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DP\DA1\7_12_2022\"/>
    </mc:Choice>
  </mc:AlternateContent>
  <xr:revisionPtr revIDLastSave="0" documentId="13_ncr:1_{963C5DB9-0AF9-417C-91A4-E612C301EBF8}" xr6:coauthVersionLast="47" xr6:coauthVersionMax="47" xr10:uidLastSave="{00000000-0000-0000-0000-000000000000}"/>
  <bookViews>
    <workbookView xWindow="-108" yWindow="-108" windowWidth="23256" windowHeight="12576" activeTab="1" xr2:uid="{D4791068-8638-4F49-80BD-D5CD8B21A06C}"/>
  </bookViews>
  <sheets>
    <sheet name="Age_world_detail" sheetId="7" r:id="rId1"/>
    <sheet name="Pop_growth_world" sheetId="4" r:id="rId2"/>
    <sheet name="raw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7" l="1"/>
  <c r="K32" i="7"/>
  <c r="H10" i="7"/>
  <c r="H5" i="7"/>
  <c r="F8" i="7"/>
  <c r="C106" i="7"/>
  <c r="B106" i="7"/>
  <c r="E104" i="7"/>
  <c r="D104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E3" i="7"/>
  <c r="D3" i="7"/>
  <c r="G31" i="4" l="1"/>
  <c r="G32" i="4"/>
  <c r="G7" i="7"/>
  <c r="G8" i="7"/>
  <c r="G9" i="7"/>
  <c r="G11" i="7"/>
  <c r="F12" i="7"/>
  <c r="G12" i="7"/>
  <c r="G13" i="7"/>
  <c r="G15" i="7"/>
  <c r="F16" i="7"/>
  <c r="G16" i="7"/>
  <c r="G17" i="7"/>
  <c r="G19" i="7"/>
  <c r="F20" i="7"/>
  <c r="G20" i="7"/>
  <c r="G21" i="7"/>
  <c r="G23" i="7"/>
  <c r="F24" i="7"/>
  <c r="G24" i="7"/>
  <c r="G25" i="7"/>
  <c r="G27" i="7"/>
  <c r="F28" i="7"/>
  <c r="G28" i="7"/>
  <c r="G29" i="7"/>
  <c r="G31" i="7"/>
  <c r="F32" i="7"/>
  <c r="G32" i="7"/>
  <c r="G33" i="7"/>
  <c r="G35" i="7"/>
  <c r="F36" i="7"/>
  <c r="G36" i="7"/>
  <c r="G37" i="7"/>
  <c r="G39" i="7"/>
  <c r="F40" i="7"/>
  <c r="G40" i="7"/>
  <c r="G41" i="7"/>
  <c r="G43" i="7"/>
  <c r="F44" i="7"/>
  <c r="G44" i="7"/>
  <c r="G45" i="7"/>
  <c r="G47" i="7"/>
  <c r="F48" i="7"/>
  <c r="G48" i="7"/>
  <c r="G49" i="7"/>
  <c r="G51" i="7"/>
  <c r="F52" i="7"/>
  <c r="G52" i="7"/>
  <c r="G53" i="7"/>
  <c r="G55" i="7"/>
  <c r="F56" i="7"/>
  <c r="G56" i="7"/>
  <c r="G57" i="7"/>
  <c r="G59" i="7"/>
  <c r="F60" i="7"/>
  <c r="G60" i="7"/>
  <c r="G61" i="7"/>
  <c r="G63" i="7"/>
  <c r="F64" i="7"/>
  <c r="G64" i="7"/>
  <c r="G65" i="7"/>
  <c r="G67" i="7"/>
  <c r="F68" i="7"/>
  <c r="G68" i="7"/>
  <c r="G69" i="7"/>
  <c r="G71" i="7"/>
  <c r="F72" i="7"/>
  <c r="G72" i="7"/>
  <c r="G73" i="7"/>
  <c r="G75" i="7"/>
  <c r="F76" i="7"/>
  <c r="G76" i="7"/>
  <c r="G77" i="7"/>
  <c r="G79" i="7"/>
  <c r="F80" i="7"/>
  <c r="G80" i="7"/>
  <c r="G81" i="7"/>
  <c r="G83" i="7"/>
  <c r="F84" i="7"/>
  <c r="G84" i="7"/>
  <c r="G85" i="7"/>
  <c r="G87" i="7"/>
  <c r="F88" i="7"/>
  <c r="G88" i="7"/>
  <c r="G89" i="7"/>
  <c r="G91" i="7"/>
  <c r="F92" i="7"/>
  <c r="G92" i="7"/>
  <c r="G93" i="7"/>
  <c r="G95" i="7"/>
  <c r="F96" i="7"/>
  <c r="G96" i="7"/>
  <c r="G97" i="7"/>
  <c r="G99" i="7"/>
  <c r="F100" i="7"/>
  <c r="G100" i="7"/>
  <c r="G101" i="7"/>
  <c r="G103" i="7"/>
  <c r="G3" i="7"/>
  <c r="C104" i="7"/>
  <c r="G4" i="7" s="1"/>
  <c r="B104" i="7"/>
  <c r="F7" i="7" s="1"/>
  <c r="H22" i="4"/>
  <c r="H21" i="4"/>
  <c r="H20" i="4"/>
  <c r="G21" i="4"/>
  <c r="G20" i="4"/>
  <c r="F20" i="4"/>
  <c r="G9" i="4"/>
  <c r="G22" i="4"/>
  <c r="F21" i="4"/>
  <c r="F22" i="4"/>
  <c r="H11" i="4"/>
  <c r="H10" i="4"/>
  <c r="H9" i="4"/>
  <c r="G11" i="4"/>
  <c r="G10" i="4"/>
  <c r="F11" i="4"/>
  <c r="F10" i="4"/>
  <c r="F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2" i="3"/>
  <c r="I16" i="7" l="1"/>
  <c r="F103" i="7"/>
  <c r="F99" i="7"/>
  <c r="F95" i="7"/>
  <c r="F91" i="7"/>
  <c r="F87" i="7"/>
  <c r="F83" i="7"/>
  <c r="F79" i="7"/>
  <c r="F75" i="7"/>
  <c r="F71" i="7"/>
  <c r="F67" i="7"/>
  <c r="F63" i="7"/>
  <c r="F59" i="7"/>
  <c r="F55" i="7"/>
  <c r="F51" i="7"/>
  <c r="F47" i="7"/>
  <c r="F43" i="7"/>
  <c r="F39" i="7"/>
  <c r="F35" i="7"/>
  <c r="F31" i="7"/>
  <c r="F27" i="7"/>
  <c r="F23" i="7"/>
  <c r="F19" i="7"/>
  <c r="F15" i="7"/>
  <c r="F11" i="7"/>
  <c r="G6" i="7"/>
  <c r="I75" i="7"/>
  <c r="I43" i="7"/>
  <c r="I15" i="7"/>
  <c r="I11" i="7"/>
  <c r="I3" i="7"/>
  <c r="G102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I21" i="7" s="1"/>
  <c r="G14" i="7"/>
  <c r="G10" i="7"/>
  <c r="F6" i="7"/>
  <c r="F102" i="7"/>
  <c r="F98" i="7"/>
  <c r="F94" i="7"/>
  <c r="F90" i="7"/>
  <c r="F86" i="7"/>
  <c r="F82" i="7"/>
  <c r="F78" i="7"/>
  <c r="F74" i="7"/>
  <c r="F70" i="7"/>
  <c r="F66" i="7"/>
  <c r="F62" i="7"/>
  <c r="F58" i="7"/>
  <c r="F54" i="7"/>
  <c r="F50" i="7"/>
  <c r="F46" i="7"/>
  <c r="F42" i="7"/>
  <c r="F38" i="7"/>
  <c r="F34" i="7"/>
  <c r="F30" i="7"/>
  <c r="F26" i="7"/>
  <c r="F22" i="7"/>
  <c r="F18" i="7"/>
  <c r="F14" i="7"/>
  <c r="F10" i="7"/>
  <c r="G5" i="7"/>
  <c r="I24" i="7" s="1"/>
  <c r="I98" i="7"/>
  <c r="I66" i="7"/>
  <c r="I34" i="7"/>
  <c r="I10" i="7"/>
  <c r="I6" i="7"/>
  <c r="G104" i="7"/>
  <c r="I4" i="7"/>
  <c r="F5" i="7"/>
  <c r="I84" i="7"/>
  <c r="I8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7" i="7"/>
  <c r="F13" i="7"/>
  <c r="F9" i="7"/>
  <c r="I89" i="7"/>
  <c r="I57" i="7"/>
  <c r="I25" i="7"/>
  <c r="I17" i="7"/>
  <c r="I13" i="7"/>
  <c r="I9" i="7"/>
  <c r="I5" i="7"/>
  <c r="I60" i="7"/>
  <c r="F3" i="7"/>
  <c r="F4" i="7"/>
  <c r="I93" i="7" l="1"/>
  <c r="I100" i="7"/>
  <c r="I102" i="7"/>
  <c r="I92" i="7"/>
  <c r="I33" i="7"/>
  <c r="I65" i="7"/>
  <c r="I97" i="7"/>
  <c r="I42" i="7"/>
  <c r="I74" i="7"/>
  <c r="I19" i="7"/>
  <c r="I51" i="7"/>
  <c r="I83" i="7"/>
  <c r="I48" i="7"/>
  <c r="I61" i="7"/>
  <c r="I32" i="7"/>
  <c r="I37" i="7"/>
  <c r="I69" i="7"/>
  <c r="I101" i="7"/>
  <c r="I14" i="7"/>
  <c r="I46" i="7"/>
  <c r="I78" i="7"/>
  <c r="I20" i="7"/>
  <c r="I23" i="7"/>
  <c r="I55" i="7"/>
  <c r="I87" i="7"/>
  <c r="I64" i="7"/>
  <c r="I76" i="7"/>
  <c r="I41" i="7"/>
  <c r="I73" i="7"/>
  <c r="I36" i="7"/>
  <c r="I18" i="7"/>
  <c r="I50" i="7"/>
  <c r="I82" i="7"/>
  <c r="I103" i="7"/>
  <c r="I27" i="7"/>
  <c r="I59" i="7"/>
  <c r="I91" i="7"/>
  <c r="I80" i="7"/>
  <c r="I29" i="7"/>
  <c r="I38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24" i="7"/>
  <c r="H32" i="7"/>
  <c r="H40" i="7"/>
  <c r="H48" i="7"/>
  <c r="H56" i="7"/>
  <c r="H72" i="7"/>
  <c r="H80" i="7"/>
  <c r="H96" i="7"/>
  <c r="F104" i="7"/>
  <c r="H12" i="7"/>
  <c r="H60" i="7"/>
  <c r="H88" i="7"/>
  <c r="H6" i="7"/>
  <c r="H14" i="7"/>
  <c r="H18" i="7"/>
  <c r="H22" i="7"/>
  <c r="H26" i="7"/>
  <c r="H30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20" i="7"/>
  <c r="H28" i="7"/>
  <c r="H36" i="7"/>
  <c r="H44" i="7"/>
  <c r="H52" i="7"/>
  <c r="H68" i="7"/>
  <c r="H76" i="7"/>
  <c r="H84" i="7"/>
  <c r="H100" i="7"/>
  <c r="H16" i="7"/>
  <c r="H3" i="7"/>
  <c r="H7" i="7"/>
  <c r="H11" i="7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8" i="7"/>
  <c r="H103" i="7"/>
  <c r="H4" i="7"/>
  <c r="H64" i="7"/>
  <c r="H92" i="7"/>
  <c r="I45" i="7"/>
  <c r="I77" i="7"/>
  <c r="I40" i="7"/>
  <c r="I52" i="7"/>
  <c r="I22" i="7"/>
  <c r="I54" i="7"/>
  <c r="I86" i="7"/>
  <c r="I31" i="7"/>
  <c r="I63" i="7"/>
  <c r="I95" i="7"/>
  <c r="I96" i="7"/>
  <c r="I47" i="7"/>
  <c r="I28" i="7"/>
  <c r="I49" i="7"/>
  <c r="I81" i="7"/>
  <c r="I56" i="7"/>
  <c r="I72" i="7"/>
  <c r="I26" i="7"/>
  <c r="I58" i="7"/>
  <c r="I90" i="7"/>
  <c r="I35" i="7"/>
  <c r="I67" i="7"/>
  <c r="I99" i="7"/>
  <c r="I12" i="7"/>
  <c r="I70" i="7"/>
  <c r="I79" i="7"/>
  <c r="I44" i="7"/>
  <c r="I53" i="7"/>
  <c r="I85" i="7"/>
  <c r="I68" i="7"/>
  <c r="I88" i="7"/>
  <c r="I30" i="7"/>
  <c r="I62" i="7"/>
  <c r="I94" i="7"/>
  <c r="I7" i="7"/>
  <c r="I39" i="7"/>
  <c r="I71" i="7"/>
</calcChain>
</file>

<file path=xl/sharedStrings.xml><?xml version="1.0" encoding="utf-8"?>
<sst xmlns="http://schemas.openxmlformats.org/spreadsheetml/2006/main" count="201" uniqueCount="47">
  <si>
    <t>Index</t>
  </si>
  <si>
    <t>Variant</t>
  </si>
  <si>
    <t>Region, subregion, country or area *</t>
  </si>
  <si>
    <t>Year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</si>
  <si>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</si>
  <si>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</si>
  <si>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</si>
  <si>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</si>
  <si>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</si>
  <si>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</si>
  <si>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</si>
  <si>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</si>
  <si>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</si>
  <si>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</si>
  <si>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</si>
  <si>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</si>
  <si>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</si>
  <si>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</si>
  <si>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</si>
  <si>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</si>
  <si>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</si>
  <si>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</si>
  <si>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</si>
  <si>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</si>
  <si>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</si>
  <si>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Estimates</t>
  </si>
  <si>
    <t>WORLD</t>
  </si>
  <si>
    <t>Total</t>
  </si>
  <si>
    <t>Absolute increase</t>
  </si>
  <si>
    <t>linear (arithmetic)</t>
  </si>
  <si>
    <t>geometric</t>
  </si>
  <si>
    <t>exponential</t>
  </si>
  <si>
    <t>Rate of population increase</t>
  </si>
  <si>
    <t>Doubling time of the population</t>
  </si>
  <si>
    <t>Pt=1956</t>
  </si>
  <si>
    <t>Pt+n=1957</t>
  </si>
  <si>
    <t>n=1</t>
  </si>
  <si>
    <t>Projected population size in 10 years</t>
  </si>
  <si>
    <t>Pt+n=1966</t>
  </si>
  <si>
    <t>x</t>
  </si>
  <si>
    <t>sum</t>
  </si>
  <si>
    <t>(0,5-lower limit)/(upper limit-lower limit)</t>
  </si>
  <si>
    <t>(x+0,5)*Px</t>
  </si>
  <si>
    <t>Mean age</t>
  </si>
  <si>
    <t>Relative age structure</t>
  </si>
  <si>
    <t>Cumulative relative (distribution function)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</si>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</sst>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\ ###\ ###\ ##0;\-#\ ###\ ###\ ##0;0"/>
    <numFmt numFmtId="167" formatCode="0.0000000"/>
    <numFmt numFmtId="169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166" fontId="0" fillId="0" borderId="0" xfId="0" applyNumberFormat="1"/>
    <xf numFmtId="0" fontId="3" fillId="2" borderId="0" xfId="0" applyFont="1" applyFill="1" applyAlignment="1">
      <alignment horizontal="center"/>
    </xf>
    <xf numFmtId="166" fontId="0" fillId="2" borderId="0" xfId="0" applyNumberFormat="1" applyFill="1"/>
    <xf numFmtId="0" fontId="0" fillId="2" borderId="0" xfId="0" applyFill="1"/>
    <xf numFmtId="167" fontId="0" fillId="0" borderId="0" xfId="0" applyNumberFormat="1"/>
    <xf numFmtId="169" fontId="0" fillId="0" borderId="0" xfId="0" applyNumberFormat="1"/>
    <xf numFmtId="166" fontId="3" fillId="2" borderId="0" xfId="0" applyNumberFormat="1" applyFont="1" applyFill="1" applyAlignment="1">
      <alignment horizontal="right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ální_pr.vek" xfId="1" xr:uid="{E9F891B4-4027-4C1C-AF3B-70E8A1A90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598300</xdr:colOff>
      <xdr:row>3</xdr:row>
      <xdr:rowOff>7660</xdr:rowOff>
    </xdr:from>
    <xdr:to>
      <xdr:col>27</xdr:col>
      <xdr:colOff>188807</xdr:colOff>
      <xdr:row>21</xdr:row>
      <xdr:rowOff>138972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7001E-E689-4B87-8A9E-2BF959FE1C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00" t="32757" r="15201" b="33978"/>
        <a:stretch/>
      </xdr:blipFill>
      <xdr:spPr>
        <a:xfrm>
          <a:off x="7603505" y="553183"/>
          <a:ext cx="9894826" cy="3404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725F-430C-49F2-ABDE-27E10E3A097C}">
  <dimension ref="A1:L106"/>
  <sheetViews>
    <sheetView topLeftCell="A93" workbookViewId="0">
      <selection activeCell="N11" sqref="N11"/>
    </sheetView>
  </sheetViews>
  <sheetFormatPr defaultRowHeight="14.4" x14ac:dyDescent="0.3"/>
  <cols>
    <col min="2" max="3" width="9.33203125" bestFit="1" customWidth="1"/>
    <col min="4" max="4" width="10.33203125" bestFit="1" customWidth="1"/>
    <col min="5" max="5" width="11.33203125" bestFit="1" customWidth="1"/>
    <col min="7" max="7" width="12" bestFit="1" customWidth="1"/>
  </cols>
  <sheetData>
    <row r="1" spans="1:11" x14ac:dyDescent="0.3">
      <c r="B1" s="7" t="s">
        <v>26</v>
      </c>
      <c r="C1" s="7" t="s">
        <v>26</v>
      </c>
      <c r="D1" s="20" t="s">
        <v>42</v>
      </c>
      <c r="E1" s="20"/>
      <c r="F1" s="18" t="s">
        <v>44</v>
      </c>
      <c r="H1" s="18" t="s">
        <v>45</v>
      </c>
      <c r="J1" s="21" t="s">
        <v>46</v>
      </c>
      <c r="K1" s="21"/>
    </row>
    <row r="2" spans="1:11" x14ac:dyDescent="0.3">
      <c r="A2" s="14" t="s">
        <v>39</v>
      </c>
      <c r="B2" s="12">
        <v>1950</v>
      </c>
      <c r="C2" s="12">
        <v>2021</v>
      </c>
      <c r="D2" s="12">
        <v>1950</v>
      </c>
      <c r="E2" s="12">
        <v>2021</v>
      </c>
      <c r="F2" s="12">
        <v>1950</v>
      </c>
      <c r="G2" s="12">
        <v>2021</v>
      </c>
      <c r="H2" s="12">
        <v>1950</v>
      </c>
      <c r="I2" s="12">
        <v>2021</v>
      </c>
      <c r="J2" s="12">
        <v>1950</v>
      </c>
      <c r="K2" s="12">
        <v>2021</v>
      </c>
    </row>
    <row r="3" spans="1:11" x14ac:dyDescent="0.3">
      <c r="A3">
        <v>0</v>
      </c>
      <c r="B3" s="9">
        <v>81711.675499999998</v>
      </c>
      <c r="C3" s="9">
        <v>131409.182</v>
      </c>
      <c r="D3" s="9">
        <f>($A3+0.5)*B3</f>
        <v>40855.837749999999</v>
      </c>
      <c r="E3" s="9">
        <f>($A3+0.5)*C3</f>
        <v>65704.591</v>
      </c>
      <c r="F3">
        <f>B3/B$104</f>
        <v>3.269353463343859E-2</v>
      </c>
      <c r="G3">
        <f>C3/C$104</f>
        <v>1.6614524996589386E-2</v>
      </c>
      <c r="H3">
        <f>SUM(F$3:F3)</f>
        <v>3.269353463343859E-2</v>
      </c>
      <c r="I3">
        <f>SUM(G$3:G3)</f>
        <v>1.6614524996589386E-2</v>
      </c>
    </row>
    <row r="4" spans="1:11" x14ac:dyDescent="0.3">
      <c r="A4">
        <v>1</v>
      </c>
      <c r="B4" s="9">
        <v>72672.415500000003</v>
      </c>
      <c r="C4" s="9">
        <v>132442.38500000001</v>
      </c>
      <c r="D4" s="9">
        <f t="shared" ref="D4:D67" si="0">($A4+0.5)*B4</f>
        <v>109008.62325</v>
      </c>
      <c r="E4" s="9">
        <f t="shared" ref="E4:E67" si="1">($A4+0.5)*C4</f>
        <v>198663.57750000001</v>
      </c>
      <c r="F4">
        <f t="shared" ref="F4:F35" si="2">B4/B$104</f>
        <v>2.9076850015698055E-2</v>
      </c>
      <c r="G4">
        <f t="shared" ref="G4:G67" si="3">C4/C$104</f>
        <v>1.674515648526307E-2</v>
      </c>
      <c r="H4">
        <f>SUM(F$3:F4)</f>
        <v>6.1770384649136645E-2</v>
      </c>
      <c r="I4">
        <f>SUM(G$3:G4)</f>
        <v>3.3359681481852456E-2</v>
      </c>
    </row>
    <row r="5" spans="1:11" x14ac:dyDescent="0.3">
      <c r="A5">
        <v>2</v>
      </c>
      <c r="B5" s="9">
        <v>66708.833499999993</v>
      </c>
      <c r="C5" s="9">
        <v>134141.95199999999</v>
      </c>
      <c r="D5" s="9">
        <f t="shared" si="0"/>
        <v>166772.08374999999</v>
      </c>
      <c r="E5" s="9">
        <f t="shared" si="1"/>
        <v>335354.88</v>
      </c>
      <c r="F5">
        <f t="shared" si="2"/>
        <v>2.669077026071431E-2</v>
      </c>
      <c r="G5">
        <f t="shared" si="3"/>
        <v>1.6960038717806592E-2</v>
      </c>
      <c r="H5">
        <f>SUM(F$3:F5)</f>
        <v>8.8461154909850959E-2</v>
      </c>
      <c r="I5">
        <f>SUM(G$3:G5)</f>
        <v>5.0319720199659052E-2</v>
      </c>
    </row>
    <row r="6" spans="1:11" x14ac:dyDescent="0.3">
      <c r="A6">
        <v>3</v>
      </c>
      <c r="B6" s="9">
        <v>62569.585500000001</v>
      </c>
      <c r="C6" s="9">
        <v>136015.86799999999</v>
      </c>
      <c r="D6" s="9">
        <f t="shared" si="0"/>
        <v>218993.54925000001</v>
      </c>
      <c r="E6" s="9">
        <f t="shared" si="1"/>
        <v>476055.53799999994</v>
      </c>
      <c r="F6">
        <f t="shared" si="2"/>
        <v>2.5034622017316814E-2</v>
      </c>
      <c r="G6">
        <f t="shared" si="3"/>
        <v>1.7196964507539526E-2</v>
      </c>
      <c r="H6">
        <f>SUM(F$3:F6)</f>
        <v>0.11349577692716778</v>
      </c>
      <c r="I6">
        <f>SUM(G$3:G6)</f>
        <v>6.7516684707198571E-2</v>
      </c>
    </row>
    <row r="7" spans="1:11" x14ac:dyDescent="0.3">
      <c r="A7">
        <v>4</v>
      </c>
      <c r="B7" s="9">
        <v>58214.285000000003</v>
      </c>
      <c r="C7" s="9">
        <v>137467.913</v>
      </c>
      <c r="D7" s="9">
        <f t="shared" si="0"/>
        <v>261964.28250000003</v>
      </c>
      <c r="E7" s="9">
        <f t="shared" si="1"/>
        <v>618605.60849999997</v>
      </c>
      <c r="F7">
        <f t="shared" si="2"/>
        <v>2.329202933561636E-2</v>
      </c>
      <c r="G7">
        <f t="shared" si="3"/>
        <v>1.7380551663181913E-2</v>
      </c>
      <c r="H7">
        <f>SUM(F$3:F7)</f>
        <v>0.13678780626278414</v>
      </c>
      <c r="I7">
        <f>SUM(G$3:G7)</f>
        <v>8.4897236370380491E-2</v>
      </c>
    </row>
    <row r="8" spans="1:11" x14ac:dyDescent="0.3">
      <c r="A8">
        <v>5</v>
      </c>
      <c r="B8" s="9">
        <v>55330.188000000002</v>
      </c>
      <c r="C8" s="9">
        <v>137087.285</v>
      </c>
      <c r="D8" s="9">
        <f t="shared" si="0"/>
        <v>304316.03399999999</v>
      </c>
      <c r="E8" s="9">
        <f t="shared" si="1"/>
        <v>753980.0675</v>
      </c>
      <c r="F8">
        <f t="shared" si="2"/>
        <v>2.2138077656389119E-2</v>
      </c>
      <c r="G8">
        <f t="shared" si="3"/>
        <v>1.7332427526617379E-2</v>
      </c>
      <c r="H8">
        <f>SUM(F$3:F8)</f>
        <v>0.15892588391917326</v>
      </c>
      <c r="I8">
        <f>SUM(G$3:G8)</f>
        <v>0.10222966389699786</v>
      </c>
    </row>
    <row r="9" spans="1:11" x14ac:dyDescent="0.3">
      <c r="A9">
        <v>6</v>
      </c>
      <c r="B9" s="9">
        <v>54081.08</v>
      </c>
      <c r="C9" s="9">
        <v>136895.10949999999</v>
      </c>
      <c r="D9" s="9">
        <f t="shared" si="0"/>
        <v>351527.02</v>
      </c>
      <c r="E9" s="9">
        <f t="shared" si="1"/>
        <v>889818.2117499999</v>
      </c>
      <c r="F9">
        <f t="shared" si="2"/>
        <v>2.1638298947789451E-2</v>
      </c>
      <c r="G9">
        <f t="shared" si="3"/>
        <v>1.7308130102343919E-2</v>
      </c>
      <c r="H9">
        <f>SUM(F$3:F9)</f>
        <v>0.18056418286696271</v>
      </c>
      <c r="I9">
        <f>SUM(G$3:G9)</f>
        <v>0.11953779399934178</v>
      </c>
    </row>
    <row r="10" spans="1:11" x14ac:dyDescent="0.3">
      <c r="A10">
        <v>7</v>
      </c>
      <c r="B10" s="9">
        <v>53187.987999999998</v>
      </c>
      <c r="C10" s="9">
        <v>136892.67550000001</v>
      </c>
      <c r="D10" s="9">
        <f t="shared" si="0"/>
        <v>398909.91</v>
      </c>
      <c r="E10" s="9">
        <f t="shared" si="1"/>
        <v>1026695.0662500001</v>
      </c>
      <c r="F10">
        <f t="shared" si="2"/>
        <v>2.1280965261334238E-2</v>
      </c>
      <c r="G10">
        <f t="shared" si="3"/>
        <v>1.7307822363164468E-2</v>
      </c>
      <c r="H10">
        <f>SUM(F$3:F10)</f>
        <v>0.20184514812829696</v>
      </c>
      <c r="I10">
        <f>SUM(G$3:G10)</f>
        <v>0.13684561636250625</v>
      </c>
    </row>
    <row r="11" spans="1:11" x14ac:dyDescent="0.3">
      <c r="A11">
        <v>8</v>
      </c>
      <c r="B11" s="9">
        <v>52719.411</v>
      </c>
      <c r="C11" s="9">
        <v>136820.69349999999</v>
      </c>
      <c r="D11" s="9">
        <f t="shared" si="0"/>
        <v>448114.99349999998</v>
      </c>
      <c r="E11" s="9">
        <f t="shared" si="1"/>
        <v>1162975.89475</v>
      </c>
      <c r="F11">
        <f t="shared" si="2"/>
        <v>2.109348362808915E-2</v>
      </c>
      <c r="G11">
        <f t="shared" si="3"/>
        <v>1.7298721425771029E-2</v>
      </c>
      <c r="H11">
        <f>SUM(F$3:F11)</f>
        <v>0.22293863175638612</v>
      </c>
      <c r="I11">
        <f>SUM(G$3:G11)</f>
        <v>0.15414433778827727</v>
      </c>
    </row>
    <row r="12" spans="1:11" x14ac:dyDescent="0.3">
      <c r="A12">
        <v>9</v>
      </c>
      <c r="B12" s="9">
        <v>52411.916499999999</v>
      </c>
      <c r="C12" s="9">
        <v>135916.02849999999</v>
      </c>
      <c r="D12" s="9">
        <f t="shared" si="0"/>
        <v>497913.20675000001</v>
      </c>
      <c r="E12" s="9">
        <f t="shared" si="1"/>
        <v>1291202.2707499999</v>
      </c>
      <c r="F12">
        <f t="shared" si="2"/>
        <v>2.097045246976537E-2</v>
      </c>
      <c r="G12">
        <f t="shared" si="3"/>
        <v>1.7184341448456812E-2</v>
      </c>
      <c r="H12">
        <f>SUM(F$3:F12)</f>
        <v>0.24390908422615148</v>
      </c>
      <c r="I12">
        <f>SUM(G$3:G12)</f>
        <v>0.17132867923673409</v>
      </c>
    </row>
    <row r="13" spans="1:11" x14ac:dyDescent="0.3">
      <c r="A13">
        <v>10</v>
      </c>
      <c r="B13" s="9">
        <v>51981.364000000001</v>
      </c>
      <c r="C13" s="9">
        <v>134285.74400000001</v>
      </c>
      <c r="D13" s="9">
        <f t="shared" si="0"/>
        <v>545804.32200000004</v>
      </c>
      <c r="E13" s="9">
        <f t="shared" si="1"/>
        <v>1410000.3120000002</v>
      </c>
      <c r="F13">
        <f t="shared" si="2"/>
        <v>2.0798184761581323E-2</v>
      </c>
      <c r="G13">
        <f t="shared" si="3"/>
        <v>1.6978218846028605E-2</v>
      </c>
      <c r="H13">
        <f>SUM(F$3:F13)</f>
        <v>0.26470726898773278</v>
      </c>
      <c r="I13">
        <f>SUM(G$3:G13)</f>
        <v>0.18830689808276269</v>
      </c>
    </row>
    <row r="14" spans="1:11" x14ac:dyDescent="0.3">
      <c r="A14">
        <v>11</v>
      </c>
      <c r="B14" s="9">
        <v>51967.294000000002</v>
      </c>
      <c r="C14" s="9">
        <v>133451.399</v>
      </c>
      <c r="D14" s="9">
        <f t="shared" si="0"/>
        <v>597623.88100000005</v>
      </c>
      <c r="E14" s="9">
        <f t="shared" si="1"/>
        <v>1534691.0885000001</v>
      </c>
      <c r="F14">
        <f t="shared" si="2"/>
        <v>2.0792555235207302E-2</v>
      </c>
      <c r="G14">
        <f t="shared" si="3"/>
        <v>1.6872729673603201E-2</v>
      </c>
      <c r="H14">
        <f>SUM(F$3:F14)</f>
        <v>0.28549982422294007</v>
      </c>
      <c r="I14">
        <f>SUM(G$3:G14)</f>
        <v>0.20517962775636589</v>
      </c>
    </row>
    <row r="15" spans="1:11" x14ac:dyDescent="0.3">
      <c r="A15">
        <v>12</v>
      </c>
      <c r="B15" s="9">
        <v>52150.470500000003</v>
      </c>
      <c r="C15" s="9">
        <v>132446.636</v>
      </c>
      <c r="D15" s="9">
        <f t="shared" si="0"/>
        <v>651880.88125000009</v>
      </c>
      <c r="E15" s="9">
        <f t="shared" si="1"/>
        <v>1655582.95</v>
      </c>
      <c r="F15">
        <f t="shared" si="2"/>
        <v>2.0865845706980607E-2</v>
      </c>
      <c r="G15">
        <f t="shared" si="3"/>
        <v>1.6745693954142226E-2</v>
      </c>
      <c r="H15">
        <f>SUM(F$3:F15)</f>
        <v>0.30636566992992065</v>
      </c>
      <c r="I15">
        <f>SUM(G$3:G15)</f>
        <v>0.22192532171050811</v>
      </c>
    </row>
    <row r="16" spans="1:11" x14ac:dyDescent="0.3">
      <c r="A16">
        <v>13</v>
      </c>
      <c r="B16" s="9">
        <v>51504.019</v>
      </c>
      <c r="C16" s="9">
        <v>130861.83749999999</v>
      </c>
      <c r="D16" s="9">
        <f t="shared" si="0"/>
        <v>695304.25650000002</v>
      </c>
      <c r="E16" s="9">
        <f t="shared" si="1"/>
        <v>1766634.8062499999</v>
      </c>
      <c r="F16">
        <f t="shared" si="2"/>
        <v>2.0607194977145943E-2</v>
      </c>
      <c r="G16">
        <f t="shared" si="3"/>
        <v>1.6545322306651053E-2</v>
      </c>
      <c r="H16">
        <f>SUM(F$3:F16)</f>
        <v>0.32697286490706656</v>
      </c>
      <c r="I16">
        <f>SUM(G$3:G16)</f>
        <v>0.23847064401715917</v>
      </c>
    </row>
    <row r="17" spans="1:12" x14ac:dyDescent="0.3">
      <c r="A17">
        <v>14</v>
      </c>
      <c r="B17" s="9">
        <v>50477.720500000003</v>
      </c>
      <c r="C17" s="9">
        <v>128888.62549999999</v>
      </c>
      <c r="D17" s="9">
        <f t="shared" si="0"/>
        <v>731926.94725000008</v>
      </c>
      <c r="E17" s="9">
        <f t="shared" si="1"/>
        <v>1868885.06975</v>
      </c>
      <c r="F17">
        <f t="shared" si="2"/>
        <v>2.0196564239877604E-2</v>
      </c>
      <c r="G17">
        <f t="shared" si="3"/>
        <v>1.6295842174451691E-2</v>
      </c>
      <c r="H17">
        <f>SUM(F$3:F17)</f>
        <v>0.34716942914694415</v>
      </c>
      <c r="I17">
        <f>SUM(G$3:G17)</f>
        <v>0.25476648619161085</v>
      </c>
    </row>
    <row r="18" spans="1:12" x14ac:dyDescent="0.3">
      <c r="A18">
        <v>15</v>
      </c>
      <c r="B18" s="9">
        <v>49383.6705</v>
      </c>
      <c r="C18" s="9">
        <v>127097.924</v>
      </c>
      <c r="D18" s="9">
        <f t="shared" si="0"/>
        <v>765446.89275</v>
      </c>
      <c r="E18" s="9">
        <f t="shared" si="1"/>
        <v>1970017.8219999999</v>
      </c>
      <c r="F18">
        <f t="shared" si="2"/>
        <v>1.9758825552635615E-2</v>
      </c>
      <c r="G18">
        <f t="shared" si="3"/>
        <v>1.6069437486587641E-2</v>
      </c>
      <c r="H18">
        <f>SUM(F$3:F18)</f>
        <v>0.36692825469957979</v>
      </c>
      <c r="I18">
        <f>SUM(G$3:G18)</f>
        <v>0.27083592367819848</v>
      </c>
    </row>
    <row r="19" spans="1:12" x14ac:dyDescent="0.3">
      <c r="A19">
        <v>16</v>
      </c>
      <c r="B19" s="9">
        <v>48320.353000000003</v>
      </c>
      <c r="C19" s="9">
        <v>125777.018</v>
      </c>
      <c r="D19" s="9">
        <f t="shared" si="0"/>
        <v>797285.8245000001</v>
      </c>
      <c r="E19" s="9">
        <f t="shared" si="1"/>
        <v>2075320.797</v>
      </c>
      <c r="F19">
        <f t="shared" si="2"/>
        <v>1.9333383199387193E-2</v>
      </c>
      <c r="G19">
        <f t="shared" si="3"/>
        <v>1.5902430695881455E-2</v>
      </c>
      <c r="H19">
        <f>SUM(F$3:F19)</f>
        <v>0.386261637898967</v>
      </c>
      <c r="I19">
        <f>SUM(G$3:G19)</f>
        <v>0.28673835437407991</v>
      </c>
    </row>
    <row r="20" spans="1:12" x14ac:dyDescent="0.3">
      <c r="A20">
        <v>17</v>
      </c>
      <c r="B20" s="9">
        <v>47187.2255</v>
      </c>
      <c r="C20" s="9">
        <v>124520.79399999999</v>
      </c>
      <c r="D20" s="9">
        <f t="shared" si="0"/>
        <v>825776.44625000004</v>
      </c>
      <c r="E20" s="9">
        <f t="shared" si="1"/>
        <v>2179113.895</v>
      </c>
      <c r="F20">
        <f t="shared" si="2"/>
        <v>1.88800092728502E-2</v>
      </c>
      <c r="G20">
        <f t="shared" si="3"/>
        <v>1.5743601877897372E-2</v>
      </c>
      <c r="H20">
        <f>SUM(F$3:F20)</f>
        <v>0.40514164717181722</v>
      </c>
      <c r="I20">
        <f>SUM(G$3:G20)</f>
        <v>0.30248195625197727</v>
      </c>
    </row>
    <row r="21" spans="1:12" x14ac:dyDescent="0.3">
      <c r="A21">
        <v>18</v>
      </c>
      <c r="B21" s="9">
        <v>46251.659500000002</v>
      </c>
      <c r="C21" s="9">
        <v>123435.90150000001</v>
      </c>
      <c r="D21" s="9">
        <f t="shared" si="0"/>
        <v>855655.70075000008</v>
      </c>
      <c r="E21" s="9">
        <f t="shared" si="1"/>
        <v>2283564.1777500003</v>
      </c>
      <c r="F21">
        <f t="shared" si="2"/>
        <v>1.8505681378633079E-2</v>
      </c>
      <c r="G21">
        <f t="shared" si="3"/>
        <v>1.5606435103966291E-2</v>
      </c>
      <c r="H21">
        <f>SUM(F$3:F21)</f>
        <v>0.42364732855045029</v>
      </c>
      <c r="I21">
        <f>SUM(G$3:G21)</f>
        <v>0.31808839135594358</v>
      </c>
    </row>
    <row r="22" spans="1:12" x14ac:dyDescent="0.3">
      <c r="A22">
        <v>19</v>
      </c>
      <c r="B22" s="9">
        <v>46030.458500000001</v>
      </c>
      <c r="C22" s="9">
        <v>122729.1995</v>
      </c>
      <c r="D22" s="9">
        <f t="shared" si="0"/>
        <v>897593.94075000007</v>
      </c>
      <c r="E22" s="9">
        <f t="shared" si="1"/>
        <v>2393219.3902500002</v>
      </c>
      <c r="F22">
        <f t="shared" si="2"/>
        <v>1.8417176981798736E-2</v>
      </c>
      <c r="G22">
        <f t="shared" si="3"/>
        <v>1.551708428490298E-2</v>
      </c>
      <c r="H22">
        <f>SUM(F$3:F22)</f>
        <v>0.44206450553224902</v>
      </c>
      <c r="I22">
        <f>SUM(G$3:G22)</f>
        <v>0.33360547564084658</v>
      </c>
    </row>
    <row r="23" spans="1:12" x14ac:dyDescent="0.3">
      <c r="A23">
        <v>20</v>
      </c>
      <c r="B23" s="9">
        <v>45632.3995</v>
      </c>
      <c r="C23" s="9">
        <v>122308.23149999999</v>
      </c>
      <c r="D23" s="9">
        <f t="shared" si="0"/>
        <v>935464.18975000002</v>
      </c>
      <c r="E23" s="9">
        <f t="shared" si="1"/>
        <v>2507318.7457499998</v>
      </c>
      <c r="F23">
        <f t="shared" si="2"/>
        <v>1.8257910198649099E-2</v>
      </c>
      <c r="G23">
        <f t="shared" si="3"/>
        <v>1.5463859820277939E-2</v>
      </c>
      <c r="H23">
        <f>SUM(F$3:F23)</f>
        <v>0.4603224157308981</v>
      </c>
      <c r="I23">
        <f>SUM(G$3:G23)</f>
        <v>0.34906933546112451</v>
      </c>
    </row>
    <row r="24" spans="1:12" x14ac:dyDescent="0.3">
      <c r="A24">
        <v>21</v>
      </c>
      <c r="B24" s="9">
        <v>45065.224999999999</v>
      </c>
      <c r="C24" s="9">
        <v>121070.94749999999</v>
      </c>
      <c r="D24" s="9">
        <f t="shared" si="0"/>
        <v>968902.33750000002</v>
      </c>
      <c r="E24" s="9">
        <f t="shared" si="1"/>
        <v>2603025.3712499999</v>
      </c>
      <c r="F24">
        <f t="shared" si="2"/>
        <v>1.8030978869123818E-2</v>
      </c>
      <c r="G24">
        <f t="shared" si="3"/>
        <v>1.5307425653098663E-2</v>
      </c>
      <c r="H24">
        <f>SUM(F$3:F24)</f>
        <v>0.47835339460002191</v>
      </c>
      <c r="I24">
        <f>SUM(G$3:G24)</f>
        <v>0.36437676111422318</v>
      </c>
    </row>
    <row r="25" spans="1:12" x14ac:dyDescent="0.3">
      <c r="A25" s="14">
        <v>22</v>
      </c>
      <c r="B25" s="17">
        <v>44333.712500000001</v>
      </c>
      <c r="C25" s="17">
        <v>119574.8275</v>
      </c>
      <c r="D25" s="17">
        <f t="shared" si="0"/>
        <v>997508.53125</v>
      </c>
      <c r="E25" s="17">
        <f t="shared" si="1"/>
        <v>2690433.6187499999</v>
      </c>
      <c r="F25" s="14">
        <f t="shared" si="2"/>
        <v>1.7738294511506613E-2</v>
      </c>
      <c r="G25" s="14">
        <f t="shared" si="3"/>
        <v>1.5118265940211192E-2</v>
      </c>
      <c r="H25" s="14">
        <f>SUM(F$3:F25)</f>
        <v>0.49609168911152851</v>
      </c>
      <c r="I25" s="14">
        <f>SUM(G$3:G25)</f>
        <v>0.37949502705443439</v>
      </c>
      <c r="J25" s="16">
        <f>A25+(0.5-H25)/(H26-H25)</f>
        <v>22.226706378599104</v>
      </c>
      <c r="L25" t="s">
        <v>41</v>
      </c>
    </row>
    <row r="26" spans="1:12" x14ac:dyDescent="0.3">
      <c r="A26" s="14">
        <v>23</v>
      </c>
      <c r="B26" s="17">
        <v>43087.133500000004</v>
      </c>
      <c r="C26" s="17">
        <v>118998.7265</v>
      </c>
      <c r="D26" s="17">
        <f t="shared" si="0"/>
        <v>1012547.63725</v>
      </c>
      <c r="E26" s="17">
        <f t="shared" si="1"/>
        <v>2796470.0727500003</v>
      </c>
      <c r="F26" s="14">
        <f t="shared" si="2"/>
        <v>1.7239527677263722E-2</v>
      </c>
      <c r="G26" s="14">
        <f t="shared" si="3"/>
        <v>1.5045427464852141E-2</v>
      </c>
      <c r="H26" s="14">
        <f>SUM(F$3:F26)</f>
        <v>0.51333121678879223</v>
      </c>
      <c r="I26" s="14">
        <f>SUM(G$3:G26)</f>
        <v>0.39454045451928654</v>
      </c>
    </row>
    <row r="27" spans="1:12" x14ac:dyDescent="0.3">
      <c r="A27">
        <v>24</v>
      </c>
      <c r="B27" s="9">
        <v>41997.194000000003</v>
      </c>
      <c r="C27" s="9">
        <v>118743.91899999999</v>
      </c>
      <c r="D27" s="9">
        <f t="shared" si="0"/>
        <v>1028931.253</v>
      </c>
      <c r="E27" s="9">
        <f t="shared" si="1"/>
        <v>2909226.0154999997</v>
      </c>
      <c r="F27">
        <f t="shared" si="2"/>
        <v>1.6803433635946424E-2</v>
      </c>
      <c r="G27">
        <f t="shared" si="3"/>
        <v>1.5013211256565656E-2</v>
      </c>
      <c r="H27">
        <f>SUM(F$3:F27)</f>
        <v>0.53013465042473862</v>
      </c>
      <c r="I27">
        <f>SUM(G$3:G27)</f>
        <v>0.40955366577585217</v>
      </c>
    </row>
    <row r="28" spans="1:12" x14ac:dyDescent="0.3">
      <c r="A28">
        <v>25</v>
      </c>
      <c r="B28" s="9">
        <v>41116.166499999999</v>
      </c>
      <c r="C28" s="9">
        <v>118726.3245</v>
      </c>
      <c r="D28" s="9">
        <f t="shared" si="0"/>
        <v>1048462.24575</v>
      </c>
      <c r="E28" s="9">
        <f t="shared" si="1"/>
        <v>3027521.2747499999</v>
      </c>
      <c r="F28">
        <f t="shared" si="2"/>
        <v>1.645092705829998E-2</v>
      </c>
      <c r="G28">
        <f t="shared" si="3"/>
        <v>1.5010986722057465E-2</v>
      </c>
      <c r="H28">
        <f>SUM(F$3:F28)</f>
        <v>0.5465855774830386</v>
      </c>
      <c r="I28">
        <f>SUM(G$3:G28)</f>
        <v>0.42456465249790964</v>
      </c>
    </row>
    <row r="29" spans="1:12" x14ac:dyDescent="0.3">
      <c r="A29">
        <v>26</v>
      </c>
      <c r="B29" s="9">
        <v>39877.453500000003</v>
      </c>
      <c r="C29" s="9">
        <v>118635.455</v>
      </c>
      <c r="D29" s="9">
        <f t="shared" si="0"/>
        <v>1056752.5177500001</v>
      </c>
      <c r="E29" s="9">
        <f t="shared" si="1"/>
        <v>3143839.5575000001</v>
      </c>
      <c r="F29">
        <f t="shared" si="2"/>
        <v>1.5955307477394549E-2</v>
      </c>
      <c r="G29">
        <f t="shared" si="3"/>
        <v>1.4999497771618844E-2</v>
      </c>
      <c r="H29">
        <f>SUM(F$3:F29)</f>
        <v>0.5625408849604332</v>
      </c>
      <c r="I29">
        <f>SUM(G$3:G29)</f>
        <v>0.4395641502695285</v>
      </c>
    </row>
    <row r="30" spans="1:12" x14ac:dyDescent="0.3">
      <c r="A30">
        <v>27</v>
      </c>
      <c r="B30" s="9">
        <v>38546.665999999997</v>
      </c>
      <c r="C30" s="9">
        <v>118438.29150000001</v>
      </c>
      <c r="D30" s="9">
        <f t="shared" si="0"/>
        <v>1060033.3149999999</v>
      </c>
      <c r="E30" s="9">
        <f t="shared" si="1"/>
        <v>3257053.0162500003</v>
      </c>
      <c r="F30">
        <f t="shared" si="2"/>
        <v>1.5422848107851975E-2</v>
      </c>
      <c r="G30">
        <f t="shared" si="3"/>
        <v>1.4974569696964479E-2</v>
      </c>
      <c r="H30">
        <f>SUM(F$3:F30)</f>
        <v>0.57796373306828519</v>
      </c>
      <c r="I30">
        <f>SUM(G$3:G30)</f>
        <v>0.45453871996649298</v>
      </c>
    </row>
    <row r="31" spans="1:12" x14ac:dyDescent="0.3">
      <c r="A31">
        <v>28</v>
      </c>
      <c r="B31" s="9">
        <v>37421.771000000001</v>
      </c>
      <c r="C31" s="9">
        <v>118615.22199999999</v>
      </c>
      <c r="D31" s="9">
        <f t="shared" si="0"/>
        <v>1066520.4735000001</v>
      </c>
      <c r="E31" s="9">
        <f t="shared" si="1"/>
        <v>3380533.827</v>
      </c>
      <c r="F31">
        <f t="shared" si="2"/>
        <v>1.4972768074411934E-2</v>
      </c>
      <c r="G31">
        <f t="shared" si="3"/>
        <v>1.4996939642277045E-2</v>
      </c>
      <c r="H31">
        <f>SUM(F$3:F31)</f>
        <v>0.59293650114269714</v>
      </c>
      <c r="I31">
        <f>SUM(G$3:G31)</f>
        <v>0.46953565960877003</v>
      </c>
    </row>
    <row r="32" spans="1:12" x14ac:dyDescent="0.3">
      <c r="A32" s="14">
        <v>29</v>
      </c>
      <c r="B32" s="17">
        <v>36683.244500000001</v>
      </c>
      <c r="C32" s="17">
        <v>119416.5205</v>
      </c>
      <c r="D32" s="17">
        <f t="shared" si="0"/>
        <v>1082155.7127499999</v>
      </c>
      <c r="E32" s="17">
        <f t="shared" si="1"/>
        <v>3522787.3547499999</v>
      </c>
      <c r="F32" s="14">
        <f t="shared" si="2"/>
        <v>1.4677277355885887E-2</v>
      </c>
      <c r="G32" s="14">
        <f t="shared" si="3"/>
        <v>1.5098250629495423E-2</v>
      </c>
      <c r="H32" s="14">
        <f>SUM(F$3:F32)</f>
        <v>0.607613778498583</v>
      </c>
      <c r="I32" s="14">
        <f>SUM(G$3:G32)</f>
        <v>0.48463391023826546</v>
      </c>
      <c r="K32" s="16">
        <f>A32+(0.5-I32)/(I33-I32)</f>
        <v>29.995737643076886</v>
      </c>
    </row>
    <row r="33" spans="1:9" x14ac:dyDescent="0.3">
      <c r="A33" s="14">
        <v>30</v>
      </c>
      <c r="B33" s="17">
        <v>35099.741999999998</v>
      </c>
      <c r="C33" s="17">
        <v>122055.182</v>
      </c>
      <c r="D33" s="17">
        <f t="shared" si="0"/>
        <v>1070542.1310000001</v>
      </c>
      <c r="E33" s="17">
        <f t="shared" si="1"/>
        <v>3722683.051</v>
      </c>
      <c r="F33" s="14">
        <f t="shared" si="2"/>
        <v>1.4043704570734925E-2</v>
      </c>
      <c r="G33" s="14">
        <f t="shared" si="3"/>
        <v>1.5431865882113677E-2</v>
      </c>
      <c r="H33" s="14">
        <f>SUM(F$3:F33)</f>
        <v>0.6216574830693179</v>
      </c>
      <c r="I33" s="14">
        <f>SUM(G$3:G33)</f>
        <v>0.50006577612037917</v>
      </c>
    </row>
    <row r="34" spans="1:9" x14ac:dyDescent="0.3">
      <c r="A34">
        <v>31</v>
      </c>
      <c r="B34" s="9">
        <v>32883.979500000001</v>
      </c>
      <c r="C34" s="9">
        <v>123226.607</v>
      </c>
      <c r="D34" s="9">
        <f t="shared" si="0"/>
        <v>1035845.3542500001</v>
      </c>
      <c r="E34" s="9">
        <f t="shared" si="1"/>
        <v>3881638.1205000002</v>
      </c>
      <c r="F34">
        <f t="shared" si="2"/>
        <v>1.315715919530416E-2</v>
      </c>
      <c r="G34">
        <f t="shared" si="3"/>
        <v>1.5579973264321792E-2</v>
      </c>
      <c r="H34">
        <f>SUM(F$3:F34)</f>
        <v>0.63481464226462203</v>
      </c>
      <c r="I34">
        <f>SUM(G$3:G34)</f>
        <v>0.51564574938470098</v>
      </c>
    </row>
    <row r="35" spans="1:9" x14ac:dyDescent="0.3">
      <c r="A35">
        <v>32</v>
      </c>
      <c r="B35" s="9">
        <v>31753.879499999999</v>
      </c>
      <c r="C35" s="9">
        <v>121385.64</v>
      </c>
      <c r="D35" s="9">
        <f t="shared" si="0"/>
        <v>1032001.08375</v>
      </c>
      <c r="E35" s="9">
        <f t="shared" si="1"/>
        <v>3945033.3</v>
      </c>
      <c r="F35">
        <f t="shared" si="2"/>
        <v>1.2704996597203365E-2</v>
      </c>
      <c r="G35">
        <f t="shared" si="3"/>
        <v>1.5347213332528014E-2</v>
      </c>
      <c r="H35">
        <f>SUM(F$3:F35)</f>
        <v>0.6475196388618254</v>
      </c>
      <c r="I35">
        <f>SUM(G$3:G35)</f>
        <v>0.53099296271722896</v>
      </c>
    </row>
    <row r="36" spans="1:9" x14ac:dyDescent="0.3">
      <c r="A36">
        <v>33</v>
      </c>
      <c r="B36" s="9">
        <v>31624.424999999999</v>
      </c>
      <c r="C36" s="9">
        <v>120410.8085</v>
      </c>
      <c r="D36" s="9">
        <f t="shared" si="0"/>
        <v>1059418.2375</v>
      </c>
      <c r="E36" s="9">
        <f t="shared" si="1"/>
        <v>4033762.0847499999</v>
      </c>
      <c r="F36">
        <f t="shared" ref="F36:F67" si="4">B36/B$104</f>
        <v>1.2653200753423311E-2</v>
      </c>
      <c r="G36">
        <f t="shared" si="3"/>
        <v>1.522396195786979E-2</v>
      </c>
      <c r="H36">
        <f>SUM(F$3:F36)</f>
        <v>0.66017283961524875</v>
      </c>
      <c r="I36">
        <f>SUM(G$3:G36)</f>
        <v>0.54621692467509875</v>
      </c>
    </row>
    <row r="37" spans="1:9" x14ac:dyDescent="0.3">
      <c r="A37">
        <v>34</v>
      </c>
      <c r="B37" s="9">
        <v>31880.494999999999</v>
      </c>
      <c r="C37" s="9">
        <v>119134.558</v>
      </c>
      <c r="D37" s="9">
        <f t="shared" si="0"/>
        <v>1099877.0774999999</v>
      </c>
      <c r="E37" s="9">
        <f t="shared" si="1"/>
        <v>4110142.2510000002</v>
      </c>
      <c r="F37">
        <f t="shared" si="4"/>
        <v>1.2755656532996509E-2</v>
      </c>
      <c r="G37">
        <f t="shared" si="3"/>
        <v>1.5062601119065089E-2</v>
      </c>
      <c r="H37">
        <f>SUM(F$3:F37)</f>
        <v>0.67292849614824524</v>
      </c>
      <c r="I37">
        <f>SUM(G$3:G37)</f>
        <v>0.56127952579416385</v>
      </c>
    </row>
    <row r="38" spans="1:9" x14ac:dyDescent="0.3">
      <c r="A38">
        <v>35</v>
      </c>
      <c r="B38" s="9">
        <v>32435.785</v>
      </c>
      <c r="C38" s="9">
        <v>116294.16650000001</v>
      </c>
      <c r="D38" s="9">
        <f t="shared" si="0"/>
        <v>1151470.3674999999</v>
      </c>
      <c r="E38" s="9">
        <f t="shared" si="1"/>
        <v>4128442.9107500003</v>
      </c>
      <c r="F38">
        <f t="shared" si="4"/>
        <v>1.2977832773240194E-2</v>
      </c>
      <c r="G38">
        <f t="shared" si="3"/>
        <v>1.470348043313882E-2</v>
      </c>
      <c r="H38">
        <f>SUM(F$3:F38)</f>
        <v>0.6859063289214854</v>
      </c>
      <c r="I38">
        <f>SUM(G$3:G38)</f>
        <v>0.5759830062273027</v>
      </c>
    </row>
    <row r="39" spans="1:9" x14ac:dyDescent="0.3">
      <c r="A39">
        <v>36</v>
      </c>
      <c r="B39" s="9">
        <v>32615.756000000001</v>
      </c>
      <c r="C39" s="9">
        <v>113394.417</v>
      </c>
      <c r="D39" s="9">
        <f t="shared" si="0"/>
        <v>1190475.094</v>
      </c>
      <c r="E39" s="9">
        <f t="shared" si="1"/>
        <v>4138896.2204999998</v>
      </c>
      <c r="F39">
        <f t="shared" si="4"/>
        <v>1.3049840697267093E-2</v>
      </c>
      <c r="G39">
        <f t="shared" si="3"/>
        <v>1.4336854906532942E-2</v>
      </c>
      <c r="H39">
        <f>SUM(F$3:F39)</f>
        <v>0.69895616961875251</v>
      </c>
      <c r="I39">
        <f>SUM(G$3:G39)</f>
        <v>0.59031986113383561</v>
      </c>
    </row>
    <row r="40" spans="1:9" x14ac:dyDescent="0.3">
      <c r="A40">
        <v>37</v>
      </c>
      <c r="B40" s="9">
        <v>32118.026000000002</v>
      </c>
      <c r="C40" s="9">
        <v>110821.469</v>
      </c>
      <c r="D40" s="9">
        <f t="shared" si="0"/>
        <v>1204425.9750000001</v>
      </c>
      <c r="E40" s="9">
        <f t="shared" si="1"/>
        <v>4155805.0874999999</v>
      </c>
      <c r="F40">
        <f t="shared" si="4"/>
        <v>1.2850694701379377E-2</v>
      </c>
      <c r="G40">
        <f t="shared" si="3"/>
        <v>1.4011548042809182E-2</v>
      </c>
      <c r="H40">
        <f>SUM(F$3:F40)</f>
        <v>0.71180686432013185</v>
      </c>
      <c r="I40">
        <f>SUM(G$3:G40)</f>
        <v>0.60433140917664474</v>
      </c>
    </row>
    <row r="41" spans="1:9" x14ac:dyDescent="0.3">
      <c r="A41">
        <v>38</v>
      </c>
      <c r="B41" s="9">
        <v>31278.853999999999</v>
      </c>
      <c r="C41" s="9">
        <v>109911.1185</v>
      </c>
      <c r="D41" s="9">
        <f t="shared" si="0"/>
        <v>1204235.879</v>
      </c>
      <c r="E41" s="9">
        <f t="shared" si="1"/>
        <v>4231578.0622499995</v>
      </c>
      <c r="F41">
        <f t="shared" si="4"/>
        <v>1.2514934864397306E-2</v>
      </c>
      <c r="G41">
        <f t="shared" si="3"/>
        <v>1.3896449227736217E-2</v>
      </c>
      <c r="H41">
        <f>SUM(F$3:F41)</f>
        <v>0.7243217991845291</v>
      </c>
      <c r="I41">
        <f>SUM(G$3:G41)</f>
        <v>0.61822785840438099</v>
      </c>
    </row>
    <row r="42" spans="1:9" x14ac:dyDescent="0.3">
      <c r="A42">
        <v>39</v>
      </c>
      <c r="B42" s="9">
        <v>30673.741999999998</v>
      </c>
      <c r="C42" s="9">
        <v>108573.393</v>
      </c>
      <c r="D42" s="9">
        <f t="shared" si="0"/>
        <v>1211612.8089999999</v>
      </c>
      <c r="E42" s="9">
        <f t="shared" si="1"/>
        <v>4288649.0235000001</v>
      </c>
      <c r="F42">
        <f t="shared" si="4"/>
        <v>1.2272824419249116E-2</v>
      </c>
      <c r="G42">
        <f t="shared" si="3"/>
        <v>1.3727315888497221E-2</v>
      </c>
      <c r="H42">
        <f>SUM(F$3:F42)</f>
        <v>0.73659462360377825</v>
      </c>
      <c r="I42">
        <f>SUM(G$3:G42)</f>
        <v>0.63195517429287817</v>
      </c>
    </row>
    <row r="43" spans="1:9" x14ac:dyDescent="0.3">
      <c r="A43">
        <v>40</v>
      </c>
      <c r="B43" s="9">
        <v>30279.128000000001</v>
      </c>
      <c r="C43" s="9">
        <v>105601.60400000001</v>
      </c>
      <c r="D43" s="9">
        <f t="shared" si="0"/>
        <v>1226304.6840000001</v>
      </c>
      <c r="E43" s="9">
        <f t="shared" si="1"/>
        <v>4276864.9620000003</v>
      </c>
      <c r="F43">
        <f t="shared" si="4"/>
        <v>1.2114936009827874E-2</v>
      </c>
      <c r="G43">
        <f t="shared" si="3"/>
        <v>1.3351582154570702E-2</v>
      </c>
      <c r="H43">
        <f>SUM(F$3:F43)</f>
        <v>0.74870955961360608</v>
      </c>
      <c r="I43">
        <f>SUM(G$3:G43)</f>
        <v>0.64530675644744884</v>
      </c>
    </row>
    <row r="44" spans="1:9" x14ac:dyDescent="0.3">
      <c r="A44">
        <v>41</v>
      </c>
      <c r="B44" s="9">
        <v>29650.585999999999</v>
      </c>
      <c r="C44" s="9">
        <v>102781.6995</v>
      </c>
      <c r="D44" s="9">
        <f t="shared" si="0"/>
        <v>1230499.3189999999</v>
      </c>
      <c r="E44" s="9">
        <f t="shared" si="1"/>
        <v>4265440.5292499997</v>
      </c>
      <c r="F44">
        <f t="shared" si="4"/>
        <v>1.1863451022892674E-2</v>
      </c>
      <c r="G44">
        <f t="shared" si="3"/>
        <v>1.2995051712099453E-2</v>
      </c>
      <c r="H44">
        <f>SUM(F$3:F44)</f>
        <v>0.76057301063649874</v>
      </c>
      <c r="I44">
        <f>SUM(G$3:G44)</f>
        <v>0.65830180815954831</v>
      </c>
    </row>
    <row r="45" spans="1:9" x14ac:dyDescent="0.3">
      <c r="A45">
        <v>42</v>
      </c>
      <c r="B45" s="9">
        <v>28809.572</v>
      </c>
      <c r="C45" s="9">
        <v>99512.594500000007</v>
      </c>
      <c r="D45" s="9">
        <f t="shared" si="0"/>
        <v>1224406.81</v>
      </c>
      <c r="E45" s="9">
        <f t="shared" si="1"/>
        <v>4229285.2662500003</v>
      </c>
      <c r="F45">
        <f t="shared" si="4"/>
        <v>1.1526954186082534E-2</v>
      </c>
      <c r="G45">
        <f t="shared" si="3"/>
        <v>1.2581727270745156E-2</v>
      </c>
      <c r="H45">
        <f>SUM(F$3:F45)</f>
        <v>0.77209996482258125</v>
      </c>
      <c r="I45">
        <f>SUM(G$3:G45)</f>
        <v>0.67088353543029344</v>
      </c>
    </row>
    <row r="46" spans="1:9" x14ac:dyDescent="0.3">
      <c r="A46">
        <v>43</v>
      </c>
      <c r="B46" s="9">
        <v>27991.637999999999</v>
      </c>
      <c r="C46" s="9">
        <v>96797.5435</v>
      </c>
      <c r="D46" s="9">
        <f t="shared" si="0"/>
        <v>1217636.253</v>
      </c>
      <c r="E46" s="9">
        <f t="shared" si="1"/>
        <v>4210693.1422499996</v>
      </c>
      <c r="F46">
        <f t="shared" si="4"/>
        <v>1.11996918530899E-2</v>
      </c>
      <c r="G46">
        <f t="shared" si="3"/>
        <v>1.2238453825008959E-2</v>
      </c>
      <c r="H46">
        <f>SUM(F$3:F46)</f>
        <v>0.78329965667567114</v>
      </c>
      <c r="I46">
        <f>SUM(G$3:G46)</f>
        <v>0.68312198925530243</v>
      </c>
    </row>
    <row r="47" spans="1:9" x14ac:dyDescent="0.3">
      <c r="A47">
        <v>44</v>
      </c>
      <c r="B47" s="9">
        <v>27307.604500000001</v>
      </c>
      <c r="C47" s="9">
        <v>95710.785000000003</v>
      </c>
      <c r="D47" s="9">
        <f t="shared" si="0"/>
        <v>1215188.4002499999</v>
      </c>
      <c r="E47" s="9">
        <f t="shared" si="1"/>
        <v>4259129.9325000001</v>
      </c>
      <c r="F47">
        <f t="shared" si="4"/>
        <v>1.0926004246198493E-2</v>
      </c>
      <c r="G47">
        <f t="shared" si="3"/>
        <v>1.2101051126135862E-2</v>
      </c>
      <c r="H47">
        <f>SUM(F$3:F47)</f>
        <v>0.79422566092186964</v>
      </c>
      <c r="I47">
        <f>SUM(G$3:G47)</f>
        <v>0.69522304038143834</v>
      </c>
    </row>
    <row r="48" spans="1:9" x14ac:dyDescent="0.3">
      <c r="A48">
        <v>45</v>
      </c>
      <c r="B48" s="9">
        <v>26622.51</v>
      </c>
      <c r="C48" s="9">
        <v>95235.724499999997</v>
      </c>
      <c r="D48" s="9">
        <f t="shared" si="0"/>
        <v>1211324.2049999998</v>
      </c>
      <c r="E48" s="9">
        <f t="shared" si="1"/>
        <v>4333225.4647500003</v>
      </c>
      <c r="F48">
        <f t="shared" si="4"/>
        <v>1.065189212420525E-2</v>
      </c>
      <c r="G48">
        <f t="shared" si="3"/>
        <v>1.2040987556512985E-2</v>
      </c>
      <c r="H48">
        <f>SUM(F$3:F48)</f>
        <v>0.80487755304607489</v>
      </c>
      <c r="I48">
        <f>SUM(G$3:G48)</f>
        <v>0.70726402793795129</v>
      </c>
    </row>
    <row r="49" spans="1:9" x14ac:dyDescent="0.3">
      <c r="A49">
        <v>46</v>
      </c>
      <c r="B49" s="9">
        <v>25838.3855</v>
      </c>
      <c r="C49" s="9">
        <v>95242.154500000004</v>
      </c>
      <c r="D49" s="9">
        <f t="shared" si="0"/>
        <v>1201484.9257499999</v>
      </c>
      <c r="E49" s="9">
        <f t="shared" si="1"/>
        <v>4428760.1842499999</v>
      </c>
      <c r="F49">
        <f t="shared" si="4"/>
        <v>1.0338157259012361E-2</v>
      </c>
      <c r="G49">
        <f t="shared" si="3"/>
        <v>1.204180052402486E-2</v>
      </c>
      <c r="H49">
        <f>SUM(F$3:F49)</f>
        <v>0.81521571030508722</v>
      </c>
      <c r="I49">
        <f>SUM(G$3:G49)</f>
        <v>0.7193058284619761</v>
      </c>
    </row>
    <row r="50" spans="1:9" x14ac:dyDescent="0.3">
      <c r="A50">
        <v>47</v>
      </c>
      <c r="B50" s="9">
        <v>25108.034</v>
      </c>
      <c r="C50" s="9">
        <v>95628.620999999999</v>
      </c>
      <c r="D50" s="9">
        <f t="shared" si="0"/>
        <v>1192631.615</v>
      </c>
      <c r="E50" s="9">
        <f t="shared" si="1"/>
        <v>4542359.4974999996</v>
      </c>
      <c r="F50">
        <f t="shared" si="4"/>
        <v>1.0045937427345417E-2</v>
      </c>
      <c r="G50">
        <f t="shared" si="3"/>
        <v>1.2090662842676188E-2</v>
      </c>
      <c r="H50">
        <f>SUM(F$3:F50)</f>
        <v>0.8252616477324326</v>
      </c>
      <c r="I50">
        <f>SUM(G$3:G50)</f>
        <v>0.73139649130465234</v>
      </c>
    </row>
    <row r="51" spans="1:9" x14ac:dyDescent="0.3">
      <c r="A51">
        <v>48</v>
      </c>
      <c r="B51" s="9">
        <v>24307.569</v>
      </c>
      <c r="C51" s="9">
        <v>95224.597500000003</v>
      </c>
      <c r="D51" s="9">
        <f t="shared" si="0"/>
        <v>1178917.0965</v>
      </c>
      <c r="E51" s="9">
        <f t="shared" si="1"/>
        <v>4618392.9787499998</v>
      </c>
      <c r="F51">
        <f t="shared" si="4"/>
        <v>9.725664589464918E-3</v>
      </c>
      <c r="G51">
        <f t="shared" si="3"/>
        <v>1.203958073077354E-2</v>
      </c>
      <c r="H51">
        <f>SUM(F$3:F51)</f>
        <v>0.83498731232189749</v>
      </c>
      <c r="I51">
        <f>SUM(G$3:G51)</f>
        <v>0.74343607203542583</v>
      </c>
    </row>
    <row r="52" spans="1:9" x14ac:dyDescent="0.3">
      <c r="A52">
        <v>49</v>
      </c>
      <c r="B52" s="9">
        <v>23477.235000000001</v>
      </c>
      <c r="C52" s="9">
        <v>94671.838499999998</v>
      </c>
      <c r="D52" s="9">
        <f t="shared" si="0"/>
        <v>1162123.1325000001</v>
      </c>
      <c r="E52" s="9">
        <f t="shared" si="1"/>
        <v>4686256.0057499995</v>
      </c>
      <c r="F52">
        <f t="shared" si="4"/>
        <v>9.3934409112670387E-3</v>
      </c>
      <c r="G52">
        <f t="shared" si="3"/>
        <v>1.1969693466559461E-2</v>
      </c>
      <c r="H52">
        <f>SUM(F$3:F52)</f>
        <v>0.84438075323316453</v>
      </c>
      <c r="I52">
        <f>SUM(G$3:G52)</f>
        <v>0.75540576550198524</v>
      </c>
    </row>
    <row r="53" spans="1:9" x14ac:dyDescent="0.3">
      <c r="A53">
        <v>50</v>
      </c>
      <c r="B53" s="9">
        <v>22500.0645</v>
      </c>
      <c r="C53" s="9">
        <v>94344.126999999993</v>
      </c>
      <c r="D53" s="9">
        <f t="shared" si="0"/>
        <v>1136253.25725</v>
      </c>
      <c r="E53" s="9">
        <f t="shared" si="1"/>
        <v>4764378.4134999998</v>
      </c>
      <c r="F53">
        <f t="shared" si="4"/>
        <v>9.0024667036151043E-3</v>
      </c>
      <c r="G53">
        <f t="shared" si="3"/>
        <v>1.1928259749177219E-2</v>
      </c>
      <c r="H53">
        <f>SUM(F$3:F53)</f>
        <v>0.85338321993677968</v>
      </c>
      <c r="I53">
        <f>SUM(G$3:G53)</f>
        <v>0.76733402525116245</v>
      </c>
    </row>
    <row r="54" spans="1:9" x14ac:dyDescent="0.3">
      <c r="A54">
        <v>51</v>
      </c>
      <c r="B54" s="9">
        <v>21603.817500000001</v>
      </c>
      <c r="C54" s="9">
        <v>92853.823999999993</v>
      </c>
      <c r="D54" s="9">
        <f t="shared" si="0"/>
        <v>1112596.6012500001</v>
      </c>
      <c r="E54" s="9">
        <f t="shared" si="1"/>
        <v>4781971.9359999998</v>
      </c>
      <c r="F54">
        <f t="shared" si="4"/>
        <v>8.6438706748919458E-3</v>
      </c>
      <c r="G54">
        <f t="shared" si="3"/>
        <v>1.1739835500055933E-2</v>
      </c>
      <c r="H54">
        <f>SUM(F$3:F54)</f>
        <v>0.8620270906116716</v>
      </c>
      <c r="I54">
        <f>SUM(G$3:G54)</f>
        <v>0.77907386075121843</v>
      </c>
    </row>
    <row r="55" spans="1:9" x14ac:dyDescent="0.3">
      <c r="A55">
        <v>52</v>
      </c>
      <c r="B55" s="9">
        <v>20954.95</v>
      </c>
      <c r="C55" s="9">
        <v>90973.892999999996</v>
      </c>
      <c r="D55" s="9">
        <f t="shared" si="0"/>
        <v>1100134.875</v>
      </c>
      <c r="E55" s="9">
        <f t="shared" si="1"/>
        <v>4776129.3824999994</v>
      </c>
      <c r="F55">
        <f t="shared" si="4"/>
        <v>8.3842532829592267E-3</v>
      </c>
      <c r="G55">
        <f t="shared" si="3"/>
        <v>1.1502149212720523E-2</v>
      </c>
      <c r="H55">
        <f>SUM(F$3:F55)</f>
        <v>0.87041134389463082</v>
      </c>
      <c r="I55">
        <f>SUM(G$3:G55)</f>
        <v>0.79057600996393895</v>
      </c>
    </row>
    <row r="56" spans="1:9" x14ac:dyDescent="0.3">
      <c r="A56">
        <v>53</v>
      </c>
      <c r="B56" s="9">
        <v>20145.3125</v>
      </c>
      <c r="C56" s="9">
        <v>87700.636499999993</v>
      </c>
      <c r="D56" s="9">
        <f t="shared" si="0"/>
        <v>1077774.21875</v>
      </c>
      <c r="E56" s="9">
        <f t="shared" si="1"/>
        <v>4691984.0527499998</v>
      </c>
      <c r="F56">
        <f t="shared" si="4"/>
        <v>8.0603104500065383E-3</v>
      </c>
      <c r="G56">
        <f t="shared" si="3"/>
        <v>1.1088299882621971E-2</v>
      </c>
      <c r="H56">
        <f>SUM(F$3:F56)</f>
        <v>0.87847165434463736</v>
      </c>
      <c r="I56">
        <f>SUM(G$3:G56)</f>
        <v>0.8016643098465609</v>
      </c>
    </row>
    <row r="57" spans="1:9" x14ac:dyDescent="0.3">
      <c r="A57">
        <v>54</v>
      </c>
      <c r="B57" s="9">
        <v>19340.6505</v>
      </c>
      <c r="C57" s="9">
        <v>84594.460500000001</v>
      </c>
      <c r="D57" s="9">
        <f t="shared" si="0"/>
        <v>1054065.4522500001</v>
      </c>
      <c r="E57" s="9">
        <f t="shared" si="1"/>
        <v>4610398.0972499996</v>
      </c>
      <c r="F57">
        <f t="shared" si="4"/>
        <v>7.7383583568174583E-3</v>
      </c>
      <c r="G57">
        <f t="shared" si="3"/>
        <v>1.0695575127697267E-2</v>
      </c>
      <c r="H57">
        <f>SUM(F$3:F57)</f>
        <v>0.88621001270145483</v>
      </c>
      <c r="I57">
        <f>SUM(G$3:G57)</f>
        <v>0.81235988497425815</v>
      </c>
    </row>
    <row r="58" spans="1:9" x14ac:dyDescent="0.3">
      <c r="A58">
        <v>55</v>
      </c>
      <c r="B58" s="9">
        <v>18564.792000000001</v>
      </c>
      <c r="C58" s="9">
        <v>84043.182499999995</v>
      </c>
      <c r="D58" s="9">
        <f t="shared" si="0"/>
        <v>1030345.9560000001</v>
      </c>
      <c r="E58" s="9">
        <f t="shared" si="1"/>
        <v>4664396.6287500001</v>
      </c>
      <c r="F58">
        <f t="shared" si="4"/>
        <v>7.4279307883557428E-3</v>
      </c>
      <c r="G58">
        <f t="shared" si="3"/>
        <v>1.0625875111521304E-2</v>
      </c>
      <c r="H58">
        <f>SUM(F$3:F58)</f>
        <v>0.89363794348981063</v>
      </c>
      <c r="I58">
        <f>SUM(G$3:G58)</f>
        <v>0.82298576008577951</v>
      </c>
    </row>
    <row r="59" spans="1:9" x14ac:dyDescent="0.3">
      <c r="A59">
        <v>56</v>
      </c>
      <c r="B59" s="9">
        <v>17781.781500000001</v>
      </c>
      <c r="C59" s="9">
        <v>83134.188999999998</v>
      </c>
      <c r="D59" s="9">
        <f t="shared" si="0"/>
        <v>1004670.6547500001</v>
      </c>
      <c r="E59" s="9">
        <f t="shared" si="1"/>
        <v>4697081.6784999995</v>
      </c>
      <c r="F59">
        <f t="shared" si="4"/>
        <v>7.1146416440143563E-3</v>
      </c>
      <c r="G59">
        <f t="shared" si="3"/>
        <v>1.0510947866730395E-2</v>
      </c>
      <c r="H59">
        <f>SUM(F$3:F59)</f>
        <v>0.90075258513382495</v>
      </c>
      <c r="I59">
        <f>SUM(G$3:G59)</f>
        <v>0.83349670795250985</v>
      </c>
    </row>
    <row r="60" spans="1:9" x14ac:dyDescent="0.3">
      <c r="A60">
        <v>57</v>
      </c>
      <c r="B60" s="9">
        <v>17047.271000000001</v>
      </c>
      <c r="C60" s="9">
        <v>82788.120999999999</v>
      </c>
      <c r="D60" s="9">
        <f t="shared" si="0"/>
        <v>980218.08250000002</v>
      </c>
      <c r="E60" s="9">
        <f t="shared" si="1"/>
        <v>4760316.9574999996</v>
      </c>
      <c r="F60">
        <f t="shared" si="4"/>
        <v>6.8207577611612341E-3</v>
      </c>
      <c r="G60">
        <f t="shared" si="3"/>
        <v>1.0467193272500293E-2</v>
      </c>
      <c r="H60">
        <f>SUM(F$3:F60)</f>
        <v>0.90757334289498615</v>
      </c>
      <c r="I60">
        <f>SUM(G$3:G60)</f>
        <v>0.84396390122501019</v>
      </c>
    </row>
    <row r="61" spans="1:9" x14ac:dyDescent="0.3">
      <c r="A61">
        <v>58</v>
      </c>
      <c r="B61" s="9">
        <v>16297.602500000001</v>
      </c>
      <c r="C61" s="9">
        <v>79596.019</v>
      </c>
      <c r="D61" s="9">
        <f t="shared" si="0"/>
        <v>953409.74625000008</v>
      </c>
      <c r="E61" s="9">
        <f t="shared" si="1"/>
        <v>4656367.1114999996</v>
      </c>
      <c r="F61">
        <f t="shared" si="4"/>
        <v>6.5208090339031822E-3</v>
      </c>
      <c r="G61">
        <f t="shared" si="3"/>
        <v>1.0063604591226384E-2</v>
      </c>
      <c r="H61">
        <f>SUM(F$3:F61)</f>
        <v>0.91409415192888932</v>
      </c>
      <c r="I61">
        <f>SUM(G$3:G61)</f>
        <v>0.85402750581623654</v>
      </c>
    </row>
    <row r="62" spans="1:9" x14ac:dyDescent="0.3">
      <c r="A62">
        <v>59</v>
      </c>
      <c r="B62" s="9">
        <v>15702.187</v>
      </c>
      <c r="C62" s="9">
        <v>71328.493499999997</v>
      </c>
      <c r="D62" s="9">
        <f t="shared" si="0"/>
        <v>934280.12650000001</v>
      </c>
      <c r="E62" s="9">
        <f t="shared" si="1"/>
        <v>4244045.3632499995</v>
      </c>
      <c r="F62">
        <f t="shared" si="4"/>
        <v>6.2825782406729517E-3</v>
      </c>
      <c r="G62">
        <f t="shared" si="3"/>
        <v>9.0183122685050538E-3</v>
      </c>
      <c r="H62">
        <f>SUM(F$3:F62)</f>
        <v>0.92037673016956223</v>
      </c>
      <c r="I62">
        <f>SUM(G$3:G62)</f>
        <v>0.86304581808474157</v>
      </c>
    </row>
    <row r="63" spans="1:9" x14ac:dyDescent="0.3">
      <c r="A63">
        <v>60</v>
      </c>
      <c r="B63" s="9">
        <v>15269.254000000001</v>
      </c>
      <c r="C63" s="9">
        <v>66206.214500000002</v>
      </c>
      <c r="D63" s="9">
        <f t="shared" si="0"/>
        <v>923789.86700000009</v>
      </c>
      <c r="E63" s="9">
        <f t="shared" si="1"/>
        <v>4005475.97725</v>
      </c>
      <c r="F63">
        <f t="shared" si="4"/>
        <v>6.1093580742420427E-3</v>
      </c>
      <c r="G63">
        <f t="shared" si="3"/>
        <v>8.3706845214195809E-3</v>
      </c>
      <c r="H63">
        <f>SUM(F$3:F63)</f>
        <v>0.9264860882438043</v>
      </c>
      <c r="I63">
        <f>SUM(G$3:G63)</f>
        <v>0.8714165026061611</v>
      </c>
    </row>
    <row r="64" spans="1:9" x14ac:dyDescent="0.3">
      <c r="A64">
        <v>61</v>
      </c>
      <c r="B64" s="9">
        <v>14909.665000000001</v>
      </c>
      <c r="C64" s="9">
        <v>64734.879000000001</v>
      </c>
      <c r="D64" s="9">
        <f t="shared" si="0"/>
        <v>916944.39750000008</v>
      </c>
      <c r="E64" s="9">
        <f t="shared" si="1"/>
        <v>3981195.0585000003</v>
      </c>
      <c r="F64">
        <f t="shared" si="4"/>
        <v>5.9654834644832016E-3</v>
      </c>
      <c r="G64">
        <f t="shared" si="3"/>
        <v>8.1846584000248111E-3</v>
      </c>
      <c r="H64">
        <f>SUM(F$3:F64)</f>
        <v>0.93245157170828752</v>
      </c>
      <c r="I64">
        <f>SUM(G$3:G64)</f>
        <v>0.87960116100618591</v>
      </c>
    </row>
    <row r="65" spans="1:9" x14ac:dyDescent="0.3">
      <c r="A65">
        <v>62</v>
      </c>
      <c r="B65" s="9">
        <v>14369.405000000001</v>
      </c>
      <c r="C65" s="9">
        <v>64056.056499999999</v>
      </c>
      <c r="D65" s="9">
        <f t="shared" si="0"/>
        <v>898087.8125</v>
      </c>
      <c r="E65" s="9">
        <f t="shared" si="1"/>
        <v>4003503.53125</v>
      </c>
      <c r="F65">
        <f t="shared" si="4"/>
        <v>5.7493208547584563E-3</v>
      </c>
      <c r="G65">
        <f t="shared" si="3"/>
        <v>8.098832484188143E-3</v>
      </c>
      <c r="H65">
        <f>SUM(F$3:F65)</f>
        <v>0.93820089256304595</v>
      </c>
      <c r="I65">
        <f>SUM(G$3:G65)</f>
        <v>0.8876999934903741</v>
      </c>
    </row>
    <row r="66" spans="1:9" x14ac:dyDescent="0.3">
      <c r="A66">
        <v>63</v>
      </c>
      <c r="B66" s="9">
        <v>13550.906999999999</v>
      </c>
      <c r="C66" s="9">
        <v>64393.339500000002</v>
      </c>
      <c r="D66" s="9">
        <f t="shared" si="0"/>
        <v>860482.59450000001</v>
      </c>
      <c r="E66" s="9">
        <f t="shared" si="1"/>
        <v>4088977.0582500002</v>
      </c>
      <c r="F66">
        <f t="shared" si="4"/>
        <v>5.4218328605806811E-3</v>
      </c>
      <c r="G66">
        <f t="shared" si="3"/>
        <v>8.1414763599747288E-3</v>
      </c>
      <c r="H66">
        <f>SUM(F$3:F66)</f>
        <v>0.94362272542362668</v>
      </c>
      <c r="I66">
        <f>SUM(G$3:G66)</f>
        <v>0.89584146985034885</v>
      </c>
    </row>
    <row r="67" spans="1:9" x14ac:dyDescent="0.3">
      <c r="A67">
        <v>64</v>
      </c>
      <c r="B67" s="9">
        <v>12697.404500000001</v>
      </c>
      <c r="C67" s="9">
        <v>62547.960500000001</v>
      </c>
      <c r="D67" s="9">
        <f t="shared" si="0"/>
        <v>818982.59025000001</v>
      </c>
      <c r="E67" s="9">
        <f t="shared" si="1"/>
        <v>4034343.4522500001</v>
      </c>
      <c r="F67">
        <f t="shared" si="4"/>
        <v>5.0803392689644329E-3</v>
      </c>
      <c r="G67">
        <f t="shared" si="3"/>
        <v>7.9081586035056172E-3</v>
      </c>
      <c r="H67">
        <f>SUM(F$3:F67)</f>
        <v>0.94870306469259114</v>
      </c>
      <c r="I67">
        <f>SUM(G$3:G67)</f>
        <v>0.90374962845385443</v>
      </c>
    </row>
    <row r="68" spans="1:9" x14ac:dyDescent="0.3">
      <c r="A68">
        <v>65</v>
      </c>
      <c r="B68" s="9">
        <v>11959.867</v>
      </c>
      <c r="C68" s="9">
        <v>60116.478499999997</v>
      </c>
      <c r="D68" s="9">
        <f t="shared" ref="D68:D103" si="5">($A68+0.5)*B68</f>
        <v>783371.28850000002</v>
      </c>
      <c r="E68" s="9">
        <f t="shared" ref="E68:E103" si="6">($A68+0.5)*C68</f>
        <v>3937629.3417499997</v>
      </c>
      <c r="F68">
        <f t="shared" ref="F68:F103" si="7">B68/B$104</f>
        <v>4.7852442577293527E-3</v>
      </c>
      <c r="G68">
        <f t="shared" ref="G68:G103" si="8">C68/C$104</f>
        <v>7.6007377836442075E-3</v>
      </c>
      <c r="H68">
        <f>SUM(F$3:F68)</f>
        <v>0.95348830895032044</v>
      </c>
      <c r="I68">
        <f>SUM(G$3:G68)</f>
        <v>0.91135036623749865</v>
      </c>
    </row>
    <row r="69" spans="1:9" x14ac:dyDescent="0.3">
      <c r="A69">
        <v>66</v>
      </c>
      <c r="B69" s="9">
        <v>11256.9205</v>
      </c>
      <c r="C69" s="9">
        <v>58223.904499999997</v>
      </c>
      <c r="D69" s="9">
        <f t="shared" si="5"/>
        <v>748585.21325000003</v>
      </c>
      <c r="E69" s="9">
        <f t="shared" si="6"/>
        <v>3871889.6492499998</v>
      </c>
      <c r="F69">
        <f t="shared" si="7"/>
        <v>4.5039893990744912E-3</v>
      </c>
      <c r="G69">
        <f t="shared" si="8"/>
        <v>7.3614529973581536E-3</v>
      </c>
      <c r="H69">
        <f>SUM(F$3:F69)</f>
        <v>0.95799229834939492</v>
      </c>
      <c r="I69">
        <f>SUM(G$3:G69)</f>
        <v>0.91871181923485679</v>
      </c>
    </row>
    <row r="70" spans="1:9" x14ac:dyDescent="0.3">
      <c r="A70">
        <v>67</v>
      </c>
      <c r="B70" s="9">
        <v>10617.552</v>
      </c>
      <c r="C70" s="9">
        <v>55232.497499999998</v>
      </c>
      <c r="D70" s="9">
        <f t="shared" si="5"/>
        <v>716684.76</v>
      </c>
      <c r="E70" s="9">
        <f t="shared" si="6"/>
        <v>3728193.5812499998</v>
      </c>
      <c r="F70">
        <f t="shared" si="7"/>
        <v>4.2481726376340815E-3</v>
      </c>
      <c r="G70">
        <f t="shared" si="8"/>
        <v>6.9832388907025587E-3</v>
      </c>
      <c r="H70">
        <f>SUM(F$3:F70)</f>
        <v>0.96224047098702903</v>
      </c>
      <c r="I70">
        <f>SUM(G$3:G70)</f>
        <v>0.9256950581255593</v>
      </c>
    </row>
    <row r="71" spans="1:9" x14ac:dyDescent="0.3">
      <c r="A71">
        <v>68</v>
      </c>
      <c r="B71" s="9">
        <v>9960.0720000000001</v>
      </c>
      <c r="C71" s="9">
        <v>52643.294000000002</v>
      </c>
      <c r="D71" s="9">
        <f t="shared" si="5"/>
        <v>682264.93200000003</v>
      </c>
      <c r="E71" s="9">
        <f t="shared" si="6"/>
        <v>3606065.639</v>
      </c>
      <c r="F71">
        <f t="shared" si="7"/>
        <v>3.9851093113803786E-3</v>
      </c>
      <c r="G71">
        <f t="shared" si="8"/>
        <v>6.6558767869493623E-3</v>
      </c>
      <c r="H71">
        <f>SUM(F$3:F71)</f>
        <v>0.96622558029840944</v>
      </c>
      <c r="I71">
        <f>SUM(G$3:G71)</f>
        <v>0.93235093491250864</v>
      </c>
    </row>
    <row r="72" spans="1:9" x14ac:dyDescent="0.3">
      <c r="A72">
        <v>69</v>
      </c>
      <c r="B72" s="9">
        <v>9328.5725000000002</v>
      </c>
      <c r="C72" s="9">
        <v>49912.534</v>
      </c>
      <c r="D72" s="9">
        <f t="shared" si="5"/>
        <v>648335.78875000007</v>
      </c>
      <c r="E72" s="9">
        <f t="shared" si="6"/>
        <v>3468921.1129999999</v>
      </c>
      <c r="F72">
        <f t="shared" si="7"/>
        <v>3.7324410036028793E-3</v>
      </c>
      <c r="G72">
        <f t="shared" si="8"/>
        <v>6.3106171971005617E-3</v>
      </c>
      <c r="H72">
        <f>SUM(F$3:F72)</f>
        <v>0.96995802130201236</v>
      </c>
      <c r="I72">
        <f>SUM(G$3:G72)</f>
        <v>0.93866155210960922</v>
      </c>
    </row>
    <row r="73" spans="1:9" x14ac:dyDescent="0.3">
      <c r="A73">
        <v>70</v>
      </c>
      <c r="B73" s="9">
        <v>8584.41</v>
      </c>
      <c r="C73" s="9">
        <v>46675.300499999998</v>
      </c>
      <c r="D73" s="9">
        <f t="shared" si="5"/>
        <v>605200.90500000003</v>
      </c>
      <c r="E73" s="9">
        <f t="shared" si="6"/>
        <v>3290608.6852499996</v>
      </c>
      <c r="F73">
        <f t="shared" si="7"/>
        <v>3.4346952736593506E-3</v>
      </c>
      <c r="G73">
        <f t="shared" si="8"/>
        <v>5.9013223815712586E-3</v>
      </c>
      <c r="H73">
        <f>SUM(F$3:F73)</f>
        <v>0.97339271657567172</v>
      </c>
      <c r="I73">
        <f>SUM(G$3:G73)</f>
        <v>0.94456287449118048</v>
      </c>
    </row>
    <row r="74" spans="1:9" x14ac:dyDescent="0.3">
      <c r="A74">
        <v>71</v>
      </c>
      <c r="B74" s="9">
        <v>7865.7240000000002</v>
      </c>
      <c r="C74" s="9">
        <v>43544.286500000002</v>
      </c>
      <c r="D74" s="9">
        <f t="shared" si="5"/>
        <v>562399.26600000006</v>
      </c>
      <c r="E74" s="9">
        <f t="shared" si="6"/>
        <v>3113416.4847500003</v>
      </c>
      <c r="F74">
        <f t="shared" si="7"/>
        <v>3.1471429075159412E-3</v>
      </c>
      <c r="G74">
        <f t="shared" si="8"/>
        <v>5.5054572709607131E-3</v>
      </c>
      <c r="H74">
        <f>SUM(F$3:F74)</f>
        <v>0.97653985948318767</v>
      </c>
      <c r="I74">
        <f>SUM(G$3:G74)</f>
        <v>0.95006833176214123</v>
      </c>
    </row>
    <row r="75" spans="1:9" x14ac:dyDescent="0.3">
      <c r="A75">
        <v>72</v>
      </c>
      <c r="B75" s="9">
        <v>7284.259</v>
      </c>
      <c r="C75" s="9">
        <v>40233.341999999997</v>
      </c>
      <c r="D75" s="9">
        <f t="shared" si="5"/>
        <v>528108.77749999997</v>
      </c>
      <c r="E75" s="9">
        <f t="shared" si="6"/>
        <v>2916917.2949999999</v>
      </c>
      <c r="F75">
        <f t="shared" si="7"/>
        <v>2.9144938276958565E-3</v>
      </c>
      <c r="G75">
        <f t="shared" si="8"/>
        <v>5.0868429144877375E-3</v>
      </c>
      <c r="H75">
        <f>SUM(F$3:F75)</f>
        <v>0.97945435331088349</v>
      </c>
      <c r="I75">
        <f>SUM(G$3:G75)</f>
        <v>0.95515517467662892</v>
      </c>
    </row>
    <row r="76" spans="1:9" x14ac:dyDescent="0.3">
      <c r="A76">
        <v>73</v>
      </c>
      <c r="B76" s="9">
        <v>6733.6795000000002</v>
      </c>
      <c r="C76" s="9">
        <v>37246.182000000001</v>
      </c>
      <c r="D76" s="9">
        <f t="shared" si="5"/>
        <v>494925.44325000001</v>
      </c>
      <c r="E76" s="9">
        <f t="shared" si="6"/>
        <v>2737594.3769999999</v>
      </c>
      <c r="F76">
        <f t="shared" si="7"/>
        <v>2.694202298467438E-3</v>
      </c>
      <c r="G76">
        <f t="shared" si="8"/>
        <v>4.7091657709772338E-3</v>
      </c>
      <c r="H76">
        <f>SUM(F$3:F76)</f>
        <v>0.98214855560935088</v>
      </c>
      <c r="I76">
        <f>SUM(G$3:G76)</f>
        <v>0.95986434044760616</v>
      </c>
    </row>
    <row r="77" spans="1:9" x14ac:dyDescent="0.3">
      <c r="A77">
        <v>74</v>
      </c>
      <c r="B77" s="9">
        <v>6184.4775</v>
      </c>
      <c r="C77" s="9">
        <v>34168.933499999999</v>
      </c>
      <c r="D77" s="9">
        <f t="shared" si="5"/>
        <v>460743.57374999998</v>
      </c>
      <c r="E77" s="9">
        <f t="shared" si="6"/>
        <v>2545585.54575</v>
      </c>
      <c r="F77">
        <f t="shared" si="7"/>
        <v>2.4744619186761346E-3</v>
      </c>
      <c r="G77">
        <f t="shared" si="8"/>
        <v>4.3200984216045912E-3</v>
      </c>
      <c r="H77">
        <f>SUM(F$3:F77)</f>
        <v>0.98462301752802706</v>
      </c>
      <c r="I77">
        <f>SUM(G$3:G77)</f>
        <v>0.96418443886921079</v>
      </c>
    </row>
    <row r="78" spans="1:9" x14ac:dyDescent="0.3">
      <c r="A78">
        <v>75</v>
      </c>
      <c r="B78" s="9">
        <v>5598.1750000000002</v>
      </c>
      <c r="C78" s="9">
        <v>30254.6345</v>
      </c>
      <c r="D78" s="9">
        <f t="shared" si="5"/>
        <v>422662.21250000002</v>
      </c>
      <c r="E78" s="9">
        <f t="shared" si="6"/>
        <v>2284224.9047500002</v>
      </c>
      <c r="F78">
        <f t="shared" si="7"/>
        <v>2.239877314063277E-3</v>
      </c>
      <c r="G78">
        <f t="shared" si="8"/>
        <v>3.8251998339273248E-3</v>
      </c>
      <c r="H78">
        <f>SUM(F$3:F78)</f>
        <v>0.98686289484209033</v>
      </c>
      <c r="I78">
        <f>SUM(G$3:G78)</f>
        <v>0.96800963870313816</v>
      </c>
    </row>
    <row r="79" spans="1:9" x14ac:dyDescent="0.3">
      <c r="A79">
        <v>76</v>
      </c>
      <c r="B79" s="9">
        <v>5025.0694999999996</v>
      </c>
      <c r="C79" s="9">
        <v>27167.227500000001</v>
      </c>
      <c r="D79" s="9">
        <f t="shared" si="5"/>
        <v>384417.81675</v>
      </c>
      <c r="E79" s="9">
        <f t="shared" si="6"/>
        <v>2078292.9037500001</v>
      </c>
      <c r="F79">
        <f t="shared" si="7"/>
        <v>2.0105729411176486E-3</v>
      </c>
      <c r="G79">
        <f t="shared" si="8"/>
        <v>3.4348481096760845E-3</v>
      </c>
      <c r="H79">
        <f>SUM(F$3:F79)</f>
        <v>0.98887346778320795</v>
      </c>
      <c r="I79">
        <f>SUM(G$3:G79)</f>
        <v>0.97144448681281426</v>
      </c>
    </row>
    <row r="80" spans="1:9" x14ac:dyDescent="0.3">
      <c r="A80">
        <v>77</v>
      </c>
      <c r="B80" s="9">
        <v>4503.027</v>
      </c>
      <c r="C80" s="9">
        <v>25364.756000000001</v>
      </c>
      <c r="D80" s="9">
        <f t="shared" si="5"/>
        <v>348984.59250000003</v>
      </c>
      <c r="E80" s="9">
        <f t="shared" si="6"/>
        <v>1965768.59</v>
      </c>
      <c r="F80">
        <f t="shared" si="7"/>
        <v>1.8016993077055318E-3</v>
      </c>
      <c r="G80">
        <f t="shared" si="8"/>
        <v>3.2069552993214019E-3</v>
      </c>
      <c r="H80">
        <f>SUM(F$3:F80)</f>
        <v>0.99067516709091352</v>
      </c>
      <c r="I80">
        <f>SUM(G$3:G80)</f>
        <v>0.97465144211213561</v>
      </c>
    </row>
    <row r="81" spans="1:9" x14ac:dyDescent="0.3">
      <c r="A81">
        <v>78</v>
      </c>
      <c r="B81" s="9">
        <v>3917.8110000000001</v>
      </c>
      <c r="C81" s="9">
        <v>23645.672999999999</v>
      </c>
      <c r="D81" s="9">
        <f t="shared" si="5"/>
        <v>307548.16350000002</v>
      </c>
      <c r="E81" s="9">
        <f t="shared" si="6"/>
        <v>1856185.3304999999</v>
      </c>
      <c r="F81">
        <f t="shared" si="7"/>
        <v>1.5675494209608598E-3</v>
      </c>
      <c r="G81">
        <f t="shared" si="8"/>
        <v>2.9896055902674953E-3</v>
      </c>
      <c r="H81">
        <f>SUM(F$3:F81)</f>
        <v>0.99224271651187435</v>
      </c>
      <c r="I81">
        <f>SUM(G$3:G81)</f>
        <v>0.97764104770240312</v>
      </c>
    </row>
    <row r="82" spans="1:9" x14ac:dyDescent="0.3">
      <c r="A82">
        <v>79</v>
      </c>
      <c r="B82" s="9">
        <v>3396.6264999999999</v>
      </c>
      <c r="C82" s="9">
        <v>22190.823</v>
      </c>
      <c r="D82" s="9">
        <f t="shared" si="5"/>
        <v>270031.80674999999</v>
      </c>
      <c r="E82" s="9">
        <f t="shared" si="6"/>
        <v>1764170.4284999999</v>
      </c>
      <c r="F82">
        <f t="shared" si="7"/>
        <v>1.359019080628267E-3</v>
      </c>
      <c r="G82">
        <f t="shared" si="8"/>
        <v>2.8056637886109863E-3</v>
      </c>
      <c r="H82">
        <f>SUM(F$3:F82)</f>
        <v>0.99360173559250264</v>
      </c>
      <c r="I82">
        <f>SUM(G$3:G82)</f>
        <v>0.98044671149101414</v>
      </c>
    </row>
    <row r="83" spans="1:9" x14ac:dyDescent="0.3">
      <c r="A83">
        <v>80</v>
      </c>
      <c r="B83" s="9">
        <v>2966.9985000000001</v>
      </c>
      <c r="C83" s="9">
        <v>20769.447499999998</v>
      </c>
      <c r="D83" s="9">
        <f t="shared" si="5"/>
        <v>238843.37925</v>
      </c>
      <c r="E83" s="9">
        <f t="shared" si="6"/>
        <v>1671940.5237499999</v>
      </c>
      <c r="F83">
        <f t="shared" si="7"/>
        <v>1.1871212727379498E-3</v>
      </c>
      <c r="G83">
        <f t="shared" si="8"/>
        <v>2.6259542857066174E-3</v>
      </c>
      <c r="H83">
        <f>SUM(F$3:F83)</f>
        <v>0.99478885686524054</v>
      </c>
      <c r="I83">
        <f>SUM(G$3:G83)</f>
        <v>0.98307266577672081</v>
      </c>
    </row>
    <row r="84" spans="1:9" x14ac:dyDescent="0.3">
      <c r="A84">
        <v>81</v>
      </c>
      <c r="B84" s="9">
        <v>2524.9775</v>
      </c>
      <c r="C84" s="9">
        <v>18960.876</v>
      </c>
      <c r="D84" s="9">
        <f t="shared" si="5"/>
        <v>205785.66625000001</v>
      </c>
      <c r="E84" s="9">
        <f t="shared" si="6"/>
        <v>1545311.3940000001</v>
      </c>
      <c r="F84">
        <f t="shared" si="7"/>
        <v>1.0102649204017751E-3</v>
      </c>
      <c r="G84">
        <f t="shared" si="8"/>
        <v>2.397290230900545E-3</v>
      </c>
      <c r="H84">
        <f>SUM(F$3:F84)</f>
        <v>0.99579912178564234</v>
      </c>
      <c r="I84">
        <f>SUM(G$3:G84)</f>
        <v>0.98546995600762133</v>
      </c>
    </row>
    <row r="85" spans="1:9" x14ac:dyDescent="0.3">
      <c r="A85">
        <v>82</v>
      </c>
      <c r="B85" s="9">
        <v>2120.8710000000001</v>
      </c>
      <c r="C85" s="9">
        <v>17169.866000000002</v>
      </c>
      <c r="D85" s="9">
        <f t="shared" si="5"/>
        <v>174971.85750000001</v>
      </c>
      <c r="E85" s="9">
        <f t="shared" si="6"/>
        <v>1416513.9450000001</v>
      </c>
      <c r="F85">
        <f t="shared" si="7"/>
        <v>8.4857848119337042E-4</v>
      </c>
      <c r="G85">
        <f t="shared" si="8"/>
        <v>2.1708465382966179E-3</v>
      </c>
      <c r="H85">
        <f>SUM(F$3:F85)</f>
        <v>0.99664770026683569</v>
      </c>
      <c r="I85">
        <f>SUM(G$3:G85)</f>
        <v>0.98764080254591791</v>
      </c>
    </row>
    <row r="86" spans="1:9" x14ac:dyDescent="0.3">
      <c r="A86">
        <v>83</v>
      </c>
      <c r="B86" s="9">
        <v>1779.454</v>
      </c>
      <c r="C86" s="9">
        <v>15550.396000000001</v>
      </c>
      <c r="D86" s="9">
        <f t="shared" si="5"/>
        <v>148584.40899999999</v>
      </c>
      <c r="E86" s="9">
        <f t="shared" si="6"/>
        <v>1298458.0660000001</v>
      </c>
      <c r="F86">
        <f t="shared" si="7"/>
        <v>7.1197464281112224E-4</v>
      </c>
      <c r="G86">
        <f t="shared" si="8"/>
        <v>1.9660912511339093E-3</v>
      </c>
      <c r="H86">
        <f>SUM(F$3:F86)</f>
        <v>0.99735967490964683</v>
      </c>
      <c r="I86">
        <f>SUM(G$3:G86)</f>
        <v>0.9896068937970518</v>
      </c>
    </row>
    <row r="87" spans="1:9" x14ac:dyDescent="0.3">
      <c r="A87">
        <v>84</v>
      </c>
      <c r="B87" s="9">
        <v>1478.193</v>
      </c>
      <c r="C87" s="9">
        <v>13845.339</v>
      </c>
      <c r="D87" s="9">
        <f t="shared" si="5"/>
        <v>124907.3085</v>
      </c>
      <c r="E87" s="9">
        <f t="shared" si="6"/>
        <v>1169931.1455000001</v>
      </c>
      <c r="F87">
        <f t="shared" si="7"/>
        <v>5.9143756072418908E-4</v>
      </c>
      <c r="G87">
        <f t="shared" si="8"/>
        <v>1.750514898584133E-3</v>
      </c>
      <c r="H87">
        <f>SUM(F$3:F87)</f>
        <v>0.99795111247037105</v>
      </c>
      <c r="I87">
        <f>SUM(G$3:G87)</f>
        <v>0.99135740869563593</v>
      </c>
    </row>
    <row r="88" spans="1:9" x14ac:dyDescent="0.3">
      <c r="A88">
        <v>85</v>
      </c>
      <c r="B88" s="9">
        <v>1202.403</v>
      </c>
      <c r="C88" s="9">
        <v>12123.572</v>
      </c>
      <c r="D88" s="9">
        <f t="shared" si="5"/>
        <v>102805.4565</v>
      </c>
      <c r="E88" s="9">
        <f t="shared" si="6"/>
        <v>1036565.406</v>
      </c>
      <c r="F88">
        <f t="shared" si="7"/>
        <v>4.8109164184071172E-4</v>
      </c>
      <c r="G88">
        <f t="shared" si="8"/>
        <v>1.5328258419716149E-3</v>
      </c>
      <c r="H88">
        <f>SUM(F$3:F88)</f>
        <v>0.99843220411221179</v>
      </c>
      <c r="I88">
        <f>SUM(G$3:G88)</f>
        <v>0.9928902345376075</v>
      </c>
    </row>
    <row r="89" spans="1:9" x14ac:dyDescent="0.3">
      <c r="A89">
        <v>86</v>
      </c>
      <c r="B89" s="9">
        <v>964.53200000000004</v>
      </c>
      <c r="C89" s="9">
        <v>10439.607</v>
      </c>
      <c r="D89" s="9">
        <f t="shared" si="5"/>
        <v>83432.017999999996</v>
      </c>
      <c r="E89" s="9">
        <f t="shared" si="6"/>
        <v>903026.00549999997</v>
      </c>
      <c r="F89">
        <f t="shared" si="7"/>
        <v>3.8591743657318336E-4</v>
      </c>
      <c r="G89">
        <f t="shared" si="8"/>
        <v>1.319916225154415E-3</v>
      </c>
      <c r="H89">
        <f>SUM(F$3:F89)</f>
        <v>0.99881812154878502</v>
      </c>
      <c r="I89">
        <f>SUM(G$3:G89)</f>
        <v>0.99421015076276187</v>
      </c>
    </row>
    <row r="90" spans="1:9" x14ac:dyDescent="0.3">
      <c r="A90">
        <v>87</v>
      </c>
      <c r="B90" s="9">
        <v>763.47149999999999</v>
      </c>
      <c r="C90" s="9">
        <v>8951.4285</v>
      </c>
      <c r="D90" s="9">
        <f t="shared" si="5"/>
        <v>66803.756250000006</v>
      </c>
      <c r="E90" s="9">
        <f t="shared" si="6"/>
        <v>783249.99375000002</v>
      </c>
      <c r="F90">
        <f t="shared" si="7"/>
        <v>3.0547142466676392E-4</v>
      </c>
      <c r="G90">
        <f t="shared" si="8"/>
        <v>1.1317605840391932E-3</v>
      </c>
      <c r="H90">
        <f>SUM(F$3:F90)</f>
        <v>0.99912359297345177</v>
      </c>
      <c r="I90">
        <f>SUM(G$3:G90)</f>
        <v>0.99534191134680106</v>
      </c>
    </row>
    <row r="91" spans="1:9" x14ac:dyDescent="0.3">
      <c r="A91">
        <v>88</v>
      </c>
      <c r="B91" s="9">
        <v>592.54949999999997</v>
      </c>
      <c r="C91" s="9">
        <v>7624.4219999999996</v>
      </c>
      <c r="D91" s="9">
        <f t="shared" si="5"/>
        <v>52440.630749999997</v>
      </c>
      <c r="E91" s="9">
        <f t="shared" si="6"/>
        <v>674761.34699999995</v>
      </c>
      <c r="F91">
        <f t="shared" si="7"/>
        <v>2.3708408231424305E-4</v>
      </c>
      <c r="G91">
        <f t="shared" si="8"/>
        <v>9.6398248566486038E-4</v>
      </c>
      <c r="H91">
        <f>SUM(F$3:F91)</f>
        <v>0.99936067705576603</v>
      </c>
      <c r="I91">
        <f>SUM(G$3:G91)</f>
        <v>0.99630589383246593</v>
      </c>
    </row>
    <row r="92" spans="1:9" x14ac:dyDescent="0.3">
      <c r="A92">
        <v>89</v>
      </c>
      <c r="B92" s="9">
        <v>454.16300000000001</v>
      </c>
      <c r="C92" s="9">
        <v>6400.6369999999997</v>
      </c>
      <c r="D92" s="9">
        <f t="shared" si="5"/>
        <v>40647.588499999998</v>
      </c>
      <c r="E92" s="9">
        <f t="shared" si="6"/>
        <v>572857.01150000002</v>
      </c>
      <c r="F92">
        <f t="shared" si="7"/>
        <v>1.8171446955247381E-4</v>
      </c>
      <c r="G92">
        <f t="shared" si="8"/>
        <v>8.0925504452645386E-4</v>
      </c>
      <c r="H92">
        <f>SUM(F$3:F92)</f>
        <v>0.99954239152531854</v>
      </c>
      <c r="I92">
        <f>SUM(G$3:G92)</f>
        <v>0.99711514887699237</v>
      </c>
    </row>
    <row r="93" spans="1:9" x14ac:dyDescent="0.3">
      <c r="A93">
        <v>90</v>
      </c>
      <c r="B93" s="9">
        <v>336.71949999999998</v>
      </c>
      <c r="C93" s="9">
        <v>5344.3864999999996</v>
      </c>
      <c r="D93" s="9">
        <f t="shared" si="5"/>
        <v>30473.114749999997</v>
      </c>
      <c r="E93" s="9">
        <f t="shared" si="6"/>
        <v>483666.97824999999</v>
      </c>
      <c r="F93">
        <f t="shared" si="7"/>
        <v>1.3472432877727645E-4</v>
      </c>
      <c r="G93">
        <f t="shared" si="8"/>
        <v>6.7570957937843979E-4</v>
      </c>
      <c r="H93">
        <f>SUM(F$3:F93)</f>
        <v>0.9996771158540958</v>
      </c>
      <c r="I93">
        <f>SUM(G$3:G93)</f>
        <v>0.99779085845637083</v>
      </c>
    </row>
    <row r="94" spans="1:9" x14ac:dyDescent="0.3">
      <c r="A94">
        <v>91</v>
      </c>
      <c r="B94" s="9">
        <v>243.035</v>
      </c>
      <c r="C94" s="9">
        <v>4369.8355000000001</v>
      </c>
      <c r="D94" s="9">
        <f t="shared" si="5"/>
        <v>22237.702499999999</v>
      </c>
      <c r="E94" s="9">
        <f t="shared" si="6"/>
        <v>399839.94825000002</v>
      </c>
      <c r="F94">
        <f t="shared" si="7"/>
        <v>9.7240365480423267E-5</v>
      </c>
      <c r="G94">
        <f t="shared" si="8"/>
        <v>5.5249366932162832E-4</v>
      </c>
      <c r="H94">
        <f>SUM(F$3:F94)</f>
        <v>0.99977435621957622</v>
      </c>
      <c r="I94">
        <f>SUM(G$3:G94)</f>
        <v>0.99834335212569247</v>
      </c>
    </row>
    <row r="95" spans="1:9" x14ac:dyDescent="0.3">
      <c r="A95">
        <v>92</v>
      </c>
      <c r="B95" s="9">
        <v>178.791</v>
      </c>
      <c r="C95" s="9">
        <v>3462.6315</v>
      </c>
      <c r="D95" s="9">
        <f t="shared" si="5"/>
        <v>16538.1675</v>
      </c>
      <c r="E95" s="9">
        <f t="shared" si="6"/>
        <v>320293.41375000001</v>
      </c>
      <c r="F95">
        <f t="shared" si="7"/>
        <v>7.153579601543133E-5</v>
      </c>
      <c r="G95">
        <f t="shared" si="8"/>
        <v>4.3779267730871194E-4</v>
      </c>
      <c r="H95">
        <f>SUM(F$3:F95)</f>
        <v>0.9998458920155916</v>
      </c>
      <c r="I95">
        <f>SUM(G$3:G95)</f>
        <v>0.99878114480300118</v>
      </c>
    </row>
    <row r="96" spans="1:9" x14ac:dyDescent="0.3">
      <c r="A96">
        <v>93</v>
      </c>
      <c r="B96" s="9">
        <v>127.5605</v>
      </c>
      <c r="C96" s="9">
        <v>2681.1055000000001</v>
      </c>
      <c r="D96" s="9">
        <f t="shared" si="5"/>
        <v>11926.90675</v>
      </c>
      <c r="E96" s="9">
        <f t="shared" si="6"/>
        <v>250683.36425000001</v>
      </c>
      <c r="F96">
        <f t="shared" si="7"/>
        <v>5.1038038310801046E-5</v>
      </c>
      <c r="G96">
        <f t="shared" si="8"/>
        <v>3.3898159679772818E-4</v>
      </c>
      <c r="H96">
        <f>SUM(F$3:F96)</f>
        <v>0.99989693005390234</v>
      </c>
      <c r="I96">
        <f>SUM(G$3:G96)</f>
        <v>0.99912012639979886</v>
      </c>
    </row>
    <row r="97" spans="1:9" x14ac:dyDescent="0.3">
      <c r="A97">
        <v>94</v>
      </c>
      <c r="B97" s="9">
        <v>83.203500000000005</v>
      </c>
      <c r="C97" s="9">
        <v>2044.0385000000001</v>
      </c>
      <c r="D97" s="9">
        <f t="shared" si="5"/>
        <v>7862.7307500000006</v>
      </c>
      <c r="E97" s="9">
        <f t="shared" si="6"/>
        <v>193161.63825000002</v>
      </c>
      <c r="F97">
        <f t="shared" si="7"/>
        <v>3.3290426272966437E-5</v>
      </c>
      <c r="G97">
        <f t="shared" si="8"/>
        <v>2.5843497566434189E-4</v>
      </c>
      <c r="H97">
        <f>SUM(F$3:F97)</f>
        <v>0.99993022048017532</v>
      </c>
      <c r="I97">
        <f>SUM(G$3:G97)</f>
        <v>0.99937856137546321</v>
      </c>
    </row>
    <row r="98" spans="1:9" x14ac:dyDescent="0.3">
      <c r="A98">
        <v>95</v>
      </c>
      <c r="B98" s="9">
        <v>55.081000000000003</v>
      </c>
      <c r="C98" s="9">
        <v>1523.6859999999999</v>
      </c>
      <c r="D98" s="9">
        <f t="shared" si="5"/>
        <v>5260.2355000000007</v>
      </c>
      <c r="E98" s="9">
        <f t="shared" si="6"/>
        <v>145512.01300000001</v>
      </c>
      <c r="F98">
        <f t="shared" si="7"/>
        <v>2.2038375423404835E-5</v>
      </c>
      <c r="G98">
        <f t="shared" si="8"/>
        <v>1.9264497920665308E-4</v>
      </c>
      <c r="H98">
        <f>SUM(F$3:F98)</f>
        <v>0.99995225885559869</v>
      </c>
      <c r="I98">
        <f>SUM(G$3:G98)</f>
        <v>0.99957120635466989</v>
      </c>
    </row>
    <row r="99" spans="1:9" x14ac:dyDescent="0.3">
      <c r="A99">
        <v>96</v>
      </c>
      <c r="B99" s="9">
        <v>41.308</v>
      </c>
      <c r="C99" s="9">
        <v>1101.789</v>
      </c>
      <c r="D99" s="9">
        <f t="shared" si="5"/>
        <v>3986.2220000000002</v>
      </c>
      <c r="E99" s="9">
        <f t="shared" si="6"/>
        <v>106322.6385</v>
      </c>
      <c r="F99">
        <f t="shared" si="7"/>
        <v>1.6527681269221815E-5</v>
      </c>
      <c r="G99">
        <f t="shared" si="8"/>
        <v>1.3930305784467346E-4</v>
      </c>
      <c r="H99">
        <f>SUM(F$3:F99)</f>
        <v>0.99996878653686794</v>
      </c>
      <c r="I99">
        <f>SUM(G$3:G99)</f>
        <v>0.9997105094125146</v>
      </c>
    </row>
    <row r="100" spans="1:9" x14ac:dyDescent="0.3">
      <c r="A100">
        <v>97</v>
      </c>
      <c r="B100" s="9">
        <v>30.145499999999998</v>
      </c>
      <c r="C100" s="9">
        <v>790.21550000000002</v>
      </c>
      <c r="D100" s="9">
        <f t="shared" si="5"/>
        <v>2939.1862499999997</v>
      </c>
      <c r="E100" s="9">
        <f t="shared" si="6"/>
        <v>77046.011249999996</v>
      </c>
      <c r="F100">
        <f t="shared" si="7"/>
        <v>1.2061470313288618E-5</v>
      </c>
      <c r="G100">
        <f t="shared" si="8"/>
        <v>9.9909724553664593E-5</v>
      </c>
      <c r="H100">
        <f>SUM(F$3:F100)</f>
        <v>0.99998084800718123</v>
      </c>
      <c r="I100">
        <f>SUM(G$3:G100)</f>
        <v>0.99981041913706825</v>
      </c>
    </row>
    <row r="101" spans="1:9" x14ac:dyDescent="0.3">
      <c r="A101">
        <v>98</v>
      </c>
      <c r="B101" s="9">
        <v>20.500499999999999</v>
      </c>
      <c r="C101" s="9">
        <v>545.04650000000004</v>
      </c>
      <c r="D101" s="9">
        <f t="shared" si="5"/>
        <v>2019.2992499999998</v>
      </c>
      <c r="E101" s="9">
        <f t="shared" si="6"/>
        <v>53687.080250000006</v>
      </c>
      <c r="F101">
        <f t="shared" si="7"/>
        <v>8.2024239822717582E-6</v>
      </c>
      <c r="G101">
        <f t="shared" si="8"/>
        <v>6.8912145717135332E-5</v>
      </c>
      <c r="H101">
        <f>SUM(F$3:F101)</f>
        <v>0.99998905043116348</v>
      </c>
      <c r="I101">
        <f>SUM(G$3:G101)</f>
        <v>0.99987933128278539</v>
      </c>
    </row>
    <row r="102" spans="1:9" x14ac:dyDescent="0.3">
      <c r="A102">
        <v>99</v>
      </c>
      <c r="B102" s="9">
        <v>12.897500000000001</v>
      </c>
      <c r="C102" s="9">
        <v>361.23849999999999</v>
      </c>
      <c r="D102" s="9">
        <f t="shared" si="5"/>
        <v>1283.30125</v>
      </c>
      <c r="E102" s="9">
        <f t="shared" si="6"/>
        <v>35943.230749999995</v>
      </c>
      <c r="F102">
        <f t="shared" si="7"/>
        <v>5.160399176183509E-6</v>
      </c>
      <c r="G102">
        <f t="shared" si="8"/>
        <v>4.5672653894006086E-5</v>
      </c>
      <c r="H102">
        <f>SUM(F$3:F102)</f>
        <v>0.99999421083033968</v>
      </c>
      <c r="I102">
        <f>SUM(G$3:G102)</f>
        <v>0.99992500393667938</v>
      </c>
    </row>
    <row r="103" spans="1:9" x14ac:dyDescent="0.3">
      <c r="A103">
        <v>100</v>
      </c>
      <c r="B103" s="9">
        <v>14.468999999999999</v>
      </c>
      <c r="C103" s="9">
        <v>593.16600000000005</v>
      </c>
      <c r="D103" s="9">
        <f t="shared" si="5"/>
        <v>1454.1344999999999</v>
      </c>
      <c r="E103" s="9">
        <f t="shared" si="6"/>
        <v>59613.183000000005</v>
      </c>
      <c r="F103">
        <f t="shared" si="7"/>
        <v>5.7891696592517294E-6</v>
      </c>
      <c r="G103">
        <f t="shared" si="8"/>
        <v>7.4996063320194328E-5</v>
      </c>
      <c r="H103">
        <f>SUM(F$3:F103)</f>
        <v>0.99999999999999889</v>
      </c>
      <c r="I103">
        <f>SUM(G$3:G103)</f>
        <v>0.99999999999999956</v>
      </c>
    </row>
    <row r="104" spans="1:9" x14ac:dyDescent="0.3">
      <c r="A104" t="s">
        <v>40</v>
      </c>
      <c r="B104" s="11">
        <f>SUM(B3:B103)</f>
        <v>2499322.157000002</v>
      </c>
      <c r="C104" s="11">
        <f>SUM(C3:C103)</f>
        <v>7909295.1515000015</v>
      </c>
      <c r="D104" s="11">
        <f>SUM(D3:D103)</f>
        <v>67851877.140499994</v>
      </c>
      <c r="E104" s="11">
        <f>SUM(E3:E103)</f>
        <v>263405745.84974998</v>
      </c>
      <c r="F104" s="11">
        <f t="shared" ref="F104:G104" si="9">SUM(F3:F103)</f>
        <v>0.99999999999999889</v>
      </c>
      <c r="G104" s="11">
        <f t="shared" si="9"/>
        <v>0.99999999999999956</v>
      </c>
    </row>
    <row r="105" spans="1:9" x14ac:dyDescent="0.3">
      <c r="B105" s="17">
        <v>1950</v>
      </c>
      <c r="C105" s="17">
        <v>2021</v>
      </c>
    </row>
    <row r="106" spans="1:9" x14ac:dyDescent="0.3">
      <c r="A106" t="s">
        <v>43</v>
      </c>
      <c r="B106">
        <f>D104/B104</f>
        <v>27.148111719196805</v>
      </c>
      <c r="C106">
        <f>E104/C104</f>
        <v>33.30331474604219</v>
      </c>
    </row>
  </sheetData>
  <mergeCells count="2">
    <mergeCell ref="D1:E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BF58-657F-4343-88B4-348C5361E1C7}">
  <dimension ref="A1:H73"/>
  <sheetViews>
    <sheetView tabSelected="1" zoomScale="55" zoomScaleNormal="55" workbookViewId="0">
      <pane ySplit="1" topLeftCell="A2" activePane="bottomLeft" state="frozen"/>
      <selection pane="bottomLeft" activeCell="I36" sqref="I36"/>
    </sheetView>
  </sheetViews>
  <sheetFormatPr defaultRowHeight="14.4" x14ac:dyDescent="0.3"/>
  <cols>
    <col min="2" max="2" width="9.33203125" bestFit="1" customWidth="1"/>
    <col min="3" max="3" width="15.44140625" bestFit="1" customWidth="1"/>
    <col min="5" max="5" width="15.5546875" bestFit="1" customWidth="1"/>
    <col min="6" max="6" width="13.21875" customWidth="1"/>
    <col min="7" max="7" width="13.6640625" customWidth="1"/>
    <col min="8" max="8" width="14.77734375" customWidth="1"/>
  </cols>
  <sheetData>
    <row r="1" spans="1:8" x14ac:dyDescent="0.3">
      <c r="A1" s="4" t="s">
        <v>3</v>
      </c>
      <c r="B1" s="10" t="s">
        <v>27</v>
      </c>
      <c r="C1" t="s">
        <v>28</v>
      </c>
    </row>
    <row r="2" spans="1:8" x14ac:dyDescent="0.3">
      <c r="A2" s="8">
        <v>1950</v>
      </c>
      <c r="B2" s="11">
        <f>'raw data'!Z2</f>
        <v>2499322.1569999997</v>
      </c>
    </row>
    <row r="3" spans="1:8" x14ac:dyDescent="0.3">
      <c r="A3" s="8">
        <v>1951</v>
      </c>
      <c r="B3" s="11">
        <f>'raw data'!Z3</f>
        <v>2543130.3805000009</v>
      </c>
      <c r="E3" t="s">
        <v>36</v>
      </c>
    </row>
    <row r="4" spans="1:8" x14ac:dyDescent="0.3">
      <c r="A4" s="8">
        <v>1952</v>
      </c>
      <c r="B4" s="11">
        <f>'raw data'!Z4</f>
        <v>2590270.8985000006</v>
      </c>
      <c r="E4" s="14" t="s">
        <v>34</v>
      </c>
    </row>
    <row r="5" spans="1:8" x14ac:dyDescent="0.3">
      <c r="A5" s="8">
        <v>1953</v>
      </c>
      <c r="B5" s="11">
        <f>'raw data'!Z5</f>
        <v>2640278.7964999997</v>
      </c>
      <c r="E5" s="14" t="s">
        <v>35</v>
      </c>
    </row>
    <row r="6" spans="1:8" x14ac:dyDescent="0.3">
      <c r="A6" s="8">
        <v>1954</v>
      </c>
      <c r="B6" s="11">
        <f>'raw data'!Z6</f>
        <v>2691979.3390000006</v>
      </c>
      <c r="F6" s="19" t="s">
        <v>32</v>
      </c>
      <c r="G6" s="19" t="s">
        <v>37</v>
      </c>
      <c r="H6" s="19" t="s">
        <v>33</v>
      </c>
    </row>
    <row r="7" spans="1:8" x14ac:dyDescent="0.3">
      <c r="A7" s="8">
        <v>1955</v>
      </c>
      <c r="B7" s="11">
        <f>'raw data'!Z7</f>
        <v>2746072.1410000008</v>
      </c>
      <c r="F7" s="19"/>
      <c r="G7" s="19"/>
      <c r="H7" s="19"/>
    </row>
    <row r="8" spans="1:8" x14ac:dyDescent="0.3">
      <c r="A8" s="12">
        <v>1956</v>
      </c>
      <c r="B8" s="13">
        <f>'raw data'!Z8</f>
        <v>2801002.6309999991</v>
      </c>
      <c r="F8" s="19"/>
      <c r="G8" s="19"/>
      <c r="H8" s="19"/>
    </row>
    <row r="9" spans="1:8" x14ac:dyDescent="0.3">
      <c r="A9" s="12">
        <v>1957</v>
      </c>
      <c r="B9" s="13">
        <f>'raw data'!Z9</f>
        <v>2857866.8565000002</v>
      </c>
      <c r="E9" t="s">
        <v>29</v>
      </c>
      <c r="F9" s="15">
        <f>(B9-B8)/((B8+B9)/2)</f>
        <v>2.0097380095303399E-2</v>
      </c>
      <c r="G9" s="1">
        <f>B8+10*(B9-B8)</f>
        <v>3369644.8860000102</v>
      </c>
      <c r="H9" s="16">
        <f>B8/(B9-B8)</f>
        <v>49.257729378551801</v>
      </c>
    </row>
    <row r="10" spans="1:8" x14ac:dyDescent="0.3">
      <c r="A10" s="8">
        <v>1958</v>
      </c>
      <c r="B10" s="11">
        <f>'raw data'!Z10</f>
        <v>2916108.0969999996</v>
      </c>
      <c r="E10" t="s">
        <v>30</v>
      </c>
      <c r="F10" s="15">
        <f>(B9/B8)^(1/1)-1</f>
        <v>2.0301382394524836E-2</v>
      </c>
      <c r="G10" s="1">
        <f>B8*(1+F10)^10</f>
        <v>3424508.6496598357</v>
      </c>
      <c r="H10" s="16">
        <f>LN(2)/LN(1+F10)</f>
        <v>34.488268928351737</v>
      </c>
    </row>
    <row r="11" spans="1:8" x14ac:dyDescent="0.3">
      <c r="A11" s="8">
        <v>1959</v>
      </c>
      <c r="B11" s="11">
        <f>'raw data'!Z11</f>
        <v>2970292.1880000001</v>
      </c>
      <c r="E11" t="s">
        <v>31</v>
      </c>
      <c r="F11" s="15">
        <f>LN(B9/B8)</f>
        <v>2.0098056588457255E-2</v>
      </c>
      <c r="G11" s="1">
        <f>B8*EXP(F11*10)</f>
        <v>3424508.6496598367</v>
      </c>
      <c r="H11" s="16">
        <f>LN(2)/F11</f>
        <v>34.488268928351737</v>
      </c>
    </row>
    <row r="12" spans="1:8" x14ac:dyDescent="0.3">
      <c r="A12" s="8">
        <v>1960</v>
      </c>
      <c r="B12" s="11">
        <f>'raw data'!Z12</f>
        <v>3019233.4339999999</v>
      </c>
    </row>
    <row r="13" spans="1:8" x14ac:dyDescent="0.3">
      <c r="A13" s="8">
        <v>1961</v>
      </c>
      <c r="B13" s="11">
        <f>'raw data'!Z13</f>
        <v>3068370.6095000007</v>
      </c>
    </row>
    <row r="14" spans="1:8" x14ac:dyDescent="0.3">
      <c r="A14" s="8">
        <v>1962</v>
      </c>
      <c r="B14" s="11">
        <f>'raw data'!Z14</f>
        <v>3126686.7425000006</v>
      </c>
      <c r="E14" t="s">
        <v>36</v>
      </c>
    </row>
    <row r="15" spans="1:8" x14ac:dyDescent="0.3">
      <c r="A15" s="8">
        <v>1963</v>
      </c>
      <c r="B15" s="11">
        <f>'raw data'!Z15</f>
        <v>3195779.247</v>
      </c>
      <c r="E15" s="14" t="s">
        <v>34</v>
      </c>
    </row>
    <row r="16" spans="1:8" x14ac:dyDescent="0.3">
      <c r="A16" s="8">
        <v>1964</v>
      </c>
      <c r="B16" s="11">
        <f>'raw data'!Z16</f>
        <v>3267212.338</v>
      </c>
      <c r="E16" s="14" t="s">
        <v>38</v>
      </c>
    </row>
    <row r="17" spans="1:8" x14ac:dyDescent="0.3">
      <c r="A17" s="8">
        <v>1965</v>
      </c>
      <c r="B17" s="11">
        <f>'raw data'!Z17</f>
        <v>3337111.9829999995</v>
      </c>
      <c r="F17" s="19" t="s">
        <v>32</v>
      </c>
      <c r="G17" s="19" t="s">
        <v>37</v>
      </c>
      <c r="H17" s="19" t="s">
        <v>33</v>
      </c>
    </row>
    <row r="18" spans="1:8" x14ac:dyDescent="0.3">
      <c r="A18" s="8">
        <v>1966</v>
      </c>
      <c r="B18" s="11">
        <f>'raw data'!Z18</f>
        <v>3406417.0354999998</v>
      </c>
      <c r="F18" s="19"/>
      <c r="G18" s="19"/>
      <c r="H18" s="19"/>
    </row>
    <row r="19" spans="1:8" x14ac:dyDescent="0.3">
      <c r="A19" s="8">
        <v>1967</v>
      </c>
      <c r="B19" s="11">
        <f>'raw data'!Z19</f>
        <v>3475448.1655000011</v>
      </c>
      <c r="F19" s="19"/>
      <c r="G19" s="19"/>
      <c r="H19" s="19"/>
    </row>
    <row r="20" spans="1:8" x14ac:dyDescent="0.3">
      <c r="A20" s="8">
        <v>1968</v>
      </c>
      <c r="B20" s="11">
        <f>'raw data'!Z20</f>
        <v>3546810.8074999992</v>
      </c>
      <c r="E20" t="s">
        <v>29</v>
      </c>
      <c r="F20" s="15">
        <f>(B18-B8)/(10*(B8+B18)/2)</f>
        <v>1.9506153507464027E-2</v>
      </c>
      <c r="G20" s="1">
        <f>B8+10*((B18-B8)/10)</f>
        <v>3406417.0354999998</v>
      </c>
      <c r="H20" s="16">
        <f>B8/((B18-B8)/10)</f>
        <v>46.265873593035664</v>
      </c>
    </row>
    <row r="21" spans="1:8" x14ac:dyDescent="0.3">
      <c r="A21" s="8">
        <v>1969</v>
      </c>
      <c r="B21" s="11">
        <f>'raw data'!Z21</f>
        <v>3620655.2749999994</v>
      </c>
      <c r="E21" t="s">
        <v>30</v>
      </c>
      <c r="F21" s="15">
        <f>(B18/B8)^(1/10)-1</f>
        <v>1.976107336545696E-2</v>
      </c>
      <c r="G21" s="1">
        <f>B8*(1+F21)^10</f>
        <v>3406417.0355000007</v>
      </c>
      <c r="H21" s="16">
        <f>LN(2)/LN(1+F21)</f>
        <v>35.421836542453988</v>
      </c>
    </row>
    <row r="22" spans="1:8" x14ac:dyDescent="0.3">
      <c r="A22" s="8">
        <v>1970</v>
      </c>
      <c r="B22" s="11">
        <f>'raw data'!Z22</f>
        <v>3695390.3359999997</v>
      </c>
      <c r="E22" t="s">
        <v>31</v>
      </c>
      <c r="F22" s="15">
        <f>LN(B18/B8)/10</f>
        <v>1.9568358058713022E-2</v>
      </c>
      <c r="G22" s="1">
        <f>B8*EXP(F22*10)</f>
        <v>3406417.0354999998</v>
      </c>
      <c r="H22" s="16">
        <f>LN(2)/F22</f>
        <v>35.42183654245401</v>
      </c>
    </row>
    <row r="23" spans="1:8" x14ac:dyDescent="0.3">
      <c r="A23" s="8">
        <v>1971</v>
      </c>
      <c r="B23" s="11">
        <f>'raw data'!Z23</f>
        <v>3770163.0920000002</v>
      </c>
    </row>
    <row r="24" spans="1:8" x14ac:dyDescent="0.3">
      <c r="A24" s="8">
        <v>1972</v>
      </c>
      <c r="B24" s="11">
        <f>'raw data'!Z24</f>
        <v>3844800.8850000002</v>
      </c>
    </row>
    <row r="25" spans="1:8" x14ac:dyDescent="0.3">
      <c r="A25" s="8">
        <v>1973</v>
      </c>
      <c r="B25" s="11">
        <f>'raw data'!Z25</f>
        <v>3920251.5035000001</v>
      </c>
    </row>
    <row r="26" spans="1:8" x14ac:dyDescent="0.3">
      <c r="A26" s="8">
        <v>1974</v>
      </c>
      <c r="B26" s="11">
        <f>'raw data'!Z26</f>
        <v>3995517.0770000005</v>
      </c>
    </row>
    <row r="27" spans="1:8" x14ac:dyDescent="0.3">
      <c r="A27" s="8">
        <v>1975</v>
      </c>
      <c r="B27" s="11">
        <f>'raw data'!Z27</f>
        <v>4069437.2305000001</v>
      </c>
    </row>
    <row r="28" spans="1:8" x14ac:dyDescent="0.3">
      <c r="A28" s="8">
        <v>1976</v>
      </c>
      <c r="B28" s="11">
        <f>'raw data'!Z28</f>
        <v>4142505.8825000008</v>
      </c>
    </row>
    <row r="29" spans="1:8" x14ac:dyDescent="0.3">
      <c r="A29" s="8">
        <v>1977</v>
      </c>
      <c r="B29" s="11">
        <f>'raw data'!Z29</f>
        <v>4215772.4895000001</v>
      </c>
    </row>
    <row r="30" spans="1:8" x14ac:dyDescent="0.3">
      <c r="A30" s="8">
        <v>1978</v>
      </c>
      <c r="B30" s="11">
        <f>'raw data'!Z30</f>
        <v>4289657.7080000006</v>
      </c>
    </row>
    <row r="31" spans="1:8" x14ac:dyDescent="0.3">
      <c r="A31" s="8">
        <v>1979</v>
      </c>
      <c r="B31" s="11">
        <f>'raw data'!Z31</f>
        <v>4365582.8709999984</v>
      </c>
      <c r="G31" s="16">
        <f>LOG(EXP(3))</f>
        <v>1.3028834457097556</v>
      </c>
    </row>
    <row r="32" spans="1:8" x14ac:dyDescent="0.3">
      <c r="A32" s="8">
        <v>1980</v>
      </c>
      <c r="B32" s="11">
        <f>'raw data'!Z32</f>
        <v>4444007.7055000002</v>
      </c>
      <c r="G32" s="16">
        <f>LN(EXP(3))</f>
        <v>3</v>
      </c>
    </row>
    <row r="33" spans="1:2" x14ac:dyDescent="0.3">
      <c r="A33" s="8">
        <v>1981</v>
      </c>
      <c r="B33" s="11">
        <f>'raw data'!Z33</f>
        <v>4524627.6585000008</v>
      </c>
    </row>
    <row r="34" spans="1:2" x14ac:dyDescent="0.3">
      <c r="A34" s="8">
        <v>1982</v>
      </c>
      <c r="B34" s="11">
        <f>'raw data'!Z34</f>
        <v>4607984.8705000011</v>
      </c>
    </row>
    <row r="35" spans="1:2" x14ac:dyDescent="0.3">
      <c r="A35" s="8">
        <v>1983</v>
      </c>
      <c r="B35" s="11">
        <f>'raw data'!Z35</f>
        <v>4691884.2379999999</v>
      </c>
    </row>
    <row r="36" spans="1:2" x14ac:dyDescent="0.3">
      <c r="A36" s="8">
        <v>1984</v>
      </c>
      <c r="B36" s="11">
        <f>'raw data'!Z36</f>
        <v>4775836.074</v>
      </c>
    </row>
    <row r="37" spans="1:2" x14ac:dyDescent="0.3">
      <c r="A37" s="8">
        <v>1985</v>
      </c>
      <c r="B37" s="11">
        <f>'raw data'!Z37</f>
        <v>4861730.6130000027</v>
      </c>
    </row>
    <row r="38" spans="1:2" x14ac:dyDescent="0.3">
      <c r="A38" s="8">
        <v>1986</v>
      </c>
      <c r="B38" s="11">
        <f>'raw data'!Z38</f>
        <v>4950063.3395000007</v>
      </c>
    </row>
    <row r="39" spans="1:2" x14ac:dyDescent="0.3">
      <c r="A39" s="8">
        <v>1987</v>
      </c>
      <c r="B39" s="11">
        <f>'raw data'!Z39</f>
        <v>5040984.495000001</v>
      </c>
    </row>
    <row r="40" spans="1:2" x14ac:dyDescent="0.3">
      <c r="A40" s="8">
        <v>1988</v>
      </c>
      <c r="B40" s="11">
        <f>'raw data'!Z40</f>
        <v>5132293.9735000003</v>
      </c>
    </row>
    <row r="41" spans="1:2" x14ac:dyDescent="0.3">
      <c r="A41" s="8">
        <v>1989</v>
      </c>
      <c r="B41" s="11">
        <f>'raw data'!Z41</f>
        <v>5223704.3079999993</v>
      </c>
    </row>
    <row r="42" spans="1:2" x14ac:dyDescent="0.3">
      <c r="A42" s="8">
        <v>1990</v>
      </c>
      <c r="B42" s="11">
        <f>'raw data'!Z42</f>
        <v>5316175.8619999997</v>
      </c>
    </row>
    <row r="43" spans="1:2" x14ac:dyDescent="0.3">
      <c r="A43" s="8">
        <v>1991</v>
      </c>
      <c r="B43" s="11">
        <f>'raw data'!Z43</f>
        <v>5406245.8674999997</v>
      </c>
    </row>
    <row r="44" spans="1:2" x14ac:dyDescent="0.3">
      <c r="A44" s="8">
        <v>1992</v>
      </c>
      <c r="B44" s="11">
        <f>'raw data'!Z44</f>
        <v>5492686.0925000012</v>
      </c>
    </row>
    <row r="45" spans="1:2" x14ac:dyDescent="0.3">
      <c r="A45" s="8">
        <v>1993</v>
      </c>
      <c r="B45" s="11">
        <f>'raw data'!Z45</f>
        <v>5577433.5230000019</v>
      </c>
    </row>
    <row r="46" spans="1:2" x14ac:dyDescent="0.3">
      <c r="A46" s="8">
        <v>1994</v>
      </c>
      <c r="B46" s="11">
        <f>'raw data'!Z46</f>
        <v>5660727.9929999998</v>
      </c>
    </row>
    <row r="47" spans="1:2" x14ac:dyDescent="0.3">
      <c r="A47" s="8">
        <v>1995</v>
      </c>
      <c r="B47" s="11">
        <f>'raw data'!Z47</f>
        <v>5743219.4540000008</v>
      </c>
    </row>
    <row r="48" spans="1:2" x14ac:dyDescent="0.3">
      <c r="A48" s="8">
        <v>1996</v>
      </c>
      <c r="B48" s="11">
        <f>'raw data'!Z48</f>
        <v>5825145.2980000004</v>
      </c>
    </row>
    <row r="49" spans="1:2" x14ac:dyDescent="0.3">
      <c r="A49" s="8">
        <v>1997</v>
      </c>
      <c r="B49" s="11">
        <f>'raw data'!Z49</f>
        <v>5906481.2610000009</v>
      </c>
    </row>
    <row r="50" spans="1:2" x14ac:dyDescent="0.3">
      <c r="A50" s="8">
        <v>1998</v>
      </c>
      <c r="B50" s="11">
        <f>'raw data'!Z50</f>
        <v>5987312.4800000014</v>
      </c>
    </row>
    <row r="51" spans="1:2" x14ac:dyDescent="0.3">
      <c r="A51" s="8">
        <v>1999</v>
      </c>
      <c r="B51" s="11">
        <f>'raw data'!Z51</f>
        <v>6067758.4580000006</v>
      </c>
    </row>
    <row r="52" spans="1:2" x14ac:dyDescent="0.3">
      <c r="A52" s="8">
        <v>2000</v>
      </c>
      <c r="B52" s="11">
        <f>'raw data'!Z52</f>
        <v>6148898.9750000015</v>
      </c>
    </row>
    <row r="53" spans="1:2" x14ac:dyDescent="0.3">
      <c r="A53" s="8">
        <v>2001</v>
      </c>
      <c r="B53" s="11">
        <f>'raw data'!Z53</f>
        <v>6230746.9825000009</v>
      </c>
    </row>
    <row r="54" spans="1:2" x14ac:dyDescent="0.3">
      <c r="A54" s="8">
        <v>2002</v>
      </c>
      <c r="B54" s="11">
        <f>'raw data'!Z54</f>
        <v>6312407.3599999985</v>
      </c>
    </row>
    <row r="55" spans="1:2" x14ac:dyDescent="0.3">
      <c r="A55" s="8">
        <v>2003</v>
      </c>
      <c r="B55" s="11">
        <f>'raw data'!Z55</f>
        <v>6393898.3650000002</v>
      </c>
    </row>
    <row r="56" spans="1:2" x14ac:dyDescent="0.3">
      <c r="A56" s="8">
        <v>2004</v>
      </c>
      <c r="B56" s="11">
        <f>'raw data'!Z56</f>
        <v>6475751.4779999973</v>
      </c>
    </row>
    <row r="57" spans="1:2" x14ac:dyDescent="0.3">
      <c r="A57" s="8">
        <v>2005</v>
      </c>
      <c r="B57" s="11">
        <f>'raw data'!Z57</f>
        <v>6558176.118999999</v>
      </c>
    </row>
    <row r="58" spans="1:2" x14ac:dyDescent="0.3">
      <c r="A58" s="8">
        <v>2006</v>
      </c>
      <c r="B58" s="11">
        <f>'raw data'!Z58</f>
        <v>6641416.2179999994</v>
      </c>
    </row>
    <row r="59" spans="1:2" x14ac:dyDescent="0.3">
      <c r="A59" s="8">
        <v>2007</v>
      </c>
      <c r="B59" s="11">
        <f>'raw data'!Z59</f>
        <v>6725948.5444999989</v>
      </c>
    </row>
    <row r="60" spans="1:2" x14ac:dyDescent="0.3">
      <c r="A60" s="8">
        <v>2008</v>
      </c>
      <c r="B60" s="11">
        <f>'raw data'!Z60</f>
        <v>6811597.2719999989</v>
      </c>
    </row>
    <row r="61" spans="1:2" x14ac:dyDescent="0.3">
      <c r="A61" s="8">
        <v>2009</v>
      </c>
      <c r="B61" s="11">
        <f>'raw data'!Z61</f>
        <v>6898305.9079999989</v>
      </c>
    </row>
    <row r="62" spans="1:2" x14ac:dyDescent="0.3">
      <c r="A62" s="8">
        <v>2010</v>
      </c>
      <c r="B62" s="11">
        <f>'raw data'!Z62</f>
        <v>6985603.1050000004</v>
      </c>
    </row>
    <row r="63" spans="1:2" x14ac:dyDescent="0.3">
      <c r="A63" s="8">
        <v>2011</v>
      </c>
      <c r="B63" s="11">
        <f>'raw data'!Z63</f>
        <v>7073125.4249999998</v>
      </c>
    </row>
    <row r="64" spans="1:2" x14ac:dyDescent="0.3">
      <c r="A64" s="8">
        <v>2012</v>
      </c>
      <c r="B64" s="11">
        <f>'raw data'!Z64</f>
        <v>7161697.9210000001</v>
      </c>
    </row>
    <row r="65" spans="1:2" x14ac:dyDescent="0.3">
      <c r="A65" s="8">
        <v>2013</v>
      </c>
      <c r="B65" s="11">
        <f>'raw data'!Z65</f>
        <v>7250593.370000001</v>
      </c>
    </row>
    <row r="66" spans="1:2" x14ac:dyDescent="0.3">
      <c r="A66" s="8">
        <v>2014</v>
      </c>
      <c r="B66" s="11">
        <f>'raw data'!Z66</f>
        <v>7339013.4190000007</v>
      </c>
    </row>
    <row r="67" spans="1:2" x14ac:dyDescent="0.3">
      <c r="A67" s="8">
        <v>2015</v>
      </c>
      <c r="B67" s="11">
        <f>'raw data'!Z67</f>
        <v>7426597.5365000004</v>
      </c>
    </row>
    <row r="68" spans="1:2" x14ac:dyDescent="0.3">
      <c r="A68" s="8">
        <v>2016</v>
      </c>
      <c r="B68" s="11">
        <f>'raw data'!Z68</f>
        <v>7513474.2379999999</v>
      </c>
    </row>
    <row r="69" spans="1:2" x14ac:dyDescent="0.3">
      <c r="A69" s="8">
        <v>2017</v>
      </c>
      <c r="B69" s="11">
        <f>'raw data'!Z69</f>
        <v>7599822.4035000019</v>
      </c>
    </row>
    <row r="70" spans="1:2" x14ac:dyDescent="0.3">
      <c r="A70" s="8">
        <v>2018</v>
      </c>
      <c r="B70" s="11">
        <f>'raw data'!Z70</f>
        <v>7683789.8279999997</v>
      </c>
    </row>
    <row r="71" spans="1:2" x14ac:dyDescent="0.3">
      <c r="A71" s="8">
        <v>2019</v>
      </c>
      <c r="B71" s="11">
        <f>'raw data'!Z71</f>
        <v>7764951.0325000007</v>
      </c>
    </row>
    <row r="72" spans="1:2" x14ac:dyDescent="0.3">
      <c r="A72" s="8">
        <v>2020</v>
      </c>
      <c r="B72" s="11">
        <f>'raw data'!Z72</f>
        <v>7840952.8800000008</v>
      </c>
    </row>
    <row r="73" spans="1:2" x14ac:dyDescent="0.3">
      <c r="A73" s="8">
        <v>2021</v>
      </c>
      <c r="B73" s="11">
        <f>'raw data'!Z73</f>
        <v>7909295.1514999988</v>
      </c>
    </row>
  </sheetData>
  <mergeCells count="6">
    <mergeCell ref="F6:F8"/>
    <mergeCell ref="G6:G8"/>
    <mergeCell ref="H6:H8"/>
    <mergeCell ref="F17:F19"/>
    <mergeCell ref="G17:G19"/>
    <mergeCell ref="H17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424E-A6F5-420B-AA7B-CEA70E7DF657}">
  <dimension ref="A1:Z73"/>
  <sheetViews>
    <sheetView workbookViewId="0">
      <selection activeCell="D1" sqref="D1:Z73"/>
    </sheetView>
  </sheetViews>
  <sheetFormatPr defaultRowHeight="14.4" x14ac:dyDescent="0.3"/>
  <cols>
    <col min="5" max="25" width="0" hidden="1" customWidth="1"/>
    <col min="26" max="26" width="9.33203125" bestFit="1" customWidth="1"/>
    <col min="32" max="32" width="8.88671875" customWidth="1"/>
    <col min="35" max="35" width="8.88671875" customWidth="1"/>
  </cols>
  <sheetData>
    <row r="1" spans="1:26" x14ac:dyDescent="0.3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0" t="s">
        <v>27</v>
      </c>
    </row>
    <row r="2" spans="1:26" x14ac:dyDescent="0.3">
      <c r="A2" s="6">
        <v>1</v>
      </c>
      <c r="B2" s="6" t="s">
        <v>25</v>
      </c>
      <c r="C2" s="7" t="s">
        <v>26</v>
      </c>
      <c r="D2" s="8">
        <v>1950</v>
      </c>
      <c r="E2" s="9">
        <v>341876.79499999998</v>
      </c>
      <c r="F2" s="9">
        <v>267730.58350000001</v>
      </c>
      <c r="G2" s="9">
        <v>258080.86799999999</v>
      </c>
      <c r="H2" s="9">
        <v>237173.367</v>
      </c>
      <c r="I2" s="9">
        <v>220115.66450000001</v>
      </c>
      <c r="J2" s="9">
        <v>193645.3015</v>
      </c>
      <c r="K2" s="9">
        <v>163242.52100000001</v>
      </c>
      <c r="L2" s="9">
        <v>159122.163</v>
      </c>
      <c r="M2" s="9">
        <v>144038.52849999999</v>
      </c>
      <c r="N2" s="9">
        <v>125353.7335</v>
      </c>
      <c r="O2" s="9">
        <v>104544.795</v>
      </c>
      <c r="P2" s="9">
        <v>85393.634000000005</v>
      </c>
      <c r="Q2" s="9">
        <v>70796.635500000004</v>
      </c>
      <c r="R2" s="9">
        <v>53122.983999999997</v>
      </c>
      <c r="S2" s="9">
        <v>36652.550000000003</v>
      </c>
      <c r="T2" s="9">
        <v>22440.708999999999</v>
      </c>
      <c r="U2" s="9">
        <v>10870.494000000001</v>
      </c>
      <c r="V2" s="9">
        <v>3977.1190000000001</v>
      </c>
      <c r="W2" s="9">
        <v>969.30949999999996</v>
      </c>
      <c r="X2" s="9">
        <v>159.9325</v>
      </c>
      <c r="Y2" s="9">
        <v>14.468999999999999</v>
      </c>
      <c r="Z2" s="11">
        <f>SUM(E2:Y2)</f>
        <v>2499322.1569999997</v>
      </c>
    </row>
    <row r="3" spans="1:26" x14ac:dyDescent="0.3">
      <c r="A3" s="6">
        <v>2</v>
      </c>
      <c r="B3" s="6" t="s">
        <v>25</v>
      </c>
      <c r="C3" s="7" t="s">
        <v>26</v>
      </c>
      <c r="D3" s="8">
        <v>1951</v>
      </c>
      <c r="E3" s="9">
        <v>356600.75799999997</v>
      </c>
      <c r="F3" s="9">
        <v>271480.98849999998</v>
      </c>
      <c r="G3" s="9">
        <v>259191.62950000001</v>
      </c>
      <c r="H3" s="9">
        <v>240517.52499999999</v>
      </c>
      <c r="I3" s="9">
        <v>223052.408</v>
      </c>
      <c r="J3" s="9">
        <v>197694.97099999999</v>
      </c>
      <c r="K3" s="9">
        <v>166848.114</v>
      </c>
      <c r="L3" s="9">
        <v>159047.63250000001</v>
      </c>
      <c r="M3" s="9">
        <v>146024.09950000001</v>
      </c>
      <c r="N3" s="9">
        <v>127602.643</v>
      </c>
      <c r="O3" s="9">
        <v>106944.62450000001</v>
      </c>
      <c r="P3" s="9">
        <v>87045.7935</v>
      </c>
      <c r="Q3" s="9">
        <v>71417.979500000001</v>
      </c>
      <c r="R3" s="9">
        <v>53923.773999999998</v>
      </c>
      <c r="S3" s="9">
        <v>37034.461499999998</v>
      </c>
      <c r="T3" s="9">
        <v>22701.122500000001</v>
      </c>
      <c r="U3" s="9">
        <v>10913.2255</v>
      </c>
      <c r="V3" s="9">
        <v>3958.6660000000002</v>
      </c>
      <c r="W3" s="9">
        <v>966.82749999999999</v>
      </c>
      <c r="X3" s="9">
        <v>147.46600000000001</v>
      </c>
      <c r="Y3" s="9">
        <v>15.670999999999999</v>
      </c>
      <c r="Z3" s="11">
        <f t="shared" ref="Z3:Z66" si="0">SUM(E3:Y3)</f>
        <v>2543130.3805000009</v>
      </c>
    </row>
    <row r="4" spans="1:26" x14ac:dyDescent="0.3">
      <c r="A4" s="6">
        <v>3</v>
      </c>
      <c r="B4" s="6" t="s">
        <v>25</v>
      </c>
      <c r="C4" s="7" t="s">
        <v>26</v>
      </c>
      <c r="D4" s="8">
        <v>1952</v>
      </c>
      <c r="E4" s="9">
        <v>370486.83100000001</v>
      </c>
      <c r="F4" s="9">
        <v>278772.13449999999</v>
      </c>
      <c r="G4" s="9">
        <v>259555.361</v>
      </c>
      <c r="H4" s="9">
        <v>244720.18700000001</v>
      </c>
      <c r="I4" s="9">
        <v>225200.647</v>
      </c>
      <c r="J4" s="9">
        <v>202216.94899999999</v>
      </c>
      <c r="K4" s="9">
        <v>171505.49</v>
      </c>
      <c r="L4" s="9">
        <v>158110.25200000001</v>
      </c>
      <c r="M4" s="9">
        <v>148027.32750000001</v>
      </c>
      <c r="N4" s="9">
        <v>129730.533</v>
      </c>
      <c r="O4" s="9">
        <v>109465.571</v>
      </c>
      <c r="P4" s="9">
        <v>89000.494500000001</v>
      </c>
      <c r="Q4" s="9">
        <v>71930.168000000005</v>
      </c>
      <c r="R4" s="9">
        <v>54969.369500000001</v>
      </c>
      <c r="S4" s="9">
        <v>37521.532500000001</v>
      </c>
      <c r="T4" s="9">
        <v>22937.170999999998</v>
      </c>
      <c r="U4" s="9">
        <v>11036.619500000001</v>
      </c>
      <c r="V4" s="9">
        <v>3956.9670000000001</v>
      </c>
      <c r="W4" s="9">
        <v>966.56050000000005</v>
      </c>
      <c r="X4" s="9">
        <v>144.5635</v>
      </c>
      <c r="Y4" s="9">
        <v>16.169499999999999</v>
      </c>
      <c r="Z4" s="11">
        <f t="shared" si="0"/>
        <v>2590270.8985000006</v>
      </c>
    </row>
    <row r="5" spans="1:26" x14ac:dyDescent="0.3">
      <c r="A5" s="6">
        <v>4</v>
      </c>
      <c r="B5" s="6" t="s">
        <v>25</v>
      </c>
      <c r="C5" s="7" t="s">
        <v>26</v>
      </c>
      <c r="D5" s="8">
        <v>1953</v>
      </c>
      <c r="E5" s="9">
        <v>384395.55650000001</v>
      </c>
      <c r="F5" s="9">
        <v>288553.08549999999</v>
      </c>
      <c r="G5" s="9">
        <v>259638.15150000001</v>
      </c>
      <c r="H5" s="9">
        <v>248515.44149999999</v>
      </c>
      <c r="I5" s="9">
        <v>226814.97700000001</v>
      </c>
      <c r="J5" s="9">
        <v>206840.17300000001</v>
      </c>
      <c r="K5" s="9">
        <v>177386.1735</v>
      </c>
      <c r="L5" s="9">
        <v>156599.549</v>
      </c>
      <c r="M5" s="9">
        <v>150016.071</v>
      </c>
      <c r="N5" s="9">
        <v>132002.43549999999</v>
      </c>
      <c r="O5" s="9">
        <v>111937.663</v>
      </c>
      <c r="P5" s="9">
        <v>91230.956999999995</v>
      </c>
      <c r="Q5" s="9">
        <v>72475.183499999999</v>
      </c>
      <c r="R5" s="9">
        <v>56236.375</v>
      </c>
      <c r="S5" s="9">
        <v>38144.896000000001</v>
      </c>
      <c r="T5" s="9">
        <v>23140.119500000001</v>
      </c>
      <c r="U5" s="9">
        <v>11245.749</v>
      </c>
      <c r="V5" s="9">
        <v>3973.4965000000002</v>
      </c>
      <c r="W5" s="9">
        <v>972.53599999999994</v>
      </c>
      <c r="X5" s="9">
        <v>144.15899999999999</v>
      </c>
      <c r="Y5" s="9">
        <v>16.047999999999998</v>
      </c>
      <c r="Z5" s="11">
        <f t="shared" si="0"/>
        <v>2640278.7964999997</v>
      </c>
    </row>
    <row r="6" spans="1:26" x14ac:dyDescent="0.3">
      <c r="A6" s="6">
        <v>5</v>
      </c>
      <c r="B6" s="6" t="s">
        <v>25</v>
      </c>
      <c r="C6" s="7" t="s">
        <v>26</v>
      </c>
      <c r="D6" s="8">
        <v>1954</v>
      </c>
      <c r="E6" s="9">
        <v>396316.38900000002</v>
      </c>
      <c r="F6" s="9">
        <v>301220.40950000001</v>
      </c>
      <c r="G6" s="9">
        <v>260539.103</v>
      </c>
      <c r="H6" s="9">
        <v>251193.731</v>
      </c>
      <c r="I6" s="9">
        <v>228855.579</v>
      </c>
      <c r="J6" s="9">
        <v>210933.08549999999</v>
      </c>
      <c r="K6" s="9">
        <v>183305.58199999999</v>
      </c>
      <c r="L6" s="9">
        <v>155909.31849999999</v>
      </c>
      <c r="M6" s="9">
        <v>151694.595</v>
      </c>
      <c r="N6" s="9">
        <v>134509.16500000001</v>
      </c>
      <c r="O6" s="9">
        <v>114461.13250000001</v>
      </c>
      <c r="P6" s="9">
        <v>93357.622499999998</v>
      </c>
      <c r="Q6" s="9">
        <v>73358.0965</v>
      </c>
      <c r="R6" s="9">
        <v>57461.302000000003</v>
      </c>
      <c r="S6" s="9">
        <v>38867.148999999998</v>
      </c>
      <c r="T6" s="9">
        <v>23379.963500000002</v>
      </c>
      <c r="U6" s="9">
        <v>11452.133</v>
      </c>
      <c r="V6" s="9">
        <v>4021.7114999999999</v>
      </c>
      <c r="W6" s="9">
        <v>982.41800000000001</v>
      </c>
      <c r="X6" s="9">
        <v>145.42699999999999</v>
      </c>
      <c r="Y6" s="9">
        <v>15.426</v>
      </c>
      <c r="Z6" s="11">
        <f t="shared" si="0"/>
        <v>2691979.3390000006</v>
      </c>
    </row>
    <row r="7" spans="1:26" ht="14.4" customHeight="1" x14ac:dyDescent="0.3">
      <c r="A7" s="6">
        <v>6</v>
      </c>
      <c r="B7" s="6" t="s">
        <v>25</v>
      </c>
      <c r="C7" s="7" t="s">
        <v>26</v>
      </c>
      <c r="D7" s="8">
        <v>1955</v>
      </c>
      <c r="E7" s="9">
        <v>406950.76850000001</v>
      </c>
      <c r="F7" s="9">
        <v>316528.1985</v>
      </c>
      <c r="G7" s="9">
        <v>262422.58799999999</v>
      </c>
      <c r="H7" s="9">
        <v>253024.88949999999</v>
      </c>
      <c r="I7" s="9">
        <v>231320.29399999999</v>
      </c>
      <c r="J7" s="9">
        <v>214719.1115</v>
      </c>
      <c r="K7" s="9">
        <v>187936.76199999999</v>
      </c>
      <c r="L7" s="9">
        <v>157729.277</v>
      </c>
      <c r="M7" s="9">
        <v>152614.00200000001</v>
      </c>
      <c r="N7" s="9">
        <v>136823.04800000001</v>
      </c>
      <c r="O7" s="9">
        <v>117028.5775</v>
      </c>
      <c r="P7" s="9">
        <v>95513.943499999994</v>
      </c>
      <c r="Q7" s="9">
        <v>74745.964500000002</v>
      </c>
      <c r="R7" s="9">
        <v>58408.135999999999</v>
      </c>
      <c r="S7" s="9">
        <v>39649.368000000002</v>
      </c>
      <c r="T7" s="9">
        <v>23719.77</v>
      </c>
      <c r="U7" s="9">
        <v>11676.8025</v>
      </c>
      <c r="V7" s="9">
        <v>4099.0105000000003</v>
      </c>
      <c r="W7" s="9">
        <v>996.70249999999999</v>
      </c>
      <c r="X7" s="9">
        <v>150.2475</v>
      </c>
      <c r="Y7" s="9">
        <v>14.679500000000001</v>
      </c>
      <c r="Z7" s="11">
        <f t="shared" si="0"/>
        <v>2746072.1410000008</v>
      </c>
    </row>
    <row r="8" spans="1:26" x14ac:dyDescent="0.3">
      <c r="A8" s="6">
        <v>7</v>
      </c>
      <c r="B8" s="6" t="s">
        <v>25</v>
      </c>
      <c r="C8" s="7" t="s">
        <v>26</v>
      </c>
      <c r="D8" s="8">
        <v>1956</v>
      </c>
      <c r="E8" s="9">
        <v>416565.62</v>
      </c>
      <c r="F8" s="9">
        <v>331526.022</v>
      </c>
      <c r="G8" s="9">
        <v>266344.34749999997</v>
      </c>
      <c r="H8" s="9">
        <v>254209.45449999999</v>
      </c>
      <c r="I8" s="9">
        <v>234613.22349999999</v>
      </c>
      <c r="J8" s="9">
        <v>217775.76300000001</v>
      </c>
      <c r="K8" s="9">
        <v>192105.07449999999</v>
      </c>
      <c r="L8" s="9">
        <v>161545.3835</v>
      </c>
      <c r="M8" s="9">
        <v>152607.49</v>
      </c>
      <c r="N8" s="9">
        <v>138932.08199999999</v>
      </c>
      <c r="O8" s="9">
        <v>119368.871</v>
      </c>
      <c r="P8" s="9">
        <v>97886.644</v>
      </c>
      <c r="Q8" s="9">
        <v>76499.500499999995</v>
      </c>
      <c r="R8" s="9">
        <v>59126.006000000001</v>
      </c>
      <c r="S8" s="9">
        <v>40490.215499999998</v>
      </c>
      <c r="T8" s="9">
        <v>24127.493999999999</v>
      </c>
      <c r="U8" s="9">
        <v>11932.244000000001</v>
      </c>
      <c r="V8" s="9">
        <v>4168.2870000000003</v>
      </c>
      <c r="W8" s="9">
        <v>1009.264</v>
      </c>
      <c r="X8" s="9">
        <v>155.131</v>
      </c>
      <c r="Y8" s="9">
        <v>14.513500000000001</v>
      </c>
      <c r="Z8" s="11">
        <f t="shared" si="0"/>
        <v>2801002.6309999991</v>
      </c>
    </row>
    <row r="9" spans="1:26" x14ac:dyDescent="0.3">
      <c r="A9" s="6">
        <v>8</v>
      </c>
      <c r="B9" s="6" t="s">
        <v>25</v>
      </c>
      <c r="C9" s="7" t="s">
        <v>26</v>
      </c>
      <c r="D9" s="8">
        <v>1957</v>
      </c>
      <c r="E9" s="9">
        <v>425582.81900000002</v>
      </c>
      <c r="F9" s="9">
        <v>345796.50750000001</v>
      </c>
      <c r="G9" s="9">
        <v>273813.30900000001</v>
      </c>
      <c r="H9" s="9">
        <v>254603.93700000001</v>
      </c>
      <c r="I9" s="9">
        <v>238677.06349999999</v>
      </c>
      <c r="J9" s="9">
        <v>219874.20050000001</v>
      </c>
      <c r="K9" s="9">
        <v>196712.633</v>
      </c>
      <c r="L9" s="9">
        <v>166301.45050000001</v>
      </c>
      <c r="M9" s="9">
        <v>151756.2935</v>
      </c>
      <c r="N9" s="9">
        <v>141031.1575</v>
      </c>
      <c r="O9" s="9">
        <v>121485.69100000001</v>
      </c>
      <c r="P9" s="9">
        <v>100385.0025</v>
      </c>
      <c r="Q9" s="9">
        <v>78477.536999999997</v>
      </c>
      <c r="R9" s="9">
        <v>59688.044500000004</v>
      </c>
      <c r="S9" s="9">
        <v>41472.789499999999</v>
      </c>
      <c r="T9" s="9">
        <v>24577.127</v>
      </c>
      <c r="U9" s="9">
        <v>12172.5695</v>
      </c>
      <c r="V9" s="9">
        <v>4262.6334999999999</v>
      </c>
      <c r="W9" s="9">
        <v>1022.563</v>
      </c>
      <c r="X9" s="9">
        <v>158.66149999999999</v>
      </c>
      <c r="Y9" s="9">
        <v>14.8665</v>
      </c>
      <c r="Z9" s="11">
        <f t="shared" si="0"/>
        <v>2857866.8565000002</v>
      </c>
    </row>
    <row r="10" spans="1:26" x14ac:dyDescent="0.3">
      <c r="A10" s="6">
        <v>9</v>
      </c>
      <c r="B10" s="6" t="s">
        <v>25</v>
      </c>
      <c r="C10" s="7" t="s">
        <v>26</v>
      </c>
      <c r="D10" s="8">
        <v>1958</v>
      </c>
      <c r="E10" s="9">
        <v>433661.50599999999</v>
      </c>
      <c r="F10" s="9">
        <v>358411.63799999998</v>
      </c>
      <c r="G10" s="9">
        <v>284780.16249999998</v>
      </c>
      <c r="H10" s="9">
        <v>255203.1415</v>
      </c>
      <c r="I10" s="9">
        <v>242075.8155</v>
      </c>
      <c r="J10" s="9">
        <v>221911.75349999999</v>
      </c>
      <c r="K10" s="9">
        <v>201253.46799999999</v>
      </c>
      <c r="L10" s="9">
        <v>172033.52900000001</v>
      </c>
      <c r="M10" s="9">
        <v>150430.31299999999</v>
      </c>
      <c r="N10" s="9">
        <v>142920.58100000001</v>
      </c>
      <c r="O10" s="9">
        <v>123730.217</v>
      </c>
      <c r="P10" s="9">
        <v>102883.55</v>
      </c>
      <c r="Q10" s="9">
        <v>80698.043999999994</v>
      </c>
      <c r="R10" s="9">
        <v>60262.633999999998</v>
      </c>
      <c r="S10" s="9">
        <v>42711.824000000001</v>
      </c>
      <c r="T10" s="9">
        <v>25094.0795</v>
      </c>
      <c r="U10" s="9">
        <v>12383.875</v>
      </c>
      <c r="V10" s="9">
        <v>4411.9155000000001</v>
      </c>
      <c r="W10" s="9">
        <v>1060.2835</v>
      </c>
      <c r="X10" s="9">
        <v>173.405</v>
      </c>
      <c r="Y10" s="9">
        <v>16.361499999999999</v>
      </c>
      <c r="Z10" s="11">
        <f t="shared" si="0"/>
        <v>2916108.0969999996</v>
      </c>
    </row>
    <row r="11" spans="1:26" x14ac:dyDescent="0.3">
      <c r="A11" s="6">
        <v>10</v>
      </c>
      <c r="B11" s="6" t="s">
        <v>25</v>
      </c>
      <c r="C11" s="7" t="s">
        <v>26</v>
      </c>
      <c r="D11" s="8">
        <v>1959</v>
      </c>
      <c r="E11" s="9">
        <v>437118.01549999998</v>
      </c>
      <c r="F11" s="9">
        <v>369615.58299999998</v>
      </c>
      <c r="G11" s="9">
        <v>297907.93449999997</v>
      </c>
      <c r="H11" s="9">
        <v>256350.9535</v>
      </c>
      <c r="I11" s="9">
        <v>244823.44899999999</v>
      </c>
      <c r="J11" s="9">
        <v>223958.39300000001</v>
      </c>
      <c r="K11" s="9">
        <v>205245.26250000001</v>
      </c>
      <c r="L11" s="9">
        <v>177743.56899999999</v>
      </c>
      <c r="M11" s="9">
        <v>149762.66800000001</v>
      </c>
      <c r="N11" s="9">
        <v>144654.20499999999</v>
      </c>
      <c r="O11" s="9">
        <v>126071.32550000001</v>
      </c>
      <c r="P11" s="9">
        <v>105415.79150000001</v>
      </c>
      <c r="Q11" s="9">
        <v>82624.896999999997</v>
      </c>
      <c r="R11" s="9">
        <v>61126.3995</v>
      </c>
      <c r="S11" s="9">
        <v>43775.114999999998</v>
      </c>
      <c r="T11" s="9">
        <v>25637.531500000001</v>
      </c>
      <c r="U11" s="9">
        <v>12593.702499999999</v>
      </c>
      <c r="V11" s="9">
        <v>4551.9380000000001</v>
      </c>
      <c r="W11" s="9">
        <v>1108.6320000000001</v>
      </c>
      <c r="X11" s="9">
        <v>188.23949999999999</v>
      </c>
      <c r="Y11" s="9">
        <v>18.582999999999998</v>
      </c>
      <c r="Z11" s="11">
        <f t="shared" si="0"/>
        <v>2970292.1880000001</v>
      </c>
    </row>
    <row r="12" spans="1:26" x14ac:dyDescent="0.3">
      <c r="A12" s="6">
        <v>11</v>
      </c>
      <c r="B12" s="6" t="s">
        <v>25</v>
      </c>
      <c r="C12" s="7" t="s">
        <v>26</v>
      </c>
      <c r="D12" s="8">
        <v>1960</v>
      </c>
      <c r="E12" s="9">
        <v>436018.27100000001</v>
      </c>
      <c r="F12" s="9">
        <v>380181.98249999998</v>
      </c>
      <c r="G12" s="9">
        <v>312060.33</v>
      </c>
      <c r="H12" s="9">
        <v>257685.1655</v>
      </c>
      <c r="I12" s="9">
        <v>247525.617</v>
      </c>
      <c r="J12" s="9">
        <v>225702.89</v>
      </c>
      <c r="K12" s="9">
        <v>209030.36749999999</v>
      </c>
      <c r="L12" s="9">
        <v>182242.6905</v>
      </c>
      <c r="M12" s="9">
        <v>151399.56700000001</v>
      </c>
      <c r="N12" s="9">
        <v>145467.20199999999</v>
      </c>
      <c r="O12" s="9">
        <v>128286.5</v>
      </c>
      <c r="P12" s="9">
        <v>107608.85799999999</v>
      </c>
      <c r="Q12" s="9">
        <v>84441.501000000004</v>
      </c>
      <c r="R12" s="9">
        <v>62264.813499999997</v>
      </c>
      <c r="S12" s="9">
        <v>44385.29</v>
      </c>
      <c r="T12" s="9">
        <v>26113.692500000001</v>
      </c>
      <c r="U12" s="9">
        <v>12805.481</v>
      </c>
      <c r="V12" s="9">
        <v>4660.3519999999999</v>
      </c>
      <c r="W12" s="9">
        <v>1142.444</v>
      </c>
      <c r="X12" s="9">
        <v>190.221</v>
      </c>
      <c r="Y12" s="9">
        <v>20.198</v>
      </c>
      <c r="Z12" s="11">
        <f t="shared" si="0"/>
        <v>3019233.4339999999</v>
      </c>
    </row>
    <row r="13" spans="1:26" x14ac:dyDescent="0.3">
      <c r="A13" s="6">
        <v>12</v>
      </c>
      <c r="B13" s="6" t="s">
        <v>25</v>
      </c>
      <c r="C13" s="7" t="s">
        <v>26</v>
      </c>
      <c r="D13" s="8">
        <v>1961</v>
      </c>
      <c r="E13" s="9">
        <v>434590.43400000001</v>
      </c>
      <c r="F13" s="9">
        <v>388983.76299999998</v>
      </c>
      <c r="G13" s="9">
        <v>325669.7635</v>
      </c>
      <c r="H13" s="9">
        <v>261404.10399999999</v>
      </c>
      <c r="I13" s="9">
        <v>249508.0925</v>
      </c>
      <c r="J13" s="9">
        <v>228447.0275</v>
      </c>
      <c r="K13" s="9">
        <v>212160.5675</v>
      </c>
      <c r="L13" s="9">
        <v>186436.848</v>
      </c>
      <c r="M13" s="9">
        <v>155099.00099999999</v>
      </c>
      <c r="N13" s="9">
        <v>145162.8175</v>
      </c>
      <c r="O13" s="9">
        <v>130307.22500000001</v>
      </c>
      <c r="P13" s="9">
        <v>109643.98850000001</v>
      </c>
      <c r="Q13" s="9">
        <v>86448.494500000001</v>
      </c>
      <c r="R13" s="9">
        <v>63709.500999999997</v>
      </c>
      <c r="S13" s="9">
        <v>44911.360999999997</v>
      </c>
      <c r="T13" s="9">
        <v>26674.550500000001</v>
      </c>
      <c r="U13" s="9">
        <v>13040.991</v>
      </c>
      <c r="V13" s="9">
        <v>4789.1705000000002</v>
      </c>
      <c r="W13" s="9">
        <v>1169.491</v>
      </c>
      <c r="X13" s="9">
        <v>192.07900000000001</v>
      </c>
      <c r="Y13" s="9">
        <v>21.338999999999999</v>
      </c>
      <c r="Z13" s="11">
        <f t="shared" si="0"/>
        <v>3068370.6095000007</v>
      </c>
    </row>
    <row r="14" spans="1:26" x14ac:dyDescent="0.3">
      <c r="A14" s="6">
        <v>13</v>
      </c>
      <c r="B14" s="6" t="s">
        <v>25</v>
      </c>
      <c r="C14" s="7" t="s">
        <v>26</v>
      </c>
      <c r="D14" s="8">
        <v>1962</v>
      </c>
      <c r="E14" s="9">
        <v>438726.15100000001</v>
      </c>
      <c r="F14" s="9">
        <v>397182.44500000001</v>
      </c>
      <c r="G14" s="9">
        <v>338340.31949999998</v>
      </c>
      <c r="H14" s="9">
        <v>269267.44400000002</v>
      </c>
      <c r="I14" s="9">
        <v>250310.53649999999</v>
      </c>
      <c r="J14" s="9">
        <v>232213.89050000001</v>
      </c>
      <c r="K14" s="9">
        <v>214618.26850000001</v>
      </c>
      <c r="L14" s="9">
        <v>191028.07699999999</v>
      </c>
      <c r="M14" s="9">
        <v>159916.04300000001</v>
      </c>
      <c r="N14" s="9">
        <v>144202.37950000001</v>
      </c>
      <c r="O14" s="9">
        <v>132327.7285</v>
      </c>
      <c r="P14" s="9">
        <v>111848.39599999999</v>
      </c>
      <c r="Q14" s="9">
        <v>88666.969500000007</v>
      </c>
      <c r="R14" s="9">
        <v>65461.724499999997</v>
      </c>
      <c r="S14" s="9">
        <v>45500.231</v>
      </c>
      <c r="T14" s="9">
        <v>27419.739000000001</v>
      </c>
      <c r="U14" s="9">
        <v>13325.773999999999</v>
      </c>
      <c r="V14" s="9">
        <v>4915.2605000000003</v>
      </c>
      <c r="W14" s="9">
        <v>1199.2774999999999</v>
      </c>
      <c r="X14" s="9">
        <v>194.2105</v>
      </c>
      <c r="Y14" s="9">
        <v>21.876999999999999</v>
      </c>
      <c r="Z14" s="11">
        <f t="shared" si="0"/>
        <v>3126686.7425000006</v>
      </c>
    </row>
    <row r="15" spans="1:26" x14ac:dyDescent="0.3">
      <c r="A15" s="6">
        <v>14</v>
      </c>
      <c r="B15" s="6" t="s">
        <v>25</v>
      </c>
      <c r="C15" s="7" t="s">
        <v>26</v>
      </c>
      <c r="D15" s="8">
        <v>1963</v>
      </c>
      <c r="E15" s="9">
        <v>451875.35249999998</v>
      </c>
      <c r="F15" s="9">
        <v>404572.23249999998</v>
      </c>
      <c r="G15" s="9">
        <v>350603.652</v>
      </c>
      <c r="H15" s="9">
        <v>279886.85849999997</v>
      </c>
      <c r="I15" s="9">
        <v>250395.21950000001</v>
      </c>
      <c r="J15" s="9">
        <v>236019.8015</v>
      </c>
      <c r="K15" s="9">
        <v>216698.0575</v>
      </c>
      <c r="L15" s="9">
        <v>195459.43849999999</v>
      </c>
      <c r="M15" s="9">
        <v>165753.2745</v>
      </c>
      <c r="N15" s="9">
        <v>143008.9975</v>
      </c>
      <c r="O15" s="9">
        <v>134360.68049999999</v>
      </c>
      <c r="P15" s="9">
        <v>114158.592</v>
      </c>
      <c r="Q15" s="9">
        <v>91041.513999999996</v>
      </c>
      <c r="R15" s="9">
        <v>67381.138999999996</v>
      </c>
      <c r="S15" s="9">
        <v>46094.652499999997</v>
      </c>
      <c r="T15" s="9">
        <v>28339.482499999998</v>
      </c>
      <c r="U15" s="9">
        <v>13657.2655</v>
      </c>
      <c r="V15" s="9">
        <v>5019.7849999999999</v>
      </c>
      <c r="W15" s="9">
        <v>1235.463</v>
      </c>
      <c r="X15" s="9">
        <v>195.70099999999999</v>
      </c>
      <c r="Y15" s="9">
        <v>22.087499999999999</v>
      </c>
      <c r="Z15" s="11">
        <f t="shared" si="0"/>
        <v>3195779.247</v>
      </c>
    </row>
    <row r="16" spans="1:26" x14ac:dyDescent="0.3">
      <c r="A16" s="6">
        <v>15</v>
      </c>
      <c r="B16" s="6" t="s">
        <v>25</v>
      </c>
      <c r="C16" s="7" t="s">
        <v>26</v>
      </c>
      <c r="D16" s="8">
        <v>1964</v>
      </c>
      <c r="E16" s="9">
        <v>469079.48</v>
      </c>
      <c r="F16" s="9">
        <v>408649.69650000002</v>
      </c>
      <c r="G16" s="9">
        <v>362113.8</v>
      </c>
      <c r="H16" s="9">
        <v>292328.45600000001</v>
      </c>
      <c r="I16" s="9">
        <v>251003.84099999999</v>
      </c>
      <c r="J16" s="9">
        <v>239439.144</v>
      </c>
      <c r="K16" s="9">
        <v>218467.03150000001</v>
      </c>
      <c r="L16" s="9">
        <v>199554.10200000001</v>
      </c>
      <c r="M16" s="9">
        <v>171491.4595</v>
      </c>
      <c r="N16" s="9">
        <v>142639.26800000001</v>
      </c>
      <c r="O16" s="9">
        <v>136229.72150000001</v>
      </c>
      <c r="P16" s="9">
        <v>116650.497</v>
      </c>
      <c r="Q16" s="9">
        <v>93446.6345</v>
      </c>
      <c r="R16" s="9">
        <v>69219.398499999996</v>
      </c>
      <c r="S16" s="9">
        <v>46926.070500000002</v>
      </c>
      <c r="T16" s="9">
        <v>29245.155999999999</v>
      </c>
      <c r="U16" s="9">
        <v>14064.216</v>
      </c>
      <c r="V16" s="9">
        <v>5158.1814999999997</v>
      </c>
      <c r="W16" s="9">
        <v>1281.4504999999999</v>
      </c>
      <c r="X16" s="9">
        <v>202.12450000000001</v>
      </c>
      <c r="Y16" s="9">
        <v>22.609000000000002</v>
      </c>
      <c r="Z16" s="11">
        <f t="shared" si="0"/>
        <v>3267212.338</v>
      </c>
    </row>
    <row r="17" spans="1:26" x14ac:dyDescent="0.3">
      <c r="A17" s="6">
        <v>16</v>
      </c>
      <c r="B17" s="6" t="s">
        <v>25</v>
      </c>
      <c r="C17" s="7" t="s">
        <v>26</v>
      </c>
      <c r="D17" s="8">
        <v>1965</v>
      </c>
      <c r="E17" s="9">
        <v>485579.89150000003</v>
      </c>
      <c r="F17" s="9">
        <v>410218.17349999998</v>
      </c>
      <c r="G17" s="9">
        <v>373050.17849999998</v>
      </c>
      <c r="H17" s="9">
        <v>306485.48300000001</v>
      </c>
      <c r="I17" s="9">
        <v>252361.78099999999</v>
      </c>
      <c r="J17" s="9">
        <v>242253.82500000001</v>
      </c>
      <c r="K17" s="9">
        <v>220396.86199999999</v>
      </c>
      <c r="L17" s="9">
        <v>203484.11499999999</v>
      </c>
      <c r="M17" s="9">
        <v>176157.52849999999</v>
      </c>
      <c r="N17" s="9">
        <v>144408.9895</v>
      </c>
      <c r="O17" s="9">
        <v>137285.69500000001</v>
      </c>
      <c r="P17" s="9">
        <v>119030.6385</v>
      </c>
      <c r="Q17" s="9">
        <v>95791.661500000002</v>
      </c>
      <c r="R17" s="9">
        <v>71146.23</v>
      </c>
      <c r="S17" s="9">
        <v>48125.408499999998</v>
      </c>
      <c r="T17" s="9">
        <v>29922.079000000002</v>
      </c>
      <c r="U17" s="9">
        <v>14515.472</v>
      </c>
      <c r="V17" s="9">
        <v>5326.6220000000003</v>
      </c>
      <c r="W17" s="9">
        <v>1335.0525</v>
      </c>
      <c r="X17" s="9">
        <v>213.23349999999999</v>
      </c>
      <c r="Y17" s="9">
        <v>23.062999999999999</v>
      </c>
      <c r="Z17" s="11">
        <f t="shared" si="0"/>
        <v>3337111.9829999995</v>
      </c>
    </row>
    <row r="18" spans="1:26" x14ac:dyDescent="0.3">
      <c r="A18" s="6">
        <v>17</v>
      </c>
      <c r="B18" s="6" t="s">
        <v>25</v>
      </c>
      <c r="C18" s="7" t="s">
        <v>26</v>
      </c>
      <c r="D18" s="8">
        <v>1966</v>
      </c>
      <c r="E18" s="9">
        <v>501364.82299999997</v>
      </c>
      <c r="F18" s="9">
        <v>411640.51949999999</v>
      </c>
      <c r="G18" s="9">
        <v>382486.88199999998</v>
      </c>
      <c r="H18" s="9">
        <v>320271.46250000002</v>
      </c>
      <c r="I18" s="9">
        <v>255990.429</v>
      </c>
      <c r="J18" s="9">
        <v>244305.80350000001</v>
      </c>
      <c r="K18" s="9">
        <v>223245.59</v>
      </c>
      <c r="L18" s="9">
        <v>206717.01199999999</v>
      </c>
      <c r="M18" s="9">
        <v>180451.90100000001</v>
      </c>
      <c r="N18" s="9">
        <v>148228.41649999999</v>
      </c>
      <c r="O18" s="9">
        <v>137213.75700000001</v>
      </c>
      <c r="P18" s="9">
        <v>121150.40700000001</v>
      </c>
      <c r="Q18" s="9">
        <v>97984.897500000006</v>
      </c>
      <c r="R18" s="9">
        <v>73226.142999999996</v>
      </c>
      <c r="S18" s="9">
        <v>49514.802499999998</v>
      </c>
      <c r="T18" s="9">
        <v>30498.537</v>
      </c>
      <c r="U18" s="9">
        <v>14990.263499999999</v>
      </c>
      <c r="V18" s="9">
        <v>5497.9790000000003</v>
      </c>
      <c r="W18" s="9">
        <v>1391.0135</v>
      </c>
      <c r="X18" s="9">
        <v>222.96</v>
      </c>
      <c r="Y18" s="9">
        <v>23.436499999999999</v>
      </c>
      <c r="Z18" s="11">
        <f t="shared" si="0"/>
        <v>3406417.0354999998</v>
      </c>
    </row>
    <row r="19" spans="1:26" x14ac:dyDescent="0.3">
      <c r="A19" s="6">
        <v>18</v>
      </c>
      <c r="B19" s="6" t="s">
        <v>25</v>
      </c>
      <c r="C19" s="7" t="s">
        <v>26</v>
      </c>
      <c r="D19" s="8">
        <v>1967</v>
      </c>
      <c r="E19" s="9">
        <v>511646.47700000001</v>
      </c>
      <c r="F19" s="9">
        <v>416577.99349999998</v>
      </c>
      <c r="G19" s="9">
        <v>391044.93300000002</v>
      </c>
      <c r="H19" s="9">
        <v>333030.8175</v>
      </c>
      <c r="I19" s="9">
        <v>263649.84000000003</v>
      </c>
      <c r="J19" s="9">
        <v>245146.76949999999</v>
      </c>
      <c r="K19" s="9">
        <v>226970.598</v>
      </c>
      <c r="L19" s="9">
        <v>209161.20800000001</v>
      </c>
      <c r="M19" s="9">
        <v>185044.9755</v>
      </c>
      <c r="N19" s="9">
        <v>153094.989</v>
      </c>
      <c r="O19" s="9">
        <v>136347.23050000001</v>
      </c>
      <c r="P19" s="9">
        <v>123160.947</v>
      </c>
      <c r="Q19" s="9">
        <v>100167.817</v>
      </c>
      <c r="R19" s="9">
        <v>75384.770499999999</v>
      </c>
      <c r="S19" s="9">
        <v>51051.186999999998</v>
      </c>
      <c r="T19" s="9">
        <v>31031.5085</v>
      </c>
      <c r="U19" s="9">
        <v>15545.208500000001</v>
      </c>
      <c r="V19" s="9">
        <v>5686.6734999999999</v>
      </c>
      <c r="W19" s="9">
        <v>1447.2155</v>
      </c>
      <c r="X19" s="9">
        <v>232.86699999999999</v>
      </c>
      <c r="Y19" s="9">
        <v>24.139500000000002</v>
      </c>
      <c r="Z19" s="11">
        <f t="shared" si="0"/>
        <v>3475448.1655000011</v>
      </c>
    </row>
    <row r="20" spans="1:26" x14ac:dyDescent="0.3">
      <c r="A20" s="6">
        <v>19</v>
      </c>
      <c r="B20" s="6" t="s">
        <v>25</v>
      </c>
      <c r="C20" s="7" t="s">
        <v>26</v>
      </c>
      <c r="D20" s="8">
        <v>1968</v>
      </c>
      <c r="E20" s="9">
        <v>515804.48050000001</v>
      </c>
      <c r="F20" s="9">
        <v>429145.5245</v>
      </c>
      <c r="G20" s="9">
        <v>398644.78200000001</v>
      </c>
      <c r="H20" s="9">
        <v>345350.72899999999</v>
      </c>
      <c r="I20" s="9">
        <v>274077.22149999999</v>
      </c>
      <c r="J20" s="9">
        <v>245286.4675</v>
      </c>
      <c r="K20" s="9">
        <v>230704.51749999999</v>
      </c>
      <c r="L20" s="9">
        <v>211153.96549999999</v>
      </c>
      <c r="M20" s="9">
        <v>189424.47949999999</v>
      </c>
      <c r="N20" s="9">
        <v>158910.95199999999</v>
      </c>
      <c r="O20" s="9">
        <v>135231.1385</v>
      </c>
      <c r="P20" s="9">
        <v>125099.03599999999</v>
      </c>
      <c r="Q20" s="9">
        <v>102411.03599999999</v>
      </c>
      <c r="R20" s="9">
        <v>77587.433999999994</v>
      </c>
      <c r="S20" s="9">
        <v>52650.415000000001</v>
      </c>
      <c r="T20" s="9">
        <v>31525.589499999998</v>
      </c>
      <c r="U20" s="9">
        <v>16154.047500000001</v>
      </c>
      <c r="V20" s="9">
        <v>5883.9575000000004</v>
      </c>
      <c r="W20" s="9">
        <v>1497.002</v>
      </c>
      <c r="X20" s="9">
        <v>243.18199999999999</v>
      </c>
      <c r="Y20" s="9">
        <v>24.85</v>
      </c>
      <c r="Z20" s="11">
        <f t="shared" si="0"/>
        <v>3546810.8074999992</v>
      </c>
    </row>
    <row r="21" spans="1:26" x14ac:dyDescent="0.3">
      <c r="A21" s="6">
        <v>20</v>
      </c>
      <c r="B21" s="6" t="s">
        <v>25</v>
      </c>
      <c r="C21" s="7" t="s">
        <v>26</v>
      </c>
      <c r="D21" s="8">
        <v>1969</v>
      </c>
      <c r="E21" s="9">
        <v>520142.79149999999</v>
      </c>
      <c r="F21" s="9">
        <v>445915.98599999998</v>
      </c>
      <c r="G21" s="9">
        <v>402968.255</v>
      </c>
      <c r="H21" s="9">
        <v>356947.5465</v>
      </c>
      <c r="I21" s="9">
        <v>286404.80900000001</v>
      </c>
      <c r="J21" s="9">
        <v>245981.55600000001</v>
      </c>
      <c r="K21" s="9">
        <v>234085.0575</v>
      </c>
      <c r="L21" s="9">
        <v>212812.00949999999</v>
      </c>
      <c r="M21" s="9">
        <v>193470.14300000001</v>
      </c>
      <c r="N21" s="9">
        <v>164616.42199999999</v>
      </c>
      <c r="O21" s="9">
        <v>134944.17499999999</v>
      </c>
      <c r="P21" s="9">
        <v>126850.6875</v>
      </c>
      <c r="Q21" s="9">
        <v>104818.4145</v>
      </c>
      <c r="R21" s="9">
        <v>79761.404500000004</v>
      </c>
      <c r="S21" s="9">
        <v>54160.28</v>
      </c>
      <c r="T21" s="9">
        <v>32131.457999999999</v>
      </c>
      <c r="U21" s="9">
        <v>16717.807000000001</v>
      </c>
      <c r="V21" s="9">
        <v>6095.7439999999997</v>
      </c>
      <c r="W21" s="9">
        <v>1551.9395</v>
      </c>
      <c r="X21" s="9">
        <v>252.9365</v>
      </c>
      <c r="Y21" s="9">
        <v>25.852499999999999</v>
      </c>
      <c r="Z21" s="11">
        <f t="shared" si="0"/>
        <v>3620655.2749999994</v>
      </c>
    </row>
    <row r="22" spans="1:26" x14ac:dyDescent="0.3">
      <c r="A22" s="6">
        <v>21</v>
      </c>
      <c r="B22" s="6" t="s">
        <v>25</v>
      </c>
      <c r="C22" s="7" t="s">
        <v>26</v>
      </c>
      <c r="D22" s="8">
        <v>1970</v>
      </c>
      <c r="E22" s="9">
        <v>526218.98</v>
      </c>
      <c r="F22" s="9">
        <v>462382.74300000002</v>
      </c>
      <c r="G22" s="9">
        <v>404659.97350000002</v>
      </c>
      <c r="H22" s="9">
        <v>367945.04149999999</v>
      </c>
      <c r="I22" s="9">
        <v>300629.65250000003</v>
      </c>
      <c r="J22" s="9">
        <v>247447.0735</v>
      </c>
      <c r="K22" s="9">
        <v>236937.05650000001</v>
      </c>
      <c r="L22" s="9">
        <v>214670.905</v>
      </c>
      <c r="M22" s="9">
        <v>197364.05549999999</v>
      </c>
      <c r="N22" s="9">
        <v>169389.88200000001</v>
      </c>
      <c r="O22" s="9">
        <v>136825.59849999999</v>
      </c>
      <c r="P22" s="9">
        <v>127855.1545</v>
      </c>
      <c r="Q22" s="9">
        <v>107055.966</v>
      </c>
      <c r="R22" s="9">
        <v>81889.09</v>
      </c>
      <c r="S22" s="9">
        <v>55719.771000000001</v>
      </c>
      <c r="T22" s="9">
        <v>32981.745000000003</v>
      </c>
      <c r="U22" s="9">
        <v>17171.0815</v>
      </c>
      <c r="V22" s="9">
        <v>6332.1350000000002</v>
      </c>
      <c r="W22" s="9">
        <v>1621.5055</v>
      </c>
      <c r="X22" s="9">
        <v>265.52499999999998</v>
      </c>
      <c r="Y22" s="9">
        <v>27.401</v>
      </c>
      <c r="Z22" s="11">
        <f t="shared" si="0"/>
        <v>3695390.3359999997</v>
      </c>
    </row>
    <row r="23" spans="1:26" x14ac:dyDescent="0.3">
      <c r="A23" s="6">
        <v>22</v>
      </c>
      <c r="B23" s="6" t="s">
        <v>25</v>
      </c>
      <c r="C23" s="7" t="s">
        <v>26</v>
      </c>
      <c r="D23" s="8">
        <v>1971</v>
      </c>
      <c r="E23" s="9">
        <v>532881.16</v>
      </c>
      <c r="F23" s="9">
        <v>478167.92950000003</v>
      </c>
      <c r="G23" s="9">
        <v>406101.28950000001</v>
      </c>
      <c r="H23" s="9">
        <v>377354.12150000001</v>
      </c>
      <c r="I23" s="9">
        <v>314438.20699999999</v>
      </c>
      <c r="J23" s="9">
        <v>251209.60449999999</v>
      </c>
      <c r="K23" s="9">
        <v>239025.86050000001</v>
      </c>
      <c r="L23" s="9">
        <v>217587.97500000001</v>
      </c>
      <c r="M23" s="9">
        <v>200573.7415</v>
      </c>
      <c r="N23" s="9">
        <v>173711.31049999999</v>
      </c>
      <c r="O23" s="9">
        <v>140768.83799999999</v>
      </c>
      <c r="P23" s="9">
        <v>127728.5</v>
      </c>
      <c r="Q23" s="9">
        <v>109085.26300000001</v>
      </c>
      <c r="R23" s="9">
        <v>83863.98</v>
      </c>
      <c r="S23" s="9">
        <v>57456.929499999998</v>
      </c>
      <c r="T23" s="9">
        <v>34057.088499999998</v>
      </c>
      <c r="U23" s="9">
        <v>17565.405999999999</v>
      </c>
      <c r="V23" s="9">
        <v>6582.6774999999998</v>
      </c>
      <c r="W23" s="9">
        <v>1693.7574999999999</v>
      </c>
      <c r="X23" s="9">
        <v>280.71949999999998</v>
      </c>
      <c r="Y23" s="9">
        <v>28.733000000000001</v>
      </c>
      <c r="Z23" s="11">
        <f t="shared" si="0"/>
        <v>3770163.0920000002</v>
      </c>
    </row>
    <row r="24" spans="1:26" x14ac:dyDescent="0.3">
      <c r="A24" s="6">
        <v>23</v>
      </c>
      <c r="B24" s="6" t="s">
        <v>25</v>
      </c>
      <c r="C24" s="7" t="s">
        <v>26</v>
      </c>
      <c r="D24" s="8">
        <v>1972</v>
      </c>
      <c r="E24" s="9">
        <v>539731.01950000005</v>
      </c>
      <c r="F24" s="9">
        <v>488551.43900000001</v>
      </c>
      <c r="G24" s="9">
        <v>411085.39250000002</v>
      </c>
      <c r="H24" s="9">
        <v>385729.85399999999</v>
      </c>
      <c r="I24" s="9">
        <v>327064.9535</v>
      </c>
      <c r="J24" s="9">
        <v>258994.15</v>
      </c>
      <c r="K24" s="9">
        <v>239964.9185</v>
      </c>
      <c r="L24" s="9">
        <v>221436.7475</v>
      </c>
      <c r="M24" s="9">
        <v>203070.73550000001</v>
      </c>
      <c r="N24" s="9">
        <v>178142.56950000001</v>
      </c>
      <c r="O24" s="9">
        <v>145745.59650000001</v>
      </c>
      <c r="P24" s="9">
        <v>126819.848</v>
      </c>
      <c r="Q24" s="9">
        <v>111109.03449999999</v>
      </c>
      <c r="R24" s="9">
        <v>85813.305500000002</v>
      </c>
      <c r="S24" s="9">
        <v>59327.845000000001</v>
      </c>
      <c r="T24" s="9">
        <v>35288.233</v>
      </c>
      <c r="U24" s="9">
        <v>17956.591</v>
      </c>
      <c r="V24" s="9">
        <v>6872.2295000000004</v>
      </c>
      <c r="W24" s="9">
        <v>1769.809</v>
      </c>
      <c r="X24" s="9">
        <v>296.43849999999998</v>
      </c>
      <c r="Y24" s="9">
        <v>30.175000000000001</v>
      </c>
      <c r="Z24" s="11">
        <f t="shared" si="0"/>
        <v>3844800.8850000002</v>
      </c>
    </row>
    <row r="25" spans="1:26" x14ac:dyDescent="0.3">
      <c r="A25" s="6">
        <v>24</v>
      </c>
      <c r="B25" s="6" t="s">
        <v>25</v>
      </c>
      <c r="C25" s="7" t="s">
        <v>26</v>
      </c>
      <c r="D25" s="8">
        <v>1973</v>
      </c>
      <c r="E25" s="9">
        <v>544571.07700000005</v>
      </c>
      <c r="F25" s="9">
        <v>492871.0675</v>
      </c>
      <c r="G25" s="9">
        <v>423620.60399999999</v>
      </c>
      <c r="H25" s="9">
        <v>393216.02049999998</v>
      </c>
      <c r="I25" s="9">
        <v>339241.02299999999</v>
      </c>
      <c r="J25" s="9">
        <v>269459.20150000002</v>
      </c>
      <c r="K25" s="9">
        <v>240282.82949999999</v>
      </c>
      <c r="L25" s="9">
        <v>225303.0925</v>
      </c>
      <c r="M25" s="9">
        <v>205208.4325</v>
      </c>
      <c r="N25" s="9">
        <v>182444.4345</v>
      </c>
      <c r="O25" s="9">
        <v>151643.4895</v>
      </c>
      <c r="P25" s="9">
        <v>125813.64350000001</v>
      </c>
      <c r="Q25" s="9">
        <v>113066.8775</v>
      </c>
      <c r="R25" s="9">
        <v>87906.327499999999</v>
      </c>
      <c r="S25" s="9">
        <v>61263.82</v>
      </c>
      <c r="T25" s="9">
        <v>36579.353499999997</v>
      </c>
      <c r="U25" s="9">
        <v>18362.6155</v>
      </c>
      <c r="V25" s="9">
        <v>7200.7815000000001</v>
      </c>
      <c r="W25" s="9">
        <v>1854.2665</v>
      </c>
      <c r="X25" s="9">
        <v>310.57900000000001</v>
      </c>
      <c r="Y25" s="9">
        <v>31.966999999999999</v>
      </c>
      <c r="Z25" s="11">
        <f t="shared" si="0"/>
        <v>3920251.5035000001</v>
      </c>
    </row>
    <row r="26" spans="1:26" x14ac:dyDescent="0.3">
      <c r="A26" s="6">
        <v>25</v>
      </c>
      <c r="B26" s="6" t="s">
        <v>25</v>
      </c>
      <c r="C26" s="7" t="s">
        <v>26</v>
      </c>
      <c r="D26" s="8">
        <v>1974</v>
      </c>
      <c r="E26" s="9">
        <v>546653.09299999999</v>
      </c>
      <c r="F26" s="9">
        <v>497335.42499999999</v>
      </c>
      <c r="G26" s="9">
        <v>440282.84700000001</v>
      </c>
      <c r="H26" s="9">
        <v>397498.65700000001</v>
      </c>
      <c r="I26" s="9">
        <v>350748.24599999998</v>
      </c>
      <c r="J26" s="9">
        <v>281589.23849999998</v>
      </c>
      <c r="K26" s="9">
        <v>241166.712</v>
      </c>
      <c r="L26" s="9">
        <v>228804.55650000001</v>
      </c>
      <c r="M26" s="9">
        <v>207025.25700000001</v>
      </c>
      <c r="N26" s="9">
        <v>186510.52849999999</v>
      </c>
      <c r="O26" s="9">
        <v>157307.03700000001</v>
      </c>
      <c r="P26" s="9">
        <v>125721.22749999999</v>
      </c>
      <c r="Q26" s="9">
        <v>114871.307</v>
      </c>
      <c r="R26" s="9">
        <v>90183.701000000001</v>
      </c>
      <c r="S26" s="9">
        <v>63216.290999999997</v>
      </c>
      <c r="T26" s="9">
        <v>37887.932999999997</v>
      </c>
      <c r="U26" s="9">
        <v>18875.836500000001</v>
      </c>
      <c r="V26" s="9">
        <v>7525.7524999999996</v>
      </c>
      <c r="W26" s="9">
        <v>1952.4105</v>
      </c>
      <c r="X26" s="9">
        <v>326.79950000000002</v>
      </c>
      <c r="Y26" s="9">
        <v>34.220999999999997</v>
      </c>
      <c r="Z26" s="11">
        <f t="shared" si="0"/>
        <v>3995517.0770000005</v>
      </c>
    </row>
    <row r="27" spans="1:26" x14ac:dyDescent="0.3">
      <c r="A27" s="6">
        <v>26</v>
      </c>
      <c r="B27" s="6" t="s">
        <v>25</v>
      </c>
      <c r="C27" s="7" t="s">
        <v>26</v>
      </c>
      <c r="D27" s="8">
        <v>1975</v>
      </c>
      <c r="E27" s="9">
        <v>546574.28099999996</v>
      </c>
      <c r="F27" s="9">
        <v>503721.74449999997</v>
      </c>
      <c r="G27" s="9">
        <v>456531.37849999999</v>
      </c>
      <c r="H27" s="9">
        <v>399209.36550000001</v>
      </c>
      <c r="I27" s="9">
        <v>361652.62900000002</v>
      </c>
      <c r="J27" s="9">
        <v>295547.27350000001</v>
      </c>
      <c r="K27" s="9">
        <v>242714.95</v>
      </c>
      <c r="L27" s="9">
        <v>231756.60949999999</v>
      </c>
      <c r="M27" s="9">
        <v>208983.08249999999</v>
      </c>
      <c r="N27" s="9">
        <v>190480.22700000001</v>
      </c>
      <c r="O27" s="9">
        <v>161835.81849999999</v>
      </c>
      <c r="P27" s="9">
        <v>127766.7295</v>
      </c>
      <c r="Q27" s="9">
        <v>115983.1355</v>
      </c>
      <c r="R27" s="9">
        <v>92401.584499999997</v>
      </c>
      <c r="S27" s="9">
        <v>65150.453000000001</v>
      </c>
      <c r="T27" s="9">
        <v>39316.158000000003</v>
      </c>
      <c r="U27" s="9">
        <v>19552.377499999999</v>
      </c>
      <c r="V27" s="9">
        <v>7811.8289999999997</v>
      </c>
      <c r="W27" s="9">
        <v>2062.5430000000001</v>
      </c>
      <c r="X27" s="9">
        <v>348.01749999999998</v>
      </c>
      <c r="Y27" s="9">
        <v>37.043500000000002</v>
      </c>
      <c r="Z27" s="11">
        <f t="shared" si="0"/>
        <v>4069437.2305000001</v>
      </c>
    </row>
    <row r="28" spans="1:26" x14ac:dyDescent="0.3">
      <c r="A28" s="6">
        <v>27</v>
      </c>
      <c r="B28" s="6" t="s">
        <v>25</v>
      </c>
      <c r="C28" s="7" t="s">
        <v>26</v>
      </c>
      <c r="D28" s="8">
        <v>1976</v>
      </c>
      <c r="E28" s="9">
        <v>545127.04</v>
      </c>
      <c r="F28" s="9">
        <v>511105.9</v>
      </c>
      <c r="G28" s="9">
        <v>472003.01750000002</v>
      </c>
      <c r="H28" s="9">
        <v>400642.98599999998</v>
      </c>
      <c r="I28" s="9">
        <v>371042.70449999999</v>
      </c>
      <c r="J28" s="9">
        <v>309214.65950000001</v>
      </c>
      <c r="K28" s="9">
        <v>246532.58100000001</v>
      </c>
      <c r="L28" s="9">
        <v>233908.02799999999</v>
      </c>
      <c r="M28" s="9">
        <v>211983.0085</v>
      </c>
      <c r="N28" s="9">
        <v>193727.549</v>
      </c>
      <c r="O28" s="9">
        <v>165975.29300000001</v>
      </c>
      <c r="P28" s="9">
        <v>131768.39050000001</v>
      </c>
      <c r="Q28" s="9">
        <v>116095.189</v>
      </c>
      <c r="R28" s="9">
        <v>94499.35</v>
      </c>
      <c r="S28" s="9">
        <v>67015.013000000006</v>
      </c>
      <c r="T28" s="9">
        <v>40882.332999999999</v>
      </c>
      <c r="U28" s="9">
        <v>20346.677500000002</v>
      </c>
      <c r="V28" s="9">
        <v>8063.6049999999996</v>
      </c>
      <c r="W28" s="9">
        <v>2165.1275000000001</v>
      </c>
      <c r="X28" s="9">
        <v>367.9785</v>
      </c>
      <c r="Y28" s="9">
        <v>39.451500000000003</v>
      </c>
      <c r="Z28" s="11">
        <f t="shared" si="0"/>
        <v>4142505.8825000008</v>
      </c>
    </row>
    <row r="29" spans="1:26" x14ac:dyDescent="0.3">
      <c r="A29" s="6">
        <v>28</v>
      </c>
      <c r="B29" s="6" t="s">
        <v>25</v>
      </c>
      <c r="C29" s="7" t="s">
        <v>26</v>
      </c>
      <c r="D29" s="8">
        <v>1977</v>
      </c>
      <c r="E29" s="9">
        <v>543679.55299999996</v>
      </c>
      <c r="F29" s="9">
        <v>518685.31349999999</v>
      </c>
      <c r="G29" s="9">
        <v>482260.337</v>
      </c>
      <c r="H29" s="9">
        <v>405565.76949999999</v>
      </c>
      <c r="I29" s="9">
        <v>379581.16499999998</v>
      </c>
      <c r="J29" s="9">
        <v>321834.96649999998</v>
      </c>
      <c r="K29" s="9">
        <v>254456.56849999999</v>
      </c>
      <c r="L29" s="9">
        <v>234866.50899999999</v>
      </c>
      <c r="M29" s="9">
        <v>215837.75349999999</v>
      </c>
      <c r="N29" s="9">
        <v>196236.40349999999</v>
      </c>
      <c r="O29" s="9">
        <v>170321.995</v>
      </c>
      <c r="P29" s="9">
        <v>136736.09</v>
      </c>
      <c r="Q29" s="9">
        <v>115424.3275</v>
      </c>
      <c r="R29" s="9">
        <v>96583.781000000003</v>
      </c>
      <c r="S29" s="9">
        <v>68873.566999999995</v>
      </c>
      <c r="T29" s="9">
        <v>42569.707499999997</v>
      </c>
      <c r="U29" s="9">
        <v>21231.359499999999</v>
      </c>
      <c r="V29" s="9">
        <v>8319.7720000000008</v>
      </c>
      <c r="W29" s="9">
        <v>2277.721</v>
      </c>
      <c r="X29" s="9">
        <v>388.36399999999998</v>
      </c>
      <c r="Y29" s="9">
        <v>41.466000000000001</v>
      </c>
      <c r="Z29" s="11">
        <f t="shared" si="0"/>
        <v>4215772.4895000001</v>
      </c>
    </row>
    <row r="30" spans="1:26" x14ac:dyDescent="0.3">
      <c r="A30" s="6">
        <v>29</v>
      </c>
      <c r="B30" s="6" t="s">
        <v>25</v>
      </c>
      <c r="C30" s="7" t="s">
        <v>26</v>
      </c>
      <c r="D30" s="8">
        <v>1978</v>
      </c>
      <c r="E30" s="9">
        <v>542524.7585</v>
      </c>
      <c r="F30" s="9">
        <v>523918.13250000001</v>
      </c>
      <c r="G30" s="9">
        <v>486665.93050000002</v>
      </c>
      <c r="H30" s="9">
        <v>417929.74099999998</v>
      </c>
      <c r="I30" s="9">
        <v>387319.478</v>
      </c>
      <c r="J30" s="9">
        <v>334077.52899999998</v>
      </c>
      <c r="K30" s="9">
        <v>265051.58199999999</v>
      </c>
      <c r="L30" s="9">
        <v>235182.26</v>
      </c>
      <c r="M30" s="9">
        <v>219693.3505</v>
      </c>
      <c r="N30" s="9">
        <v>198339.92800000001</v>
      </c>
      <c r="O30" s="9">
        <v>174527.66200000001</v>
      </c>
      <c r="P30" s="9">
        <v>142483.30249999999</v>
      </c>
      <c r="Q30" s="9">
        <v>114604.986</v>
      </c>
      <c r="R30" s="9">
        <v>98557.84</v>
      </c>
      <c r="S30" s="9">
        <v>70836.983500000002</v>
      </c>
      <c r="T30" s="9">
        <v>44298.587500000001</v>
      </c>
      <c r="U30" s="9">
        <v>22177.87</v>
      </c>
      <c r="V30" s="9">
        <v>8595.9794999999995</v>
      </c>
      <c r="W30" s="9">
        <v>2415.6999999999998</v>
      </c>
      <c r="X30" s="9">
        <v>412.66950000000003</v>
      </c>
      <c r="Y30" s="9">
        <v>43.4375</v>
      </c>
      <c r="Z30" s="11">
        <f t="shared" si="0"/>
        <v>4289657.7080000006</v>
      </c>
    </row>
    <row r="31" spans="1:26" x14ac:dyDescent="0.3">
      <c r="A31" s="6">
        <v>30</v>
      </c>
      <c r="B31" s="6" t="s">
        <v>25</v>
      </c>
      <c r="C31" s="7" t="s">
        <v>26</v>
      </c>
      <c r="D31" s="8">
        <v>1979</v>
      </c>
      <c r="E31" s="9">
        <v>543799.57299999997</v>
      </c>
      <c r="F31" s="9">
        <v>526523.79599999997</v>
      </c>
      <c r="G31" s="9">
        <v>491230.98800000001</v>
      </c>
      <c r="H31" s="9">
        <v>434238.70299999998</v>
      </c>
      <c r="I31" s="9">
        <v>391833.52299999999</v>
      </c>
      <c r="J31" s="9">
        <v>345796.90100000001</v>
      </c>
      <c r="K31" s="9">
        <v>277299.07650000002</v>
      </c>
      <c r="L31" s="9">
        <v>236071.34349999999</v>
      </c>
      <c r="M31" s="9">
        <v>223222.519</v>
      </c>
      <c r="N31" s="9">
        <v>200132.23499999999</v>
      </c>
      <c r="O31" s="9">
        <v>178522.99900000001</v>
      </c>
      <c r="P31" s="9">
        <v>147947.09150000001</v>
      </c>
      <c r="Q31" s="9">
        <v>114674.0275</v>
      </c>
      <c r="R31" s="9">
        <v>100350.666</v>
      </c>
      <c r="S31" s="9">
        <v>72917.444000000003</v>
      </c>
      <c r="T31" s="9">
        <v>45951.769500000002</v>
      </c>
      <c r="U31" s="9">
        <v>23103.406500000001</v>
      </c>
      <c r="V31" s="9">
        <v>8921.9930000000004</v>
      </c>
      <c r="W31" s="9">
        <v>2558.145</v>
      </c>
      <c r="X31" s="9">
        <v>440.74900000000002</v>
      </c>
      <c r="Y31" s="9">
        <v>45.921999999999997</v>
      </c>
      <c r="Z31" s="11">
        <f t="shared" si="0"/>
        <v>4365582.8709999984</v>
      </c>
    </row>
    <row r="32" spans="1:26" x14ac:dyDescent="0.3">
      <c r="A32" s="6">
        <v>31</v>
      </c>
      <c r="B32" s="6" t="s">
        <v>25</v>
      </c>
      <c r="C32" s="7" t="s">
        <v>26</v>
      </c>
      <c r="D32" s="8">
        <v>1980</v>
      </c>
      <c r="E32" s="9">
        <v>548692.47450000001</v>
      </c>
      <c r="F32" s="9">
        <v>526988.57350000006</v>
      </c>
      <c r="G32" s="9">
        <v>497717.78499999997</v>
      </c>
      <c r="H32" s="9">
        <v>450454.21850000002</v>
      </c>
      <c r="I32" s="9">
        <v>393870.31050000002</v>
      </c>
      <c r="J32" s="9">
        <v>357123.8235</v>
      </c>
      <c r="K32" s="9">
        <v>291442.92749999999</v>
      </c>
      <c r="L32" s="9">
        <v>237714.8855</v>
      </c>
      <c r="M32" s="9">
        <v>226225.2225</v>
      </c>
      <c r="N32" s="9">
        <v>202120.0975</v>
      </c>
      <c r="O32" s="9">
        <v>182390.9455</v>
      </c>
      <c r="P32" s="9">
        <v>152257.90150000001</v>
      </c>
      <c r="Q32" s="9">
        <v>116650.15700000001</v>
      </c>
      <c r="R32" s="9">
        <v>101416.2175</v>
      </c>
      <c r="S32" s="9">
        <v>74880.546000000002</v>
      </c>
      <c r="T32" s="9">
        <v>47494.1</v>
      </c>
      <c r="U32" s="9">
        <v>24069.956999999999</v>
      </c>
      <c r="V32" s="9">
        <v>9302.6409999999996</v>
      </c>
      <c r="W32" s="9">
        <v>2675.4684999999999</v>
      </c>
      <c r="X32" s="9">
        <v>470.04399999999998</v>
      </c>
      <c r="Y32" s="9">
        <v>49.408999999999999</v>
      </c>
      <c r="Z32" s="11">
        <f t="shared" si="0"/>
        <v>4444007.7055000002</v>
      </c>
    </row>
    <row r="33" spans="1:26" x14ac:dyDescent="0.3">
      <c r="A33" s="6">
        <v>32</v>
      </c>
      <c r="B33" s="6" t="s">
        <v>25</v>
      </c>
      <c r="C33" s="7" t="s">
        <v>26</v>
      </c>
      <c r="D33" s="8">
        <v>1981</v>
      </c>
      <c r="E33" s="9">
        <v>556539.80050000001</v>
      </c>
      <c r="F33" s="9">
        <v>525762.95499999996</v>
      </c>
      <c r="G33" s="9">
        <v>505160.94099999999</v>
      </c>
      <c r="H33" s="9">
        <v>466299.31099999999</v>
      </c>
      <c r="I33" s="9">
        <v>395784.41149999999</v>
      </c>
      <c r="J33" s="9">
        <v>366998.93949999998</v>
      </c>
      <c r="K33" s="9">
        <v>305402.25949999999</v>
      </c>
      <c r="L33" s="9">
        <v>241706.24549999999</v>
      </c>
      <c r="M33" s="9">
        <v>228524.08249999999</v>
      </c>
      <c r="N33" s="9">
        <v>205104.4615</v>
      </c>
      <c r="O33" s="9">
        <v>185574.20749999999</v>
      </c>
      <c r="P33" s="9">
        <v>156162.9155</v>
      </c>
      <c r="Q33" s="9">
        <v>120381.1195</v>
      </c>
      <c r="R33" s="9">
        <v>101488.18700000001</v>
      </c>
      <c r="S33" s="9">
        <v>76687.485000000001</v>
      </c>
      <c r="T33" s="9">
        <v>48923.568500000001</v>
      </c>
      <c r="U33" s="9">
        <v>25082.108</v>
      </c>
      <c r="V33" s="9">
        <v>9721.5529999999999</v>
      </c>
      <c r="W33" s="9">
        <v>2772.721</v>
      </c>
      <c r="X33" s="9">
        <v>497.13150000000002</v>
      </c>
      <c r="Y33" s="9">
        <v>53.2545</v>
      </c>
      <c r="Z33" s="11">
        <f t="shared" si="0"/>
        <v>4524627.6585000008</v>
      </c>
    </row>
    <row r="34" spans="1:26" x14ac:dyDescent="0.3">
      <c r="A34" s="6">
        <v>33</v>
      </c>
      <c r="B34" s="6" t="s">
        <v>25</v>
      </c>
      <c r="C34" s="7" t="s">
        <v>26</v>
      </c>
      <c r="D34" s="8">
        <v>1982</v>
      </c>
      <c r="E34" s="9">
        <v>567530.41249999998</v>
      </c>
      <c r="F34" s="9">
        <v>524467.75199999998</v>
      </c>
      <c r="G34" s="9">
        <v>512866.484</v>
      </c>
      <c r="H34" s="9">
        <v>476989.902</v>
      </c>
      <c r="I34" s="9">
        <v>400942.36099999998</v>
      </c>
      <c r="J34" s="9">
        <v>375801.6655</v>
      </c>
      <c r="K34" s="9">
        <v>318214.78249999997</v>
      </c>
      <c r="L34" s="9">
        <v>249669.21049999999</v>
      </c>
      <c r="M34" s="9">
        <v>229679.59349999999</v>
      </c>
      <c r="N34" s="9">
        <v>208949.17</v>
      </c>
      <c r="O34" s="9">
        <v>188032.87450000001</v>
      </c>
      <c r="P34" s="9">
        <v>160362.057</v>
      </c>
      <c r="Q34" s="9">
        <v>124958.02899999999</v>
      </c>
      <c r="R34" s="9">
        <v>100862.3705</v>
      </c>
      <c r="S34" s="9">
        <v>78517.910499999998</v>
      </c>
      <c r="T34" s="9">
        <v>50326.076000000001</v>
      </c>
      <c r="U34" s="9">
        <v>26162.446</v>
      </c>
      <c r="V34" s="9">
        <v>10189.086499999999</v>
      </c>
      <c r="W34" s="9">
        <v>2877.5954999999999</v>
      </c>
      <c r="X34" s="9">
        <v>527.60599999999999</v>
      </c>
      <c r="Y34" s="9">
        <v>57.485500000000002</v>
      </c>
      <c r="Z34" s="11">
        <f t="shared" si="0"/>
        <v>4607984.8705000011</v>
      </c>
    </row>
    <row r="35" spans="1:26" x14ac:dyDescent="0.3">
      <c r="A35" s="6">
        <v>34</v>
      </c>
      <c r="B35" s="6" t="s">
        <v>25</v>
      </c>
      <c r="C35" s="7" t="s">
        <v>26</v>
      </c>
      <c r="D35" s="8">
        <v>1983</v>
      </c>
      <c r="E35" s="9">
        <v>579085.87150000001</v>
      </c>
      <c r="F35" s="9">
        <v>523596.25150000001</v>
      </c>
      <c r="G35" s="9">
        <v>518323.18349999998</v>
      </c>
      <c r="H35" s="9">
        <v>481878.386</v>
      </c>
      <c r="I35" s="9">
        <v>413297.3995</v>
      </c>
      <c r="J35" s="9">
        <v>383543.17800000001</v>
      </c>
      <c r="K35" s="9">
        <v>330446.91749999998</v>
      </c>
      <c r="L35" s="9">
        <v>260223.7885</v>
      </c>
      <c r="M35" s="9">
        <v>230107.4595</v>
      </c>
      <c r="N35" s="9">
        <v>212867.6925</v>
      </c>
      <c r="O35" s="9">
        <v>190082.98699999999</v>
      </c>
      <c r="P35" s="9">
        <v>164455.81099999999</v>
      </c>
      <c r="Q35" s="9">
        <v>130275.1715</v>
      </c>
      <c r="R35" s="9">
        <v>100067.667</v>
      </c>
      <c r="S35" s="9">
        <v>80277.521500000003</v>
      </c>
      <c r="T35" s="9">
        <v>51811.531499999997</v>
      </c>
      <c r="U35" s="9">
        <v>27253.968499999999</v>
      </c>
      <c r="V35" s="9">
        <v>10682.122499999999</v>
      </c>
      <c r="W35" s="9">
        <v>2983.7584999999999</v>
      </c>
      <c r="X35" s="9">
        <v>561.8845</v>
      </c>
      <c r="Y35" s="9">
        <v>61.686500000000002</v>
      </c>
      <c r="Z35" s="11">
        <f t="shared" si="0"/>
        <v>4691884.2379999999</v>
      </c>
    </row>
    <row r="36" spans="1:26" x14ac:dyDescent="0.3">
      <c r="A36" s="6">
        <v>35</v>
      </c>
      <c r="B36" s="6" t="s">
        <v>25</v>
      </c>
      <c r="C36" s="7" t="s">
        <v>26</v>
      </c>
      <c r="D36" s="8">
        <v>1984</v>
      </c>
      <c r="E36" s="9">
        <v>588951.63100000005</v>
      </c>
      <c r="F36" s="9">
        <v>525119.57200000004</v>
      </c>
      <c r="G36" s="9">
        <v>521015.25449999998</v>
      </c>
      <c r="H36" s="9">
        <v>486990.59499999997</v>
      </c>
      <c r="I36" s="9">
        <v>429677.21299999999</v>
      </c>
      <c r="J36" s="9">
        <v>387885.59350000002</v>
      </c>
      <c r="K36" s="9">
        <v>342042.826</v>
      </c>
      <c r="L36" s="9">
        <v>272474.53149999998</v>
      </c>
      <c r="M36" s="9">
        <v>231035.7665</v>
      </c>
      <c r="N36" s="9">
        <v>216436.53200000001</v>
      </c>
      <c r="O36" s="9">
        <v>191855.5675</v>
      </c>
      <c r="P36" s="9">
        <v>168295.345</v>
      </c>
      <c r="Q36" s="9">
        <v>135430.25150000001</v>
      </c>
      <c r="R36" s="9">
        <v>100098.386</v>
      </c>
      <c r="S36" s="9">
        <v>81885.153999999995</v>
      </c>
      <c r="T36" s="9">
        <v>53411.762499999997</v>
      </c>
      <c r="U36" s="9">
        <v>28304.46</v>
      </c>
      <c r="V36" s="9">
        <v>11158.111999999999</v>
      </c>
      <c r="W36" s="9">
        <v>3105.5830000000001</v>
      </c>
      <c r="X36" s="9">
        <v>596.32100000000003</v>
      </c>
      <c r="Y36" s="9">
        <v>65.616500000000002</v>
      </c>
      <c r="Z36" s="11">
        <f t="shared" si="0"/>
        <v>4775836.074</v>
      </c>
    </row>
    <row r="37" spans="1:26" x14ac:dyDescent="0.3">
      <c r="A37" s="6">
        <v>36</v>
      </c>
      <c r="B37" s="6" t="s">
        <v>25</v>
      </c>
      <c r="C37" s="7" t="s">
        <v>26</v>
      </c>
      <c r="D37" s="8">
        <v>1985</v>
      </c>
      <c r="E37" s="9">
        <v>598278.45700000005</v>
      </c>
      <c r="F37" s="9">
        <v>530389.05000000005</v>
      </c>
      <c r="G37" s="9">
        <v>521474.41850000003</v>
      </c>
      <c r="H37" s="9">
        <v>494018.0355</v>
      </c>
      <c r="I37" s="9">
        <v>445892.66600000003</v>
      </c>
      <c r="J37" s="9">
        <v>389604.60450000002</v>
      </c>
      <c r="K37" s="9">
        <v>353090.60849999997</v>
      </c>
      <c r="L37" s="9">
        <v>286591.6275</v>
      </c>
      <c r="M37" s="9">
        <v>232638.15400000001</v>
      </c>
      <c r="N37" s="9">
        <v>219458.94099999999</v>
      </c>
      <c r="O37" s="9">
        <v>193836.74799999999</v>
      </c>
      <c r="P37" s="9">
        <v>172034.43799999999</v>
      </c>
      <c r="Q37" s="9">
        <v>139603.72949999999</v>
      </c>
      <c r="R37" s="9">
        <v>101975.512</v>
      </c>
      <c r="S37" s="9">
        <v>82887.422999999995</v>
      </c>
      <c r="T37" s="9">
        <v>54983.981500000002</v>
      </c>
      <c r="U37" s="9">
        <v>29347.366000000002</v>
      </c>
      <c r="V37" s="9">
        <v>11672.201499999999</v>
      </c>
      <c r="W37" s="9">
        <v>3254.5650000000001</v>
      </c>
      <c r="X37" s="9">
        <v>628.41700000000003</v>
      </c>
      <c r="Y37" s="9">
        <v>69.668999999999997</v>
      </c>
      <c r="Z37" s="11">
        <f t="shared" si="0"/>
        <v>4861730.6130000027</v>
      </c>
    </row>
    <row r="38" spans="1:26" x14ac:dyDescent="0.3">
      <c r="A38" s="6">
        <v>37</v>
      </c>
      <c r="B38" s="6" t="s">
        <v>25</v>
      </c>
      <c r="C38" s="7" t="s">
        <v>26</v>
      </c>
      <c r="D38" s="8">
        <v>1986</v>
      </c>
      <c r="E38" s="9">
        <v>607676.69900000002</v>
      </c>
      <c r="F38" s="9">
        <v>538765.24399999995</v>
      </c>
      <c r="G38" s="9">
        <v>520267.23349999997</v>
      </c>
      <c r="H38" s="9">
        <v>501814.25699999998</v>
      </c>
      <c r="I38" s="9">
        <v>461592.76049999997</v>
      </c>
      <c r="J38" s="9">
        <v>391205.15350000001</v>
      </c>
      <c r="K38" s="9">
        <v>362670.68949999998</v>
      </c>
      <c r="L38" s="9">
        <v>300470.72200000001</v>
      </c>
      <c r="M38" s="9">
        <v>236602.7225</v>
      </c>
      <c r="N38" s="9">
        <v>221813.07199999999</v>
      </c>
      <c r="O38" s="9">
        <v>196780.9295</v>
      </c>
      <c r="P38" s="9">
        <v>175172.592</v>
      </c>
      <c r="Q38" s="9">
        <v>143443.01300000001</v>
      </c>
      <c r="R38" s="9">
        <v>105499.19500000001</v>
      </c>
      <c r="S38" s="9">
        <v>83033.577000000005</v>
      </c>
      <c r="T38" s="9">
        <v>56495.877500000002</v>
      </c>
      <c r="U38" s="9">
        <v>30371.132000000001</v>
      </c>
      <c r="V38" s="9">
        <v>12232.067999999999</v>
      </c>
      <c r="W38" s="9">
        <v>3423.1975000000002</v>
      </c>
      <c r="X38" s="9">
        <v>658.12750000000005</v>
      </c>
      <c r="Y38" s="9">
        <v>75.076999999999998</v>
      </c>
      <c r="Z38" s="11">
        <f t="shared" si="0"/>
        <v>4950063.3395000007</v>
      </c>
    </row>
    <row r="39" spans="1:26" x14ac:dyDescent="0.3">
      <c r="A39" s="6">
        <v>38</v>
      </c>
      <c r="B39" s="6" t="s">
        <v>25</v>
      </c>
      <c r="C39" s="7" t="s">
        <v>26</v>
      </c>
      <c r="D39" s="8">
        <v>1987</v>
      </c>
      <c r="E39" s="9">
        <v>616953.24250000005</v>
      </c>
      <c r="F39" s="9">
        <v>550096.48849999998</v>
      </c>
      <c r="G39" s="9">
        <v>518960.70799999998</v>
      </c>
      <c r="H39" s="9">
        <v>509608.66249999998</v>
      </c>
      <c r="I39" s="9">
        <v>472214.64350000001</v>
      </c>
      <c r="J39" s="9">
        <v>396158.212</v>
      </c>
      <c r="K39" s="9">
        <v>371270.70600000001</v>
      </c>
      <c r="L39" s="9">
        <v>313274.14250000002</v>
      </c>
      <c r="M39" s="9">
        <v>244525.3365</v>
      </c>
      <c r="N39" s="9">
        <v>223087.97099999999</v>
      </c>
      <c r="O39" s="9">
        <v>200547.45050000001</v>
      </c>
      <c r="P39" s="9">
        <v>177643.057</v>
      </c>
      <c r="Q39" s="9">
        <v>147518.38</v>
      </c>
      <c r="R39" s="9">
        <v>109770.9605</v>
      </c>
      <c r="S39" s="9">
        <v>82606.705000000002</v>
      </c>
      <c r="T39" s="9">
        <v>58072.4205</v>
      </c>
      <c r="U39" s="9">
        <v>31428.502</v>
      </c>
      <c r="V39" s="9">
        <v>12858.541999999999</v>
      </c>
      <c r="W39" s="9">
        <v>3616.5425</v>
      </c>
      <c r="X39" s="9">
        <v>689.61699999999996</v>
      </c>
      <c r="Y39" s="9">
        <v>82.204999999999998</v>
      </c>
      <c r="Z39" s="11">
        <f t="shared" si="0"/>
        <v>5040984.495000001</v>
      </c>
    </row>
    <row r="40" spans="1:26" x14ac:dyDescent="0.3">
      <c r="A40" s="6">
        <v>39</v>
      </c>
      <c r="B40" s="6" t="s">
        <v>25</v>
      </c>
      <c r="C40" s="7" t="s">
        <v>26</v>
      </c>
      <c r="D40" s="8">
        <v>1988</v>
      </c>
      <c r="E40" s="9">
        <v>625964.48149999999</v>
      </c>
      <c r="F40" s="9">
        <v>561822.02599999995</v>
      </c>
      <c r="G40" s="9">
        <v>518169.61599999998</v>
      </c>
      <c r="H40" s="9">
        <v>515064.30450000003</v>
      </c>
      <c r="I40" s="9">
        <v>477170.32750000001</v>
      </c>
      <c r="J40" s="9">
        <v>408342.62900000002</v>
      </c>
      <c r="K40" s="9">
        <v>378879.22249999997</v>
      </c>
      <c r="L40" s="9">
        <v>325526.06349999999</v>
      </c>
      <c r="M40" s="9">
        <v>255014.24650000001</v>
      </c>
      <c r="N40" s="9">
        <v>223653.9045</v>
      </c>
      <c r="O40" s="9">
        <v>204406.67249999999</v>
      </c>
      <c r="P40" s="9">
        <v>179719.103</v>
      </c>
      <c r="Q40" s="9">
        <v>151478.9705</v>
      </c>
      <c r="R40" s="9">
        <v>114735.325</v>
      </c>
      <c r="S40" s="9">
        <v>82046.338499999998</v>
      </c>
      <c r="T40" s="9">
        <v>59612.341</v>
      </c>
      <c r="U40" s="9">
        <v>32553.468499999999</v>
      </c>
      <c r="V40" s="9">
        <v>13499.003000000001</v>
      </c>
      <c r="W40" s="9">
        <v>3826.663</v>
      </c>
      <c r="X40" s="9">
        <v>719.77049999999997</v>
      </c>
      <c r="Y40" s="9">
        <v>89.496499999999997</v>
      </c>
      <c r="Z40" s="11">
        <f t="shared" si="0"/>
        <v>5132293.9735000003</v>
      </c>
    </row>
    <row r="41" spans="1:26" x14ac:dyDescent="0.3">
      <c r="A41" s="6">
        <v>40</v>
      </c>
      <c r="B41" s="6" t="s">
        <v>25</v>
      </c>
      <c r="C41" s="7" t="s">
        <v>26</v>
      </c>
      <c r="D41" s="8">
        <v>1989</v>
      </c>
      <c r="E41" s="9">
        <v>634819.41700000002</v>
      </c>
      <c r="F41" s="9">
        <v>571810.02749999997</v>
      </c>
      <c r="G41" s="9">
        <v>519921.98300000001</v>
      </c>
      <c r="H41" s="9">
        <v>517624.39049999998</v>
      </c>
      <c r="I41" s="9">
        <v>482366.85800000001</v>
      </c>
      <c r="J41" s="9">
        <v>424520.1765</v>
      </c>
      <c r="K41" s="9">
        <v>383245.26650000003</v>
      </c>
      <c r="L41" s="9">
        <v>337082.315</v>
      </c>
      <c r="M41" s="9">
        <v>267320.94349999999</v>
      </c>
      <c r="N41" s="9">
        <v>224669.894</v>
      </c>
      <c r="O41" s="9">
        <v>207996.53349999999</v>
      </c>
      <c r="P41" s="9">
        <v>181530.5765</v>
      </c>
      <c r="Q41" s="9">
        <v>155187.21400000001</v>
      </c>
      <c r="R41" s="9">
        <v>119578.7</v>
      </c>
      <c r="S41" s="9">
        <v>82247.1495</v>
      </c>
      <c r="T41" s="9">
        <v>61040.101499999997</v>
      </c>
      <c r="U41" s="9">
        <v>33757.083500000001</v>
      </c>
      <c r="V41" s="9">
        <v>14107.040499999999</v>
      </c>
      <c r="W41" s="9">
        <v>4028.6129999999998</v>
      </c>
      <c r="X41" s="9">
        <v>753.51499999999999</v>
      </c>
      <c r="Y41" s="9">
        <v>96.509500000000003</v>
      </c>
      <c r="Z41" s="11">
        <f t="shared" si="0"/>
        <v>5223704.3079999993</v>
      </c>
    </row>
    <row r="42" spans="1:26" x14ac:dyDescent="0.3">
      <c r="A42" s="6">
        <v>41</v>
      </c>
      <c r="B42" s="6" t="s">
        <v>25</v>
      </c>
      <c r="C42" s="7" t="s">
        <v>26</v>
      </c>
      <c r="D42" s="8">
        <v>1990</v>
      </c>
      <c r="E42" s="9">
        <v>642748.06900000002</v>
      </c>
      <c r="F42" s="9">
        <v>581132.57999999996</v>
      </c>
      <c r="G42" s="9">
        <v>525331.11899999995</v>
      </c>
      <c r="H42" s="9">
        <v>517780.57250000001</v>
      </c>
      <c r="I42" s="9">
        <v>489390.98849999998</v>
      </c>
      <c r="J42" s="9">
        <v>440680.88500000001</v>
      </c>
      <c r="K42" s="9">
        <v>385242.95299999998</v>
      </c>
      <c r="L42" s="9">
        <v>348155.97600000002</v>
      </c>
      <c r="M42" s="9">
        <v>281480.96549999999</v>
      </c>
      <c r="N42" s="9">
        <v>226311.40549999999</v>
      </c>
      <c r="O42" s="9">
        <v>211136.83799999999</v>
      </c>
      <c r="P42" s="9">
        <v>183601.09450000001</v>
      </c>
      <c r="Q42" s="9">
        <v>158785.929</v>
      </c>
      <c r="R42" s="9">
        <v>123497.53599999999</v>
      </c>
      <c r="S42" s="9">
        <v>84082.751999999993</v>
      </c>
      <c r="T42" s="9">
        <v>61994.358500000002</v>
      </c>
      <c r="U42" s="9">
        <v>34953.953999999998</v>
      </c>
      <c r="V42" s="9">
        <v>14723.1335</v>
      </c>
      <c r="W42" s="9">
        <v>4248.0659999999998</v>
      </c>
      <c r="X42" s="9">
        <v>794.24400000000003</v>
      </c>
      <c r="Y42" s="9">
        <v>102.4425</v>
      </c>
      <c r="Z42" s="11">
        <f t="shared" si="0"/>
        <v>5316175.8619999997</v>
      </c>
    </row>
    <row r="43" spans="1:26" x14ac:dyDescent="0.3">
      <c r="A43" s="6">
        <v>42</v>
      </c>
      <c r="B43" s="6" t="s">
        <v>25</v>
      </c>
      <c r="C43" s="7" t="s">
        <v>26</v>
      </c>
      <c r="D43" s="8">
        <v>1991</v>
      </c>
      <c r="E43" s="9">
        <v>646245.38549999997</v>
      </c>
      <c r="F43" s="9">
        <v>590612.27099999995</v>
      </c>
      <c r="G43" s="9">
        <v>533734.36399999994</v>
      </c>
      <c r="H43" s="9">
        <v>516222.60100000002</v>
      </c>
      <c r="I43" s="9">
        <v>497016.304</v>
      </c>
      <c r="J43" s="9">
        <v>456390.46399999998</v>
      </c>
      <c r="K43" s="9">
        <v>387181.39299999998</v>
      </c>
      <c r="L43" s="9">
        <v>357794.6335</v>
      </c>
      <c r="M43" s="9">
        <v>295310.21000000002</v>
      </c>
      <c r="N43" s="9">
        <v>230236.26449999999</v>
      </c>
      <c r="O43" s="9">
        <v>213640.92749999999</v>
      </c>
      <c r="P43" s="9">
        <v>186563.81049999999</v>
      </c>
      <c r="Q43" s="9">
        <v>161837.78049999999</v>
      </c>
      <c r="R43" s="9">
        <v>127071.58199999999</v>
      </c>
      <c r="S43" s="9">
        <v>87317.820999999996</v>
      </c>
      <c r="T43" s="9">
        <v>62234.313999999998</v>
      </c>
      <c r="U43" s="9">
        <v>36089.061999999998</v>
      </c>
      <c r="V43" s="9">
        <v>15320.4925</v>
      </c>
      <c r="W43" s="9">
        <v>4482.299</v>
      </c>
      <c r="X43" s="9">
        <v>837.32799999999997</v>
      </c>
      <c r="Y43" s="9">
        <v>106.56</v>
      </c>
      <c r="Z43" s="11">
        <f t="shared" si="0"/>
        <v>5406245.8674999997</v>
      </c>
    </row>
    <row r="44" spans="1:26" x14ac:dyDescent="0.3">
      <c r="A44" s="6">
        <v>43</v>
      </c>
      <c r="B44" s="6" t="s">
        <v>25</v>
      </c>
      <c r="C44" s="7" t="s">
        <v>26</v>
      </c>
      <c r="D44" s="8">
        <v>1992</v>
      </c>
      <c r="E44" s="9">
        <v>644299.33200000005</v>
      </c>
      <c r="F44" s="9">
        <v>600223.75600000005</v>
      </c>
      <c r="G44" s="9">
        <v>545247.09050000005</v>
      </c>
      <c r="H44" s="9">
        <v>514654.93550000002</v>
      </c>
      <c r="I44" s="9">
        <v>504359.39250000002</v>
      </c>
      <c r="J44" s="9">
        <v>466851.97399999999</v>
      </c>
      <c r="K44" s="9">
        <v>392195.82199999999</v>
      </c>
      <c r="L44" s="9">
        <v>366391.31650000002</v>
      </c>
      <c r="M44" s="9">
        <v>307927.1005</v>
      </c>
      <c r="N44" s="9">
        <v>238042.42199999999</v>
      </c>
      <c r="O44" s="9">
        <v>215022.65349999999</v>
      </c>
      <c r="P44" s="9">
        <v>190267.5595</v>
      </c>
      <c r="Q44" s="9">
        <v>164265.22150000001</v>
      </c>
      <c r="R44" s="9">
        <v>130825.84050000001</v>
      </c>
      <c r="S44" s="9">
        <v>91174.773499999996</v>
      </c>
      <c r="T44" s="9">
        <v>62003.459499999997</v>
      </c>
      <c r="U44" s="9">
        <v>37262.7785</v>
      </c>
      <c r="V44" s="9">
        <v>15939.4895</v>
      </c>
      <c r="W44" s="9">
        <v>4739.1695</v>
      </c>
      <c r="X44" s="9">
        <v>882.36950000000002</v>
      </c>
      <c r="Y44" s="9">
        <v>109.636</v>
      </c>
      <c r="Z44" s="11">
        <f t="shared" si="0"/>
        <v>5492686.0925000012</v>
      </c>
    </row>
    <row r="45" spans="1:26" x14ac:dyDescent="0.3">
      <c r="A45" s="6">
        <v>44</v>
      </c>
      <c r="B45" s="6" t="s">
        <v>25</v>
      </c>
      <c r="C45" s="7" t="s">
        <v>26</v>
      </c>
      <c r="D45" s="8">
        <v>1993</v>
      </c>
      <c r="E45" s="9">
        <v>640708.74699999997</v>
      </c>
      <c r="F45" s="9">
        <v>609779.37950000004</v>
      </c>
      <c r="G45" s="9">
        <v>557405.99049999996</v>
      </c>
      <c r="H45" s="9">
        <v>513780.109</v>
      </c>
      <c r="I45" s="9">
        <v>509135.41899999999</v>
      </c>
      <c r="J45" s="9">
        <v>471475.75400000002</v>
      </c>
      <c r="K45" s="9">
        <v>404197.56400000001</v>
      </c>
      <c r="L45" s="9">
        <v>373937.46549999999</v>
      </c>
      <c r="M45" s="9">
        <v>319856.39250000002</v>
      </c>
      <c r="N45" s="9">
        <v>248340.758</v>
      </c>
      <c r="O45" s="9">
        <v>215648.6795</v>
      </c>
      <c r="P45" s="9">
        <v>194053.02799999999</v>
      </c>
      <c r="Q45" s="9">
        <v>166296.139</v>
      </c>
      <c r="R45" s="9">
        <v>134459.81950000001</v>
      </c>
      <c r="S45" s="9">
        <v>95598.489000000001</v>
      </c>
      <c r="T45" s="9">
        <v>61673.202499999999</v>
      </c>
      <c r="U45" s="9">
        <v>38435.792000000001</v>
      </c>
      <c r="V45" s="9">
        <v>16609.047500000001</v>
      </c>
      <c r="W45" s="9">
        <v>4998.6064999999999</v>
      </c>
      <c r="X45" s="9">
        <v>931.22400000000005</v>
      </c>
      <c r="Y45" s="9">
        <v>111.9165</v>
      </c>
      <c r="Z45" s="11">
        <f t="shared" si="0"/>
        <v>5577433.5230000019</v>
      </c>
    </row>
    <row r="46" spans="1:26" x14ac:dyDescent="0.3">
      <c r="A46" s="6">
        <v>45</v>
      </c>
      <c r="B46" s="6" t="s">
        <v>25</v>
      </c>
      <c r="C46" s="7" t="s">
        <v>26</v>
      </c>
      <c r="D46" s="8">
        <v>1994</v>
      </c>
      <c r="E46" s="9">
        <v>635994.94400000002</v>
      </c>
      <c r="F46" s="9">
        <v>618929.35800000001</v>
      </c>
      <c r="G46" s="9">
        <v>567680.02350000001</v>
      </c>
      <c r="H46" s="9">
        <v>515589.52</v>
      </c>
      <c r="I46" s="9">
        <v>511222.61</v>
      </c>
      <c r="J46" s="9">
        <v>476361.74550000002</v>
      </c>
      <c r="K46" s="9">
        <v>420197.73499999999</v>
      </c>
      <c r="L46" s="9">
        <v>378285.51799999998</v>
      </c>
      <c r="M46" s="9">
        <v>331071.03999999998</v>
      </c>
      <c r="N46" s="9">
        <v>260365.785</v>
      </c>
      <c r="O46" s="9">
        <v>216652.82949999999</v>
      </c>
      <c r="P46" s="9">
        <v>197503.163</v>
      </c>
      <c r="Q46" s="9">
        <v>168032.90150000001</v>
      </c>
      <c r="R46" s="9">
        <v>137821.96900000001</v>
      </c>
      <c r="S46" s="9">
        <v>99859.281499999997</v>
      </c>
      <c r="T46" s="9">
        <v>61975.646000000001</v>
      </c>
      <c r="U46" s="9">
        <v>39526.409500000002</v>
      </c>
      <c r="V46" s="9">
        <v>17317.837</v>
      </c>
      <c r="W46" s="9">
        <v>5241.6149999999998</v>
      </c>
      <c r="X46" s="9">
        <v>982.423</v>
      </c>
      <c r="Y46" s="9">
        <v>115.639</v>
      </c>
      <c r="Z46" s="11">
        <f t="shared" si="0"/>
        <v>5660727.9929999998</v>
      </c>
    </row>
    <row r="47" spans="1:26" x14ac:dyDescent="0.3">
      <c r="A47" s="6">
        <v>46</v>
      </c>
      <c r="B47" s="6" t="s">
        <v>25</v>
      </c>
      <c r="C47" s="7" t="s">
        <v>26</v>
      </c>
      <c r="D47" s="8">
        <v>1995</v>
      </c>
      <c r="E47" s="9">
        <v>629561.12849999999</v>
      </c>
      <c r="F47" s="9">
        <v>627077.33299999998</v>
      </c>
      <c r="G47" s="9">
        <v>577263.946</v>
      </c>
      <c r="H47" s="9">
        <v>521320.0405</v>
      </c>
      <c r="I47" s="9">
        <v>511258.13699999999</v>
      </c>
      <c r="J47" s="9">
        <v>483066.96750000003</v>
      </c>
      <c r="K47" s="9">
        <v>435966</v>
      </c>
      <c r="L47" s="9">
        <v>380142.97149999999</v>
      </c>
      <c r="M47" s="9">
        <v>341755.73700000002</v>
      </c>
      <c r="N47" s="9">
        <v>274163.50050000002</v>
      </c>
      <c r="O47" s="9">
        <v>218191.799</v>
      </c>
      <c r="P47" s="9">
        <v>200500.51550000001</v>
      </c>
      <c r="Q47" s="9">
        <v>170003.47450000001</v>
      </c>
      <c r="R47" s="9">
        <v>141095.39799999999</v>
      </c>
      <c r="S47" s="9">
        <v>103282.91650000001</v>
      </c>
      <c r="T47" s="9">
        <v>63621.008500000004</v>
      </c>
      <c r="U47" s="9">
        <v>40259.345000000001</v>
      </c>
      <c r="V47" s="9">
        <v>18027.1505</v>
      </c>
      <c r="W47" s="9">
        <v>5498.9324999999999</v>
      </c>
      <c r="X47" s="9">
        <v>1041.249</v>
      </c>
      <c r="Y47" s="9">
        <v>121.90349999999999</v>
      </c>
      <c r="Z47" s="11">
        <f t="shared" si="0"/>
        <v>5743219.4540000008</v>
      </c>
    </row>
    <row r="48" spans="1:26" x14ac:dyDescent="0.3">
      <c r="A48" s="6">
        <v>47</v>
      </c>
      <c r="B48" s="6" t="s">
        <v>25</v>
      </c>
      <c r="C48" s="7" t="s">
        <v>26</v>
      </c>
      <c r="D48" s="8">
        <v>1996</v>
      </c>
      <c r="E48" s="9">
        <v>624459.43949999998</v>
      </c>
      <c r="F48" s="9">
        <v>631189.98149999999</v>
      </c>
      <c r="G48" s="9">
        <v>587091.951</v>
      </c>
      <c r="H48" s="9">
        <v>530206.89450000005</v>
      </c>
      <c r="I48" s="9">
        <v>509826.38699999999</v>
      </c>
      <c r="J48" s="9">
        <v>490379.36550000001</v>
      </c>
      <c r="K48" s="9">
        <v>451074.51899999997</v>
      </c>
      <c r="L48" s="9">
        <v>381657.66499999998</v>
      </c>
      <c r="M48" s="9">
        <v>351006.96649999998</v>
      </c>
      <c r="N48" s="9">
        <v>287587.67800000001</v>
      </c>
      <c r="O48" s="9">
        <v>221964.231</v>
      </c>
      <c r="P48" s="9">
        <v>202911.95699999999</v>
      </c>
      <c r="Q48" s="9">
        <v>172875.39350000001</v>
      </c>
      <c r="R48" s="9">
        <v>143922.15650000001</v>
      </c>
      <c r="S48" s="9">
        <v>106417.58349999999</v>
      </c>
      <c r="T48" s="9">
        <v>66390.435500000007</v>
      </c>
      <c r="U48" s="9">
        <v>40480.427000000003</v>
      </c>
      <c r="V48" s="9">
        <v>18716.6895</v>
      </c>
      <c r="W48" s="9">
        <v>5751.1674999999996</v>
      </c>
      <c r="X48" s="9">
        <v>1104.9369999999999</v>
      </c>
      <c r="Y48" s="9">
        <v>129.4725</v>
      </c>
      <c r="Z48" s="11">
        <f t="shared" si="0"/>
        <v>5825145.2980000004</v>
      </c>
    </row>
    <row r="49" spans="1:26" x14ac:dyDescent="0.3">
      <c r="A49" s="6">
        <v>48</v>
      </c>
      <c r="B49" s="6" t="s">
        <v>25</v>
      </c>
      <c r="C49" s="7" t="s">
        <v>26</v>
      </c>
      <c r="D49" s="8">
        <v>1997</v>
      </c>
      <c r="E49" s="9">
        <v>621931.54299999995</v>
      </c>
      <c r="F49" s="9">
        <v>629739.23100000003</v>
      </c>
      <c r="G49" s="9">
        <v>596691.44949999999</v>
      </c>
      <c r="H49" s="9">
        <v>541971.93000000005</v>
      </c>
      <c r="I49" s="9">
        <v>508567.71299999999</v>
      </c>
      <c r="J49" s="9">
        <v>497720.91700000002</v>
      </c>
      <c r="K49" s="9">
        <v>461219.91899999999</v>
      </c>
      <c r="L49" s="9">
        <v>386309.51799999998</v>
      </c>
      <c r="M49" s="9">
        <v>359341.10550000001</v>
      </c>
      <c r="N49" s="9">
        <v>299878.70500000002</v>
      </c>
      <c r="O49" s="9">
        <v>229595.01300000001</v>
      </c>
      <c r="P49" s="9">
        <v>204277.986</v>
      </c>
      <c r="Q49" s="9">
        <v>176463.174</v>
      </c>
      <c r="R49" s="9">
        <v>146230.62650000001</v>
      </c>
      <c r="S49" s="9">
        <v>109718.053</v>
      </c>
      <c r="T49" s="9">
        <v>69645.664499999999</v>
      </c>
      <c r="U49" s="9">
        <v>40407.076000000001</v>
      </c>
      <c r="V49" s="9">
        <v>19440.780999999999</v>
      </c>
      <c r="W49" s="9">
        <v>6015.7974999999997</v>
      </c>
      <c r="X49" s="9">
        <v>1176.9335000000001</v>
      </c>
      <c r="Y49" s="9">
        <v>138.125</v>
      </c>
      <c r="Z49" s="11">
        <f t="shared" si="0"/>
        <v>5906481.2610000009</v>
      </c>
    </row>
    <row r="50" spans="1:26" x14ac:dyDescent="0.3">
      <c r="A50" s="6">
        <v>49</v>
      </c>
      <c r="B50" s="6" t="s">
        <v>25</v>
      </c>
      <c r="C50" s="7" t="s">
        <v>26</v>
      </c>
      <c r="D50" s="8">
        <v>1998</v>
      </c>
      <c r="E50" s="9">
        <v>620210.47149999999</v>
      </c>
      <c r="F50" s="9">
        <v>626240.40899999999</v>
      </c>
      <c r="G50" s="9">
        <v>605949.67050000001</v>
      </c>
      <c r="H50" s="9">
        <v>554094.6605</v>
      </c>
      <c r="I50" s="9">
        <v>508028.36849999998</v>
      </c>
      <c r="J50" s="9">
        <v>502729.40549999999</v>
      </c>
      <c r="K50" s="9">
        <v>465813.30650000001</v>
      </c>
      <c r="L50" s="9">
        <v>398181.13400000002</v>
      </c>
      <c r="M50" s="9">
        <v>366790.69</v>
      </c>
      <c r="N50" s="9">
        <v>311613.97499999998</v>
      </c>
      <c r="O50" s="9">
        <v>239735.66200000001</v>
      </c>
      <c r="P50" s="9">
        <v>204985.389</v>
      </c>
      <c r="Q50" s="9">
        <v>180135.79199999999</v>
      </c>
      <c r="R50" s="9">
        <v>148254.291</v>
      </c>
      <c r="S50" s="9">
        <v>112954.018</v>
      </c>
      <c r="T50" s="9">
        <v>73338.600000000006</v>
      </c>
      <c r="U50" s="9">
        <v>40354.029499999997</v>
      </c>
      <c r="V50" s="9">
        <v>20183.606500000002</v>
      </c>
      <c r="W50" s="9">
        <v>6319.7389999999996</v>
      </c>
      <c r="X50" s="9">
        <v>1250.8119999999999</v>
      </c>
      <c r="Y50" s="9">
        <v>148.44999999999999</v>
      </c>
      <c r="Z50" s="11">
        <f t="shared" si="0"/>
        <v>5987312.4800000014</v>
      </c>
    </row>
    <row r="51" spans="1:26" x14ac:dyDescent="0.3">
      <c r="A51" s="6">
        <v>50</v>
      </c>
      <c r="B51" s="6" t="s">
        <v>25</v>
      </c>
      <c r="C51" s="7" t="s">
        <v>26</v>
      </c>
      <c r="D51" s="8">
        <v>1999</v>
      </c>
      <c r="E51" s="9">
        <v>619190.12600000005</v>
      </c>
      <c r="F51" s="9">
        <v>621683.99399999995</v>
      </c>
      <c r="G51" s="9">
        <v>615045.06700000004</v>
      </c>
      <c r="H51" s="9">
        <v>564400.37150000001</v>
      </c>
      <c r="I51" s="9">
        <v>510102.85800000001</v>
      </c>
      <c r="J51" s="9">
        <v>504909.01</v>
      </c>
      <c r="K51" s="9">
        <v>470539.7255</v>
      </c>
      <c r="L51" s="9">
        <v>414032.18699999998</v>
      </c>
      <c r="M51" s="9">
        <v>371101.255</v>
      </c>
      <c r="N51" s="9">
        <v>322700.91899999999</v>
      </c>
      <c r="O51" s="9">
        <v>251573.51449999999</v>
      </c>
      <c r="P51" s="9">
        <v>206087.77350000001</v>
      </c>
      <c r="Q51" s="9">
        <v>183538.28349999999</v>
      </c>
      <c r="R51" s="9">
        <v>150104.092</v>
      </c>
      <c r="S51" s="9">
        <v>116032.963</v>
      </c>
      <c r="T51" s="9">
        <v>76922.552500000005</v>
      </c>
      <c r="U51" s="9">
        <v>40794.940999999999</v>
      </c>
      <c r="V51" s="9">
        <v>20886.732499999998</v>
      </c>
      <c r="W51" s="9">
        <v>6638.4475000000002</v>
      </c>
      <c r="X51" s="9">
        <v>1315.1445000000001</v>
      </c>
      <c r="Y51" s="9">
        <v>158.50049999999999</v>
      </c>
      <c r="Z51" s="11">
        <f t="shared" si="0"/>
        <v>6067758.4580000006</v>
      </c>
    </row>
    <row r="52" spans="1:26" x14ac:dyDescent="0.3">
      <c r="A52" s="6">
        <v>51</v>
      </c>
      <c r="B52" s="6" t="s">
        <v>25</v>
      </c>
      <c r="C52" s="7" t="s">
        <v>26</v>
      </c>
      <c r="D52" s="8">
        <v>2000</v>
      </c>
      <c r="E52" s="9">
        <v>619565.02300000004</v>
      </c>
      <c r="F52" s="9">
        <v>615498.23999999999</v>
      </c>
      <c r="G52" s="9">
        <v>623256.91899999999</v>
      </c>
      <c r="H52" s="9">
        <v>573935.17099999997</v>
      </c>
      <c r="I52" s="9">
        <v>516152.16850000003</v>
      </c>
      <c r="J52" s="9">
        <v>504989.48700000002</v>
      </c>
      <c r="K52" s="9">
        <v>477115.34250000003</v>
      </c>
      <c r="L52" s="9">
        <v>429609.277</v>
      </c>
      <c r="M52" s="9">
        <v>372959.19949999999</v>
      </c>
      <c r="N52" s="9">
        <v>333243.826</v>
      </c>
      <c r="O52" s="9">
        <v>265097.08</v>
      </c>
      <c r="P52" s="9">
        <v>207674.0975</v>
      </c>
      <c r="Q52" s="9">
        <v>186546.52249999999</v>
      </c>
      <c r="R52" s="9">
        <v>152183.82750000001</v>
      </c>
      <c r="S52" s="9">
        <v>119085.58</v>
      </c>
      <c r="T52" s="9">
        <v>79868.131500000003</v>
      </c>
      <c r="U52" s="9">
        <v>42222.171000000002</v>
      </c>
      <c r="V52" s="9">
        <v>21382.325000000001</v>
      </c>
      <c r="W52" s="9">
        <v>6958.8959999999997</v>
      </c>
      <c r="X52" s="9">
        <v>1386.7225000000001</v>
      </c>
      <c r="Y52" s="9">
        <v>168.96799999999999</v>
      </c>
      <c r="Z52" s="11">
        <f t="shared" si="0"/>
        <v>6148898.9750000015</v>
      </c>
    </row>
    <row r="53" spans="1:26" x14ac:dyDescent="0.3">
      <c r="A53" s="6">
        <v>52</v>
      </c>
      <c r="B53" s="6" t="s">
        <v>25</v>
      </c>
      <c r="C53" s="7" t="s">
        <v>26</v>
      </c>
      <c r="D53" s="8">
        <v>2001</v>
      </c>
      <c r="E53" s="9">
        <v>621252.07449999999</v>
      </c>
      <c r="F53" s="9">
        <v>610540.87800000003</v>
      </c>
      <c r="G53" s="9">
        <v>627321.15150000004</v>
      </c>
      <c r="H53" s="9">
        <v>583462.60649999999</v>
      </c>
      <c r="I53" s="9">
        <v>525254.49549999996</v>
      </c>
      <c r="J53" s="9">
        <v>503765.35749999998</v>
      </c>
      <c r="K53" s="9">
        <v>484567.73550000001</v>
      </c>
      <c r="L53" s="9">
        <v>444657.49349999998</v>
      </c>
      <c r="M53" s="9">
        <v>374527.728</v>
      </c>
      <c r="N53" s="9">
        <v>342373.2525</v>
      </c>
      <c r="O53" s="9">
        <v>278236.49900000001</v>
      </c>
      <c r="P53" s="9">
        <v>211401.19500000001</v>
      </c>
      <c r="Q53" s="9">
        <v>188981.46950000001</v>
      </c>
      <c r="R53" s="9">
        <v>155025.6385</v>
      </c>
      <c r="S53" s="9">
        <v>121737.78750000001</v>
      </c>
      <c r="T53" s="9">
        <v>82607.142000000007</v>
      </c>
      <c r="U53" s="9">
        <v>44479.768499999998</v>
      </c>
      <c r="V53" s="9">
        <v>21621.5605</v>
      </c>
      <c r="W53" s="9">
        <v>7290.8710000000001</v>
      </c>
      <c r="X53" s="9">
        <v>1461.8905</v>
      </c>
      <c r="Y53" s="9">
        <v>180.38749999999999</v>
      </c>
      <c r="Z53" s="11">
        <f t="shared" si="0"/>
        <v>6230746.9825000009</v>
      </c>
    </row>
    <row r="54" spans="1:26" x14ac:dyDescent="0.3">
      <c r="A54" s="6">
        <v>53</v>
      </c>
      <c r="B54" s="6" t="s">
        <v>25</v>
      </c>
      <c r="C54" s="7" t="s">
        <v>26</v>
      </c>
      <c r="D54" s="8">
        <v>2002</v>
      </c>
      <c r="E54" s="9">
        <v>623777.79200000002</v>
      </c>
      <c r="F54" s="9">
        <v>608321.03850000002</v>
      </c>
      <c r="G54" s="9">
        <v>626006.951</v>
      </c>
      <c r="H54" s="9">
        <v>592764.32999999996</v>
      </c>
      <c r="I54" s="9">
        <v>536804.93599999999</v>
      </c>
      <c r="J54" s="9">
        <v>502623.88799999998</v>
      </c>
      <c r="K54" s="9">
        <v>492008.07650000002</v>
      </c>
      <c r="L54" s="9">
        <v>454790.88500000001</v>
      </c>
      <c r="M54" s="9">
        <v>379168.58250000002</v>
      </c>
      <c r="N54" s="9">
        <v>350618.02600000001</v>
      </c>
      <c r="O54" s="9">
        <v>290262.35600000003</v>
      </c>
      <c r="P54" s="9">
        <v>218867.19949999999</v>
      </c>
      <c r="Q54" s="9">
        <v>190427.842</v>
      </c>
      <c r="R54" s="9">
        <v>158473.54949999999</v>
      </c>
      <c r="S54" s="9">
        <v>123954.5055</v>
      </c>
      <c r="T54" s="9">
        <v>85454.771500000003</v>
      </c>
      <c r="U54" s="9">
        <v>47009.822500000002</v>
      </c>
      <c r="V54" s="9">
        <v>21705.547999999999</v>
      </c>
      <c r="W54" s="9">
        <v>7638.15</v>
      </c>
      <c r="X54" s="9">
        <v>1536.84</v>
      </c>
      <c r="Y54" s="9">
        <v>192.27</v>
      </c>
      <c r="Z54" s="11">
        <f t="shared" si="0"/>
        <v>6312407.3599999985</v>
      </c>
    </row>
    <row r="55" spans="1:26" x14ac:dyDescent="0.3">
      <c r="A55" s="6">
        <v>54</v>
      </c>
      <c r="B55" s="6" t="s">
        <v>25</v>
      </c>
      <c r="C55" s="7" t="s">
        <v>26</v>
      </c>
      <c r="D55" s="8">
        <v>2003</v>
      </c>
      <c r="E55" s="9">
        <v>627026.49849999999</v>
      </c>
      <c r="F55" s="9">
        <v>607202.71200000006</v>
      </c>
      <c r="G55" s="9">
        <v>622787.21649999998</v>
      </c>
      <c r="H55" s="9">
        <v>601784.43799999997</v>
      </c>
      <c r="I55" s="9">
        <v>548489.36849999998</v>
      </c>
      <c r="J55" s="9">
        <v>502131.0135</v>
      </c>
      <c r="K55" s="9">
        <v>497010.64350000001</v>
      </c>
      <c r="L55" s="9">
        <v>459348.68150000001</v>
      </c>
      <c r="M55" s="9">
        <v>390904.59049999999</v>
      </c>
      <c r="N55" s="9">
        <v>357946.81349999999</v>
      </c>
      <c r="O55" s="9">
        <v>301693.45049999998</v>
      </c>
      <c r="P55" s="9">
        <v>228770.43799999999</v>
      </c>
      <c r="Q55" s="9">
        <v>191297.45250000001</v>
      </c>
      <c r="R55" s="9">
        <v>161962.71</v>
      </c>
      <c r="S55" s="9">
        <v>125964.86900000001</v>
      </c>
      <c r="T55" s="9">
        <v>88194.448000000004</v>
      </c>
      <c r="U55" s="9">
        <v>49780.091999999997</v>
      </c>
      <c r="V55" s="9">
        <v>21798.941999999999</v>
      </c>
      <c r="W55" s="9">
        <v>7983.3185000000003</v>
      </c>
      <c r="X55" s="9">
        <v>1617.7925</v>
      </c>
      <c r="Y55" s="9">
        <v>202.876</v>
      </c>
      <c r="Z55" s="11">
        <f t="shared" si="0"/>
        <v>6393898.3650000002</v>
      </c>
    </row>
    <row r="56" spans="1:26" x14ac:dyDescent="0.3">
      <c r="A56" s="6">
        <v>55</v>
      </c>
      <c r="B56" s="6" t="s">
        <v>25</v>
      </c>
      <c r="C56" s="7" t="s">
        <v>26</v>
      </c>
      <c r="D56" s="8">
        <v>2004</v>
      </c>
      <c r="E56" s="9">
        <v>630788.84</v>
      </c>
      <c r="F56" s="9">
        <v>606796.52949999995</v>
      </c>
      <c r="G56" s="9">
        <v>618465.71600000001</v>
      </c>
      <c r="H56" s="9">
        <v>610772.46050000004</v>
      </c>
      <c r="I56" s="9">
        <v>558340.7585</v>
      </c>
      <c r="J56" s="9">
        <v>504241.46500000003</v>
      </c>
      <c r="K56" s="9">
        <v>499202.70400000003</v>
      </c>
      <c r="L56" s="9">
        <v>464076.05699999997</v>
      </c>
      <c r="M56" s="9">
        <v>406575.58350000001</v>
      </c>
      <c r="N56" s="9">
        <v>362163.83049999998</v>
      </c>
      <c r="O56" s="9">
        <v>312511.14750000002</v>
      </c>
      <c r="P56" s="9">
        <v>240341.04449999999</v>
      </c>
      <c r="Q56" s="9">
        <v>192575.85</v>
      </c>
      <c r="R56" s="9">
        <v>165206.13949999999</v>
      </c>
      <c r="S56" s="9">
        <v>127844.986</v>
      </c>
      <c r="T56" s="9">
        <v>90818.119000000006</v>
      </c>
      <c r="U56" s="9">
        <v>52521.031999999999</v>
      </c>
      <c r="V56" s="9">
        <v>22242.536499999998</v>
      </c>
      <c r="W56" s="9">
        <v>8340.9925000000003</v>
      </c>
      <c r="X56" s="9">
        <v>1713.191</v>
      </c>
      <c r="Y56" s="9">
        <v>212.495</v>
      </c>
      <c r="Z56" s="11">
        <f t="shared" si="0"/>
        <v>6475751.4779999973</v>
      </c>
    </row>
    <row r="57" spans="1:26" x14ac:dyDescent="0.3">
      <c r="A57" s="6">
        <v>56</v>
      </c>
      <c r="B57" s="6" t="s">
        <v>25</v>
      </c>
      <c r="C57" s="7" t="s">
        <v>26</v>
      </c>
      <c r="D57" s="8">
        <v>2005</v>
      </c>
      <c r="E57" s="9">
        <v>634207.14500000002</v>
      </c>
      <c r="F57" s="9">
        <v>607754.85149999999</v>
      </c>
      <c r="G57" s="9">
        <v>612531.43000000005</v>
      </c>
      <c r="H57" s="9">
        <v>619159.82350000006</v>
      </c>
      <c r="I57" s="9">
        <v>567577.78</v>
      </c>
      <c r="J57" s="9">
        <v>510152.94900000002</v>
      </c>
      <c r="K57" s="9">
        <v>499219.391</v>
      </c>
      <c r="L57" s="9">
        <v>470588.50150000001</v>
      </c>
      <c r="M57" s="9">
        <v>421940.45449999999</v>
      </c>
      <c r="N57" s="9">
        <v>363965.36849999998</v>
      </c>
      <c r="O57" s="9">
        <v>322829.05650000001</v>
      </c>
      <c r="P57" s="9">
        <v>253589.726</v>
      </c>
      <c r="Q57" s="9">
        <v>194329.51949999999</v>
      </c>
      <c r="R57" s="9">
        <v>168161.19149999999</v>
      </c>
      <c r="S57" s="9">
        <v>129916.74800000001</v>
      </c>
      <c r="T57" s="9">
        <v>93449.253500000006</v>
      </c>
      <c r="U57" s="9">
        <v>54832.947500000002</v>
      </c>
      <c r="V57" s="9">
        <v>23304.55</v>
      </c>
      <c r="W57" s="9">
        <v>8622.2034999999996</v>
      </c>
      <c r="X57" s="9">
        <v>1819.3585</v>
      </c>
      <c r="Y57" s="9">
        <v>223.87</v>
      </c>
      <c r="Z57" s="11">
        <f t="shared" si="0"/>
        <v>6558176.118999999</v>
      </c>
    </row>
    <row r="58" spans="1:26" x14ac:dyDescent="0.3">
      <c r="A58" s="6">
        <v>57</v>
      </c>
      <c r="B58" s="6" t="s">
        <v>25</v>
      </c>
      <c r="C58" s="7" t="s">
        <v>26</v>
      </c>
      <c r="D58" s="8">
        <v>2006</v>
      </c>
      <c r="E58" s="9">
        <v>637556.90800000005</v>
      </c>
      <c r="F58" s="9">
        <v>610031.01300000004</v>
      </c>
      <c r="G58" s="9">
        <v>607855.17050000001</v>
      </c>
      <c r="H58" s="9">
        <v>623576.03799999994</v>
      </c>
      <c r="I58" s="9">
        <v>577069.74100000004</v>
      </c>
      <c r="J58" s="9">
        <v>519090.77100000001</v>
      </c>
      <c r="K58" s="9">
        <v>497947.2</v>
      </c>
      <c r="L58" s="9">
        <v>477917.64049999998</v>
      </c>
      <c r="M58" s="9">
        <v>436772.22499999998</v>
      </c>
      <c r="N58" s="9">
        <v>365482.04249999998</v>
      </c>
      <c r="O58" s="9">
        <v>331743.82199999999</v>
      </c>
      <c r="P58" s="9">
        <v>266462.72399999999</v>
      </c>
      <c r="Q58" s="9">
        <v>198140.38649999999</v>
      </c>
      <c r="R58" s="9">
        <v>170659.39449999999</v>
      </c>
      <c r="S58" s="9">
        <v>132631.31450000001</v>
      </c>
      <c r="T58" s="9">
        <v>95763.243499999997</v>
      </c>
      <c r="U58" s="9">
        <v>56948.513500000001</v>
      </c>
      <c r="V58" s="9">
        <v>24826.969000000001</v>
      </c>
      <c r="W58" s="9">
        <v>8775.4184999999998</v>
      </c>
      <c r="X58" s="9">
        <v>1929.3035</v>
      </c>
      <c r="Y58" s="9">
        <v>236.37899999999999</v>
      </c>
      <c r="Z58" s="11">
        <f t="shared" si="0"/>
        <v>6641416.2179999994</v>
      </c>
    </row>
    <row r="59" spans="1:26" x14ac:dyDescent="0.3">
      <c r="A59" s="6">
        <v>58</v>
      </c>
      <c r="B59" s="6" t="s">
        <v>25</v>
      </c>
      <c r="C59" s="7" t="s">
        <v>26</v>
      </c>
      <c r="D59" s="8">
        <v>2007</v>
      </c>
      <c r="E59" s="9">
        <v>642225.12399999995</v>
      </c>
      <c r="F59" s="9">
        <v>612830.17799999996</v>
      </c>
      <c r="G59" s="9">
        <v>605742.67949999997</v>
      </c>
      <c r="H59" s="9">
        <v>622483.76150000002</v>
      </c>
      <c r="I59" s="9">
        <v>586544.47050000005</v>
      </c>
      <c r="J59" s="9">
        <v>530745.21849999996</v>
      </c>
      <c r="K59" s="9">
        <v>497021.60200000001</v>
      </c>
      <c r="L59" s="9">
        <v>485331.17300000001</v>
      </c>
      <c r="M59" s="9">
        <v>446839.87699999998</v>
      </c>
      <c r="N59" s="9">
        <v>370050.62699999998</v>
      </c>
      <c r="O59" s="9">
        <v>339826.6655</v>
      </c>
      <c r="P59" s="9">
        <v>278181.196</v>
      </c>
      <c r="Q59" s="9">
        <v>205487.44949999999</v>
      </c>
      <c r="R59" s="9">
        <v>172264.8855</v>
      </c>
      <c r="S59" s="9">
        <v>135865.57199999999</v>
      </c>
      <c r="T59" s="9">
        <v>97731.404500000004</v>
      </c>
      <c r="U59" s="9">
        <v>59145.991999999998</v>
      </c>
      <c r="V59" s="9">
        <v>26452.929499999998</v>
      </c>
      <c r="W59" s="9">
        <v>8876.0840000000007</v>
      </c>
      <c r="X59" s="9">
        <v>2049.6554999999998</v>
      </c>
      <c r="Y59" s="9">
        <v>251.99950000000001</v>
      </c>
      <c r="Z59" s="11">
        <f t="shared" si="0"/>
        <v>6725948.5444999989</v>
      </c>
    </row>
    <row r="60" spans="1:26" x14ac:dyDescent="0.3">
      <c r="A60" s="6">
        <v>59</v>
      </c>
      <c r="B60" s="6" t="s">
        <v>25</v>
      </c>
      <c r="C60" s="7" t="s">
        <v>26</v>
      </c>
      <c r="D60" s="8">
        <v>2008</v>
      </c>
      <c r="E60" s="9">
        <v>648366.18200000003</v>
      </c>
      <c r="F60" s="9">
        <v>616194.66200000001</v>
      </c>
      <c r="G60" s="9">
        <v>604592.65049999999</v>
      </c>
      <c r="H60" s="9">
        <v>619293.51850000001</v>
      </c>
      <c r="I60" s="9">
        <v>595849.62</v>
      </c>
      <c r="J60" s="9">
        <v>542674.48499999999</v>
      </c>
      <c r="K60" s="9">
        <v>496787.821</v>
      </c>
      <c r="L60" s="9">
        <v>490355.6225</v>
      </c>
      <c r="M60" s="9">
        <v>451446.89049999998</v>
      </c>
      <c r="N60" s="9">
        <v>381643.07150000002</v>
      </c>
      <c r="O60" s="9">
        <v>347005.66399999999</v>
      </c>
      <c r="P60" s="9">
        <v>289309.39449999999</v>
      </c>
      <c r="Q60" s="9">
        <v>215084.53450000001</v>
      </c>
      <c r="R60" s="9">
        <v>173391.60750000001</v>
      </c>
      <c r="S60" s="9">
        <v>139111.28200000001</v>
      </c>
      <c r="T60" s="9">
        <v>99579.754000000001</v>
      </c>
      <c r="U60" s="9">
        <v>61292.834499999997</v>
      </c>
      <c r="V60" s="9">
        <v>28186.196</v>
      </c>
      <c r="W60" s="9">
        <v>8994.1455000000005</v>
      </c>
      <c r="X60" s="9">
        <v>2167.9555</v>
      </c>
      <c r="Y60" s="9">
        <v>269.38049999999998</v>
      </c>
      <c r="Z60" s="11">
        <f t="shared" si="0"/>
        <v>6811597.2719999989</v>
      </c>
    </row>
    <row r="61" spans="1:26" x14ac:dyDescent="0.3">
      <c r="A61" s="6">
        <v>60</v>
      </c>
      <c r="B61" s="6" t="s">
        <v>25</v>
      </c>
      <c r="C61" s="7" t="s">
        <v>26</v>
      </c>
      <c r="D61" s="8">
        <v>2009</v>
      </c>
      <c r="E61" s="9">
        <v>655241.9425</v>
      </c>
      <c r="F61" s="9">
        <v>620180.97499999998</v>
      </c>
      <c r="G61" s="9">
        <v>604172.62199999997</v>
      </c>
      <c r="H61" s="9">
        <v>614937.304</v>
      </c>
      <c r="I61" s="9">
        <v>605102.86849999998</v>
      </c>
      <c r="J61" s="9">
        <v>552760.41749999998</v>
      </c>
      <c r="K61" s="9">
        <v>499079.75050000002</v>
      </c>
      <c r="L61" s="9">
        <v>492633.97200000001</v>
      </c>
      <c r="M61" s="9">
        <v>456234.66350000002</v>
      </c>
      <c r="N61" s="9">
        <v>397178.88400000002</v>
      </c>
      <c r="O61" s="9">
        <v>351147.37199999997</v>
      </c>
      <c r="P61" s="9">
        <v>299846.59600000002</v>
      </c>
      <c r="Q61" s="9">
        <v>226197.14</v>
      </c>
      <c r="R61" s="9">
        <v>174947.10500000001</v>
      </c>
      <c r="S61" s="9">
        <v>142123.44750000001</v>
      </c>
      <c r="T61" s="9">
        <v>101369.4265</v>
      </c>
      <c r="U61" s="9">
        <v>63401.574999999997</v>
      </c>
      <c r="V61" s="9">
        <v>29891.030500000001</v>
      </c>
      <c r="W61" s="9">
        <v>9285.5380000000005</v>
      </c>
      <c r="X61" s="9">
        <v>2285.3535000000002</v>
      </c>
      <c r="Y61" s="9">
        <v>287.92450000000002</v>
      </c>
      <c r="Z61" s="11">
        <f t="shared" si="0"/>
        <v>6898305.9079999989</v>
      </c>
    </row>
    <row r="62" spans="1:26" x14ac:dyDescent="0.3">
      <c r="A62" s="6">
        <v>61</v>
      </c>
      <c r="B62" s="6" t="s">
        <v>25</v>
      </c>
      <c r="C62" s="7" t="s">
        <v>26</v>
      </c>
      <c r="D62" s="8">
        <v>2010</v>
      </c>
      <c r="E62" s="9">
        <v>661999.82200000004</v>
      </c>
      <c r="F62" s="9">
        <v>623975.255</v>
      </c>
      <c r="G62" s="9">
        <v>605128.13300000003</v>
      </c>
      <c r="H62" s="9">
        <v>609029.69400000002</v>
      </c>
      <c r="I62" s="9">
        <v>613648.04249999998</v>
      </c>
      <c r="J62" s="9">
        <v>562122.16749999998</v>
      </c>
      <c r="K62" s="9">
        <v>505062.55800000002</v>
      </c>
      <c r="L62" s="9">
        <v>492851.0465</v>
      </c>
      <c r="M62" s="9">
        <v>462874.92050000001</v>
      </c>
      <c r="N62" s="9">
        <v>412534.3235</v>
      </c>
      <c r="O62" s="9">
        <v>353028.75650000002</v>
      </c>
      <c r="P62" s="9">
        <v>309891.42800000001</v>
      </c>
      <c r="Q62" s="9">
        <v>238845.42749999999</v>
      </c>
      <c r="R62" s="9">
        <v>176905.40849999999</v>
      </c>
      <c r="S62" s="9">
        <v>144938.38649999999</v>
      </c>
      <c r="T62" s="9">
        <v>103337.7605</v>
      </c>
      <c r="U62" s="9">
        <v>65519.398000000001</v>
      </c>
      <c r="V62" s="9">
        <v>31350.331999999999</v>
      </c>
      <c r="W62" s="9">
        <v>9871.6460000000006</v>
      </c>
      <c r="X62" s="9">
        <v>2380.3789999999999</v>
      </c>
      <c r="Y62" s="9">
        <v>308.22000000000003</v>
      </c>
      <c r="Z62" s="11">
        <f t="shared" si="0"/>
        <v>6985603.1050000004</v>
      </c>
    </row>
    <row r="63" spans="1:26" x14ac:dyDescent="0.3">
      <c r="A63" s="6">
        <v>62</v>
      </c>
      <c r="B63" s="6" t="s">
        <v>25</v>
      </c>
      <c r="C63" s="7" t="s">
        <v>26</v>
      </c>
      <c r="D63" s="8">
        <v>2011</v>
      </c>
      <c r="E63" s="9">
        <v>668509.43000000005</v>
      </c>
      <c r="F63" s="9">
        <v>627846.73549999995</v>
      </c>
      <c r="G63" s="9">
        <v>607415.48899999994</v>
      </c>
      <c r="H63" s="9">
        <v>604323.55000000005</v>
      </c>
      <c r="I63" s="9">
        <v>618119.02749999997</v>
      </c>
      <c r="J63" s="9">
        <v>571478.93850000005</v>
      </c>
      <c r="K63" s="9">
        <v>513793.0465</v>
      </c>
      <c r="L63" s="9">
        <v>491775.42249999999</v>
      </c>
      <c r="M63" s="9">
        <v>470405.3615</v>
      </c>
      <c r="N63" s="9">
        <v>427454.78100000002</v>
      </c>
      <c r="O63" s="9">
        <v>354727.21549999999</v>
      </c>
      <c r="P63" s="9">
        <v>318645.0465</v>
      </c>
      <c r="Q63" s="9">
        <v>251149.39499999999</v>
      </c>
      <c r="R63" s="9">
        <v>180711.78150000001</v>
      </c>
      <c r="S63" s="9">
        <v>147400.77100000001</v>
      </c>
      <c r="T63" s="9">
        <v>105831.6005</v>
      </c>
      <c r="U63" s="9">
        <v>67388.513000000006</v>
      </c>
      <c r="V63" s="9">
        <v>32734.172999999999</v>
      </c>
      <c r="W63" s="9">
        <v>10644.924000000001</v>
      </c>
      <c r="X63" s="9">
        <v>2440.502</v>
      </c>
      <c r="Y63" s="9">
        <v>329.721</v>
      </c>
      <c r="Z63" s="11">
        <f t="shared" si="0"/>
        <v>7073125.4249999998</v>
      </c>
    </row>
    <row r="64" spans="1:26" x14ac:dyDescent="0.3">
      <c r="A64" s="6">
        <v>63</v>
      </c>
      <c r="B64" s="6" t="s">
        <v>25</v>
      </c>
      <c r="C64" s="7" t="s">
        <v>26</v>
      </c>
      <c r="D64" s="8">
        <v>2012</v>
      </c>
      <c r="E64" s="9">
        <v>675141.10950000002</v>
      </c>
      <c r="F64" s="9">
        <v>633113.30350000004</v>
      </c>
      <c r="G64" s="9">
        <v>610300.2855</v>
      </c>
      <c r="H64" s="9">
        <v>602123.81350000005</v>
      </c>
      <c r="I64" s="9">
        <v>617019.67949999997</v>
      </c>
      <c r="J64" s="9">
        <v>580663.59600000002</v>
      </c>
      <c r="K64" s="9">
        <v>525099.92599999998</v>
      </c>
      <c r="L64" s="9">
        <v>490952.24599999998</v>
      </c>
      <c r="M64" s="9">
        <v>478012.9535</v>
      </c>
      <c r="N64" s="9">
        <v>437701.41950000002</v>
      </c>
      <c r="O64" s="9">
        <v>359494.2145</v>
      </c>
      <c r="P64" s="9">
        <v>326650.57699999999</v>
      </c>
      <c r="Q64" s="9">
        <v>262390.54200000002</v>
      </c>
      <c r="R64" s="9">
        <v>187716.1035</v>
      </c>
      <c r="S64" s="9">
        <v>149131.22150000001</v>
      </c>
      <c r="T64" s="9">
        <v>108740.0315</v>
      </c>
      <c r="U64" s="9">
        <v>69024.1345</v>
      </c>
      <c r="V64" s="9">
        <v>34168.529000000002</v>
      </c>
      <c r="W64" s="9">
        <v>11417.463</v>
      </c>
      <c r="X64" s="9">
        <v>2484.0540000000001</v>
      </c>
      <c r="Y64" s="9">
        <v>352.71800000000002</v>
      </c>
      <c r="Z64" s="11">
        <f t="shared" si="0"/>
        <v>7161697.9210000001</v>
      </c>
    </row>
    <row r="65" spans="1:26" x14ac:dyDescent="0.3">
      <c r="A65" s="6">
        <v>64</v>
      </c>
      <c r="B65" s="6" t="s">
        <v>25</v>
      </c>
      <c r="C65" s="7" t="s">
        <v>26</v>
      </c>
      <c r="D65" s="8">
        <v>2013</v>
      </c>
      <c r="E65" s="9">
        <v>680779.60199999996</v>
      </c>
      <c r="F65" s="9">
        <v>639867.38450000004</v>
      </c>
      <c r="G65" s="9">
        <v>613787.66</v>
      </c>
      <c r="H65" s="9">
        <v>601017.84450000001</v>
      </c>
      <c r="I65" s="9">
        <v>613764.33149999997</v>
      </c>
      <c r="J65" s="9">
        <v>589719.3175</v>
      </c>
      <c r="K65" s="9">
        <v>536725.9865</v>
      </c>
      <c r="L65" s="9">
        <v>490723.85249999998</v>
      </c>
      <c r="M65" s="9">
        <v>483254.11800000002</v>
      </c>
      <c r="N65" s="9">
        <v>442621.41800000001</v>
      </c>
      <c r="O65" s="9">
        <v>371200.61499999999</v>
      </c>
      <c r="P65" s="9">
        <v>333762.34149999998</v>
      </c>
      <c r="Q65" s="9">
        <v>273096.1715</v>
      </c>
      <c r="R65" s="9">
        <v>196707.35750000001</v>
      </c>
      <c r="S65" s="9">
        <v>150521.481</v>
      </c>
      <c r="T65" s="9">
        <v>111664.7015</v>
      </c>
      <c r="U65" s="9">
        <v>70638.9905</v>
      </c>
      <c r="V65" s="9">
        <v>35579.432999999997</v>
      </c>
      <c r="W65" s="9">
        <v>12243.004000000001</v>
      </c>
      <c r="X65" s="9">
        <v>2541.076</v>
      </c>
      <c r="Y65" s="9">
        <v>376.68349999999998</v>
      </c>
      <c r="Z65" s="11">
        <f t="shared" si="0"/>
        <v>7250593.370000001</v>
      </c>
    </row>
    <row r="66" spans="1:26" x14ac:dyDescent="0.3">
      <c r="A66" s="6">
        <v>65</v>
      </c>
      <c r="B66" s="6" t="s">
        <v>25</v>
      </c>
      <c r="C66" s="7" t="s">
        <v>26</v>
      </c>
      <c r="D66" s="8">
        <v>2014</v>
      </c>
      <c r="E66" s="9">
        <v>684753.04850000003</v>
      </c>
      <c r="F66" s="9">
        <v>647382.12899999996</v>
      </c>
      <c r="G66" s="9">
        <v>617932.54500000004</v>
      </c>
      <c r="H66" s="9">
        <v>600881.24800000002</v>
      </c>
      <c r="I66" s="9">
        <v>609316.02800000005</v>
      </c>
      <c r="J66" s="9">
        <v>598803.99549999996</v>
      </c>
      <c r="K66" s="9">
        <v>546477.13249999995</v>
      </c>
      <c r="L66" s="9">
        <v>492887.78450000001</v>
      </c>
      <c r="M66" s="9">
        <v>485805.08850000001</v>
      </c>
      <c r="N66" s="9">
        <v>447753.80900000001</v>
      </c>
      <c r="O66" s="9">
        <v>386729.07250000001</v>
      </c>
      <c r="P66" s="9">
        <v>337865.49200000003</v>
      </c>
      <c r="Q66" s="9">
        <v>283274.31199999998</v>
      </c>
      <c r="R66" s="9">
        <v>207046.41450000001</v>
      </c>
      <c r="S66" s="9">
        <v>152273.31649999999</v>
      </c>
      <c r="T66" s="9">
        <v>114392.87549999999</v>
      </c>
      <c r="U66" s="9">
        <v>72263.358999999997</v>
      </c>
      <c r="V66" s="9">
        <v>37015.790999999997</v>
      </c>
      <c r="W66" s="9">
        <v>13094.86</v>
      </c>
      <c r="X66" s="9">
        <v>2663.3710000000001</v>
      </c>
      <c r="Y66" s="9">
        <v>401.74650000000003</v>
      </c>
      <c r="Z66" s="11">
        <f t="shared" si="0"/>
        <v>7339013.4190000007</v>
      </c>
    </row>
    <row r="67" spans="1:26" x14ac:dyDescent="0.3">
      <c r="A67" s="6">
        <v>66</v>
      </c>
      <c r="B67" s="6" t="s">
        <v>25</v>
      </c>
      <c r="C67" s="7" t="s">
        <v>26</v>
      </c>
      <c r="D67" s="8">
        <v>2015</v>
      </c>
      <c r="E67" s="9">
        <v>687533.99450000003</v>
      </c>
      <c r="F67" s="9">
        <v>654825.16</v>
      </c>
      <c r="G67" s="9">
        <v>621947.48450000002</v>
      </c>
      <c r="H67" s="9">
        <v>602199.50150000001</v>
      </c>
      <c r="I67" s="9">
        <v>603232.13600000006</v>
      </c>
      <c r="J67" s="9">
        <v>607261.09299999999</v>
      </c>
      <c r="K67" s="9">
        <v>555541.23300000001</v>
      </c>
      <c r="L67" s="9">
        <v>498721.95649999997</v>
      </c>
      <c r="M67" s="9">
        <v>486244.23100000003</v>
      </c>
      <c r="N67" s="9">
        <v>454681.24449999997</v>
      </c>
      <c r="O67" s="9">
        <v>401965.17349999998</v>
      </c>
      <c r="P67" s="9">
        <v>339732.54550000001</v>
      </c>
      <c r="Q67" s="9">
        <v>292991.10950000002</v>
      </c>
      <c r="R67" s="9">
        <v>218853.853</v>
      </c>
      <c r="S67" s="9">
        <v>154270.30050000001</v>
      </c>
      <c r="T67" s="9">
        <v>116977.367</v>
      </c>
      <c r="U67" s="9">
        <v>74025.4905</v>
      </c>
      <c r="V67" s="9">
        <v>38467.559500000003</v>
      </c>
      <c r="W67" s="9">
        <v>13825.2665</v>
      </c>
      <c r="X67" s="9">
        <v>2878.3575000000001</v>
      </c>
      <c r="Y67" s="9">
        <v>422.47899999999998</v>
      </c>
      <c r="Z67" s="11">
        <f t="shared" ref="Z67:Z73" si="1">SUM(E67:Y67)</f>
        <v>7426597.5365000004</v>
      </c>
    </row>
    <row r="68" spans="1:26" x14ac:dyDescent="0.3">
      <c r="A68" s="6">
        <v>67</v>
      </c>
      <c r="B68" s="6" t="s">
        <v>25</v>
      </c>
      <c r="C68" s="7" t="s">
        <v>26</v>
      </c>
      <c r="D68" s="8">
        <v>2016</v>
      </c>
      <c r="E68" s="9">
        <v>689597.92249999999</v>
      </c>
      <c r="F68" s="9">
        <v>661842.42599999998</v>
      </c>
      <c r="G68" s="9">
        <v>626077.58900000004</v>
      </c>
      <c r="H68" s="9">
        <v>604712.04200000002</v>
      </c>
      <c r="I68" s="9">
        <v>598619.91249999998</v>
      </c>
      <c r="J68" s="9">
        <v>611841.28449999995</v>
      </c>
      <c r="K68" s="9">
        <v>564864.21</v>
      </c>
      <c r="L68" s="9">
        <v>507434.08350000001</v>
      </c>
      <c r="M68" s="9">
        <v>485136.05550000002</v>
      </c>
      <c r="N68" s="9">
        <v>462333.64049999998</v>
      </c>
      <c r="O68" s="9">
        <v>416631.82049999997</v>
      </c>
      <c r="P68" s="9">
        <v>341385.23450000002</v>
      </c>
      <c r="Q68" s="9">
        <v>301362.14449999999</v>
      </c>
      <c r="R68" s="9">
        <v>230360.14850000001</v>
      </c>
      <c r="S68" s="9">
        <v>157901.64749999999</v>
      </c>
      <c r="T68" s="9">
        <v>119326.3045</v>
      </c>
      <c r="U68" s="9">
        <v>76167.501000000004</v>
      </c>
      <c r="V68" s="9">
        <v>39782.020499999999</v>
      </c>
      <c r="W68" s="9">
        <v>14514.444</v>
      </c>
      <c r="X68" s="9">
        <v>3142.64</v>
      </c>
      <c r="Y68" s="9">
        <v>441.16649999999998</v>
      </c>
      <c r="Z68" s="11">
        <f t="shared" si="1"/>
        <v>7513474.2379999999</v>
      </c>
    </row>
    <row r="69" spans="1:26" x14ac:dyDescent="0.3">
      <c r="A69" s="6">
        <v>68</v>
      </c>
      <c r="B69" s="6" t="s">
        <v>25</v>
      </c>
      <c r="C69" s="7" t="s">
        <v>26</v>
      </c>
      <c r="D69" s="8">
        <v>2017</v>
      </c>
      <c r="E69" s="9">
        <v>690360.74100000004</v>
      </c>
      <c r="F69" s="9">
        <v>668653.16599999997</v>
      </c>
      <c r="G69" s="9">
        <v>631596.49800000002</v>
      </c>
      <c r="H69" s="9">
        <v>607785.78599999996</v>
      </c>
      <c r="I69" s="9">
        <v>596914.11199999996</v>
      </c>
      <c r="J69" s="9">
        <v>610963.71250000002</v>
      </c>
      <c r="K69" s="9">
        <v>574226.52749999997</v>
      </c>
      <c r="L69" s="9">
        <v>518768.49099999998</v>
      </c>
      <c r="M69" s="9">
        <v>484137.63299999997</v>
      </c>
      <c r="N69" s="9">
        <v>469834.24800000002</v>
      </c>
      <c r="O69" s="9">
        <v>426627.86249999999</v>
      </c>
      <c r="P69" s="9">
        <v>345994.08299999998</v>
      </c>
      <c r="Q69" s="9">
        <v>308916.14299999998</v>
      </c>
      <c r="R69" s="9">
        <v>240869.49849999999</v>
      </c>
      <c r="S69" s="9">
        <v>164412.99549999999</v>
      </c>
      <c r="T69" s="9">
        <v>121119.6925</v>
      </c>
      <c r="U69" s="9">
        <v>78568.899999999994</v>
      </c>
      <c r="V69" s="9">
        <v>40998.027999999998</v>
      </c>
      <c r="W69" s="9">
        <v>15222.61</v>
      </c>
      <c r="X69" s="9">
        <v>3392.5255000000002</v>
      </c>
      <c r="Y69" s="9">
        <v>459.15</v>
      </c>
      <c r="Z69" s="11">
        <f t="shared" si="1"/>
        <v>7599822.4035000019</v>
      </c>
    </row>
    <row r="70" spans="1:26" x14ac:dyDescent="0.3">
      <c r="A70" s="6">
        <v>69</v>
      </c>
      <c r="B70" s="6" t="s">
        <v>25</v>
      </c>
      <c r="C70" s="7" t="s">
        <v>26</v>
      </c>
      <c r="D70" s="8">
        <v>2018</v>
      </c>
      <c r="E70" s="9">
        <v>688660.43949999998</v>
      </c>
      <c r="F70" s="9">
        <v>674324.71950000001</v>
      </c>
      <c r="G70" s="9">
        <v>638451.43550000002</v>
      </c>
      <c r="H70" s="9">
        <v>611398.34050000005</v>
      </c>
      <c r="I70" s="9">
        <v>596336.21699999995</v>
      </c>
      <c r="J70" s="9">
        <v>607945.09499999997</v>
      </c>
      <c r="K70" s="9">
        <v>583569.82999999996</v>
      </c>
      <c r="L70" s="9">
        <v>530474.05550000002</v>
      </c>
      <c r="M70" s="9">
        <v>483798.52299999999</v>
      </c>
      <c r="N70" s="9">
        <v>474885.94900000002</v>
      </c>
      <c r="O70" s="9">
        <v>431476.91450000001</v>
      </c>
      <c r="P70" s="9">
        <v>357370.8885</v>
      </c>
      <c r="Q70" s="9">
        <v>315664.56550000003</v>
      </c>
      <c r="R70" s="9">
        <v>250874.397</v>
      </c>
      <c r="S70" s="9">
        <v>172674.44500000001</v>
      </c>
      <c r="T70" s="9">
        <v>122629.6505</v>
      </c>
      <c r="U70" s="9">
        <v>80948.725000000006</v>
      </c>
      <c r="V70" s="9">
        <v>42250.813000000002</v>
      </c>
      <c r="W70" s="9">
        <v>15921.0525</v>
      </c>
      <c r="X70" s="9">
        <v>3657.8505</v>
      </c>
      <c r="Y70" s="9">
        <v>475.92149999999998</v>
      </c>
      <c r="Z70" s="11">
        <f t="shared" si="1"/>
        <v>7683789.8279999997</v>
      </c>
    </row>
    <row r="71" spans="1:26" x14ac:dyDescent="0.3">
      <c r="A71" s="6">
        <v>70</v>
      </c>
      <c r="B71" s="6" t="s">
        <v>25</v>
      </c>
      <c r="C71" s="7" t="s">
        <v>26</v>
      </c>
      <c r="D71" s="8">
        <v>2019</v>
      </c>
      <c r="E71" s="9">
        <v>684872.62100000004</v>
      </c>
      <c r="F71" s="9">
        <v>678417.16599999997</v>
      </c>
      <c r="G71" s="9">
        <v>645915.76800000004</v>
      </c>
      <c r="H71" s="9">
        <v>615536.005</v>
      </c>
      <c r="I71" s="9">
        <v>596534.01300000004</v>
      </c>
      <c r="J71" s="9">
        <v>603855.87100000004</v>
      </c>
      <c r="K71" s="9">
        <v>592985.94400000002</v>
      </c>
      <c r="L71" s="9">
        <v>540438.20700000005</v>
      </c>
      <c r="M71" s="9">
        <v>485895.6165</v>
      </c>
      <c r="N71" s="9">
        <v>477194.98149999999</v>
      </c>
      <c r="O71" s="9">
        <v>436582.60200000001</v>
      </c>
      <c r="P71" s="9">
        <v>372483.55800000002</v>
      </c>
      <c r="Q71" s="9">
        <v>319586.54100000003</v>
      </c>
      <c r="R71" s="9">
        <v>260373.821</v>
      </c>
      <c r="S71" s="9">
        <v>182094.58549999999</v>
      </c>
      <c r="T71" s="9">
        <v>124404.171</v>
      </c>
      <c r="U71" s="9">
        <v>83165.392000000007</v>
      </c>
      <c r="V71" s="9">
        <v>43535.114999999998</v>
      </c>
      <c r="W71" s="9">
        <v>16657.559499999999</v>
      </c>
      <c r="X71" s="9">
        <v>3917.9225000000001</v>
      </c>
      <c r="Y71" s="9">
        <v>503.572</v>
      </c>
      <c r="Z71" s="11">
        <f t="shared" si="1"/>
        <v>7764951.0325000007</v>
      </c>
    </row>
    <row r="72" spans="1:26" x14ac:dyDescent="0.3">
      <c r="A72" s="6">
        <v>71</v>
      </c>
      <c r="B72" s="6" t="s">
        <v>25</v>
      </c>
      <c r="C72" s="7" t="s">
        <v>26</v>
      </c>
      <c r="D72" s="8">
        <v>2020</v>
      </c>
      <c r="E72" s="9">
        <v>679146.20200000005</v>
      </c>
      <c r="F72" s="9">
        <v>681410.50950000004</v>
      </c>
      <c r="G72" s="9">
        <v>653182.02800000005</v>
      </c>
      <c r="H72" s="9">
        <v>619493.50749999995</v>
      </c>
      <c r="I72" s="9">
        <v>598042.50899999996</v>
      </c>
      <c r="J72" s="9">
        <v>598212.11849999998</v>
      </c>
      <c r="K72" s="9">
        <v>601652.96750000003</v>
      </c>
      <c r="L72" s="9">
        <v>549704.94099999999</v>
      </c>
      <c r="M72" s="9">
        <v>491737.685</v>
      </c>
      <c r="N72" s="9">
        <v>477345.11</v>
      </c>
      <c r="O72" s="9">
        <v>443293.00699999998</v>
      </c>
      <c r="P72" s="9">
        <v>387139.4</v>
      </c>
      <c r="Q72" s="9">
        <v>321115.33750000002</v>
      </c>
      <c r="R72" s="9">
        <v>269183.97249999997</v>
      </c>
      <c r="S72" s="9">
        <v>192454.75</v>
      </c>
      <c r="T72" s="9">
        <v>126084.348</v>
      </c>
      <c r="U72" s="9">
        <v>85059.072</v>
      </c>
      <c r="V72" s="9">
        <v>44648.644999999997</v>
      </c>
      <c r="W72" s="9">
        <v>17369.871999999999</v>
      </c>
      <c r="X72" s="9">
        <v>4129.3549999999996</v>
      </c>
      <c r="Y72" s="9">
        <v>547.54300000000001</v>
      </c>
      <c r="Z72" s="11">
        <f t="shared" si="1"/>
        <v>7840952.8800000008</v>
      </c>
    </row>
    <row r="73" spans="1:26" x14ac:dyDescent="0.3">
      <c r="A73" s="6">
        <v>72</v>
      </c>
      <c r="B73" s="6" t="s">
        <v>25</v>
      </c>
      <c r="C73" s="7" t="s">
        <v>26</v>
      </c>
      <c r="D73" s="8">
        <v>2021</v>
      </c>
      <c r="E73" s="9">
        <v>671477.3</v>
      </c>
      <c r="F73" s="9">
        <v>683611.79200000002</v>
      </c>
      <c r="G73" s="9">
        <v>659934.24199999997</v>
      </c>
      <c r="H73" s="9">
        <v>623560.83700000006</v>
      </c>
      <c r="I73" s="9">
        <v>600696.652</v>
      </c>
      <c r="J73" s="9">
        <v>593831.81350000005</v>
      </c>
      <c r="K73" s="9">
        <v>606212.79550000001</v>
      </c>
      <c r="L73" s="9">
        <v>558994.56400000001</v>
      </c>
      <c r="M73" s="9">
        <v>500404.22649999999</v>
      </c>
      <c r="N73" s="9">
        <v>476002.93599999999</v>
      </c>
      <c r="O73" s="9">
        <v>450466.94099999999</v>
      </c>
      <c r="P73" s="9">
        <v>400890.005</v>
      </c>
      <c r="Q73" s="9">
        <v>321938.45</v>
      </c>
      <c r="R73" s="9">
        <v>276128.70850000001</v>
      </c>
      <c r="S73" s="9">
        <v>201868.04449999999</v>
      </c>
      <c r="T73" s="9">
        <v>128623.114</v>
      </c>
      <c r="U73" s="9">
        <v>86295.924499999994</v>
      </c>
      <c r="V73" s="9">
        <v>45539.666499999999</v>
      </c>
      <c r="W73" s="9">
        <v>17901.997500000001</v>
      </c>
      <c r="X73" s="9">
        <v>4321.9754999999996</v>
      </c>
      <c r="Y73" s="9">
        <v>593.16600000000005</v>
      </c>
      <c r="Z73" s="11">
        <f t="shared" si="1"/>
        <v>7909295.1514999988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Age_world_detail</vt:lpstr>
      <vt:lpstr>Pop_growth_world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 Ukolova</dc:creator>
  <cp:lastModifiedBy>Bety Ukolova</cp:lastModifiedBy>
  <dcterms:created xsi:type="dcterms:W3CDTF">2022-12-06T16:25:56Z</dcterms:created>
  <dcterms:modified xsi:type="dcterms:W3CDTF">2022-12-21T11:39:35Z</dcterms:modified>
</cp:coreProperties>
</file>