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_1" sheetId="1" state="visible" r:id="rId2"/>
    <sheet name="MS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<sst xmlns="http://schemas.openxmlformats.org/spreadsheetml/2006/main" count="1538" uniqueCount="239">
  <si>
    <t xml:space="preserve">Setting ID</t>
  </si>
  <si>
    <t xml:space="preserve">MRIs Statistics</t>
  </si>
  <si>
    <t xml:space="preserve">Data Split</t>
  </si>
  <si>
    <t xml:space="preserve">Dataset 1</t>
  </si>
  <si>
    <t xml:space="preserve">Dataset 2</t>
  </si>
  <si>
    <t xml:space="preserve">Dataset 3</t>
  </si>
  <si>
    <t xml:space="preserve">Dataset 4</t>
  </si>
  <si>
    <t xml:space="preserve">Dataset 5</t>
  </si>
  <si>
    <t xml:space="preserve">Dataset 6</t>
  </si>
  <si>
    <t xml:space="preserve">Dataset 7</t>
  </si>
  <si>
    <t xml:space="preserve">Dataset 8</t>
  </si>
  <si>
    <t xml:space="preserve">Dataset 9</t>
  </si>
  <si>
    <t xml:space="preserve">Dataset 10</t>
  </si>
  <si>
    <t xml:space="preserve">Dataset 11</t>
  </si>
  <si>
    <t xml:space="preserve">Total</t>
  </si>
  <si>
    <t xml:space="preserve">Train</t>
  </si>
  <si>
    <t xml:space="preserve">Validation</t>
  </si>
  <si>
    <t xml:space="preserve">Test</t>
  </si>
  <si>
    <t xml:space="preserve">Testing</t>
  </si>
  <si>
    <t xml:space="preserve">Name</t>
  </si>
  <si>
    <t xml:space="preserve">Label</t>
  </si>
  <si>
    <t xml:space="preserve">#MRIs</t>
  </si>
  <si>
    <t xml:space="preserve">Parameters</t>
  </si>
  <si>
    <t xml:space="preserve">Sum</t>
  </si>
  <si>
    <t xml:space="preserve">Patient</t>
  </si>
  <si>
    <t xml:space="preserve">Control</t>
  </si>
  <si>
    <t xml:space="preserve">Diff.</t>
  </si>
  <si>
    <t xml:space="preserve">%</t>
  </si>
  <si>
    <t xml:space="preserve">of ?</t>
  </si>
  <si>
    <t xml:space="preserve">Valid.</t>
  </si>
  <si>
    <t xml:space="preserve">A00</t>
  </si>
  <si>
    <t xml:space="preserve">each DS</t>
  </si>
  <si>
    <t xml:space="preserve">ISBI</t>
  </si>
  <si>
    <t xml:space="preserve">UMCL</t>
  </si>
  <si>
    <t xml:space="preserve">MSSEG</t>
  </si>
  <si>
    <t xml:space="preserve">MSSEG-2</t>
  </si>
  <si>
    <t xml:space="preserve">BTH</t>
  </si>
  <si>
    <t xml:space="preserve">OASIS-3</t>
  </si>
  <si>
    <t xml:space="preserve">ADNI</t>
  </si>
  <si>
    <t xml:space="preserve">ICBM</t>
  </si>
  <si>
    <t xml:space="preserve">CERMEP</t>
  </si>
  <si>
    <t xml:space="preserve">Size reduction%</t>
  </si>
  <si>
    <t xml:space="preserve">A01</t>
  </si>
  <si>
    <t xml:space="preserve">The validation data reduces gradually</t>
  </si>
  <si>
    <t xml:space="preserve">The test data remains exactly the same as A01</t>
  </si>
  <si>
    <t xml:space="preserve">A02</t>
  </si>
  <si>
    <t xml:space="preserve">A03</t>
  </si>
  <si>
    <t xml:space="preserve">A04</t>
  </si>
  <si>
    <t xml:space="preserve">A05</t>
  </si>
  <si>
    <t xml:space="preserve">Legend</t>
  </si>
  <si>
    <t xml:space="preserve">Datasets</t>
  </si>
  <si>
    <t xml:space="preserve">A06</t>
  </si>
  <si>
    <t xml:space="preserve">Dataset Name</t>
  </si>
  <si>
    <t xml:space="preserve">Standardized dataset (Similar protocol)</t>
  </si>
  <si>
    <t xml:space="preserve">Comment</t>
  </si>
  <si>
    <t xml:space="preserve">Link(s)</t>
  </si>
  <si>
    <t xml:space="preserve">A07</t>
  </si>
  <si>
    <t xml:space="preserve">Dataset includes at least 2 different protocols</t>
  </si>
  <si>
    <t xml:space="preserve">https://smart-stats-tools.org/lesion-challenge-2015</t>
  </si>
  <si>
    <t xml:space="preserve">A08</t>
  </si>
  <si>
    <t xml:space="preserve">Dataset includes at least 4 different protocols</t>
  </si>
  <si>
    <t xml:space="preserve">https://doi.org/10.1007/s12021-017-9348-7</t>
  </si>
  <si>
    <t xml:space="preserve">https://github.com/muschellij2/open_ms_data/</t>
  </si>
  <si>
    <t xml:space="preserve">A09</t>
  </si>
  <si>
    <t xml:space="preserve">Dataset includes at least 10 different protocols</t>
  </si>
  <si>
    <t xml:space="preserve">https://portal.fli-iam.irisa.fr/</t>
  </si>
  <si>
    <t xml:space="preserve">A10</t>
  </si>
  <si>
    <t xml:space="preserve">A11</t>
  </si>
  <si>
    <t xml:space="preserve">https://www.sciencedirect.com/science/article/pii/S235234092200347X</t>
  </si>
  <si>
    <t xml:space="preserve">https://data.mendeley.com/datasets/8bctsm8jz7/1</t>
  </si>
  <si>
    <t xml:space="preserve">A12</t>
  </si>
  <si>
    <t xml:space="preserve">https://www.jstor.org/stable/3067153?seq=5</t>
  </si>
  <si>
    <t xml:space="preserve">https://ida.loni.usc.edu/</t>
  </si>
  <si>
    <t xml:space="preserve">A13</t>
  </si>
  <si>
    <t xml:space="preserve">https://www.oasis-brains.org/</t>
  </si>
  <si>
    <t xml:space="preserve">A14</t>
  </si>
  <si>
    <t xml:space="preserve">Label 1 (with white-matter abnormality)</t>
  </si>
  <si>
    <t xml:space="preserve">ADNI1+2+GO+3</t>
  </si>
  <si>
    <t xml:space="preserve">https://adni.loni.usc.edu/</t>
  </si>
  <si>
    <t xml:space="preserve">A15</t>
  </si>
  <si>
    <t xml:space="preserve">Label 0 (without white-matter abnormality)</t>
  </si>
  <si>
    <t xml:space="preserve">https://doi.org/10.1186/s13550-021-00830-6</t>
  </si>
  <si>
    <t xml:space="preserve">A16</t>
  </si>
  <si>
    <t xml:space="preserve">A17</t>
  </si>
  <si>
    <t xml:space="preserve">A18</t>
  </si>
  <si>
    <t xml:space="preserve">B00</t>
  </si>
  <si>
    <t xml:space="preserve">each DS – {DS2&amp;6}</t>
  </si>
  <si>
    <t xml:space="preserve">DS2&amp;6</t>
  </si>
  <si>
    <t xml:space="preserve">B01</t>
  </si>
  <si>
    <t xml:space="preserve">Exactly the same as C01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</si>
  <si>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</si>
  <si>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</si>
  <si>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</si>
  <si>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</si>
  <si>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</si>
  <si>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</si>
  <si>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</si>
  <si>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</si>
  <si>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</si>
  <si>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</si>
  <si>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</si>
  <si>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</si>
  <si>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</si>
  <si>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</si>
  <si>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</si>
  <si>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</si>
  <si>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</si>
  <si>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</si>
  <si>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</si>
  <si>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Ba00</t>
  </si>
  <si>
    <t xml:space="preserve">each DS – {DS1&amp;9}</t>
  </si>
  <si>
    <t xml:space="preserve">DS1&amp;9</t>
  </si>
  <si>
    <t xml:space="preserve">Ba01</t>
  </si>
  <si>
    <t xml:space="preserve">Exactly the same as Ca01</t>
  </si>
  <si>
    <t xml:space="preserve">Ba02</t>
  </si>
  <si>
    <t xml:space="preserve">Ba03</t>
  </si>
  <si>
    <t xml:space="preserve">Ba04</t>
  </si>
  <si>
    <t xml:space="preserve">Ba05</t>
  </si>
  <si>
    <t xml:space="preserve">Ba06</t>
  </si>
  <si>
    <t xml:space="preserve">Ba07</t>
  </si>
  <si>
    <t xml:space="preserve">Ba08</t>
  </si>
  <si>
    <t xml:space="preserve">Ba09</t>
  </si>
  <si>
    <t xml:space="preserve">Ba10</t>
  </si>
  <si>
    <t xml:space="preserve">Ba11</t>
  </si>
  <si>
    <t xml:space="preserve">Ba12</t>
  </si>
  <si>
    <t xml:space="preserve">Ba13</t>
  </si>
  <si>
    <t xml:space="preserve">Ba14</t>
  </si>
  <si>
    <t xml:space="preserve">Bb00</t>
  </si>
  <si>
    <t xml:space="preserve">each DS – {DS3&amp;7}</t>
  </si>
  <si>
    <t xml:space="preserve">DS3&amp;7</t>
  </si>
  <si>
    <t xml:space="preserve">Bb01</t>
  </si>
  <si>
    <t xml:space="preserve">Exactly the same as Cb01</t>
  </si>
  <si>
    <t xml:space="preserve">Bb02</t>
  </si>
  <si>
    <t xml:space="preserve">Bb03</t>
  </si>
  <si>
    <t xml:space="preserve">Bb04</t>
  </si>
  <si>
    <t xml:space="preserve">Bb05</t>
  </si>
  <si>
    <t xml:space="preserve">Bb06</t>
  </si>
  <si>
    <t xml:space="preserve">Bb07</t>
  </si>
  <si>
    <t xml:space="preserve">Bb08</t>
  </si>
  <si>
    <t xml:space="preserve">Bb09</t>
  </si>
  <si>
    <t xml:space="preserve">Bb10</t>
  </si>
  <si>
    <t xml:space="preserve">Bb11</t>
  </si>
  <si>
    <t xml:space="preserve">Bb12</t>
  </si>
  <si>
    <t xml:space="preserve">Bb13</t>
  </si>
  <si>
    <t xml:space="preserve">Bb14</t>
  </si>
  <si>
    <t xml:space="preserve">Bc00</t>
  </si>
  <si>
    <t xml:space="preserve">each DS – {DS4&amp;8}</t>
  </si>
  <si>
    <t xml:space="preserve">DS4&amp;8</t>
  </si>
  <si>
    <t xml:space="preserve">Bc01</t>
  </si>
  <si>
    <t xml:space="preserve">Exactly the same as Cc01</t>
  </si>
  <si>
    <t xml:space="preserve">Bc02</t>
  </si>
  <si>
    <t xml:space="preserve">Bc03</t>
  </si>
  <si>
    <t xml:space="preserve">Bc04</t>
  </si>
  <si>
    <t xml:space="preserve">Bc05</t>
  </si>
  <si>
    <t xml:space="preserve">Bc06</t>
  </si>
  <si>
    <t xml:space="preserve">Bc07</t>
  </si>
  <si>
    <t xml:space="preserve">Bc08</t>
  </si>
  <si>
    <t xml:space="preserve">Bc09</t>
  </si>
  <si>
    <t xml:space="preserve">Bc10</t>
  </si>
  <si>
    <t xml:space="preserve">Bc11</t>
  </si>
  <si>
    <t xml:space="preserve">Bc12</t>
  </si>
  <si>
    <t xml:space="preserve">Bc13</t>
  </si>
  <si>
    <t xml:space="preserve">Bc14</t>
  </si>
  <si>
    <t xml:space="preserve">Protocol 1</t>
  </si>
  <si>
    <t xml:space="preserve">Protocol 2</t>
  </si>
  <si>
    <t xml:space="preserve">Protocol 3</t>
  </si>
  <si>
    <t xml:space="preserve">Protocol 4</t>
  </si>
  <si>
    <t xml:space="preserve">Protocol 5</t>
  </si>
  <si>
    <t xml:space="preserve">Protocol 6</t>
  </si>
  <si>
    <t xml:space="preserve">Protocol 7</t>
  </si>
  <si>
    <t xml:space="preserve">Protocol 8</t>
  </si>
  <si>
    <t xml:space="preserve">Protocol 9</t>
  </si>
  <si>
    <t xml:space="preserve">Protocol 10</t>
  </si>
  <si>
    <t xml:space="preserve">Protocol 11</t>
  </si>
  <si>
    <t xml:space="preserve">Protocol 12</t>
  </si>
  <si>
    <t xml:space="preserve">Protocol 13</t>
  </si>
  <si>
    <t xml:space="preserve">Protocol 14</t>
  </si>
  <si>
    <t xml:space="preserve">Protocol 15</t>
  </si>
  <si>
    <t xml:space="preserve">Protocol 16</t>
  </si>
  <si>
    <t xml:space="preserve">C00</t>
  </si>
  <si>
    <t xml:space="preserve">Sie_Tri_30_Prot1</t>
  </si>
  <si>
    <t xml:space="preserve">Phi_Ing_30_Prot2</t>
  </si>
  <si>
    <t xml:space="preserve">Phi_NaN_30_Prot1</t>
  </si>
  <si>
    <t xml:space="preserve">Sie_Aer_15_Prot1</t>
  </si>
  <si>
    <t xml:space="preserve">Sie_Bio_30_Prot1</t>
  </si>
  <si>
    <t xml:space="preserve">GeE_Dis_30_Prot3</t>
  </si>
  <si>
    <t xml:space="preserve">Phi_Ach_30_Prot1</t>
  </si>
  <si>
    <t xml:space="preserve">Phi_Ing_30_Prot1</t>
  </si>
  <si>
    <t xml:space="preserve">Sie_Son_15_Prot1</t>
  </si>
  <si>
    <t xml:space="preserve">Sie_TrT_30_Prot1</t>
  </si>
  <si>
    <t xml:space="preserve">Sie_Pri_30_Prot1</t>
  </si>
  <si>
    <t xml:space="preserve">Sie_MaV_30_Prot1</t>
  </si>
  <si>
    <t xml:space="preserve">Sie_Sky_30_Prot2</t>
  </si>
  <si>
    <t xml:space="preserve">Sie_TrT_30_Prot2</t>
  </si>
  <si>
    <t xml:space="preserve">Sie_MaV_30_Prot2</t>
  </si>
  <si>
    <t xml:space="preserve">C01</t>
  </si>
  <si>
    <t xml:space="preserve">Same as E01</t>
  </si>
  <si>
    <t xml:space="preserve">C02</t>
  </si>
  <si>
    <t xml:space="preserve">C03</t>
  </si>
  <si>
    <t xml:space="preserve">C04</t>
  </si>
  <si>
    <t xml:space="preserve">D00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</si>
  <si>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</si>
  <si>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</si>
  <si>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</si>
  <si>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</si>
  <si>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</si>
  <si>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</si>
  <si>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Protocol Name</t>
  </si>
  <si>
    <t xml:space="preserve">Scanner_Manufacturer</t>
  </si>
  <si>
    <t xml:space="preserve">Scanner_Model</t>
  </si>
  <si>
    <t xml:space="preserve">Magnetic_Field_Strength(Tesla)</t>
  </si>
  <si>
    <t xml:space="preserve">Echo_Time(ms)</t>
  </si>
  <si>
    <t xml:space="preserve">Repetition_Time(ms)</t>
  </si>
  <si>
    <t xml:space="preserve">Inversion_Time(ms)</t>
  </si>
  <si>
    <t xml:space="preserve">Siemens</t>
  </si>
  <si>
    <t xml:space="preserve">Trio</t>
  </si>
  <si>
    <t xml:space="preserve">Philips</t>
  </si>
  <si>
    <t xml:space="preserve">Ingenia</t>
  </si>
  <si>
    <t xml:space="preserve">Philips Medical Systems</t>
  </si>
  <si>
    <t xml:space="preserve">nan</t>
  </si>
  <si>
    <t xml:space="preserve">Aera</t>
  </si>
  <si>
    <t xml:space="preserve">Biograph_mMR</t>
  </si>
  <si>
    <t xml:space="preserve">GE MEDICAL SYSTEMS</t>
  </si>
  <si>
    <t xml:space="preserve">DISCOVERY MR750, DISCOVERY MR750w </t>
  </si>
  <si>
    <t xml:space="preserve">[115.506, 117.053]</t>
  </si>
  <si>
    <t xml:space="preserve">[4800, 4802]</t>
  </si>
  <si>
    <t xml:space="preserve">[1454, 1482]</t>
  </si>
  <si>
    <t xml:space="preserve">Achieva</t>
  </si>
  <si>
    <t xml:space="preserve">Philips Healthcare</t>
  </si>
  <si>
    <t xml:space="preserve">[271, 317.638]</t>
  </si>
  <si>
    <t xml:space="preserve">Sonata</t>
  </si>
  <si>
    <t xml:space="preserve">Biograph</t>
  </si>
  <si>
    <t xml:space="preserve">SIEMENS</t>
  </si>
  <si>
    <t xml:space="preserve">TrioTim</t>
  </si>
  <si>
    <t xml:space="preserve">[310, 311]</t>
  </si>
  <si>
    <t xml:space="preserve">Prisma, Prisma_fit</t>
  </si>
  <si>
    <t xml:space="preserve">MAGNETOM_Vida</t>
  </si>
  <si>
    <t xml:space="preserve">Skyra</t>
  </si>
  <si>
    <t xml:space="preserve">[91, 94]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</si>
</sst>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FF"/>
      <name val="Arial"/>
      <family val="2"/>
      <charset val="1"/>
    </font>
    <font>
      <sz val="7"/>
      <name val="Arial"/>
      <family val="2"/>
      <charset val="1"/>
    </font>
    <font>
      <sz val="8"/>
      <name val="Arial"/>
      <family val="2"/>
      <charset val="1"/>
    </font>
    <font>
      <sz val="6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81D41A"/>
        <bgColor rgb="FF969696"/>
      </patternFill>
    </fill>
    <fill>
      <patternFill patternType="solid">
        <fgColor rgb="FF5DA6F6"/>
        <bgColor rgb="FF729FCF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80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5DA6F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18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DA6F6"/>
      <rgbColor rgb="FF81D41A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mart-stats-tools.org/lesion-challenge-2015" TargetMode="External"/><Relationship Id="rId2" Type="http://schemas.openxmlformats.org/officeDocument/2006/relationships/hyperlink" Target="https://doi.org/10.1007/s12021-017-9348-7" TargetMode="External"/><Relationship Id="rId3" Type="http://schemas.openxmlformats.org/officeDocument/2006/relationships/hyperlink" Target="https://github.com/muschellij2/open_ms_data/" TargetMode="External"/><Relationship Id="rId4" Type="http://schemas.openxmlformats.org/officeDocument/2006/relationships/hyperlink" Target="https://portal.fli-iam.irisa.fr/" TargetMode="External"/><Relationship Id="rId5" Type="http://schemas.openxmlformats.org/officeDocument/2006/relationships/hyperlink" Target="https://portal.fli-iam.irisa.fr/" TargetMode="External"/><Relationship Id="rId6" Type="http://schemas.openxmlformats.org/officeDocument/2006/relationships/hyperlink" Target="https://www.sciencedirect.com/science/article/pii/S235234092200347X" TargetMode="External"/><Relationship Id="rId7" Type="http://schemas.openxmlformats.org/officeDocument/2006/relationships/hyperlink" Target="https://data.mendeley.com/datasets/8bctsm8jz7/1" TargetMode="External"/><Relationship Id="rId8" Type="http://schemas.openxmlformats.org/officeDocument/2006/relationships/hyperlink" Target="https://www.jstor.org/stable/3067153?seq=5" TargetMode="External"/><Relationship Id="rId9" Type="http://schemas.openxmlformats.org/officeDocument/2006/relationships/hyperlink" Target="https://ida.loni.usc.edu/" TargetMode="External"/><Relationship Id="rId10" Type="http://schemas.openxmlformats.org/officeDocument/2006/relationships/hyperlink" Target="https://www.oasis-brains.org/" TargetMode="External"/><Relationship Id="rId11" Type="http://schemas.openxmlformats.org/officeDocument/2006/relationships/hyperlink" Target="https://adni.loni.usc.edu/" TargetMode="External"/><Relationship Id="rId12" Type="http://schemas.openxmlformats.org/officeDocument/2006/relationships/hyperlink" Target="https://doi.org/10.1186/s13550-021-00830-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139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78" activeCellId="1" sqref="A10:A16 A78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1" width="5.55"/>
    <col collapsed="false" customWidth="true" hidden="false" outlineLevel="0" max="3" min="3" style="1" width="7.17"/>
    <col collapsed="false" customWidth="true" hidden="false" outlineLevel="0" max="4" min="4" style="1" width="7.07"/>
    <col collapsed="false" customWidth="true" hidden="false" outlineLevel="0" max="5" min="5" style="1" width="4.17"/>
    <col collapsed="false" customWidth="true" hidden="false" outlineLevel="0" max="6" min="6" style="1" width="6.94"/>
    <col collapsed="false" customWidth="true" hidden="false" outlineLevel="0" max="7" min="7" style="1" width="7.17"/>
    <col collapsed="false" customWidth="true" hidden="false" outlineLevel="0" max="8" min="8" style="1" width="4.05"/>
    <col collapsed="false" customWidth="true" hidden="false" outlineLevel="0" max="9" min="9" style="1" width="6.94"/>
    <col collapsed="false" customWidth="true" hidden="false" outlineLevel="0" max="10" min="10" style="1" width="7.53"/>
    <col collapsed="false" customWidth="true" hidden="false" outlineLevel="0" max="11" min="11" style="1" width="4.63"/>
    <col collapsed="false" customWidth="true" hidden="false" outlineLevel="0" max="12" min="12" style="1" width="6.94"/>
    <col collapsed="false" customWidth="true" hidden="false" outlineLevel="0" max="13" min="13" style="1" width="7.29"/>
    <col collapsed="false" customWidth="true" hidden="false" outlineLevel="0" max="14" min="14" style="1" width="3.37"/>
    <col collapsed="false" customWidth="true" hidden="false" outlineLevel="0" max="15" min="15" style="1" width="17.8"/>
    <col collapsed="false" customWidth="true" hidden="false" outlineLevel="0" max="16" min="16" style="1" width="3.11"/>
    <col collapsed="false" customWidth="true" hidden="false" outlineLevel="0" max="17" min="17" style="1" width="17.8"/>
    <col collapsed="false" customWidth="true" hidden="false" outlineLevel="0" max="18" min="18" style="1" width="3.7"/>
    <col collapsed="false" customWidth="true" hidden="false" outlineLevel="0" max="19" min="19" style="1" width="8.66"/>
    <col collapsed="false" customWidth="true" hidden="false" outlineLevel="0" max="20" min="20" style="1" width="6.38"/>
    <col collapsed="false" customWidth="true" hidden="false" outlineLevel="0" max="21" min="21" style="1" width="7.11"/>
    <col collapsed="false" customWidth="true" hidden="false" outlineLevel="0" max="22" min="22" style="2" width="5.81"/>
    <col collapsed="false" customWidth="true" hidden="false" outlineLevel="0" max="23" min="23" style="2" width="5.88"/>
    <col collapsed="false" customWidth="true" hidden="false" outlineLevel="0" max="24" min="24" style="2" width="5.81"/>
    <col collapsed="false" customWidth="true" hidden="false" outlineLevel="0" max="25" min="25" style="2" width="5.1"/>
    <col collapsed="false" customWidth="true" hidden="false" outlineLevel="0" max="26" min="26" style="1" width="7.6"/>
    <col collapsed="false" customWidth="true" hidden="false" outlineLevel="0" max="27" min="27" style="1" width="6.88"/>
    <col collapsed="false" customWidth="true" hidden="false" outlineLevel="0" max="28" min="28" style="2" width="6.21"/>
    <col collapsed="false" customWidth="true" hidden="false" outlineLevel="0" max="29" min="29" style="2" width="6.81"/>
    <col collapsed="false" customWidth="true" hidden="false" outlineLevel="0" max="30" min="30" style="2" width="7.09"/>
    <col collapsed="false" customWidth="true" hidden="false" outlineLevel="0" max="31" min="31" style="2" width="5.41"/>
    <col collapsed="false" customWidth="true" hidden="false" outlineLevel="0" max="32" min="32" style="1" width="9.81"/>
    <col collapsed="false" customWidth="true" hidden="false" outlineLevel="0" max="33" min="33" style="2" width="7.04"/>
    <col collapsed="false" customWidth="true" hidden="false" outlineLevel="0" max="34" min="34" style="2" width="5.76"/>
    <col collapsed="false" customWidth="true" hidden="false" outlineLevel="0" max="35" min="35" style="2" width="5.88"/>
    <col collapsed="false" customWidth="true" hidden="false" outlineLevel="0" max="36" min="36" style="2" width="5.76"/>
    <col collapsed="false" customWidth="true" hidden="false" outlineLevel="0" max="37" min="37" style="2" width="5.16"/>
    <col collapsed="false" customWidth="true" hidden="false" outlineLevel="0" max="38" min="38" style="1" width="9.47"/>
    <col collapsed="false" customWidth="true" hidden="false" outlineLevel="0" max="39" min="39" style="2" width="7.04"/>
    <col collapsed="false" customWidth="true" hidden="false" outlineLevel="0" max="40" min="40" style="2" width="7.22"/>
    <col collapsed="false" customWidth="true" hidden="false" outlineLevel="0" max="41" min="41" style="2" width="6.05"/>
    <col collapsed="false" customWidth="true" hidden="false" outlineLevel="0" max="42" min="42" style="2" width="6.15"/>
    <col collapsed="false" customWidth="true" hidden="false" outlineLevel="0" max="43" min="43" style="2" width="5.55"/>
    <col collapsed="false" customWidth="true" hidden="false" outlineLevel="0" max="44" min="44" style="1" width="6.57"/>
    <col collapsed="false" customWidth="true" hidden="false" outlineLevel="0" max="45" min="45" style="2" width="6.74"/>
    <col collapsed="false" customWidth="true" hidden="false" outlineLevel="0" max="46" min="46" style="2" width="6.15"/>
    <col collapsed="false" customWidth="true" hidden="false" outlineLevel="0" max="47" min="47" style="1" width="6.84"/>
    <col collapsed="false" customWidth="true" hidden="false" outlineLevel="0" max="48" min="48" style="1" width="6.23"/>
    <col collapsed="false" customWidth="true" hidden="false" outlineLevel="0" max="49" min="49" style="2" width="5.55"/>
    <col collapsed="false" customWidth="true" hidden="false" outlineLevel="0" max="50" min="50" style="2" width="8.7"/>
    <col collapsed="false" customWidth="true" hidden="false" outlineLevel="0" max="51" min="51" style="2" width="7.56"/>
    <col collapsed="false" customWidth="true" hidden="false" outlineLevel="0" max="52" min="52" style="2" width="5.78"/>
    <col collapsed="false" customWidth="true" hidden="false" outlineLevel="0" max="53" min="53" style="2" width="5.96"/>
    <col collapsed="false" customWidth="true" hidden="false" outlineLevel="0" max="54" min="54" style="2" width="5.88"/>
    <col collapsed="false" customWidth="true" hidden="false" outlineLevel="0" max="55" min="55" style="2" width="5.89"/>
    <col collapsed="false" customWidth="true" hidden="false" outlineLevel="0" max="56" min="56" style="2" width="6.57"/>
    <col collapsed="false" customWidth="true" hidden="false" outlineLevel="0" max="57" min="57" style="2" width="7.56"/>
    <col collapsed="false" customWidth="true" hidden="false" outlineLevel="0" max="58" min="58" style="2" width="5.78"/>
    <col collapsed="false" customWidth="true" hidden="false" outlineLevel="0" max="59" min="59" style="2" width="5.96"/>
    <col collapsed="false" customWidth="true" hidden="false" outlineLevel="0" max="60" min="60" style="2" width="5.88"/>
    <col collapsed="false" customWidth="true" hidden="false" outlineLevel="0" max="61" min="61" style="2" width="5.89"/>
    <col collapsed="false" customWidth="true" hidden="false" outlineLevel="0" max="62" min="62" style="1" width="6.57"/>
    <col collapsed="false" customWidth="true" hidden="false" outlineLevel="0" max="63" min="63" style="2" width="7.56"/>
    <col collapsed="false" customWidth="true" hidden="false" outlineLevel="0" max="64" min="64" style="2" width="5.78"/>
    <col collapsed="false" customWidth="true" hidden="false" outlineLevel="0" max="65" min="65" style="2" width="5.96"/>
    <col collapsed="false" customWidth="true" hidden="false" outlineLevel="0" max="66" min="66" style="2" width="5.88"/>
    <col collapsed="false" customWidth="true" hidden="false" outlineLevel="0" max="67" min="67" style="2" width="5.89"/>
    <col collapsed="false" customWidth="true" hidden="false" outlineLevel="0" max="68" min="68" style="1" width="8.21"/>
    <col collapsed="false" customWidth="true" hidden="false" outlineLevel="0" max="69" min="69" style="2" width="7.56"/>
    <col collapsed="false" customWidth="true" hidden="false" outlineLevel="0" max="70" min="70" style="2" width="6.94"/>
    <col collapsed="false" customWidth="true" hidden="false" outlineLevel="0" max="71" min="71" style="2" width="6.36"/>
    <col collapsed="false" customWidth="true" hidden="false" outlineLevel="0" max="72" min="72" style="1" width="7.64"/>
    <col collapsed="false" customWidth="true" hidden="false" outlineLevel="0" max="73" min="73" style="2" width="5.79"/>
    <col collapsed="false" customWidth="true" hidden="false" outlineLevel="0" max="74" min="74" style="1" width="6.83"/>
    <col collapsed="false" customWidth="true" hidden="false" outlineLevel="0" max="75" min="75" style="2" width="8.33"/>
    <col collapsed="false" customWidth="true" hidden="false" outlineLevel="0" max="76" min="76" style="2" width="6.13"/>
    <col collapsed="false" customWidth="true" hidden="false" outlineLevel="0" max="77" min="77" style="2" width="6.36"/>
    <col collapsed="false" customWidth="true" hidden="false" outlineLevel="0" max="78" min="78" style="2" width="6.48"/>
    <col collapsed="false" customWidth="true" hidden="false" outlineLevel="0" max="79" min="79" style="2" width="5.09"/>
    <col collapsed="false" customWidth="true" hidden="false" outlineLevel="0" max="80" min="80" style="2" width="9.16"/>
    <col collapsed="false" customWidth="true" hidden="false" outlineLevel="0" max="81" min="81" style="2" width="7.64"/>
    <col collapsed="false" customWidth="true" hidden="false" outlineLevel="0" max="82" min="82" style="2" width="5.76"/>
    <col collapsed="false" customWidth="true" hidden="false" outlineLevel="0" max="83" min="83" style="2" width="5.88"/>
    <col collapsed="false" customWidth="true" hidden="false" outlineLevel="0" max="84" min="84" style="2" width="5.76"/>
    <col collapsed="false" customWidth="true" hidden="false" outlineLevel="0" max="85" min="85" style="2" width="5.16"/>
    <col collapsed="false" customWidth="true" hidden="false" outlineLevel="0" max="87" min="86" style="2" width="16.04"/>
    <col collapsed="false" customWidth="true" hidden="false" outlineLevel="0" max="88" min="88" style="2" width="52.19"/>
    <col collapsed="false" customWidth="true" hidden="false" outlineLevel="0" max="89" min="89" style="2" width="22.23"/>
    <col collapsed="false" customWidth="true" hidden="false" outlineLevel="0" max="90" min="90" style="2" width="15.09"/>
    <col collapsed="false" customWidth="true" hidden="false" outlineLevel="0" max="91" min="91" style="2" width="38.7"/>
    <col collapsed="false" customWidth="true" hidden="false" outlineLevel="0" max="92" min="92" style="2" width="11.64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2</v>
      </c>
      <c r="O1" s="3"/>
      <c r="P1" s="3"/>
      <c r="Q1" s="3"/>
      <c r="R1" s="3"/>
      <c r="S1" s="3"/>
      <c r="T1" s="3" t="s">
        <v>3</v>
      </c>
      <c r="U1" s="3"/>
      <c r="V1" s="3"/>
      <c r="W1" s="3"/>
      <c r="X1" s="3"/>
      <c r="Y1" s="3"/>
      <c r="Z1" s="3" t="s">
        <v>4</v>
      </c>
      <c r="AA1" s="3"/>
      <c r="AB1" s="3"/>
      <c r="AC1" s="3"/>
      <c r="AD1" s="3"/>
      <c r="AE1" s="3"/>
      <c r="AF1" s="3" t="s">
        <v>5</v>
      </c>
      <c r="AG1" s="3"/>
      <c r="AH1" s="3"/>
      <c r="AI1" s="3"/>
      <c r="AJ1" s="3"/>
      <c r="AK1" s="3"/>
      <c r="AL1" s="3" t="s">
        <v>6</v>
      </c>
      <c r="AM1" s="3"/>
      <c r="AN1" s="3"/>
      <c r="AO1" s="3"/>
      <c r="AP1" s="3"/>
      <c r="AQ1" s="3"/>
      <c r="AR1" s="3" t="s">
        <v>7</v>
      </c>
      <c r="AS1" s="3"/>
      <c r="AT1" s="3"/>
      <c r="AU1" s="3"/>
      <c r="AV1" s="3"/>
      <c r="AW1" s="3"/>
      <c r="AX1" s="3" t="s">
        <v>8</v>
      </c>
      <c r="AY1" s="3"/>
      <c r="AZ1" s="3"/>
      <c r="BA1" s="3"/>
      <c r="BB1" s="3"/>
      <c r="BC1" s="3"/>
      <c r="BD1" s="3" t="s">
        <v>9</v>
      </c>
      <c r="BE1" s="3"/>
      <c r="BF1" s="3"/>
      <c r="BG1" s="3"/>
      <c r="BH1" s="3"/>
      <c r="BI1" s="3"/>
      <c r="BJ1" s="3" t="s">
        <v>10</v>
      </c>
      <c r="BK1" s="3"/>
      <c r="BL1" s="3"/>
      <c r="BM1" s="3"/>
      <c r="BN1" s="3"/>
      <c r="BO1" s="3"/>
      <c r="BP1" s="3" t="s">
        <v>11</v>
      </c>
      <c r="BQ1" s="3"/>
      <c r="BR1" s="3"/>
      <c r="BS1" s="3"/>
      <c r="BT1" s="3"/>
      <c r="BU1" s="3"/>
      <c r="BV1" s="3" t="s">
        <v>12</v>
      </c>
      <c r="BW1" s="3"/>
      <c r="BX1" s="3"/>
      <c r="BY1" s="3"/>
      <c r="BZ1" s="3"/>
      <c r="CA1" s="3"/>
      <c r="CB1" s="3" t="s">
        <v>13</v>
      </c>
      <c r="CC1" s="3"/>
      <c r="CD1" s="3"/>
      <c r="CE1" s="3"/>
      <c r="CF1" s="3"/>
      <c r="CG1" s="3"/>
      <c r="CH1" s="0"/>
      <c r="CI1" s="0"/>
      <c r="CJ1" s="0"/>
      <c r="CK1" s="0"/>
      <c r="CL1" s="0"/>
      <c r="CM1" s="0"/>
      <c r="CN1" s="0"/>
    </row>
    <row r="2" customFormat="false" ht="12.8" hidden="false" customHeight="false" outlineLevel="0" collapsed="false">
      <c r="A2" s="3"/>
      <c r="B2" s="3" t="s">
        <v>14</v>
      </c>
      <c r="C2" s="3"/>
      <c r="D2" s="3"/>
      <c r="E2" s="3"/>
      <c r="F2" s="3" t="s">
        <v>15</v>
      </c>
      <c r="G2" s="3"/>
      <c r="H2" s="3"/>
      <c r="I2" s="3" t="s">
        <v>16</v>
      </c>
      <c r="J2" s="3"/>
      <c r="K2" s="3"/>
      <c r="L2" s="3" t="s">
        <v>17</v>
      </c>
      <c r="M2" s="3"/>
      <c r="N2" s="3" t="s">
        <v>15</v>
      </c>
      <c r="O2" s="3"/>
      <c r="P2" s="3" t="s">
        <v>16</v>
      </c>
      <c r="Q2" s="3"/>
      <c r="R2" s="3" t="s">
        <v>18</v>
      </c>
      <c r="S2" s="3"/>
      <c r="T2" s="3" t="s">
        <v>19</v>
      </c>
      <c r="U2" s="3" t="s">
        <v>20</v>
      </c>
      <c r="V2" s="3" t="s">
        <v>21</v>
      </c>
      <c r="W2" s="3"/>
      <c r="X2" s="3"/>
      <c r="Y2" s="3"/>
      <c r="Z2" s="3" t="s">
        <v>19</v>
      </c>
      <c r="AA2" s="3" t="s">
        <v>20</v>
      </c>
      <c r="AB2" s="3" t="s">
        <v>21</v>
      </c>
      <c r="AC2" s="3"/>
      <c r="AD2" s="3"/>
      <c r="AE2" s="3"/>
      <c r="AF2" s="3" t="s">
        <v>19</v>
      </c>
      <c r="AG2" s="3" t="s">
        <v>20</v>
      </c>
      <c r="AH2" s="3" t="s">
        <v>21</v>
      </c>
      <c r="AI2" s="3"/>
      <c r="AJ2" s="3"/>
      <c r="AK2" s="3"/>
      <c r="AL2" s="3" t="s">
        <v>19</v>
      </c>
      <c r="AM2" s="3" t="s">
        <v>20</v>
      </c>
      <c r="AN2" s="3" t="s">
        <v>21</v>
      </c>
      <c r="AO2" s="3"/>
      <c r="AP2" s="3"/>
      <c r="AQ2" s="3"/>
      <c r="AR2" s="3" t="s">
        <v>19</v>
      </c>
      <c r="AS2" s="3" t="s">
        <v>20</v>
      </c>
      <c r="AT2" s="3" t="s">
        <v>21</v>
      </c>
      <c r="AU2" s="3"/>
      <c r="AV2" s="3"/>
      <c r="AW2" s="3"/>
      <c r="AX2" s="3" t="s">
        <v>19</v>
      </c>
      <c r="AY2" s="3" t="s">
        <v>20</v>
      </c>
      <c r="AZ2" s="3" t="s">
        <v>21</v>
      </c>
      <c r="BA2" s="3"/>
      <c r="BB2" s="3"/>
      <c r="BC2" s="3"/>
      <c r="BD2" s="3" t="s">
        <v>19</v>
      </c>
      <c r="BE2" s="3" t="s">
        <v>20</v>
      </c>
      <c r="BF2" s="3" t="s">
        <v>21</v>
      </c>
      <c r="BG2" s="3"/>
      <c r="BH2" s="3"/>
      <c r="BI2" s="3"/>
      <c r="BJ2" s="3" t="s">
        <v>19</v>
      </c>
      <c r="BK2" s="3" t="s">
        <v>20</v>
      </c>
      <c r="BL2" s="3" t="s">
        <v>21</v>
      </c>
      <c r="BM2" s="3"/>
      <c r="BN2" s="3"/>
      <c r="BO2" s="3"/>
      <c r="BP2" s="3" t="s">
        <v>19</v>
      </c>
      <c r="BQ2" s="3" t="s">
        <v>20</v>
      </c>
      <c r="BR2" s="3" t="s">
        <v>21</v>
      </c>
      <c r="BS2" s="3"/>
      <c r="BT2" s="3"/>
      <c r="BU2" s="3"/>
      <c r="BV2" s="3" t="s">
        <v>19</v>
      </c>
      <c r="BW2" s="3" t="s">
        <v>20</v>
      </c>
      <c r="BX2" s="3" t="s">
        <v>21</v>
      </c>
      <c r="BY2" s="3"/>
      <c r="BZ2" s="3"/>
      <c r="CA2" s="3"/>
      <c r="CB2" s="3" t="s">
        <v>19</v>
      </c>
      <c r="CC2" s="3" t="s">
        <v>20</v>
      </c>
      <c r="CD2" s="3" t="s">
        <v>21</v>
      </c>
      <c r="CE2" s="3"/>
      <c r="CF2" s="3"/>
      <c r="CG2" s="3"/>
      <c r="CH2" s="0"/>
      <c r="CI2" s="4" t="s">
        <v>22</v>
      </c>
      <c r="CJ2" s="0"/>
      <c r="CK2" s="0"/>
      <c r="CL2" s="0"/>
      <c r="CM2" s="0"/>
      <c r="CN2" s="0"/>
    </row>
    <row r="3" customFormat="false" ht="12.8" hidden="false" customHeight="false" outlineLevel="0" collapsed="false">
      <c r="A3" s="3"/>
      <c r="B3" s="3" t="s">
        <v>23</v>
      </c>
      <c r="C3" s="5" t="s">
        <v>24</v>
      </c>
      <c r="D3" s="5" t="s">
        <v>25</v>
      </c>
      <c r="E3" s="5" t="s">
        <v>26</v>
      </c>
      <c r="F3" s="5" t="s">
        <v>24</v>
      </c>
      <c r="G3" s="5" t="s">
        <v>25</v>
      </c>
      <c r="H3" s="5" t="s">
        <v>26</v>
      </c>
      <c r="I3" s="5" t="s">
        <v>24</v>
      </c>
      <c r="J3" s="5" t="s">
        <v>25</v>
      </c>
      <c r="K3" s="5" t="s">
        <v>26</v>
      </c>
      <c r="L3" s="5" t="s">
        <v>24</v>
      </c>
      <c r="M3" s="5" t="s">
        <v>25</v>
      </c>
      <c r="N3" s="5" t="s">
        <v>27</v>
      </c>
      <c r="O3" s="5" t="s">
        <v>28</v>
      </c>
      <c r="P3" s="5" t="s">
        <v>27</v>
      </c>
      <c r="Q3" s="5" t="s">
        <v>28</v>
      </c>
      <c r="R3" s="5" t="s">
        <v>27</v>
      </c>
      <c r="S3" s="5" t="s">
        <v>28</v>
      </c>
      <c r="T3" s="3"/>
      <c r="U3" s="3"/>
      <c r="V3" s="5" t="s">
        <v>14</v>
      </c>
      <c r="W3" s="5" t="s">
        <v>15</v>
      </c>
      <c r="X3" s="5" t="s">
        <v>29</v>
      </c>
      <c r="Y3" s="5" t="s">
        <v>17</v>
      </c>
      <c r="Z3" s="3"/>
      <c r="AA3" s="3"/>
      <c r="AB3" s="5" t="s">
        <v>14</v>
      </c>
      <c r="AC3" s="5" t="s">
        <v>15</v>
      </c>
      <c r="AD3" s="5" t="s">
        <v>29</v>
      </c>
      <c r="AE3" s="5" t="s">
        <v>17</v>
      </c>
      <c r="AF3" s="3"/>
      <c r="AG3" s="3"/>
      <c r="AH3" s="5" t="s">
        <v>14</v>
      </c>
      <c r="AI3" s="5" t="s">
        <v>15</v>
      </c>
      <c r="AJ3" s="5" t="s">
        <v>29</v>
      </c>
      <c r="AK3" s="5" t="s">
        <v>17</v>
      </c>
      <c r="AL3" s="3"/>
      <c r="AM3" s="3"/>
      <c r="AN3" s="5" t="s">
        <v>14</v>
      </c>
      <c r="AO3" s="5" t="s">
        <v>15</v>
      </c>
      <c r="AP3" s="5" t="s">
        <v>29</v>
      </c>
      <c r="AQ3" s="5" t="s">
        <v>17</v>
      </c>
      <c r="AR3" s="3"/>
      <c r="AS3" s="3"/>
      <c r="AT3" s="5" t="s">
        <v>14</v>
      </c>
      <c r="AU3" s="5" t="s">
        <v>15</v>
      </c>
      <c r="AV3" s="5" t="s">
        <v>29</v>
      </c>
      <c r="AW3" s="5" t="s">
        <v>17</v>
      </c>
      <c r="AX3" s="3"/>
      <c r="AY3" s="3"/>
      <c r="AZ3" s="5" t="s">
        <v>14</v>
      </c>
      <c r="BA3" s="5" t="s">
        <v>15</v>
      </c>
      <c r="BB3" s="5" t="s">
        <v>29</v>
      </c>
      <c r="BC3" s="5" t="s">
        <v>17</v>
      </c>
      <c r="BD3" s="3"/>
      <c r="BE3" s="3"/>
      <c r="BF3" s="5" t="s">
        <v>14</v>
      </c>
      <c r="BG3" s="5" t="s">
        <v>15</v>
      </c>
      <c r="BH3" s="5" t="s">
        <v>29</v>
      </c>
      <c r="BI3" s="5" t="s">
        <v>17</v>
      </c>
      <c r="BJ3" s="3"/>
      <c r="BK3" s="3"/>
      <c r="BL3" s="5" t="s">
        <v>14</v>
      </c>
      <c r="BM3" s="5" t="s">
        <v>15</v>
      </c>
      <c r="BN3" s="5" t="s">
        <v>29</v>
      </c>
      <c r="BO3" s="5" t="s">
        <v>17</v>
      </c>
      <c r="BP3" s="3"/>
      <c r="BQ3" s="3"/>
      <c r="BR3" s="5" t="s">
        <v>14</v>
      </c>
      <c r="BS3" s="5" t="s">
        <v>15</v>
      </c>
      <c r="BT3" s="5" t="s">
        <v>29</v>
      </c>
      <c r="BU3" s="5" t="s">
        <v>17</v>
      </c>
      <c r="BV3" s="3"/>
      <c r="BW3" s="3"/>
      <c r="BX3" s="5" t="s">
        <v>14</v>
      </c>
      <c r="BY3" s="5" t="s">
        <v>15</v>
      </c>
      <c r="BZ3" s="5" t="s">
        <v>29</v>
      </c>
      <c r="CA3" s="5" t="s">
        <v>17</v>
      </c>
      <c r="CB3" s="3"/>
      <c r="CC3" s="3"/>
      <c r="CD3" s="5" t="s">
        <v>14</v>
      </c>
      <c r="CE3" s="5" t="s">
        <v>15</v>
      </c>
      <c r="CF3" s="5" t="s">
        <v>29</v>
      </c>
      <c r="CG3" s="5" t="s">
        <v>17</v>
      </c>
      <c r="CH3" s="0"/>
      <c r="CI3" s="4"/>
      <c r="CJ3" s="0"/>
      <c r="CK3" s="0"/>
      <c r="CL3" s="0"/>
      <c r="CM3" s="0"/>
      <c r="CN3" s="0"/>
    </row>
    <row r="4" customFormat="false" ht="12.8" hidden="false" customHeight="false" outlineLevel="0" collapsed="false">
      <c r="A4" s="6" t="s">
        <v>30</v>
      </c>
      <c r="B4" s="7" t="n">
        <f aca="false">C4+D4</f>
        <v>306</v>
      </c>
      <c r="C4" s="8" t="n">
        <f aca="false">V4+AB4+AH4+AN4+AT4+AZ4+BF4</f>
        <v>153</v>
      </c>
      <c r="D4" s="8" t="n">
        <f aca="false">BX4+BR4+BL4+CD4</f>
        <v>153</v>
      </c>
      <c r="E4" s="9" t="n">
        <f aca="false">C4-D4</f>
        <v>0</v>
      </c>
      <c r="F4" s="8" t="n">
        <f aca="false">W4+AC4+AI4+AO4+AU4+BA4+BG4</f>
        <v>107</v>
      </c>
      <c r="G4" s="8" t="n">
        <f aca="false">BM4+BS4+BY4+CE4</f>
        <v>107</v>
      </c>
      <c r="H4" s="9" t="n">
        <f aca="false">F4-G4</f>
        <v>0</v>
      </c>
      <c r="I4" s="8" t="n">
        <f aca="false">X4+AD4+AJ4+AP4+AV4+BB4+BH4</f>
        <v>16</v>
      </c>
      <c r="J4" s="8" t="n">
        <f aca="false">BN4+BT4+BZ4+CF4</f>
        <v>16</v>
      </c>
      <c r="K4" s="9" t="n">
        <f aca="false">I4-J4</f>
        <v>0</v>
      </c>
      <c r="L4" s="8" t="n">
        <f aca="false">Y4+AE4+AK4+AQ4+AW4+BC4+BI4</f>
        <v>30</v>
      </c>
      <c r="M4" s="8" t="n">
        <f aca="false">CA4+BU4+BO4+CG4</f>
        <v>30</v>
      </c>
      <c r="N4" s="10" t="n">
        <v>70</v>
      </c>
      <c r="O4" s="11" t="s">
        <v>31</v>
      </c>
      <c r="P4" s="11" t="n">
        <v>10</v>
      </c>
      <c r="Q4" s="11" t="s">
        <v>31</v>
      </c>
      <c r="R4" s="11" t="n">
        <v>20</v>
      </c>
      <c r="S4" s="6" t="s">
        <v>31</v>
      </c>
      <c r="T4" s="12" t="s">
        <v>32</v>
      </c>
      <c r="U4" s="13" t="n">
        <v>1</v>
      </c>
      <c r="V4" s="11" t="n">
        <v>10</v>
      </c>
      <c r="W4" s="11" t="n">
        <f aca="false">INT(V4*$N$4/100)</f>
        <v>7</v>
      </c>
      <c r="X4" s="11" t="n">
        <f aca="false">ROUND(V4*$P$4/100,0)</f>
        <v>1</v>
      </c>
      <c r="Y4" s="6" t="n">
        <f aca="false">V$4-W$4-X$4</f>
        <v>2</v>
      </c>
      <c r="Z4" s="14" t="s">
        <v>33</v>
      </c>
      <c r="AA4" s="13" t="n">
        <v>1</v>
      </c>
      <c r="AB4" s="11" t="n">
        <v>10</v>
      </c>
      <c r="AC4" s="11" t="n">
        <f aca="false">ROUND(AB4*$N$4/100,0)</f>
        <v>7</v>
      </c>
      <c r="AD4" s="11" t="n">
        <f aca="false">ROUND(AB4*$P$4/100,0)</f>
        <v>1</v>
      </c>
      <c r="AE4" s="6" t="n">
        <f aca="false">AB$4-AC$4-AD$4</f>
        <v>2</v>
      </c>
      <c r="AF4" s="15" t="s">
        <v>34</v>
      </c>
      <c r="AG4" s="13" t="n">
        <v>1</v>
      </c>
      <c r="AH4" s="11" t="n">
        <v>14</v>
      </c>
      <c r="AI4" s="11" t="n">
        <f aca="false">ROUND(AH4*$N$4/100,0)</f>
        <v>10</v>
      </c>
      <c r="AJ4" s="11" t="n">
        <f aca="false">ROUND(AH4*$P$4/100,0)</f>
        <v>1</v>
      </c>
      <c r="AK4" s="6" t="n">
        <f aca="false">AH$4-AI$4-AJ$4</f>
        <v>3</v>
      </c>
      <c r="AL4" s="16" t="s">
        <v>35</v>
      </c>
      <c r="AM4" s="13" t="n">
        <v>1</v>
      </c>
      <c r="AN4" s="11" t="n">
        <v>17</v>
      </c>
      <c r="AO4" s="11" t="n">
        <f aca="false">ROUND(AN4*$N$4/100,0)</f>
        <v>12</v>
      </c>
      <c r="AP4" s="11" t="n">
        <f aca="false">ROUND(AN4*$P$4/100,0)</f>
        <v>2</v>
      </c>
      <c r="AQ4" s="6" t="n">
        <f aca="false">AN$4-AO$4-AP$4</f>
        <v>3</v>
      </c>
      <c r="AR4" s="17" t="s">
        <v>36</v>
      </c>
      <c r="AS4" s="13" t="n">
        <v>1</v>
      </c>
      <c r="AT4" s="18" t="n">
        <v>9</v>
      </c>
      <c r="AU4" s="19" t="n">
        <f aca="false">ROUND(AT4*$N$4/100,0)</f>
        <v>6</v>
      </c>
      <c r="AV4" s="19" t="n">
        <f aca="false">ROUND(AT4*$P$4/100,0)</f>
        <v>1</v>
      </c>
      <c r="AW4" s="20" t="n">
        <f aca="false">AT$4-AU$4-AV$4</f>
        <v>2</v>
      </c>
      <c r="AX4" s="15" t="s">
        <v>37</v>
      </c>
      <c r="AY4" s="13" t="n">
        <v>1</v>
      </c>
      <c r="AZ4" s="11" t="n">
        <v>26</v>
      </c>
      <c r="BA4" s="11" t="n">
        <f aca="false">ROUND(AZ4*$N$4/100,0)</f>
        <v>18</v>
      </c>
      <c r="BB4" s="11" t="n">
        <f aca="false">ROUND(AZ4*$P$4/100,0)</f>
        <v>3</v>
      </c>
      <c r="BC4" s="6" t="n">
        <f aca="false">AZ$4-BA$4-BB$4</f>
        <v>5</v>
      </c>
      <c r="BD4" s="16" t="s">
        <v>38</v>
      </c>
      <c r="BE4" s="13" t="n">
        <v>1</v>
      </c>
      <c r="BF4" s="11" t="n">
        <v>67</v>
      </c>
      <c r="BG4" s="11" t="n">
        <f aca="false">ROUND(BF4*$N$4/100,0)</f>
        <v>47</v>
      </c>
      <c r="BH4" s="11" t="n">
        <f aca="false">ROUND(BF4*$P$4/100,0)</f>
        <v>7</v>
      </c>
      <c r="BI4" s="6" t="n">
        <f aca="false">BF$4-BG$4-BH$4</f>
        <v>13</v>
      </c>
      <c r="BJ4" s="14" t="s">
        <v>39</v>
      </c>
      <c r="BK4" s="21" t="n">
        <v>0</v>
      </c>
      <c r="BL4" s="11" t="n">
        <v>5</v>
      </c>
      <c r="BM4" s="11" t="n">
        <v>3</v>
      </c>
      <c r="BN4" s="11" t="n">
        <f aca="false">ROUND(BL4*$P$4/100,0)</f>
        <v>1</v>
      </c>
      <c r="BO4" s="6" t="n">
        <f aca="false">BL$4-BM$4-BN$4</f>
        <v>1</v>
      </c>
      <c r="BP4" s="15" t="s">
        <v>37</v>
      </c>
      <c r="BQ4" s="21" t="n">
        <v>0</v>
      </c>
      <c r="BR4" s="11" t="n">
        <v>99</v>
      </c>
      <c r="BS4" s="11" t="n">
        <f aca="false">INT(BR4*$N$4/100)+1</f>
        <v>70</v>
      </c>
      <c r="BT4" s="11" t="n">
        <f aca="false">ROUND(BR4*$P$4/100,0)</f>
        <v>10</v>
      </c>
      <c r="BU4" s="22" t="n">
        <f aca="false">BR$4-BS$4-BT$4</f>
        <v>19</v>
      </c>
      <c r="BV4" s="16" t="s">
        <v>38</v>
      </c>
      <c r="BW4" s="21" t="n">
        <v>0</v>
      </c>
      <c r="BX4" s="11" t="n">
        <v>22</v>
      </c>
      <c r="BY4" s="11" t="n">
        <f aca="false">INT(BX4*$N$4/100)</f>
        <v>15</v>
      </c>
      <c r="BZ4" s="11" t="n">
        <f aca="false">INT(BX4*$P$4/100)</f>
        <v>2</v>
      </c>
      <c r="CA4" s="22" t="n">
        <f aca="false">BX$4-BY$4-BZ$4</f>
        <v>5</v>
      </c>
      <c r="CB4" s="14" t="s">
        <v>40</v>
      </c>
      <c r="CC4" s="21" t="n">
        <v>0</v>
      </c>
      <c r="CD4" s="23" t="n">
        <v>27</v>
      </c>
      <c r="CE4" s="11" t="n">
        <f aca="false">ROUND(CD4*$N$4/100,0)</f>
        <v>19</v>
      </c>
      <c r="CF4" s="11" t="n">
        <f aca="false">ROUND(CD4*$P$4/100,0)</f>
        <v>3</v>
      </c>
      <c r="CG4" s="22" t="n">
        <f aca="false">CD$4-CE$4-CF$4</f>
        <v>5</v>
      </c>
      <c r="CH4" s="0"/>
      <c r="CI4" s="0" t="s">
        <v>41</v>
      </c>
      <c r="CJ4" s="24" t="n">
        <v>10</v>
      </c>
      <c r="CK4" s="0"/>
      <c r="CL4" s="0"/>
      <c r="CM4" s="0"/>
      <c r="CN4" s="0"/>
    </row>
    <row r="5" customFormat="false" ht="12.8" hidden="false" customHeight="false" outlineLevel="0" collapsed="false">
      <c r="A5" s="6" t="s">
        <v>42</v>
      </c>
      <c r="B5" s="7" t="n">
        <f aca="false">C5+D5</f>
        <v>280</v>
      </c>
      <c r="C5" s="8" t="n">
        <f aca="false">V5+AB5+AH5+AN5+AT5+AZ5+BF5</f>
        <v>140</v>
      </c>
      <c r="D5" s="8" t="n">
        <f aca="false">BX5+BR5+BL5+CD5</f>
        <v>140</v>
      </c>
      <c r="E5" s="9" t="n">
        <f aca="false">C5-D5</f>
        <v>0</v>
      </c>
      <c r="F5" s="8" t="n">
        <f aca="false">W5+AC5+AI5+AO5+AU5+BA5+BG5</f>
        <v>94</v>
      </c>
      <c r="G5" s="8" t="n">
        <f aca="false">BM5+BS5+BY5+CE5</f>
        <v>94</v>
      </c>
      <c r="H5" s="9" t="n">
        <f aca="false">F5-G5</f>
        <v>0</v>
      </c>
      <c r="I5" s="8" t="n">
        <f aca="false">X5+AD5+AJ5+AP5+AV5+BB5+BH5</f>
        <v>16</v>
      </c>
      <c r="J5" s="8" t="n">
        <f aca="false">BN5+BT5+BZ5+CF5</f>
        <v>16</v>
      </c>
      <c r="K5" s="9" t="n">
        <f aca="false">I5-J5</f>
        <v>0</v>
      </c>
      <c r="L5" s="8" t="n">
        <f aca="false">Y5+AE5+AK5+AQ5+AW5+BC5+BI5</f>
        <v>30</v>
      </c>
      <c r="M5" s="8" t="n">
        <f aca="false">CA5+BU5+BO5+CG5</f>
        <v>30</v>
      </c>
      <c r="N5" s="25" t="str">
        <f aca="false">"The training data reduces by "&amp;CJ4&amp;"% from previous row"</f>
        <v>The training data reduces by 10% from previous row</v>
      </c>
      <c r="O5" s="11"/>
      <c r="P5" s="26" t="s">
        <v>43</v>
      </c>
      <c r="Q5" s="11"/>
      <c r="R5" s="26" t="s">
        <v>44</v>
      </c>
      <c r="S5" s="0"/>
      <c r="T5" s="12" t="s">
        <v>32</v>
      </c>
      <c r="U5" s="13" t="n">
        <v>1</v>
      </c>
      <c r="V5" s="11" t="n">
        <f aca="false">SUM(W5,X5,Y5)</f>
        <v>9</v>
      </c>
      <c r="W5" s="11" t="n">
        <f aca="false">IF(X4&gt;=1,INT(W4*(1-$CJ$4/100)),0)</f>
        <v>6</v>
      </c>
      <c r="X5" s="11" t="n">
        <v>1</v>
      </c>
      <c r="Y5" s="6" t="n">
        <f aca="false">V$4-W$4-X$4</f>
        <v>2</v>
      </c>
      <c r="Z5" s="14" t="s">
        <v>33</v>
      </c>
      <c r="AA5" s="13" t="n">
        <v>1</v>
      </c>
      <c r="AB5" s="11" t="n">
        <f aca="false">SUM(AC5,AD5,AE5)</f>
        <v>9</v>
      </c>
      <c r="AC5" s="11" t="n">
        <f aca="false">IF(AD4&gt;=1,INT(AC4*(1-$CJ$4/100)),0)</f>
        <v>6</v>
      </c>
      <c r="AD5" s="11" t="n">
        <v>1</v>
      </c>
      <c r="AE5" s="6" t="n">
        <f aca="false">AB$4-AC$4-AD$4</f>
        <v>2</v>
      </c>
      <c r="AF5" s="15" t="s">
        <v>34</v>
      </c>
      <c r="AG5" s="13" t="n">
        <v>1</v>
      </c>
      <c r="AH5" s="11" t="n">
        <f aca="false">SUM(AI5,AJ5,AK5)</f>
        <v>13</v>
      </c>
      <c r="AI5" s="11" t="n">
        <f aca="false">IF(AJ4&gt;=1,INT(AI4*(1-$CJ$4/100)),0)</f>
        <v>9</v>
      </c>
      <c r="AJ5" s="11" t="n">
        <v>1</v>
      </c>
      <c r="AK5" s="6" t="n">
        <f aca="false">AH$4-AI$4-AJ$4</f>
        <v>3</v>
      </c>
      <c r="AL5" s="16" t="s">
        <v>35</v>
      </c>
      <c r="AM5" s="13" t="n">
        <v>1</v>
      </c>
      <c r="AN5" s="11" t="n">
        <f aca="false">SUM(AO5,AP5,AQ5)</f>
        <v>15</v>
      </c>
      <c r="AO5" s="11" t="n">
        <f aca="false">IF(AP4&gt;=1,INT(AO4*(1-$CJ$4/100)),0)</f>
        <v>10</v>
      </c>
      <c r="AP5" s="11" t="n">
        <v>2</v>
      </c>
      <c r="AQ5" s="6" t="n">
        <f aca="false">AN$4-AO$4-AP$4</f>
        <v>3</v>
      </c>
      <c r="AR5" s="17" t="s">
        <v>36</v>
      </c>
      <c r="AS5" s="13" t="n">
        <v>1</v>
      </c>
      <c r="AT5" s="19" t="n">
        <f aca="false">SUM(AU5,AV5,AW5)</f>
        <v>8</v>
      </c>
      <c r="AU5" s="11" t="n">
        <f aca="false">IF(AV4&gt;=1,INT(AU4*(1-$CJ$4/100)),0)</f>
        <v>5</v>
      </c>
      <c r="AV5" s="19" t="n">
        <f aca="false">IF(AV4&gt;1,INT(AV4*(1-$CJ$4/100)),IF(AU5=1,1,IF(AU5=0,0,AV4)))</f>
        <v>1</v>
      </c>
      <c r="AW5" s="20" t="n">
        <f aca="false">AT$4-AU$4-AV$4</f>
        <v>2</v>
      </c>
      <c r="AX5" s="15" t="s">
        <v>37</v>
      </c>
      <c r="AY5" s="13" t="n">
        <v>1</v>
      </c>
      <c r="AZ5" s="11" t="n">
        <f aca="false">SUM(BA5,BB5,BC5)</f>
        <v>24</v>
      </c>
      <c r="BA5" s="11" t="n">
        <f aca="false">IF(BB4&gt;=1,INT(BA4*(1-$CJ$4/100)),0)</f>
        <v>16</v>
      </c>
      <c r="BB5" s="11" t="n">
        <v>3</v>
      </c>
      <c r="BC5" s="6" t="n">
        <f aca="false">AZ$4-BA$4-BB$4</f>
        <v>5</v>
      </c>
      <c r="BD5" s="16" t="s">
        <v>38</v>
      </c>
      <c r="BE5" s="13" t="n">
        <v>1</v>
      </c>
      <c r="BF5" s="11" t="n">
        <f aca="false">SUM(BG5,BH5,BI5)</f>
        <v>62</v>
      </c>
      <c r="BG5" s="11" t="n">
        <f aca="false">IF(BH4&gt;=1,INT(BG4*(1-$CJ$4/100)),0)</f>
        <v>42</v>
      </c>
      <c r="BH5" s="11" t="n">
        <v>7</v>
      </c>
      <c r="BI5" s="6" t="n">
        <f aca="false">BF$4-BG$4-BH$4</f>
        <v>13</v>
      </c>
      <c r="BJ5" s="14" t="s">
        <v>39</v>
      </c>
      <c r="BK5" s="21" t="n">
        <v>0</v>
      </c>
      <c r="BL5" s="11" t="n">
        <f aca="false">SUM(BM5,BN5,BO5)</f>
        <v>4</v>
      </c>
      <c r="BM5" s="11" t="n">
        <f aca="false">IF(BN4&gt;=1,INT(BM4*(1-$CJ$4/100)),0)</f>
        <v>2</v>
      </c>
      <c r="BN5" s="11" t="n">
        <v>1</v>
      </c>
      <c r="BO5" s="6" t="n">
        <f aca="false">BL$4-BM$4-BN$4</f>
        <v>1</v>
      </c>
      <c r="BP5" s="15" t="s">
        <v>37</v>
      </c>
      <c r="BQ5" s="21" t="n">
        <v>0</v>
      </c>
      <c r="BR5" s="11" t="n">
        <f aca="false">SUM(BS5,BT5,BU5)</f>
        <v>91</v>
      </c>
      <c r="BS5" s="11" t="n">
        <f aca="false">IF(BT4&gt;=1,INT(BS4*(1-1.1*$CJ$4/100)),0)</f>
        <v>62</v>
      </c>
      <c r="BT5" s="11" t="n">
        <v>10</v>
      </c>
      <c r="BU5" s="22" t="n">
        <f aca="false">BR$4-BS$4-BT$4</f>
        <v>19</v>
      </c>
      <c r="BV5" s="16" t="s">
        <v>38</v>
      </c>
      <c r="BW5" s="21" t="n">
        <v>0</v>
      </c>
      <c r="BX5" s="11" t="n">
        <f aca="false">SUM(BY5,BZ5,CA5)</f>
        <v>20</v>
      </c>
      <c r="BY5" s="11" t="n">
        <f aca="false">IF(BZ4&gt;=1,INT(BY4*(1-$CJ$4/100)),0)</f>
        <v>13</v>
      </c>
      <c r="BZ5" s="11" t="n">
        <v>2</v>
      </c>
      <c r="CA5" s="22" t="n">
        <f aca="false">BX$4-BY$4-BZ$4</f>
        <v>5</v>
      </c>
      <c r="CB5" s="14" t="s">
        <v>40</v>
      </c>
      <c r="CC5" s="21" t="n">
        <v>0</v>
      </c>
      <c r="CD5" s="11" t="n">
        <f aca="false">SUM(CE5,CF5,CG5)</f>
        <v>25</v>
      </c>
      <c r="CE5" s="11" t="n">
        <f aca="false">IF(CF4&gt;=1,INT(CE4*(1-$CJ$4/100)),0)</f>
        <v>17</v>
      </c>
      <c r="CF5" s="11" t="n">
        <v>3</v>
      </c>
      <c r="CG5" s="22" t="n">
        <f aca="false">CD$4-CE$4-CF$4</f>
        <v>5</v>
      </c>
      <c r="CH5" s="0"/>
      <c r="CI5" s="0"/>
      <c r="CJ5" s="24"/>
      <c r="CK5" s="0"/>
      <c r="CL5" s="0"/>
      <c r="CM5" s="0"/>
      <c r="CN5" s="0"/>
    </row>
    <row r="6" customFormat="false" ht="12.8" hidden="false" customHeight="false" outlineLevel="0" collapsed="false">
      <c r="A6" s="6" t="s">
        <v>45</v>
      </c>
      <c r="B6" s="7" t="n">
        <f aca="false">C6+D6</f>
        <v>256</v>
      </c>
      <c r="C6" s="8" t="n">
        <f aca="false">V6+AB6+AH6+AN6+AT6+AZ6+BF6</f>
        <v>128</v>
      </c>
      <c r="D6" s="8" t="n">
        <f aca="false">BX6+BR6+BL6+CD6</f>
        <v>128</v>
      </c>
      <c r="E6" s="9" t="n">
        <f aca="false">C6-D6</f>
        <v>0</v>
      </c>
      <c r="F6" s="8" t="n">
        <f aca="false">W6+AC6+AI6+AO6+AU6+BA6+BG6</f>
        <v>82</v>
      </c>
      <c r="G6" s="8" t="n">
        <f aca="false">BM6+BS6+BY6+CE6</f>
        <v>82</v>
      </c>
      <c r="H6" s="9" t="n">
        <f aca="false">F6-G6</f>
        <v>0</v>
      </c>
      <c r="I6" s="8" t="n">
        <f aca="false">X6+AD6+AJ6+AP6+AV6+BB6+BH6</f>
        <v>16</v>
      </c>
      <c r="J6" s="8" t="n">
        <f aca="false">BN6+BT6+BZ6+CF6</f>
        <v>16</v>
      </c>
      <c r="K6" s="9" t="n">
        <f aca="false">I6-J6</f>
        <v>0</v>
      </c>
      <c r="L6" s="8" t="n">
        <f aca="false">Y6+AE6+AK6+AQ6+AW6+BC6+BI6</f>
        <v>30</v>
      </c>
      <c r="M6" s="8" t="n">
        <f aca="false">CA6+BU6+BO6+CG6</f>
        <v>30</v>
      </c>
      <c r="N6" s="25"/>
      <c r="O6" s="11"/>
      <c r="P6" s="26"/>
      <c r="Q6" s="11"/>
      <c r="R6" s="26"/>
      <c r="S6" s="0"/>
      <c r="T6" s="12" t="s">
        <v>32</v>
      </c>
      <c r="U6" s="13" t="n">
        <v>1</v>
      </c>
      <c r="V6" s="11" t="n">
        <f aca="false">SUM(W6,X6,Y6)</f>
        <v>8</v>
      </c>
      <c r="W6" s="11" t="n">
        <f aca="false">IF(X5&gt;=1,INT(W5*(1-$CJ$4/100)),0)</f>
        <v>5</v>
      </c>
      <c r="X6" s="11" t="n">
        <v>1</v>
      </c>
      <c r="Y6" s="6" t="n">
        <f aca="false">V$4-W$4-X$4</f>
        <v>2</v>
      </c>
      <c r="Z6" s="14" t="s">
        <v>33</v>
      </c>
      <c r="AA6" s="13" t="n">
        <v>1</v>
      </c>
      <c r="AB6" s="11" t="n">
        <f aca="false">SUM(AC6,AD6,AE6)</f>
        <v>8</v>
      </c>
      <c r="AC6" s="11" t="n">
        <f aca="false">IF(AD5&gt;=1,INT(AC5*(1-$CJ$4/100)),0)</f>
        <v>5</v>
      </c>
      <c r="AD6" s="11" t="n">
        <v>1</v>
      </c>
      <c r="AE6" s="6" t="n">
        <f aca="false">AB$4-AC$4-AD$4</f>
        <v>2</v>
      </c>
      <c r="AF6" s="15" t="s">
        <v>34</v>
      </c>
      <c r="AG6" s="13" t="n">
        <v>1</v>
      </c>
      <c r="AH6" s="11" t="n">
        <f aca="false">SUM(AI6,AJ6,AK6)</f>
        <v>12</v>
      </c>
      <c r="AI6" s="11" t="n">
        <f aca="false">IF(AJ5&gt;=1,INT(AI5*(1-$CJ$4/100)),0)</f>
        <v>8</v>
      </c>
      <c r="AJ6" s="11" t="n">
        <v>1</v>
      </c>
      <c r="AK6" s="6" t="n">
        <f aca="false">AH$4-AI$4-AJ$4</f>
        <v>3</v>
      </c>
      <c r="AL6" s="16" t="s">
        <v>35</v>
      </c>
      <c r="AM6" s="13" t="n">
        <v>1</v>
      </c>
      <c r="AN6" s="11" t="n">
        <f aca="false">SUM(AO6,AP6,AQ6)</f>
        <v>14</v>
      </c>
      <c r="AO6" s="11" t="n">
        <f aca="false">IF(AP5&gt;=1,INT(AO5*(1-$CJ$4/100)),0)</f>
        <v>9</v>
      </c>
      <c r="AP6" s="11" t="n">
        <v>2</v>
      </c>
      <c r="AQ6" s="6" t="n">
        <f aca="false">AN$4-AO$4-AP$4</f>
        <v>3</v>
      </c>
      <c r="AR6" s="17" t="s">
        <v>36</v>
      </c>
      <c r="AS6" s="13" t="n">
        <v>1</v>
      </c>
      <c r="AT6" s="19" t="n">
        <f aca="false">SUM(AU6,AV6,AW6)</f>
        <v>7</v>
      </c>
      <c r="AU6" s="11" t="n">
        <f aca="false">IF(AV5&gt;=1,INT(AU5*(1-$CJ$4/100)),0)</f>
        <v>4</v>
      </c>
      <c r="AV6" s="19" t="n">
        <f aca="false">IF(AV5&gt;1,INT(AV5*(1-$CJ$4/100)),IF(AU6=1,1,IF(AU6=0,0,AV5)))</f>
        <v>1</v>
      </c>
      <c r="AW6" s="20" t="n">
        <f aca="false">AT$4-AU$4-AV$4</f>
        <v>2</v>
      </c>
      <c r="AX6" s="15" t="s">
        <v>37</v>
      </c>
      <c r="AY6" s="13" t="n">
        <v>1</v>
      </c>
      <c r="AZ6" s="11" t="n">
        <f aca="false">SUM(BA6,BB6,BC6)</f>
        <v>22</v>
      </c>
      <c r="BA6" s="11" t="n">
        <f aca="false">IF(BB5&gt;=1,INT(BA5*(1-$CJ$4/100)),0)</f>
        <v>14</v>
      </c>
      <c r="BB6" s="11" t="n">
        <v>3</v>
      </c>
      <c r="BC6" s="6" t="n">
        <f aca="false">AZ$4-BA$4-BB$4</f>
        <v>5</v>
      </c>
      <c r="BD6" s="16" t="s">
        <v>38</v>
      </c>
      <c r="BE6" s="13" t="n">
        <v>1</v>
      </c>
      <c r="BF6" s="11" t="n">
        <f aca="false">SUM(BG6,BH6,BI6)</f>
        <v>57</v>
      </c>
      <c r="BG6" s="11" t="n">
        <f aca="false">IF(BH5&gt;=1,INT(BG5*(1-$CJ$4/100)),0)</f>
        <v>37</v>
      </c>
      <c r="BH6" s="11" t="n">
        <v>7</v>
      </c>
      <c r="BI6" s="6" t="n">
        <f aca="false">BF$4-BG$4-BH$4</f>
        <v>13</v>
      </c>
      <c r="BJ6" s="14" t="s">
        <v>39</v>
      </c>
      <c r="BK6" s="21" t="n">
        <v>0</v>
      </c>
      <c r="BL6" s="11" t="n">
        <f aca="false">SUM(BM6,BN6,BO6)</f>
        <v>3</v>
      </c>
      <c r="BM6" s="11" t="n">
        <f aca="false">IF(BN5&gt;=1,INT(BM5*(1-$CJ$4/100)),0)</f>
        <v>1</v>
      </c>
      <c r="BN6" s="11" t="n">
        <v>1</v>
      </c>
      <c r="BO6" s="6" t="n">
        <f aca="false">BL$4-BM$4-BN$4</f>
        <v>1</v>
      </c>
      <c r="BP6" s="15" t="s">
        <v>37</v>
      </c>
      <c r="BQ6" s="21" t="n">
        <v>0</v>
      </c>
      <c r="BR6" s="11" t="n">
        <f aca="false">SUM(BS6,BT6,BU6)</f>
        <v>84</v>
      </c>
      <c r="BS6" s="11" t="n">
        <f aca="false">IF(BT5&gt;=1,INT(BS5*(1-$CJ$4/100)),0)</f>
        <v>55</v>
      </c>
      <c r="BT6" s="11" t="n">
        <v>10</v>
      </c>
      <c r="BU6" s="22" t="n">
        <f aca="false">BR$4-BS$4-BT$4</f>
        <v>19</v>
      </c>
      <c r="BV6" s="16" t="s">
        <v>38</v>
      </c>
      <c r="BW6" s="21" t="n">
        <v>0</v>
      </c>
      <c r="BX6" s="11" t="n">
        <f aca="false">SUM(BY6,BZ6,CA6)</f>
        <v>18</v>
      </c>
      <c r="BY6" s="11" t="n">
        <f aca="false">IF(BZ5&gt;=1,INT(BY5*(1-$CJ$4/100)),0)</f>
        <v>11</v>
      </c>
      <c r="BZ6" s="11" t="n">
        <v>2</v>
      </c>
      <c r="CA6" s="22" t="n">
        <f aca="false">BX$4-BY$4-BZ$4</f>
        <v>5</v>
      </c>
      <c r="CB6" s="14" t="s">
        <v>40</v>
      </c>
      <c r="CC6" s="21" t="n">
        <v>0</v>
      </c>
      <c r="CD6" s="11" t="n">
        <f aca="false">SUM(CE6,CF6,CG6)</f>
        <v>23</v>
      </c>
      <c r="CE6" s="11" t="n">
        <f aca="false">IF(CF5&gt;=1,INT(CE5*(1-$CJ$4/100)),0)</f>
        <v>15</v>
      </c>
      <c r="CF6" s="11" t="n">
        <v>3</v>
      </c>
      <c r="CG6" s="22" t="n">
        <f aca="false">CD$4-CE$4-CF$4</f>
        <v>5</v>
      </c>
      <c r="CH6" s="0"/>
      <c r="CI6" s="0"/>
      <c r="CJ6" s="24"/>
      <c r="CK6" s="0"/>
      <c r="CL6" s="0"/>
      <c r="CM6" s="0"/>
      <c r="CN6" s="0"/>
    </row>
    <row r="7" customFormat="false" ht="12.8" hidden="false" customHeight="false" outlineLevel="0" collapsed="false">
      <c r="A7" s="6" t="s">
        <v>46</v>
      </c>
      <c r="B7" s="7" t="n">
        <f aca="false">C7+D7</f>
        <v>232</v>
      </c>
      <c r="C7" s="8" t="n">
        <f aca="false">V7+AB7+AH7+AN7+AT7+AZ7+BF7</f>
        <v>116</v>
      </c>
      <c r="D7" s="8" t="n">
        <f aca="false">BX7+BR7+BL7+CD7</f>
        <v>116</v>
      </c>
      <c r="E7" s="9" t="n">
        <f aca="false">C7-D7</f>
        <v>0</v>
      </c>
      <c r="F7" s="8" t="n">
        <f aca="false">W7+AC7+AI7+AO7+AU7+BA7+BG7</f>
        <v>71</v>
      </c>
      <c r="G7" s="8" t="n">
        <f aca="false">BM7+BS7+BY7+CE7</f>
        <v>71</v>
      </c>
      <c r="H7" s="9" t="n">
        <f aca="false">F7-G7</f>
        <v>0</v>
      </c>
      <c r="I7" s="8" t="n">
        <f aca="false">X7+AD7+AJ7+AP7+AV7+BB7+BH7</f>
        <v>15</v>
      </c>
      <c r="J7" s="8" t="n">
        <f aca="false">BN7+BT7+BZ7+CF7</f>
        <v>15</v>
      </c>
      <c r="K7" s="9" t="n">
        <f aca="false">I7-J7</f>
        <v>0</v>
      </c>
      <c r="L7" s="8" t="n">
        <f aca="false">Y7+AE7+AK7+AQ7+AW7+BC7+BI7</f>
        <v>30</v>
      </c>
      <c r="M7" s="8" t="n">
        <f aca="false">CA7+BU7+BO7+CG7</f>
        <v>30</v>
      </c>
      <c r="N7" s="25"/>
      <c r="O7" s="11"/>
      <c r="P7" s="26"/>
      <c r="Q7" s="11"/>
      <c r="R7" s="26"/>
      <c r="S7" s="0"/>
      <c r="T7" s="12" t="s">
        <v>32</v>
      </c>
      <c r="U7" s="13" t="n">
        <v>1</v>
      </c>
      <c r="V7" s="11" t="n">
        <f aca="false">SUM(W7,X7,Y7)</f>
        <v>7</v>
      </c>
      <c r="W7" s="11" t="n">
        <f aca="false">IF(X6&gt;=1,INT(W6*(1-$CJ$4/100)),0)</f>
        <v>4</v>
      </c>
      <c r="X7" s="11" t="n">
        <v>1</v>
      </c>
      <c r="Y7" s="6" t="n">
        <f aca="false">V$4-W$4-X$4</f>
        <v>2</v>
      </c>
      <c r="Z7" s="14" t="s">
        <v>33</v>
      </c>
      <c r="AA7" s="13" t="n">
        <v>1</v>
      </c>
      <c r="AB7" s="11" t="n">
        <f aca="false">SUM(AC7,AD7,AE7)</f>
        <v>7</v>
      </c>
      <c r="AC7" s="11" t="n">
        <f aca="false">IF(AD6&gt;=1,INT(AC6*(1-$CJ$4/100)),0)</f>
        <v>4</v>
      </c>
      <c r="AD7" s="11" t="n">
        <v>1</v>
      </c>
      <c r="AE7" s="6" t="n">
        <f aca="false">AB$4-AC$4-AD$4</f>
        <v>2</v>
      </c>
      <c r="AF7" s="15" t="s">
        <v>34</v>
      </c>
      <c r="AG7" s="13" t="n">
        <v>1</v>
      </c>
      <c r="AH7" s="11" t="n">
        <f aca="false">SUM(AI7,AJ7,AK7)</f>
        <v>11</v>
      </c>
      <c r="AI7" s="11" t="n">
        <f aca="false">IF(AJ6&gt;=1,INT(AI6*(1-$CJ$4/100)),0)</f>
        <v>7</v>
      </c>
      <c r="AJ7" s="11" t="n">
        <v>1</v>
      </c>
      <c r="AK7" s="6" t="n">
        <f aca="false">AH$4-AI$4-AJ$4</f>
        <v>3</v>
      </c>
      <c r="AL7" s="16" t="s">
        <v>35</v>
      </c>
      <c r="AM7" s="13" t="n">
        <v>1</v>
      </c>
      <c r="AN7" s="11" t="n">
        <f aca="false">SUM(AO7,AP7,AQ7)</f>
        <v>13</v>
      </c>
      <c r="AO7" s="11" t="n">
        <f aca="false">IF(AP6&gt;=1,INT(AO6*(1-$CJ$4/100)),0)</f>
        <v>8</v>
      </c>
      <c r="AP7" s="11" t="n">
        <v>2</v>
      </c>
      <c r="AQ7" s="6" t="n">
        <f aca="false">AN$4-AO$4-AP$4</f>
        <v>3</v>
      </c>
      <c r="AR7" s="17" t="s">
        <v>36</v>
      </c>
      <c r="AS7" s="13" t="n">
        <v>1</v>
      </c>
      <c r="AT7" s="19" t="n">
        <f aca="false">SUM(AU7,AV7,AW7)</f>
        <v>6</v>
      </c>
      <c r="AU7" s="11" t="n">
        <f aca="false">IF(AV6&gt;=1,INT(AU6*(1-$CJ$4/100)),0)</f>
        <v>3</v>
      </c>
      <c r="AV7" s="19" t="n">
        <f aca="false">IF(AV6&gt;1,INT(AV6*(1-$CJ$4/100)),IF(AU7=1,1,IF(AU7=0,0,AV6)))</f>
        <v>1</v>
      </c>
      <c r="AW7" s="20" t="n">
        <f aca="false">AT$4-AU$4-AV$4</f>
        <v>2</v>
      </c>
      <c r="AX7" s="15" t="s">
        <v>37</v>
      </c>
      <c r="AY7" s="13" t="n">
        <v>1</v>
      </c>
      <c r="AZ7" s="11" t="n">
        <f aca="false">SUM(BA7,BB7,BC7)</f>
        <v>20</v>
      </c>
      <c r="BA7" s="11" t="n">
        <f aca="false">IF(BB6&gt;=1,INT(BA6*(1-$CJ$4/100)),0)</f>
        <v>12</v>
      </c>
      <c r="BB7" s="11" t="n">
        <v>3</v>
      </c>
      <c r="BC7" s="6" t="n">
        <f aca="false">AZ$4-BA$4-BB$4</f>
        <v>5</v>
      </c>
      <c r="BD7" s="16" t="s">
        <v>38</v>
      </c>
      <c r="BE7" s="13" t="n">
        <v>1</v>
      </c>
      <c r="BF7" s="11" t="n">
        <f aca="false">SUM(BG7,BH7,BI7)</f>
        <v>52</v>
      </c>
      <c r="BG7" s="11" t="n">
        <f aca="false">IF(BH6&gt;=1,INT(BG6*(1-$CJ$4/100)),0)</f>
        <v>33</v>
      </c>
      <c r="BH7" s="11" t="n">
        <v>6</v>
      </c>
      <c r="BI7" s="6" t="n">
        <f aca="false">BF$4-BG$4-BH$4</f>
        <v>13</v>
      </c>
      <c r="BJ7" s="14" t="s">
        <v>39</v>
      </c>
      <c r="BK7" s="21" t="n">
        <v>0</v>
      </c>
      <c r="BL7" s="11" t="n">
        <f aca="false">SUM(BM7,BN7,BO7)</f>
        <v>1</v>
      </c>
      <c r="BM7" s="11" t="n">
        <f aca="false">IF(BN6&gt;=1,INT(BM6*(1-$CJ$4/100)),0)</f>
        <v>0</v>
      </c>
      <c r="BN7" s="11" t="n">
        <v>0</v>
      </c>
      <c r="BO7" s="6" t="n">
        <f aca="false">BL$4-BM$4-BN$4</f>
        <v>1</v>
      </c>
      <c r="BP7" s="15" t="s">
        <v>37</v>
      </c>
      <c r="BQ7" s="21" t="n">
        <v>0</v>
      </c>
      <c r="BR7" s="11" t="n">
        <f aca="false">SUM(BS7,BT7,BU7)</f>
        <v>78</v>
      </c>
      <c r="BS7" s="11" t="n">
        <f aca="false">IF(BT6&gt;=1,INT(BS6*(1-$CJ$4/100)),0)</f>
        <v>49</v>
      </c>
      <c r="BT7" s="11" t="n">
        <v>10</v>
      </c>
      <c r="BU7" s="22" t="n">
        <f aca="false">BR$4-BS$4-BT$4</f>
        <v>19</v>
      </c>
      <c r="BV7" s="16" t="s">
        <v>38</v>
      </c>
      <c r="BW7" s="21" t="n">
        <v>0</v>
      </c>
      <c r="BX7" s="11" t="n">
        <f aca="false">SUM(BY7,BZ7,CA7)</f>
        <v>16</v>
      </c>
      <c r="BY7" s="11" t="n">
        <f aca="false">IF(BZ6&gt;=1,INT(BY6*(1-$CJ$4/100)),0)</f>
        <v>9</v>
      </c>
      <c r="BZ7" s="11" t="n">
        <v>2</v>
      </c>
      <c r="CA7" s="22" t="n">
        <f aca="false">BX$4-BY$4-BZ$4</f>
        <v>5</v>
      </c>
      <c r="CB7" s="14" t="s">
        <v>40</v>
      </c>
      <c r="CC7" s="21" t="n">
        <v>0</v>
      </c>
      <c r="CD7" s="11" t="n">
        <f aca="false">SUM(CE7,CF7,CG7)</f>
        <v>21</v>
      </c>
      <c r="CE7" s="11" t="n">
        <f aca="false">IF(CF6&gt;=1,INT(CE6*(1-$CJ$4/100)),0)</f>
        <v>13</v>
      </c>
      <c r="CF7" s="11" t="n">
        <v>3</v>
      </c>
      <c r="CG7" s="22" t="n">
        <f aca="false">CD$4-CE$4-CF$4</f>
        <v>5</v>
      </c>
      <c r="CH7" s="0"/>
      <c r="CI7" s="0"/>
      <c r="CJ7" s="24"/>
      <c r="CK7" s="0"/>
      <c r="CL7" s="0"/>
      <c r="CM7" s="0"/>
      <c r="CN7" s="0"/>
    </row>
    <row r="8" customFormat="false" ht="12.8" hidden="false" customHeight="false" outlineLevel="0" collapsed="false">
      <c r="A8" s="6" t="s">
        <v>47</v>
      </c>
      <c r="B8" s="7" t="n">
        <f aca="false">C8+D8</f>
        <v>208</v>
      </c>
      <c r="C8" s="8" t="n">
        <f aca="false">V8+AB8+AH8+AN8+AT8+AZ8+BF8</f>
        <v>104</v>
      </c>
      <c r="D8" s="8" t="n">
        <f aca="false">BX8+BR8+BL8+CD8</f>
        <v>104</v>
      </c>
      <c r="E8" s="9" t="n">
        <f aca="false">C8-D8</f>
        <v>0</v>
      </c>
      <c r="F8" s="8" t="n">
        <f aca="false">W8+AC8+AI8+AO8+AU8+BA8+BG8</f>
        <v>60</v>
      </c>
      <c r="G8" s="8" t="n">
        <f aca="false">BM8+BS8+BY8+CE8</f>
        <v>60</v>
      </c>
      <c r="H8" s="9" t="n">
        <f aca="false">F8-G8</f>
        <v>0</v>
      </c>
      <c r="I8" s="8" t="n">
        <f aca="false">X8+AD8+AJ8+AP8+AV8+BB8+BH8</f>
        <v>14</v>
      </c>
      <c r="J8" s="8" t="n">
        <f aca="false">BN8+BT8+BZ8+CF8</f>
        <v>14</v>
      </c>
      <c r="K8" s="9" t="n">
        <f aca="false">I8-J8</f>
        <v>0</v>
      </c>
      <c r="L8" s="8" t="n">
        <f aca="false">Y8+AE8+AK8+AQ8+AW8+BC8+BI8</f>
        <v>30</v>
      </c>
      <c r="M8" s="8" t="n">
        <f aca="false">CA8+BU8+BO8+CG8</f>
        <v>30</v>
      </c>
      <c r="N8" s="25"/>
      <c r="O8" s="11"/>
      <c r="P8" s="26"/>
      <c r="Q8" s="11"/>
      <c r="R8" s="26"/>
      <c r="S8" s="0"/>
      <c r="T8" s="12" t="s">
        <v>32</v>
      </c>
      <c r="U8" s="13" t="n">
        <v>1</v>
      </c>
      <c r="V8" s="11" t="n">
        <f aca="false">SUM(W8,X8,Y8)</f>
        <v>6</v>
      </c>
      <c r="W8" s="11" t="n">
        <f aca="false">IF(X7&gt;=1,INT(W7*(1-$CJ$4/100)),0)</f>
        <v>3</v>
      </c>
      <c r="X8" s="11" t="n">
        <v>1</v>
      </c>
      <c r="Y8" s="6" t="n">
        <f aca="false">V$4-W$4-X$4</f>
        <v>2</v>
      </c>
      <c r="Z8" s="14" t="s">
        <v>33</v>
      </c>
      <c r="AA8" s="13" t="n">
        <v>1</v>
      </c>
      <c r="AB8" s="11" t="n">
        <f aca="false">SUM(AC8,AD8,AE8)</f>
        <v>6</v>
      </c>
      <c r="AC8" s="11" t="n">
        <f aca="false">IF(AD7&gt;=1,INT(AC7*(1-$CJ$4/100)),0)</f>
        <v>3</v>
      </c>
      <c r="AD8" s="11" t="n">
        <v>1</v>
      </c>
      <c r="AE8" s="6" t="n">
        <f aca="false">AB$4-AC$4-AD$4</f>
        <v>2</v>
      </c>
      <c r="AF8" s="15" t="s">
        <v>34</v>
      </c>
      <c r="AG8" s="13" t="n">
        <v>1</v>
      </c>
      <c r="AH8" s="11" t="n">
        <f aca="false">SUM(AI8,AJ8,AK8)</f>
        <v>10</v>
      </c>
      <c r="AI8" s="11" t="n">
        <f aca="false">IF(AJ7&gt;=1,INT(AI7*(1-$CJ$4/100)),0)</f>
        <v>6</v>
      </c>
      <c r="AJ8" s="11" t="n">
        <v>1</v>
      </c>
      <c r="AK8" s="6" t="n">
        <f aca="false">AH$4-AI$4-AJ$4</f>
        <v>3</v>
      </c>
      <c r="AL8" s="16" t="s">
        <v>35</v>
      </c>
      <c r="AM8" s="13" t="n">
        <v>1</v>
      </c>
      <c r="AN8" s="11" t="n">
        <f aca="false">SUM(AO8,AP8,AQ8)</f>
        <v>12</v>
      </c>
      <c r="AO8" s="11" t="n">
        <f aca="false">IF(AP7&gt;=1,INT(AO7*(1-$CJ$4/100)),0)</f>
        <v>7</v>
      </c>
      <c r="AP8" s="11" t="n">
        <v>2</v>
      </c>
      <c r="AQ8" s="6" t="n">
        <f aca="false">AN$4-AO$4-AP$4</f>
        <v>3</v>
      </c>
      <c r="AR8" s="17" t="s">
        <v>36</v>
      </c>
      <c r="AS8" s="13" t="n">
        <v>1</v>
      </c>
      <c r="AT8" s="19" t="n">
        <f aca="false">SUM(AU8,AV8,AW8)</f>
        <v>5</v>
      </c>
      <c r="AU8" s="11" t="n">
        <f aca="false">IF(AV7&gt;=1,INT(AU7*(1-$CJ$4/100)),0)</f>
        <v>2</v>
      </c>
      <c r="AV8" s="19" t="n">
        <f aca="false">IF(AV7&gt;1,INT(AV7*(1-$CJ$4/100)),IF(AU8=1,1,IF(AU8=0,0,AV7)))</f>
        <v>1</v>
      </c>
      <c r="AW8" s="20" t="n">
        <f aca="false">AT$4-AU$4-AV$4</f>
        <v>2</v>
      </c>
      <c r="AX8" s="15" t="s">
        <v>37</v>
      </c>
      <c r="AY8" s="13" t="n">
        <v>1</v>
      </c>
      <c r="AZ8" s="11" t="n">
        <f aca="false">SUM(BA8,BB8,BC8)</f>
        <v>17</v>
      </c>
      <c r="BA8" s="11" t="n">
        <f aca="false">IF(BB7&gt;=1,INT(BA7*(1-$CJ$4/100)),0)</f>
        <v>10</v>
      </c>
      <c r="BB8" s="11" t="n">
        <v>2</v>
      </c>
      <c r="BC8" s="6" t="n">
        <f aca="false">AZ$4-BA$4-BB$4</f>
        <v>5</v>
      </c>
      <c r="BD8" s="16" t="s">
        <v>38</v>
      </c>
      <c r="BE8" s="13" t="n">
        <v>1</v>
      </c>
      <c r="BF8" s="11" t="n">
        <f aca="false">SUM(BG8,BH8,BI8)</f>
        <v>48</v>
      </c>
      <c r="BG8" s="11" t="n">
        <f aca="false">IF(BH7&gt;=1,INT(BG7*(1-$CJ$4/100)),0)</f>
        <v>29</v>
      </c>
      <c r="BH8" s="11" t="n">
        <v>6</v>
      </c>
      <c r="BI8" s="6" t="n">
        <f aca="false">BF$4-BG$4-BH$4</f>
        <v>13</v>
      </c>
      <c r="BJ8" s="14" t="s">
        <v>39</v>
      </c>
      <c r="BK8" s="21" t="n">
        <v>0</v>
      </c>
      <c r="BL8" s="11" t="n">
        <f aca="false">SUM(BM8,BN8,BO8)</f>
        <v>1</v>
      </c>
      <c r="BM8" s="11" t="n">
        <f aca="false">IF(BN7&gt;=1,INT(BM7*(1-$CJ$4/100)),0)</f>
        <v>0</v>
      </c>
      <c r="BN8" s="11" t="n">
        <v>0</v>
      </c>
      <c r="BO8" s="6" t="n">
        <f aca="false">BL$4-BM$4-BN$4</f>
        <v>1</v>
      </c>
      <c r="BP8" s="15" t="s">
        <v>37</v>
      </c>
      <c r="BQ8" s="21" t="n">
        <v>0</v>
      </c>
      <c r="BR8" s="11" t="n">
        <f aca="false">SUM(BS8,BT8,BU8)</f>
        <v>69</v>
      </c>
      <c r="BS8" s="11" t="n">
        <f aca="false">IF(BT7&gt;=1,INT(BS7*(1-1.5*$CJ$4/100)),0)</f>
        <v>41</v>
      </c>
      <c r="BT8" s="11" t="n">
        <v>9</v>
      </c>
      <c r="BU8" s="22" t="n">
        <f aca="false">BR$4-BS$4-BT$4</f>
        <v>19</v>
      </c>
      <c r="BV8" s="16" t="s">
        <v>38</v>
      </c>
      <c r="BW8" s="21" t="n">
        <v>0</v>
      </c>
      <c r="BX8" s="11" t="n">
        <f aca="false">SUM(BY8,BZ8,CA8)</f>
        <v>15</v>
      </c>
      <c r="BY8" s="11" t="n">
        <f aca="false">IF(BZ7&gt;=1,INT(BY7*(1-$CJ$4/100)),0)</f>
        <v>8</v>
      </c>
      <c r="BZ8" s="11" t="n">
        <v>2</v>
      </c>
      <c r="CA8" s="22" t="n">
        <f aca="false">BX$4-BY$4-BZ$4</f>
        <v>5</v>
      </c>
      <c r="CB8" s="14" t="s">
        <v>40</v>
      </c>
      <c r="CC8" s="21" t="n">
        <v>0</v>
      </c>
      <c r="CD8" s="11" t="n">
        <f aca="false">SUM(CE8,CF8,CG8)</f>
        <v>19</v>
      </c>
      <c r="CE8" s="11" t="n">
        <f aca="false">IF(CF7&gt;=1,INT(CE7*(1-$CJ$4/100)),0)</f>
        <v>11</v>
      </c>
      <c r="CF8" s="11" t="n">
        <v>3</v>
      </c>
      <c r="CG8" s="22" t="n">
        <f aca="false">CD$4-CE$4-CF$4</f>
        <v>5</v>
      </c>
      <c r="CH8" s="0"/>
      <c r="CI8" s="0"/>
      <c r="CJ8" s="24"/>
      <c r="CK8" s="0"/>
      <c r="CL8" s="0"/>
      <c r="CM8" s="0"/>
      <c r="CN8" s="0"/>
    </row>
    <row r="9" customFormat="false" ht="12.8" hidden="false" customHeight="false" outlineLevel="0" collapsed="false">
      <c r="A9" s="6" t="s">
        <v>48</v>
      </c>
      <c r="B9" s="7" t="n">
        <f aca="false">C9+D9</f>
        <v>190</v>
      </c>
      <c r="C9" s="8" t="n">
        <f aca="false">V9+AB9+AH9+AN9+AT9+AZ9+BF9</f>
        <v>95</v>
      </c>
      <c r="D9" s="8" t="n">
        <f aca="false">BX9+BR9+BL9+CD9</f>
        <v>95</v>
      </c>
      <c r="E9" s="9" t="n">
        <f aca="false">C9-D9</f>
        <v>0</v>
      </c>
      <c r="F9" s="8" t="n">
        <f aca="false">W9+AC9+AI9+AO9+AU9+BA9+BG9</f>
        <v>51</v>
      </c>
      <c r="G9" s="8" t="n">
        <f aca="false">BM9+BS9+BY9+CE9</f>
        <v>51</v>
      </c>
      <c r="H9" s="9" t="n">
        <f aca="false">F9-G9</f>
        <v>0</v>
      </c>
      <c r="I9" s="8" t="n">
        <f aca="false">X9+AD9+AJ9+AP9+AV9+BB9+BH9</f>
        <v>14</v>
      </c>
      <c r="J9" s="8" t="n">
        <f aca="false">BN9+BT9+BZ9+CF9</f>
        <v>14</v>
      </c>
      <c r="K9" s="9" t="n">
        <f aca="false">I9-J9</f>
        <v>0</v>
      </c>
      <c r="L9" s="8" t="n">
        <f aca="false">Y9+AE9+AK9+AQ9+AW9+BC9+BI9</f>
        <v>30</v>
      </c>
      <c r="M9" s="8" t="n">
        <f aca="false">CA9+BU9+BO9+CG9</f>
        <v>30</v>
      </c>
      <c r="N9" s="25"/>
      <c r="O9" s="11"/>
      <c r="P9" s="26"/>
      <c r="Q9" s="11"/>
      <c r="R9" s="26"/>
      <c r="S9" s="0"/>
      <c r="T9" s="12" t="s">
        <v>32</v>
      </c>
      <c r="U9" s="13" t="n">
        <v>1</v>
      </c>
      <c r="V9" s="11" t="n">
        <f aca="false">SUM(W9,X9,Y9)</f>
        <v>5</v>
      </c>
      <c r="W9" s="11" t="n">
        <f aca="false">IF(X8&gt;=1,INT(W8*(1-$CJ$4/100)),0)</f>
        <v>2</v>
      </c>
      <c r="X9" s="11" t="n">
        <v>1</v>
      </c>
      <c r="Y9" s="6" t="n">
        <f aca="false">V$4-W$4-X$4</f>
        <v>2</v>
      </c>
      <c r="Z9" s="14" t="s">
        <v>33</v>
      </c>
      <c r="AA9" s="13" t="n">
        <v>1</v>
      </c>
      <c r="AB9" s="11" t="n">
        <f aca="false">SUM(AC9,AD9,AE9)</f>
        <v>5</v>
      </c>
      <c r="AC9" s="11" t="n">
        <f aca="false">IF(AD8&gt;=1,INT(AC8*(1-$CJ$4/100)),0)</f>
        <v>2</v>
      </c>
      <c r="AD9" s="11" t="n">
        <v>1</v>
      </c>
      <c r="AE9" s="6" t="n">
        <f aca="false">AB$4-AC$4-AD$4</f>
        <v>2</v>
      </c>
      <c r="AF9" s="15" t="s">
        <v>34</v>
      </c>
      <c r="AG9" s="13" t="n">
        <v>1</v>
      </c>
      <c r="AH9" s="11" t="n">
        <f aca="false">SUM(AI9,AJ9,AK9)</f>
        <v>9</v>
      </c>
      <c r="AI9" s="11" t="n">
        <f aca="false">IF(AJ8&gt;=1,INT(AI8*(1-$CJ$4/100)),0)</f>
        <v>5</v>
      </c>
      <c r="AJ9" s="11" t="n">
        <v>1</v>
      </c>
      <c r="AK9" s="6" t="n">
        <f aca="false">AH$4-AI$4-AJ$4</f>
        <v>3</v>
      </c>
      <c r="AL9" s="16" t="s">
        <v>35</v>
      </c>
      <c r="AM9" s="13" t="n">
        <v>1</v>
      </c>
      <c r="AN9" s="11" t="n">
        <f aca="false">SUM(AO9,AP9,AQ9)</f>
        <v>11</v>
      </c>
      <c r="AO9" s="11" t="n">
        <f aca="false">IF(AP8&gt;=1,INT(AO8*(1-$CJ$4/100)),0)</f>
        <v>6</v>
      </c>
      <c r="AP9" s="11" t="n">
        <v>2</v>
      </c>
      <c r="AQ9" s="6" t="n">
        <f aca="false">AN$4-AO$4-AP$4</f>
        <v>3</v>
      </c>
      <c r="AR9" s="17" t="s">
        <v>36</v>
      </c>
      <c r="AS9" s="13" t="n">
        <v>1</v>
      </c>
      <c r="AT9" s="19" t="n">
        <f aca="false">SUM(AU9,AV9,AW9)</f>
        <v>4</v>
      </c>
      <c r="AU9" s="11" t="n">
        <f aca="false">IF(AV8&gt;=1,INT(AU8*(1-$CJ$4/100)),0)</f>
        <v>1</v>
      </c>
      <c r="AV9" s="19" t="n">
        <f aca="false">IF(AV8&gt;1,INT(AV8*(1-$CJ$4/100)),IF(AU9=1,1,IF(AU9=0,0,AV8)))</f>
        <v>1</v>
      </c>
      <c r="AW9" s="20" t="n">
        <f aca="false">AT$4-AU$4-AV$4</f>
        <v>2</v>
      </c>
      <c r="AX9" s="15" t="s">
        <v>37</v>
      </c>
      <c r="AY9" s="13" t="n">
        <v>1</v>
      </c>
      <c r="AZ9" s="11" t="n">
        <f aca="false">SUM(BA9,BB9,BC9)</f>
        <v>16</v>
      </c>
      <c r="BA9" s="11" t="n">
        <f aca="false">IF(BB8&gt;=1,INT(BA8*(1-$CJ$4/100)),0)</f>
        <v>9</v>
      </c>
      <c r="BB9" s="11" t="n">
        <v>2</v>
      </c>
      <c r="BC9" s="6" t="n">
        <f aca="false">AZ$4-BA$4-BB$4</f>
        <v>5</v>
      </c>
      <c r="BD9" s="16" t="s">
        <v>38</v>
      </c>
      <c r="BE9" s="13" t="n">
        <v>1</v>
      </c>
      <c r="BF9" s="11" t="n">
        <f aca="false">SUM(BG9,BH9,BI9)</f>
        <v>45</v>
      </c>
      <c r="BG9" s="11" t="n">
        <f aca="false">IF(BH8&gt;=1,INT(BG8*(1-$CJ$4/100)),0)</f>
        <v>26</v>
      </c>
      <c r="BH9" s="11" t="n">
        <v>6</v>
      </c>
      <c r="BI9" s="6" t="n">
        <f aca="false">BF$4-BG$4-BH$4</f>
        <v>13</v>
      </c>
      <c r="BJ9" s="14" t="s">
        <v>39</v>
      </c>
      <c r="BK9" s="21" t="n">
        <v>0</v>
      </c>
      <c r="BL9" s="11" t="n">
        <f aca="false">SUM(BM9,BN9,BO9)</f>
        <v>1</v>
      </c>
      <c r="BM9" s="11" t="n">
        <f aca="false">IF(BN8&gt;=1,INT(BM8*(1-$CJ$4/100)),0)</f>
        <v>0</v>
      </c>
      <c r="BN9" s="11" t="n">
        <v>0</v>
      </c>
      <c r="BO9" s="6" t="n">
        <f aca="false">BL$4-BM$4-BN$4</f>
        <v>1</v>
      </c>
      <c r="BP9" s="15" t="s">
        <v>37</v>
      </c>
      <c r="BQ9" s="21" t="n">
        <v>0</v>
      </c>
      <c r="BR9" s="11" t="n">
        <f aca="false">SUM(BS9,BT9,BU9)</f>
        <v>63</v>
      </c>
      <c r="BS9" s="11" t="n">
        <f aca="false">IF(BT8&gt;=1,INT(BS8*(1-1.3*$CJ$4/100)),0)</f>
        <v>35</v>
      </c>
      <c r="BT9" s="11" t="n">
        <v>9</v>
      </c>
      <c r="BU9" s="22" t="n">
        <f aca="false">BR$4-BS$4-BT$4</f>
        <v>19</v>
      </c>
      <c r="BV9" s="16" t="s">
        <v>38</v>
      </c>
      <c r="BW9" s="21" t="n">
        <v>0</v>
      </c>
      <c r="BX9" s="11" t="n">
        <f aca="false">SUM(BY9,BZ9,CA9)</f>
        <v>14</v>
      </c>
      <c r="BY9" s="11" t="n">
        <f aca="false">IF(BZ8&gt;=1,INT(BY8*(1-$CJ$4/100)),0)</f>
        <v>7</v>
      </c>
      <c r="BZ9" s="11" t="n">
        <v>2</v>
      </c>
      <c r="CA9" s="22" t="n">
        <f aca="false">BX$4-BY$4-BZ$4</f>
        <v>5</v>
      </c>
      <c r="CB9" s="14" t="s">
        <v>40</v>
      </c>
      <c r="CC9" s="21" t="n">
        <v>0</v>
      </c>
      <c r="CD9" s="11" t="n">
        <f aca="false">SUM(CE9,CF9,CG9)</f>
        <v>17</v>
      </c>
      <c r="CE9" s="11" t="n">
        <f aca="false">IF(CF8&gt;=1,INT(CE8*(1-$CJ$4/100)),0)</f>
        <v>9</v>
      </c>
      <c r="CF9" s="11" t="n">
        <v>3</v>
      </c>
      <c r="CG9" s="22" t="n">
        <f aca="false">CD$4-CE$4-CF$4</f>
        <v>5</v>
      </c>
      <c r="CH9" s="0"/>
      <c r="CI9" s="4" t="s">
        <v>49</v>
      </c>
      <c r="CJ9" s="0"/>
      <c r="CK9" s="0"/>
      <c r="CL9" s="4" t="s">
        <v>50</v>
      </c>
      <c r="CM9" s="0"/>
      <c r="CN9" s="0"/>
    </row>
    <row r="10" customFormat="false" ht="12.8" hidden="false" customHeight="false" outlineLevel="0" collapsed="false">
      <c r="A10" s="6" t="s">
        <v>51</v>
      </c>
      <c r="B10" s="7" t="n">
        <f aca="false">C10+D10</f>
        <v>168</v>
      </c>
      <c r="C10" s="8" t="n">
        <f aca="false">V10+AB10+AH10+AN10+AT10+AZ10+BF10</f>
        <v>84</v>
      </c>
      <c r="D10" s="8" t="n">
        <f aca="false">BX10+BR10+BL10+CD10</f>
        <v>84</v>
      </c>
      <c r="E10" s="9" t="n">
        <f aca="false">C10-D10</f>
        <v>0</v>
      </c>
      <c r="F10" s="8" t="n">
        <f aca="false">W10+AC10+AI10+AO10+AU10+BA10+BG10</f>
        <v>43</v>
      </c>
      <c r="G10" s="8" t="n">
        <f aca="false">BM10+BS10+BY10+CE10</f>
        <v>43</v>
      </c>
      <c r="H10" s="9" t="n">
        <f aca="false">F10-G10</f>
        <v>0</v>
      </c>
      <c r="I10" s="8" t="n">
        <f aca="false">X10+AD10+AJ10+AP10+AV10+BB10+BH10</f>
        <v>11</v>
      </c>
      <c r="J10" s="8" t="n">
        <f aca="false">BN10+BT10+BZ10+CF10</f>
        <v>11</v>
      </c>
      <c r="K10" s="9" t="n">
        <f aca="false">I10-J10</f>
        <v>0</v>
      </c>
      <c r="L10" s="8" t="n">
        <f aca="false">Y10+AE10+AK10+AQ10+AW10+BC10+BI10</f>
        <v>30</v>
      </c>
      <c r="M10" s="8" t="n">
        <f aca="false">CA10+BU10+BO10+CG10</f>
        <v>30</v>
      </c>
      <c r="N10" s="25"/>
      <c r="O10" s="11"/>
      <c r="P10" s="26"/>
      <c r="Q10" s="11"/>
      <c r="R10" s="26"/>
      <c r="S10" s="0"/>
      <c r="T10" s="12" t="s">
        <v>32</v>
      </c>
      <c r="U10" s="13" t="n">
        <v>1</v>
      </c>
      <c r="V10" s="11" t="n">
        <f aca="false">SUM(W10,X10,Y10)</f>
        <v>4</v>
      </c>
      <c r="W10" s="11" t="n">
        <f aca="false">IF(X9&gt;=1,INT(W9*(1-$CJ$4/100)),0)</f>
        <v>1</v>
      </c>
      <c r="X10" s="11" t="n">
        <f aca="false">IF(X9&gt;1,INT(X9*(1-$CJ$4/100)),IF(W10=1,1,IF(W10=0,0,X9)))</f>
        <v>1</v>
      </c>
      <c r="Y10" s="6" t="n">
        <f aca="false">V$4-W$4-X$4</f>
        <v>2</v>
      </c>
      <c r="Z10" s="14" t="s">
        <v>33</v>
      </c>
      <c r="AA10" s="13" t="n">
        <v>1</v>
      </c>
      <c r="AB10" s="11" t="n">
        <f aca="false">SUM(AC10,AD10,AE10)</f>
        <v>4</v>
      </c>
      <c r="AC10" s="11" t="n">
        <f aca="false">IF(AD9&gt;=1,INT(AC9*(1-$CJ$4/100)),0)</f>
        <v>1</v>
      </c>
      <c r="AD10" s="11" t="n">
        <v>1</v>
      </c>
      <c r="AE10" s="6" t="n">
        <f aca="false">AB$4-AC$4-AD$4</f>
        <v>2</v>
      </c>
      <c r="AF10" s="15" t="s">
        <v>34</v>
      </c>
      <c r="AG10" s="13" t="n">
        <v>1</v>
      </c>
      <c r="AH10" s="11" t="n">
        <f aca="false">SUM(AI10,AJ10,AK10)</f>
        <v>8</v>
      </c>
      <c r="AI10" s="11" t="n">
        <f aca="false">IF(AJ9&gt;=1,INT(AI9*(1-$CJ$4/100)),0)</f>
        <v>4</v>
      </c>
      <c r="AJ10" s="11" t="n">
        <v>1</v>
      </c>
      <c r="AK10" s="6" t="n">
        <f aca="false">AH$4-AI$4-AJ$4</f>
        <v>3</v>
      </c>
      <c r="AL10" s="16" t="s">
        <v>35</v>
      </c>
      <c r="AM10" s="13" t="n">
        <v>1</v>
      </c>
      <c r="AN10" s="11" t="n">
        <f aca="false">SUM(AO10,AP10,AQ10)</f>
        <v>9</v>
      </c>
      <c r="AO10" s="11" t="n">
        <f aca="false">IF(AP9&gt;=1,INT(AO9*(1-$CJ$4/100)),0)</f>
        <v>5</v>
      </c>
      <c r="AP10" s="11" t="n">
        <v>1</v>
      </c>
      <c r="AQ10" s="6" t="n">
        <f aca="false">AN$4-AO$4-AP$4</f>
        <v>3</v>
      </c>
      <c r="AR10" s="17" t="s">
        <v>36</v>
      </c>
      <c r="AS10" s="13" t="n">
        <v>1</v>
      </c>
      <c r="AT10" s="19" t="n">
        <f aca="false">SUM(AU10,AV10,AW10)</f>
        <v>2</v>
      </c>
      <c r="AU10" s="11" t="n">
        <f aca="false">IF(AV9&gt;=1,INT(AU9*(1-$CJ$4/100)),0)</f>
        <v>0</v>
      </c>
      <c r="AV10" s="19" t="n">
        <f aca="false">IF(AV9&gt;1,INT(AV9*(1-$CJ$4/100)),IF(AU10=1,1,IF(AU10=0,0,AV9)))</f>
        <v>0</v>
      </c>
      <c r="AW10" s="20" t="n">
        <f aca="false">AT$4-AU$4-AV$4</f>
        <v>2</v>
      </c>
      <c r="AX10" s="15" t="s">
        <v>37</v>
      </c>
      <c r="AY10" s="13" t="n">
        <v>1</v>
      </c>
      <c r="AZ10" s="11" t="n">
        <f aca="false">SUM(BA10,BB10,BC10)</f>
        <v>15</v>
      </c>
      <c r="BA10" s="11" t="n">
        <f aca="false">IF(BB9&gt;=1,INT(BA9*(1-$CJ$4/100)),0)</f>
        <v>8</v>
      </c>
      <c r="BB10" s="11" t="n">
        <v>2</v>
      </c>
      <c r="BC10" s="6" t="n">
        <f aca="false">AZ$4-BA$4-BB$4</f>
        <v>5</v>
      </c>
      <c r="BD10" s="16" t="s">
        <v>38</v>
      </c>
      <c r="BE10" s="13" t="n">
        <v>1</v>
      </c>
      <c r="BF10" s="11" t="n">
        <f aca="false">SUM(BG10,BH10,BI10)</f>
        <v>42</v>
      </c>
      <c r="BG10" s="11" t="n">
        <v>24</v>
      </c>
      <c r="BH10" s="11" t="n">
        <v>5</v>
      </c>
      <c r="BI10" s="6" t="n">
        <f aca="false">BF$4-BG$4-BH$4</f>
        <v>13</v>
      </c>
      <c r="BJ10" s="14" t="s">
        <v>39</v>
      </c>
      <c r="BK10" s="21" t="n">
        <v>0</v>
      </c>
      <c r="BL10" s="11" t="n">
        <f aca="false">SUM(BM10,BN10,BO10)</f>
        <v>1</v>
      </c>
      <c r="BM10" s="11" t="n">
        <f aca="false">IF(BN9&gt;=1,INT(BM9*(1-$CJ$4/100)),0)</f>
        <v>0</v>
      </c>
      <c r="BN10" s="11" t="n">
        <v>0</v>
      </c>
      <c r="BO10" s="6" t="n">
        <f aca="false">BL$4-BM$4-BN$4</f>
        <v>1</v>
      </c>
      <c r="BP10" s="15" t="s">
        <v>37</v>
      </c>
      <c r="BQ10" s="21" t="n">
        <v>0</v>
      </c>
      <c r="BR10" s="11" t="n">
        <f aca="false">SUM(BS10,BT10,BU10)</f>
        <v>56</v>
      </c>
      <c r="BS10" s="11" t="n">
        <f aca="false">IF(BT9&gt;=1,INT(BS9*(1-1.5*$CJ$4/100)),0)</f>
        <v>29</v>
      </c>
      <c r="BT10" s="11" t="n">
        <v>8</v>
      </c>
      <c r="BU10" s="22" t="n">
        <f aca="false">BR$4-BS$4-BT$4</f>
        <v>19</v>
      </c>
      <c r="BV10" s="16" t="s">
        <v>38</v>
      </c>
      <c r="BW10" s="21" t="n">
        <v>0</v>
      </c>
      <c r="BX10" s="11" t="n">
        <f aca="false">SUM(BY10,BZ10,CA10)</f>
        <v>12</v>
      </c>
      <c r="BY10" s="11" t="n">
        <f aca="false">IF(BZ9&gt;=1,INT(BY9*(1-$CJ$4/100)),0)</f>
        <v>6</v>
      </c>
      <c r="BZ10" s="11" t="n">
        <v>1</v>
      </c>
      <c r="CA10" s="22" t="n">
        <f aca="false">BX$4-BY$4-BZ$4</f>
        <v>5</v>
      </c>
      <c r="CB10" s="14" t="s">
        <v>40</v>
      </c>
      <c r="CC10" s="21" t="n">
        <v>0</v>
      </c>
      <c r="CD10" s="11" t="n">
        <f aca="false">SUM(CE10,CF10,CG10)</f>
        <v>15</v>
      </c>
      <c r="CE10" s="11" t="n">
        <f aca="false">IF(CF9&gt;=1,INT(CE9*(1-$CJ$4/100)),0)</f>
        <v>8</v>
      </c>
      <c r="CF10" s="11" t="n">
        <v>2</v>
      </c>
      <c r="CG10" s="22" t="n">
        <f aca="false">CD$4-CE$4-CF$4</f>
        <v>5</v>
      </c>
      <c r="CH10" s="0"/>
      <c r="CI10" s="14" t="s">
        <v>52</v>
      </c>
      <c r="CJ10" s="0" t="s">
        <v>53</v>
      </c>
      <c r="CK10" s="0"/>
      <c r="CL10" s="4" t="s">
        <v>19</v>
      </c>
      <c r="CM10" s="4" t="s">
        <v>54</v>
      </c>
      <c r="CN10" s="4" t="s">
        <v>55</v>
      </c>
    </row>
    <row r="11" customFormat="false" ht="12.8" hidden="false" customHeight="false" outlineLevel="0" collapsed="false">
      <c r="A11" s="6" t="s">
        <v>56</v>
      </c>
      <c r="B11" s="7" t="n">
        <f aca="false">C11+D11</f>
        <v>148</v>
      </c>
      <c r="C11" s="8" t="n">
        <f aca="false">V11+AB11+AH11+AN11+AT11+AZ11+BF11</f>
        <v>74</v>
      </c>
      <c r="D11" s="8" t="n">
        <f aca="false">BX11+BR11+BL11+CD11</f>
        <v>74</v>
      </c>
      <c r="E11" s="9" t="n">
        <f aca="false">C11-D11</f>
        <v>0</v>
      </c>
      <c r="F11" s="8" t="n">
        <f aca="false">W11+AC11+AI11+AO11+AU11+BA11+BG11</f>
        <v>35</v>
      </c>
      <c r="G11" s="8" t="n">
        <f aca="false">BM11+BS11+BY11+CE11</f>
        <v>35</v>
      </c>
      <c r="H11" s="9" t="n">
        <f aca="false">F11-G11</f>
        <v>0</v>
      </c>
      <c r="I11" s="8" t="n">
        <f aca="false">X11+AD11+AJ11+AP11+AV11+BB11+BH11</f>
        <v>9</v>
      </c>
      <c r="J11" s="8" t="n">
        <f aca="false">BN11+BT11+BZ11+CF11</f>
        <v>9</v>
      </c>
      <c r="K11" s="9" t="n">
        <f aca="false">I11-J11</f>
        <v>0</v>
      </c>
      <c r="L11" s="8" t="n">
        <f aca="false">Y11+AE11+AK11+AQ11+AW11+BC11+BI11</f>
        <v>30</v>
      </c>
      <c r="M11" s="8" t="n">
        <f aca="false">CA11+BU11+BO11+CG11</f>
        <v>30</v>
      </c>
      <c r="N11" s="25"/>
      <c r="O11" s="11"/>
      <c r="P11" s="26"/>
      <c r="Q11" s="11"/>
      <c r="R11" s="26"/>
      <c r="S11" s="0"/>
      <c r="T11" s="12" t="s">
        <v>32</v>
      </c>
      <c r="U11" s="13" t="n">
        <v>1</v>
      </c>
      <c r="V11" s="11" t="n">
        <f aca="false">SUM(W11,X11,Y11)</f>
        <v>2</v>
      </c>
      <c r="W11" s="11" t="n">
        <f aca="false">IF(X10&gt;=1,INT(W10*(1-$CJ$4/100)),0)</f>
        <v>0</v>
      </c>
      <c r="X11" s="11" t="n">
        <f aca="false">IF(X10&gt;1,INT(X10*(1-$CJ$4/100)),IF(W11=1,1,IF(W11=0,0,X10)))</f>
        <v>0</v>
      </c>
      <c r="Y11" s="6" t="n">
        <f aca="false">V$4-W$4-X$4</f>
        <v>2</v>
      </c>
      <c r="Z11" s="14" t="s">
        <v>33</v>
      </c>
      <c r="AA11" s="13" t="n">
        <v>1</v>
      </c>
      <c r="AB11" s="11" t="n">
        <f aca="false">SUM(AC11,AD11,AE11)</f>
        <v>2</v>
      </c>
      <c r="AC11" s="11" t="n">
        <f aca="false">IF(AD10&gt;=1,INT(AC10*(1-$CJ$4/100)),0)</f>
        <v>0</v>
      </c>
      <c r="AD11" s="11" t="n">
        <v>0</v>
      </c>
      <c r="AE11" s="6" t="n">
        <f aca="false">AB$4-AC$4-AD$4</f>
        <v>2</v>
      </c>
      <c r="AF11" s="15" t="s">
        <v>34</v>
      </c>
      <c r="AG11" s="13" t="n">
        <v>1</v>
      </c>
      <c r="AH11" s="11" t="n">
        <f aca="false">SUM(AI11,AJ11,AK11)</f>
        <v>7</v>
      </c>
      <c r="AI11" s="11" t="n">
        <f aca="false">IF(AJ10&gt;=1,INT(AI10*(1-$CJ$4/100)),0)</f>
        <v>3</v>
      </c>
      <c r="AJ11" s="11" t="n">
        <v>1</v>
      </c>
      <c r="AK11" s="6" t="n">
        <f aca="false">AH$4-AI$4-AJ$4</f>
        <v>3</v>
      </c>
      <c r="AL11" s="16" t="s">
        <v>35</v>
      </c>
      <c r="AM11" s="13" t="n">
        <v>1</v>
      </c>
      <c r="AN11" s="11" t="n">
        <f aca="false">SUM(AO11,AP11,AQ11)</f>
        <v>8</v>
      </c>
      <c r="AO11" s="11" t="n">
        <f aca="false">IF(AP10&gt;=1,INT(AO10*(1-$CJ$4/100)),0)</f>
        <v>4</v>
      </c>
      <c r="AP11" s="11" t="n">
        <v>1</v>
      </c>
      <c r="AQ11" s="6" t="n">
        <f aca="false">AN$4-AO$4-AP$4</f>
        <v>3</v>
      </c>
      <c r="AR11" s="17" t="s">
        <v>36</v>
      </c>
      <c r="AS11" s="13" t="n">
        <v>1</v>
      </c>
      <c r="AT11" s="19" t="n">
        <f aca="false">SUM(AU11,AV11,AW11)</f>
        <v>2</v>
      </c>
      <c r="AU11" s="11" t="n">
        <f aca="false">IF(AV10&gt;=1,INT(AU10*(1-$CJ$4/100)),0)</f>
        <v>0</v>
      </c>
      <c r="AV11" s="19" t="n">
        <f aca="false">IF(AV10&gt;1,INT(AV10*(1-$CJ$4/100)),IF(AU11=1,1,IF(AU11=0,0,AV10)))</f>
        <v>0</v>
      </c>
      <c r="AW11" s="20" t="n">
        <f aca="false">AT$4-AU$4-AV$4</f>
        <v>2</v>
      </c>
      <c r="AX11" s="15" t="s">
        <v>37</v>
      </c>
      <c r="AY11" s="13" t="n">
        <v>1</v>
      </c>
      <c r="AZ11" s="11" t="n">
        <f aca="false">SUM(BA11,BB11,BC11)</f>
        <v>14</v>
      </c>
      <c r="BA11" s="11" t="n">
        <f aca="false">IF(BB10&gt;=1,INT(BA10*(1-$CJ$4/100)),0)</f>
        <v>7</v>
      </c>
      <c r="BB11" s="11" t="n">
        <v>2</v>
      </c>
      <c r="BC11" s="6" t="n">
        <f aca="false">AZ$4-BA$4-BB$4</f>
        <v>5</v>
      </c>
      <c r="BD11" s="16" t="s">
        <v>38</v>
      </c>
      <c r="BE11" s="13" t="n">
        <v>1</v>
      </c>
      <c r="BF11" s="11" t="n">
        <f aca="false">SUM(BG11,BH11,BI11)</f>
        <v>39</v>
      </c>
      <c r="BG11" s="11" t="n">
        <f aca="false">IF(BH10&gt;=1,INT(BG10*(1-$CJ$4/100)),0)</f>
        <v>21</v>
      </c>
      <c r="BH11" s="11" t="n">
        <v>5</v>
      </c>
      <c r="BI11" s="6" t="n">
        <f aca="false">BF$4-BG$4-BH$4</f>
        <v>13</v>
      </c>
      <c r="BJ11" s="14" t="s">
        <v>39</v>
      </c>
      <c r="BK11" s="21" t="n">
        <v>0</v>
      </c>
      <c r="BL11" s="11" t="n">
        <f aca="false">SUM(BM11,BN11,BO11)</f>
        <v>1</v>
      </c>
      <c r="BM11" s="11" t="n">
        <f aca="false">IF(BN10&gt;=1,INT(BM10*(1-$CJ$4/100)),0)</f>
        <v>0</v>
      </c>
      <c r="BN11" s="11" t="n">
        <v>0</v>
      </c>
      <c r="BO11" s="6" t="n">
        <f aca="false">BL$4-BM$4-BN$4</f>
        <v>1</v>
      </c>
      <c r="BP11" s="15" t="s">
        <v>37</v>
      </c>
      <c r="BQ11" s="21" t="n">
        <v>0</v>
      </c>
      <c r="BR11" s="11" t="n">
        <f aca="false">SUM(BS11,BT11,BU11)</f>
        <v>48</v>
      </c>
      <c r="BS11" s="11" t="n">
        <f aca="false">IF(BT10&gt;=1,INT(BS10*(1-1.8*$CJ$4/100)),0)</f>
        <v>23</v>
      </c>
      <c r="BT11" s="11" t="n">
        <v>6</v>
      </c>
      <c r="BU11" s="22" t="n">
        <f aca="false">BR$4-BS$4-BT$4</f>
        <v>19</v>
      </c>
      <c r="BV11" s="16" t="s">
        <v>38</v>
      </c>
      <c r="BW11" s="21" t="n">
        <v>0</v>
      </c>
      <c r="BX11" s="11" t="n">
        <f aca="false">SUM(BY11,BZ11,CA11)</f>
        <v>11</v>
      </c>
      <c r="BY11" s="11" t="n">
        <f aca="false">IF(BZ10&gt;=1,INT(BY10*(1-$CJ$4/100)),0)</f>
        <v>5</v>
      </c>
      <c r="BZ11" s="11" t="n">
        <v>1</v>
      </c>
      <c r="CA11" s="22" t="n">
        <f aca="false">BX$4-BY$4-BZ$4</f>
        <v>5</v>
      </c>
      <c r="CB11" s="14" t="s">
        <v>40</v>
      </c>
      <c r="CC11" s="21" t="n">
        <v>0</v>
      </c>
      <c r="CD11" s="11" t="n">
        <f aca="false">SUM(CE11,CF11,CG11)</f>
        <v>14</v>
      </c>
      <c r="CE11" s="11" t="n">
        <f aca="false">IF(CF10&gt;=1,INT(CE10*(1-$CJ$4/100)),0)</f>
        <v>7</v>
      </c>
      <c r="CF11" s="11" t="n">
        <v>2</v>
      </c>
      <c r="CG11" s="22" t="n">
        <f aca="false">CD$4-CE$4-CF$4</f>
        <v>5</v>
      </c>
      <c r="CH11" s="0"/>
      <c r="CI11" s="17" t="s">
        <v>52</v>
      </c>
      <c r="CJ11" s="27" t="s">
        <v>57</v>
      </c>
      <c r="CK11" s="0"/>
      <c r="CL11" s="0" t="s">
        <v>32</v>
      </c>
      <c r="CM11" s="0"/>
      <c r="CN11" s="28" t="s">
        <v>58</v>
      </c>
    </row>
    <row r="12" customFormat="false" ht="12.8" hidden="false" customHeight="false" outlineLevel="0" collapsed="false">
      <c r="A12" s="6" t="s">
        <v>59</v>
      </c>
      <c r="B12" s="7" t="n">
        <f aca="false">C12+D12</f>
        <v>136</v>
      </c>
      <c r="C12" s="8" t="n">
        <f aca="false">V12+AB12+AH12+AN12+AT12+AZ12+BF12</f>
        <v>68</v>
      </c>
      <c r="D12" s="8" t="n">
        <f aca="false">BX12+BR12+BL12+CD12</f>
        <v>68</v>
      </c>
      <c r="E12" s="9" t="n">
        <f aca="false">C12-D12</f>
        <v>0</v>
      </c>
      <c r="F12" s="8" t="n">
        <f aca="false">W12+AC12+AI12+AO12+AU12+BA12+BG12</f>
        <v>29</v>
      </c>
      <c r="G12" s="8" t="n">
        <f aca="false">BM12+BS12+BY12+CE12</f>
        <v>29</v>
      </c>
      <c r="H12" s="9" t="n">
        <f aca="false">F12-G12</f>
        <v>0</v>
      </c>
      <c r="I12" s="8" t="n">
        <f aca="false">X12+AD12+AJ12+AP12+AV12+BB12+BH12</f>
        <v>9</v>
      </c>
      <c r="J12" s="8" t="n">
        <f aca="false">BN12+BT12+BZ12+CF12</f>
        <v>9</v>
      </c>
      <c r="K12" s="9" t="n">
        <f aca="false">I12-J12</f>
        <v>0</v>
      </c>
      <c r="L12" s="8" t="n">
        <f aca="false">Y12+AE12+AK12+AQ12+AW12+BC12+BI12</f>
        <v>30</v>
      </c>
      <c r="M12" s="8" t="n">
        <f aca="false">CA12+BU12+BO12+CG12</f>
        <v>30</v>
      </c>
      <c r="N12" s="25"/>
      <c r="O12" s="11"/>
      <c r="P12" s="26"/>
      <c r="Q12" s="11"/>
      <c r="R12" s="26"/>
      <c r="S12" s="0"/>
      <c r="T12" s="12" t="s">
        <v>32</v>
      </c>
      <c r="U12" s="13" t="n">
        <v>1</v>
      </c>
      <c r="V12" s="11" t="n">
        <f aca="false">SUM(W12,X12,Y12)</f>
        <v>2</v>
      </c>
      <c r="W12" s="11" t="n">
        <f aca="false">IF(X11&gt;=1,INT(W11*(1-$CJ$4/100)),0)</f>
        <v>0</v>
      </c>
      <c r="X12" s="11" t="n">
        <f aca="false">IF(X11&gt;1,INT(X11*(1-$CJ$4/100)),IF(W12=1,1,IF(W12=0,0,X11)))</f>
        <v>0</v>
      </c>
      <c r="Y12" s="6" t="n">
        <f aca="false">V$4-W$4-X$4</f>
        <v>2</v>
      </c>
      <c r="Z12" s="14" t="s">
        <v>33</v>
      </c>
      <c r="AA12" s="13" t="n">
        <v>1</v>
      </c>
      <c r="AB12" s="11" t="n">
        <f aca="false">SUM(AC12,AD12,AE12)</f>
        <v>2</v>
      </c>
      <c r="AC12" s="11" t="n">
        <f aca="false">IF(AD11&gt;=1,INT(AC11*(1-$CJ$4/100)),0)</f>
        <v>0</v>
      </c>
      <c r="AD12" s="11" t="n">
        <v>0</v>
      </c>
      <c r="AE12" s="6" t="n">
        <f aca="false">AB$4-AC$4-AD$4</f>
        <v>2</v>
      </c>
      <c r="AF12" s="15" t="s">
        <v>34</v>
      </c>
      <c r="AG12" s="13" t="n">
        <v>1</v>
      </c>
      <c r="AH12" s="11" t="n">
        <f aca="false">SUM(AI12,AJ12,AK12)</f>
        <v>6</v>
      </c>
      <c r="AI12" s="11" t="n">
        <f aca="false">IF(AJ11&gt;=1,INT(AI11*(1-$CJ$4/100)),0)</f>
        <v>2</v>
      </c>
      <c r="AJ12" s="11" t="n">
        <v>1</v>
      </c>
      <c r="AK12" s="6" t="n">
        <f aca="false">AH$4-AI$4-AJ$4</f>
        <v>3</v>
      </c>
      <c r="AL12" s="16" t="s">
        <v>35</v>
      </c>
      <c r="AM12" s="13" t="n">
        <v>1</v>
      </c>
      <c r="AN12" s="11" t="n">
        <f aca="false">SUM(AO12,AP12,AQ12)</f>
        <v>7</v>
      </c>
      <c r="AO12" s="11" t="n">
        <f aca="false">IF(AP11&gt;=1,INT(AO11*(1-$CJ$4/100)),0)</f>
        <v>3</v>
      </c>
      <c r="AP12" s="11" t="n">
        <v>1</v>
      </c>
      <c r="AQ12" s="6" t="n">
        <f aca="false">AN$4-AO$4-AP$4</f>
        <v>3</v>
      </c>
      <c r="AR12" s="17" t="s">
        <v>36</v>
      </c>
      <c r="AS12" s="13" t="n">
        <v>1</v>
      </c>
      <c r="AT12" s="19" t="n">
        <f aca="false">SUM(AU12,AV12,AW12)</f>
        <v>2</v>
      </c>
      <c r="AU12" s="11" t="n">
        <f aca="false">IF(AV11&gt;=1,INT(AU11*(1-$CJ$4/100)),0)</f>
        <v>0</v>
      </c>
      <c r="AV12" s="19" t="n">
        <f aca="false">IF(AV11&gt;1,INT(AV11*(1-$CJ$4/100)),IF(AU12=1,1,IF(AU12=0,0,AV11)))</f>
        <v>0</v>
      </c>
      <c r="AW12" s="20" t="n">
        <f aca="false">AT$4-AU$4-AV$4</f>
        <v>2</v>
      </c>
      <c r="AX12" s="15" t="s">
        <v>37</v>
      </c>
      <c r="AY12" s="13" t="n">
        <v>1</v>
      </c>
      <c r="AZ12" s="11" t="n">
        <f aca="false">SUM(BA12,BB12,BC12)</f>
        <v>13</v>
      </c>
      <c r="BA12" s="11" t="n">
        <f aca="false">IF(BB11&gt;=1,INT(BA11*(1-$CJ$4/100)),0)</f>
        <v>6</v>
      </c>
      <c r="BB12" s="11" t="n">
        <v>2</v>
      </c>
      <c r="BC12" s="6" t="n">
        <f aca="false">AZ$4-BA$4-BB$4</f>
        <v>5</v>
      </c>
      <c r="BD12" s="16" t="s">
        <v>38</v>
      </c>
      <c r="BE12" s="13" t="n">
        <v>1</v>
      </c>
      <c r="BF12" s="11" t="n">
        <f aca="false">SUM(BG12,BH12,BI12)</f>
        <v>36</v>
      </c>
      <c r="BG12" s="11" t="n">
        <f aca="false">IF(BH11&gt;=1,INT(BG11*(1-$CJ$4/100)),0)</f>
        <v>18</v>
      </c>
      <c r="BH12" s="11" t="n">
        <v>5</v>
      </c>
      <c r="BI12" s="6" t="n">
        <f aca="false">BF$4-BG$4-BH$4</f>
        <v>13</v>
      </c>
      <c r="BJ12" s="14" t="s">
        <v>39</v>
      </c>
      <c r="BK12" s="21" t="n">
        <v>0</v>
      </c>
      <c r="BL12" s="11" t="n">
        <f aca="false">SUM(BM12,BN12,BO12)</f>
        <v>1</v>
      </c>
      <c r="BM12" s="11" t="n">
        <f aca="false">IF(BN11&gt;=1,INT(BM11*(1-$CJ$4/100)),0)</f>
        <v>0</v>
      </c>
      <c r="BN12" s="11" t="n">
        <f aca="false">IF(BN11&gt;1,INT(BN11*(1-$CJ$4/100)),IF(BM12=1,1,IF(BM12=0,0,BN11)))</f>
        <v>0</v>
      </c>
      <c r="BO12" s="6" t="n">
        <f aca="false">BL$4-BM$4-BN$4</f>
        <v>1</v>
      </c>
      <c r="BP12" s="15" t="s">
        <v>37</v>
      </c>
      <c r="BQ12" s="21" t="n">
        <v>0</v>
      </c>
      <c r="BR12" s="11" t="n">
        <f aca="false">SUM(BS12,BT12,BU12)</f>
        <v>44</v>
      </c>
      <c r="BS12" s="11" t="n">
        <f aca="false">IF(BT11&gt;=1,INT(BS11*(1-1.6*$CJ$4/100)),0)</f>
        <v>19</v>
      </c>
      <c r="BT12" s="11" t="n">
        <v>6</v>
      </c>
      <c r="BU12" s="22" t="n">
        <f aca="false">BR$4-BS$4-BT$4</f>
        <v>19</v>
      </c>
      <c r="BV12" s="16" t="s">
        <v>38</v>
      </c>
      <c r="BW12" s="21" t="n">
        <v>0</v>
      </c>
      <c r="BX12" s="11" t="n">
        <f aca="false">SUM(BY12,BZ12,CA12)</f>
        <v>10</v>
      </c>
      <c r="BY12" s="11" t="n">
        <f aca="false">IF(BZ11&gt;=1,INT(BY11*(1-$CJ$4/100)),0)</f>
        <v>4</v>
      </c>
      <c r="BZ12" s="11" t="n">
        <v>1</v>
      </c>
      <c r="CA12" s="22" t="n">
        <f aca="false">BX$4-BY$4-BZ$4</f>
        <v>5</v>
      </c>
      <c r="CB12" s="14" t="s">
        <v>40</v>
      </c>
      <c r="CC12" s="21" t="n">
        <v>0</v>
      </c>
      <c r="CD12" s="11" t="n">
        <f aca="false">SUM(CE12,CF12,CG12)</f>
        <v>13</v>
      </c>
      <c r="CE12" s="11" t="n">
        <f aca="false">IF(CF11&gt;=1,INT(CE11*(1-$CJ$4/100)),0)</f>
        <v>6</v>
      </c>
      <c r="CF12" s="11" t="n">
        <v>2</v>
      </c>
      <c r="CG12" s="22" t="n">
        <f aca="false">CD$4-CE$4-CF$4</f>
        <v>5</v>
      </c>
      <c r="CH12" s="0"/>
      <c r="CI12" s="15" t="s">
        <v>52</v>
      </c>
      <c r="CJ12" s="27" t="s">
        <v>60</v>
      </c>
      <c r="CK12" s="0"/>
      <c r="CL12" s="0" t="s">
        <v>33</v>
      </c>
      <c r="CM12" s="0"/>
      <c r="CN12" s="29" t="s">
        <v>61</v>
      </c>
      <c r="CO12" s="29" t="s">
        <v>62</v>
      </c>
    </row>
    <row r="13" customFormat="false" ht="12.8" hidden="false" customHeight="false" outlineLevel="0" collapsed="false">
      <c r="A13" s="6" t="s">
        <v>63</v>
      </c>
      <c r="B13" s="7" t="n">
        <f aca="false">C13+D13</f>
        <v>124</v>
      </c>
      <c r="C13" s="8" t="n">
        <f aca="false">V13+AB13+AH13+AN13+AT13+AZ13+BF13</f>
        <v>62</v>
      </c>
      <c r="D13" s="8" t="n">
        <f aca="false">BX13+BR13+BL13+CD13</f>
        <v>62</v>
      </c>
      <c r="E13" s="9" t="n">
        <f aca="false">C13-D13</f>
        <v>0</v>
      </c>
      <c r="F13" s="8" t="n">
        <f aca="false">W13+AC13+AI13+AO13+AU13+BA13+BG13</f>
        <v>24</v>
      </c>
      <c r="G13" s="8" t="n">
        <f aca="false">BM13+BS13+BY13+CE13</f>
        <v>24</v>
      </c>
      <c r="H13" s="9" t="n">
        <f aca="false">F13-G13</f>
        <v>0</v>
      </c>
      <c r="I13" s="8" t="n">
        <f aca="false">X13+AD13+AJ13+AP13+AV13+BB13+BH13</f>
        <v>8</v>
      </c>
      <c r="J13" s="8" t="n">
        <f aca="false">BN13+BT13+BZ13+CF13</f>
        <v>8</v>
      </c>
      <c r="K13" s="9" t="n">
        <f aca="false">I13-J13</f>
        <v>0</v>
      </c>
      <c r="L13" s="8" t="n">
        <f aca="false">Y13+AE13+AK13+AQ13+AW13+BC13+BI13</f>
        <v>30</v>
      </c>
      <c r="M13" s="8" t="n">
        <f aca="false">CA13+BU13+BO13+CG13</f>
        <v>30</v>
      </c>
      <c r="N13" s="25"/>
      <c r="O13" s="11"/>
      <c r="P13" s="26"/>
      <c r="Q13" s="11"/>
      <c r="R13" s="26"/>
      <c r="S13" s="0"/>
      <c r="T13" s="12" t="s">
        <v>32</v>
      </c>
      <c r="U13" s="13" t="n">
        <v>1</v>
      </c>
      <c r="V13" s="11" t="n">
        <f aca="false">SUM(W13,X13,Y13)</f>
        <v>2</v>
      </c>
      <c r="W13" s="11" t="n">
        <f aca="false">IF(X12&gt;=1,INT(W12*(1-$CJ$4/100)),0)</f>
        <v>0</v>
      </c>
      <c r="X13" s="11" t="n">
        <f aca="false">IF(X12&gt;1,INT(X12*(1-$CJ$4/100)),IF(W13=1,1,IF(W13=0,0,X12)))</f>
        <v>0</v>
      </c>
      <c r="Y13" s="6" t="n">
        <f aca="false">V$4-W$4-X$4</f>
        <v>2</v>
      </c>
      <c r="Z13" s="14" t="s">
        <v>33</v>
      </c>
      <c r="AA13" s="13" t="n">
        <v>1</v>
      </c>
      <c r="AB13" s="11" t="n">
        <f aca="false">SUM(AC13,AD13,AE13)</f>
        <v>2</v>
      </c>
      <c r="AC13" s="11" t="n">
        <f aca="false">IF(AD12&gt;=1,INT(AC12*(1-$CJ$4/100)),0)</f>
        <v>0</v>
      </c>
      <c r="AD13" s="11" t="n">
        <v>0</v>
      </c>
      <c r="AE13" s="6" t="n">
        <f aca="false">AB$4-AC$4-AD$4</f>
        <v>2</v>
      </c>
      <c r="AF13" s="15" t="s">
        <v>34</v>
      </c>
      <c r="AG13" s="13" t="n">
        <v>1</v>
      </c>
      <c r="AH13" s="11" t="n">
        <f aca="false">SUM(AI13,AJ13,AK13)</f>
        <v>5</v>
      </c>
      <c r="AI13" s="11" t="n">
        <f aca="false">IF(AJ12&gt;=1,INT(AI12*(1-$CJ$4/100)),0)</f>
        <v>1</v>
      </c>
      <c r="AJ13" s="11" t="n">
        <v>1</v>
      </c>
      <c r="AK13" s="6" t="n">
        <f aca="false">AH$4-AI$4-AJ$4</f>
        <v>3</v>
      </c>
      <c r="AL13" s="16" t="s">
        <v>35</v>
      </c>
      <c r="AM13" s="13" t="n">
        <v>1</v>
      </c>
      <c r="AN13" s="11" t="n">
        <f aca="false">SUM(AO13,AP13,AQ13)</f>
        <v>6</v>
      </c>
      <c r="AO13" s="11" t="n">
        <f aca="false">IF(AP12&gt;=1,INT(AO12*(1-$CJ$4/100)),0)</f>
        <v>2</v>
      </c>
      <c r="AP13" s="11" t="n">
        <v>1</v>
      </c>
      <c r="AQ13" s="6" t="n">
        <f aca="false">AN$4-AO$4-AP$4</f>
        <v>3</v>
      </c>
      <c r="AR13" s="17" t="s">
        <v>36</v>
      </c>
      <c r="AS13" s="13" t="n">
        <v>1</v>
      </c>
      <c r="AT13" s="19" t="n">
        <f aca="false">SUM(AU13,AV13,AW13)</f>
        <v>2</v>
      </c>
      <c r="AU13" s="11" t="n">
        <f aca="false">IF(AV12&gt;=1,INT(AU12*(1-$CJ$4/100)),0)</f>
        <v>0</v>
      </c>
      <c r="AV13" s="19" t="n">
        <f aca="false">IF(AV12&gt;1,INT(AV12*(1-$CJ$4/100)),IF(AU13=1,1,IF(AU13=0,0,AV12)))</f>
        <v>0</v>
      </c>
      <c r="AW13" s="20" t="n">
        <f aca="false">AT$4-AU$4-AV$4</f>
        <v>2</v>
      </c>
      <c r="AX13" s="15" t="s">
        <v>37</v>
      </c>
      <c r="AY13" s="13" t="n">
        <v>1</v>
      </c>
      <c r="AZ13" s="11" t="n">
        <f aca="false">SUM(BA13,BB13,BC13)</f>
        <v>12</v>
      </c>
      <c r="BA13" s="11" t="n">
        <f aca="false">IF(BB12&gt;=1,INT(BA12*(1-$CJ$4/100)),0)</f>
        <v>5</v>
      </c>
      <c r="BB13" s="11" t="n">
        <v>2</v>
      </c>
      <c r="BC13" s="6" t="n">
        <f aca="false">AZ$4-BA$4-BB$4</f>
        <v>5</v>
      </c>
      <c r="BD13" s="16" t="s">
        <v>38</v>
      </c>
      <c r="BE13" s="13" t="n">
        <v>1</v>
      </c>
      <c r="BF13" s="11" t="n">
        <f aca="false">SUM(BG13,BH13,BI13)</f>
        <v>33</v>
      </c>
      <c r="BG13" s="11" t="n">
        <f aca="false">IF(BH12&gt;=1,INT(BG12*(1-$CJ$4/100)),0)</f>
        <v>16</v>
      </c>
      <c r="BH13" s="11" t="n">
        <v>4</v>
      </c>
      <c r="BI13" s="6" t="n">
        <f aca="false">BF$4-BG$4-BH$4</f>
        <v>13</v>
      </c>
      <c r="BJ13" s="14" t="s">
        <v>39</v>
      </c>
      <c r="BK13" s="21" t="n">
        <v>0</v>
      </c>
      <c r="BL13" s="11" t="n">
        <f aca="false">SUM(BM13,BN13,BO13)</f>
        <v>1</v>
      </c>
      <c r="BM13" s="11" t="n">
        <f aca="false">IF(BN12&gt;=1,INT(BM12*(1-$CJ$4/100)),0)</f>
        <v>0</v>
      </c>
      <c r="BN13" s="11" t="n">
        <f aca="false">IF(BN12&gt;1,INT(BN12*(1-$CJ$4/100)),IF(BM13=1,1,IF(BM13=0,0,BN12)))</f>
        <v>0</v>
      </c>
      <c r="BO13" s="6" t="n">
        <f aca="false">BL$4-BM$4-BN$4</f>
        <v>1</v>
      </c>
      <c r="BP13" s="15" t="s">
        <v>37</v>
      </c>
      <c r="BQ13" s="21" t="n">
        <v>0</v>
      </c>
      <c r="BR13" s="11" t="n">
        <f aca="false">SUM(BS13,BT13,BU13)</f>
        <v>41</v>
      </c>
      <c r="BS13" s="11" t="n">
        <f aca="false">IF(BT12&gt;=1,INT(BS12*(1-1.5*$CJ$4/100)),0)</f>
        <v>16</v>
      </c>
      <c r="BT13" s="11" t="n">
        <v>6</v>
      </c>
      <c r="BU13" s="22" t="n">
        <f aca="false">BR$4-BS$4-BT$4</f>
        <v>19</v>
      </c>
      <c r="BV13" s="16" t="s">
        <v>38</v>
      </c>
      <c r="BW13" s="21" t="n">
        <v>0</v>
      </c>
      <c r="BX13" s="11" t="n">
        <f aca="false">SUM(BY13,BZ13,CA13)</f>
        <v>9</v>
      </c>
      <c r="BY13" s="11" t="n">
        <f aca="false">IF(BZ12&gt;=1,INT(BY12*(1-$CJ$4/100)),0)</f>
        <v>3</v>
      </c>
      <c r="BZ13" s="11" t="n">
        <v>1</v>
      </c>
      <c r="CA13" s="22" t="n">
        <f aca="false">BX$4-BY$4-BZ$4</f>
        <v>5</v>
      </c>
      <c r="CB13" s="14" t="s">
        <v>40</v>
      </c>
      <c r="CC13" s="21" t="n">
        <v>0</v>
      </c>
      <c r="CD13" s="11" t="n">
        <f aca="false">SUM(CE13,CF13,CG13)</f>
        <v>11</v>
      </c>
      <c r="CE13" s="11" t="n">
        <f aca="false">IF(CF12&gt;=1,INT(CE12*(1-$CJ$4/100)),0)</f>
        <v>5</v>
      </c>
      <c r="CF13" s="11" t="n">
        <v>1</v>
      </c>
      <c r="CG13" s="22" t="n">
        <f aca="false">CD$4-CE$4-CF$4</f>
        <v>5</v>
      </c>
      <c r="CH13" s="0"/>
      <c r="CI13" s="16" t="s">
        <v>52</v>
      </c>
      <c r="CJ13" s="27" t="s">
        <v>64</v>
      </c>
      <c r="CK13" s="0"/>
      <c r="CL13" s="0" t="s">
        <v>34</v>
      </c>
      <c r="CM13" s="0"/>
      <c r="CN13" s="29" t="s">
        <v>65</v>
      </c>
    </row>
    <row r="14" customFormat="false" ht="12.8" hidden="false" customHeight="false" outlineLevel="0" collapsed="false">
      <c r="A14" s="6" t="s">
        <v>66</v>
      </c>
      <c r="B14" s="7" t="n">
        <f aca="false">C14+D14</f>
        <v>112</v>
      </c>
      <c r="C14" s="8" t="n">
        <f aca="false">V14+AB14+AH14+AN14+AT14+AZ14+BF14</f>
        <v>56</v>
      </c>
      <c r="D14" s="8" t="n">
        <f aca="false">BX14+BR14+BL14+CD14</f>
        <v>56</v>
      </c>
      <c r="E14" s="9" t="n">
        <f aca="false">C14-D14</f>
        <v>0</v>
      </c>
      <c r="F14" s="8" t="n">
        <f aca="false">W14+AC14+AI14+AO14+AU14+BA14+BG14</f>
        <v>19</v>
      </c>
      <c r="G14" s="8" t="n">
        <f aca="false">BM14+BS14+BY14+CE14</f>
        <v>19</v>
      </c>
      <c r="H14" s="9" t="n">
        <f aca="false">F14-G14</f>
        <v>0</v>
      </c>
      <c r="I14" s="8" t="n">
        <f aca="false">X14+AD14+AJ14+AP14+AV14+BB14+BH14</f>
        <v>7</v>
      </c>
      <c r="J14" s="8" t="n">
        <f aca="false">BN14+BT14+BZ14+CF14</f>
        <v>7</v>
      </c>
      <c r="K14" s="9" t="n">
        <f aca="false">I14-J14</f>
        <v>0</v>
      </c>
      <c r="L14" s="8" t="n">
        <f aca="false">Y14+AE14+AK14+AQ14+AW14+BC14+BI14</f>
        <v>30</v>
      </c>
      <c r="M14" s="8" t="n">
        <f aca="false">CA14+BU14+BO14+CG14</f>
        <v>30</v>
      </c>
      <c r="N14" s="25"/>
      <c r="O14" s="11"/>
      <c r="P14" s="26"/>
      <c r="Q14" s="11"/>
      <c r="R14" s="26"/>
      <c r="S14" s="0"/>
      <c r="T14" s="12" t="s">
        <v>32</v>
      </c>
      <c r="U14" s="13" t="n">
        <v>1</v>
      </c>
      <c r="V14" s="11" t="n">
        <f aca="false">SUM(W14,X14,Y14)</f>
        <v>2</v>
      </c>
      <c r="W14" s="11" t="n">
        <f aca="false">IF(X13&gt;=1,INT(W13*(1-$CJ$4/100)),0)</f>
        <v>0</v>
      </c>
      <c r="X14" s="11" t="n">
        <f aca="false">IF(X13&gt;1,INT(X13*(1-$CJ$4/100)),IF(W14=1,1,IF(W14=0,0,X13)))</f>
        <v>0</v>
      </c>
      <c r="Y14" s="6" t="n">
        <f aca="false">V$4-W$4-X$4</f>
        <v>2</v>
      </c>
      <c r="Z14" s="14" t="s">
        <v>33</v>
      </c>
      <c r="AA14" s="13" t="n">
        <v>1</v>
      </c>
      <c r="AB14" s="11" t="n">
        <f aca="false">SUM(AC14,AD14,AE14)</f>
        <v>2</v>
      </c>
      <c r="AC14" s="11" t="n">
        <f aca="false">IF(AD13&gt;=1,INT(AC13*(1-$CJ$4/100)),0)</f>
        <v>0</v>
      </c>
      <c r="AD14" s="11" t="n">
        <v>0</v>
      </c>
      <c r="AE14" s="6" t="n">
        <f aca="false">AB$4-AC$4-AD$4</f>
        <v>2</v>
      </c>
      <c r="AF14" s="15" t="s">
        <v>34</v>
      </c>
      <c r="AG14" s="13" t="n">
        <v>1</v>
      </c>
      <c r="AH14" s="11" t="n">
        <f aca="false">SUM(AI14,AJ14,AK14)</f>
        <v>3</v>
      </c>
      <c r="AI14" s="11" t="n">
        <f aca="false">IF(AJ13&gt;=1,INT(AI13*(1-$CJ$4/100)),0)</f>
        <v>0</v>
      </c>
      <c r="AJ14" s="11" t="n">
        <v>0</v>
      </c>
      <c r="AK14" s="6" t="n">
        <f aca="false">AH$4-AI$4-AJ$4</f>
        <v>3</v>
      </c>
      <c r="AL14" s="16" t="s">
        <v>35</v>
      </c>
      <c r="AM14" s="13" t="n">
        <v>1</v>
      </c>
      <c r="AN14" s="11" t="n">
        <f aca="false">SUM(AO14,AP14,AQ14)</f>
        <v>5</v>
      </c>
      <c r="AO14" s="11" t="n">
        <f aca="false">IF(AP13&gt;=1,INT(AO13*(1-$CJ$4/100)),0)</f>
        <v>1</v>
      </c>
      <c r="AP14" s="11" t="n">
        <v>1</v>
      </c>
      <c r="AQ14" s="6" t="n">
        <f aca="false">AN$4-AO$4-AP$4</f>
        <v>3</v>
      </c>
      <c r="AR14" s="17" t="s">
        <v>36</v>
      </c>
      <c r="AS14" s="13" t="n">
        <v>1</v>
      </c>
      <c r="AT14" s="19" t="n">
        <f aca="false">SUM(AU14,AV14,AW14)</f>
        <v>2</v>
      </c>
      <c r="AU14" s="11" t="n">
        <f aca="false">IF(AV13&gt;=1,INT(AU13*(1-$CJ$4/100)),0)</f>
        <v>0</v>
      </c>
      <c r="AV14" s="19" t="n">
        <f aca="false">IF(AV13&gt;1,INT(AV13*(1-$CJ$4/100)),IF(AU14=1,1,IF(AU14=0,0,AV13)))</f>
        <v>0</v>
      </c>
      <c r="AW14" s="20" t="n">
        <f aca="false">AT$4-AU$4-AV$4</f>
        <v>2</v>
      </c>
      <c r="AX14" s="15" t="s">
        <v>37</v>
      </c>
      <c r="AY14" s="13" t="n">
        <v>1</v>
      </c>
      <c r="AZ14" s="11" t="n">
        <f aca="false">SUM(BA14,BB14,BC14)</f>
        <v>11</v>
      </c>
      <c r="BA14" s="11" t="n">
        <f aca="false">IF(BB13&gt;=1,INT(BA13*(1-$CJ$4/100)),0)</f>
        <v>4</v>
      </c>
      <c r="BB14" s="11" t="n">
        <v>2</v>
      </c>
      <c r="BC14" s="6" t="n">
        <f aca="false">AZ$4-BA$4-BB$4</f>
        <v>5</v>
      </c>
      <c r="BD14" s="16" t="s">
        <v>38</v>
      </c>
      <c r="BE14" s="13" t="n">
        <v>1</v>
      </c>
      <c r="BF14" s="11" t="n">
        <f aca="false">SUM(BG14,BH14,BI14)</f>
        <v>31</v>
      </c>
      <c r="BG14" s="11" t="n">
        <f aca="false">IF(BH13&gt;=1,INT(BG13*(1-$CJ$4/100)),0)</f>
        <v>14</v>
      </c>
      <c r="BH14" s="11" t="n">
        <v>4</v>
      </c>
      <c r="BI14" s="6" t="n">
        <f aca="false">BF$4-BG$4-BH$4</f>
        <v>13</v>
      </c>
      <c r="BJ14" s="14" t="s">
        <v>39</v>
      </c>
      <c r="BK14" s="21" t="n">
        <v>0</v>
      </c>
      <c r="BL14" s="11" t="n">
        <f aca="false">SUM(BM14,BN14,BO14)</f>
        <v>1</v>
      </c>
      <c r="BM14" s="11" t="n">
        <f aca="false">IF(BN13&gt;=1,INT(BM13*(1-$CJ$4/100)),0)</f>
        <v>0</v>
      </c>
      <c r="BN14" s="11" t="n">
        <f aca="false">IF(BN13&gt;1,INT(BN13*(1-$CJ$4/100)),IF(BM14=1,1,IF(BM14=0,0,BN13)))</f>
        <v>0</v>
      </c>
      <c r="BO14" s="6" t="n">
        <f aca="false">BL$4-BM$4-BN$4</f>
        <v>1</v>
      </c>
      <c r="BP14" s="15" t="s">
        <v>37</v>
      </c>
      <c r="BQ14" s="21" t="n">
        <v>0</v>
      </c>
      <c r="BR14" s="11" t="n">
        <f aca="false">SUM(BS14,BT14,BU14)</f>
        <v>37</v>
      </c>
      <c r="BS14" s="11" t="n">
        <f aca="false">IF(BT13&gt;=1,INT(BS13*(1-1.6*$CJ$4/100)),0)</f>
        <v>13</v>
      </c>
      <c r="BT14" s="11" t="n">
        <v>5</v>
      </c>
      <c r="BU14" s="22" t="n">
        <f aca="false">BR$4-BS$4-BT$4</f>
        <v>19</v>
      </c>
      <c r="BV14" s="16" t="s">
        <v>38</v>
      </c>
      <c r="BW14" s="21" t="n">
        <v>0</v>
      </c>
      <c r="BX14" s="11" t="n">
        <f aca="false">SUM(BY14,BZ14,CA14)</f>
        <v>8</v>
      </c>
      <c r="BY14" s="11" t="n">
        <f aca="false">IF(BZ13&gt;=1,INT(BY13*(1-$CJ$4/100)),0)</f>
        <v>2</v>
      </c>
      <c r="BZ14" s="11" t="n">
        <v>1</v>
      </c>
      <c r="CA14" s="22" t="n">
        <f aca="false">BX$4-BY$4-BZ$4</f>
        <v>5</v>
      </c>
      <c r="CB14" s="14" t="s">
        <v>40</v>
      </c>
      <c r="CC14" s="21" t="n">
        <v>0</v>
      </c>
      <c r="CD14" s="11" t="n">
        <f aca="false">SUM(CE14,CF14,CG14)</f>
        <v>10</v>
      </c>
      <c r="CE14" s="11" t="n">
        <f aca="false">IF(CF13&gt;=1,INT(CE13*(1-$CJ$4/100)),0)</f>
        <v>4</v>
      </c>
      <c r="CF14" s="11" t="n">
        <v>1</v>
      </c>
      <c r="CG14" s="22" t="n">
        <f aca="false">CD$4-CE$4-CF$4</f>
        <v>5</v>
      </c>
      <c r="CH14" s="0"/>
      <c r="CI14" s="11"/>
      <c r="CJ14" s="27"/>
      <c r="CK14" s="0"/>
      <c r="CL14" s="0" t="s">
        <v>35</v>
      </c>
      <c r="CM14" s="0"/>
      <c r="CN14" s="29" t="s">
        <v>65</v>
      </c>
    </row>
    <row r="15" customFormat="false" ht="12.8" hidden="false" customHeight="false" outlineLevel="0" collapsed="false">
      <c r="A15" s="6" t="s">
        <v>67</v>
      </c>
      <c r="B15" s="7" t="n">
        <f aca="false">C15+D15</f>
        <v>102</v>
      </c>
      <c r="C15" s="8" t="n">
        <f aca="false">V15+AB15+AH15+AN15+AT15+AZ15+BF15</f>
        <v>51</v>
      </c>
      <c r="D15" s="8" t="n">
        <f aca="false">BX15+BR15+BL15+CD15</f>
        <v>51</v>
      </c>
      <c r="E15" s="9" t="n">
        <f aca="false">C15-D15</f>
        <v>0</v>
      </c>
      <c r="F15" s="8" t="n">
        <f aca="false">W15+AC15+AI15+AO15+AU15+BA15+BG15</f>
        <v>15</v>
      </c>
      <c r="G15" s="8" t="n">
        <f aca="false">BM15+BS15+BY15+CE15</f>
        <v>15</v>
      </c>
      <c r="H15" s="9" t="n">
        <f aca="false">F15-G15</f>
        <v>0</v>
      </c>
      <c r="I15" s="8" t="n">
        <f aca="false">X15+AD15+AJ15+AP15+AV15+BB15+BH15</f>
        <v>6</v>
      </c>
      <c r="J15" s="8" t="n">
        <f aca="false">BN15+BT15+BZ15+CF15</f>
        <v>6</v>
      </c>
      <c r="K15" s="9" t="n">
        <f aca="false">I15-J15</f>
        <v>0</v>
      </c>
      <c r="L15" s="8" t="n">
        <f aca="false">Y15+AE15+AK15+AQ15+AW15+BC15+BI15</f>
        <v>30</v>
      </c>
      <c r="M15" s="8" t="n">
        <f aca="false">CA15+BU15+BO15+CG15</f>
        <v>30</v>
      </c>
      <c r="N15" s="25"/>
      <c r="O15" s="11"/>
      <c r="P15" s="26"/>
      <c r="Q15" s="11"/>
      <c r="R15" s="26"/>
      <c r="S15" s="0"/>
      <c r="T15" s="12" t="s">
        <v>32</v>
      </c>
      <c r="U15" s="13" t="n">
        <v>1</v>
      </c>
      <c r="V15" s="11" t="n">
        <f aca="false">SUM(W15,X15,Y15)</f>
        <v>2</v>
      </c>
      <c r="W15" s="11" t="n">
        <f aca="false">IF(X14&gt;=1,INT(W14*(1-$CJ$4/100)),0)</f>
        <v>0</v>
      </c>
      <c r="X15" s="11" t="n">
        <f aca="false">IF(X14&gt;1,INT(X14*(1-$CJ$4/100)),IF(W15=1,1,IF(W15=0,0,X14)))</f>
        <v>0</v>
      </c>
      <c r="Y15" s="6" t="n">
        <f aca="false">V$4-W$4-X$4</f>
        <v>2</v>
      </c>
      <c r="Z15" s="14" t="s">
        <v>33</v>
      </c>
      <c r="AA15" s="13" t="n">
        <v>1</v>
      </c>
      <c r="AB15" s="11" t="n">
        <f aca="false">SUM(AC15,AD15,AE15)</f>
        <v>2</v>
      </c>
      <c r="AC15" s="11" t="n">
        <f aca="false">IF(AD14&gt;=1,INT(AC14*(1-$CJ$4/100)),0)</f>
        <v>0</v>
      </c>
      <c r="AD15" s="11" t="n">
        <v>0</v>
      </c>
      <c r="AE15" s="6" t="n">
        <f aca="false">AB$4-AC$4-AD$4</f>
        <v>2</v>
      </c>
      <c r="AF15" s="15" t="s">
        <v>34</v>
      </c>
      <c r="AG15" s="13" t="n">
        <v>1</v>
      </c>
      <c r="AH15" s="11" t="n">
        <f aca="false">SUM(AI15,AJ15,AK15)</f>
        <v>3</v>
      </c>
      <c r="AI15" s="11" t="n">
        <f aca="false">IF(AJ14&gt;=1,INT(AI14*(1-$CJ$4/100)),0)</f>
        <v>0</v>
      </c>
      <c r="AJ15" s="11" t="n">
        <v>0</v>
      </c>
      <c r="AK15" s="6" t="n">
        <f aca="false">AH$4-AI$4-AJ$4</f>
        <v>3</v>
      </c>
      <c r="AL15" s="16" t="s">
        <v>35</v>
      </c>
      <c r="AM15" s="13" t="n">
        <v>1</v>
      </c>
      <c r="AN15" s="11" t="n">
        <f aca="false">SUM(AO15,AP15,AQ15)</f>
        <v>3</v>
      </c>
      <c r="AO15" s="11" t="n">
        <f aca="false">IF(AP14&gt;=1,INT(AO14*(1-$CJ$4/100)),0)</f>
        <v>0</v>
      </c>
      <c r="AP15" s="11" t="n">
        <v>0</v>
      </c>
      <c r="AQ15" s="6" t="n">
        <f aca="false">AN$4-AO$4-AP$4</f>
        <v>3</v>
      </c>
      <c r="AR15" s="17" t="s">
        <v>36</v>
      </c>
      <c r="AS15" s="13" t="n">
        <v>1</v>
      </c>
      <c r="AT15" s="19" t="n">
        <f aca="false">SUM(AU15,AV15,AW15)</f>
        <v>2</v>
      </c>
      <c r="AU15" s="11" t="n">
        <f aca="false">IF(AV14&gt;=1,INT(AU14*(1-$CJ$4/100)),0)</f>
        <v>0</v>
      </c>
      <c r="AV15" s="19" t="n">
        <f aca="false">IF(AV14&gt;1,INT(AV14*(1-$CJ$4/100)),IF(AU15=1,1,IF(AU15=0,0,AV14)))</f>
        <v>0</v>
      </c>
      <c r="AW15" s="20" t="n">
        <f aca="false">AT$4-AU$4-AV$4</f>
        <v>2</v>
      </c>
      <c r="AX15" s="15" t="s">
        <v>37</v>
      </c>
      <c r="AY15" s="13" t="n">
        <v>1</v>
      </c>
      <c r="AZ15" s="11" t="n">
        <f aca="false">SUM(BA15,BB15,BC15)</f>
        <v>10</v>
      </c>
      <c r="BA15" s="11" t="n">
        <f aca="false">IF(BB14&gt;=1,INT(BA14*(1-$CJ$4/100)),0)</f>
        <v>3</v>
      </c>
      <c r="BB15" s="11" t="n">
        <v>2</v>
      </c>
      <c r="BC15" s="6" t="n">
        <f aca="false">AZ$4-BA$4-BB$4</f>
        <v>5</v>
      </c>
      <c r="BD15" s="16" t="s">
        <v>38</v>
      </c>
      <c r="BE15" s="13" t="n">
        <v>1</v>
      </c>
      <c r="BF15" s="11" t="n">
        <f aca="false">SUM(BG15,BH15,BI15)</f>
        <v>29</v>
      </c>
      <c r="BG15" s="11" t="n">
        <f aca="false">IF(BH14&gt;=1,INT(BG14*(1-$CJ$4/100)),0)</f>
        <v>12</v>
      </c>
      <c r="BH15" s="11" t="n">
        <v>4</v>
      </c>
      <c r="BI15" s="6" t="n">
        <f aca="false">BF$4-BG$4-BH$4</f>
        <v>13</v>
      </c>
      <c r="BJ15" s="14" t="s">
        <v>39</v>
      </c>
      <c r="BK15" s="21" t="n">
        <v>0</v>
      </c>
      <c r="BL15" s="11" t="n">
        <f aca="false">SUM(BM15,BN15,BO15)</f>
        <v>1</v>
      </c>
      <c r="BM15" s="11" t="n">
        <f aca="false">IF(BN14&gt;=1,INT(BM14*(1-$CJ$4/100)),0)</f>
        <v>0</v>
      </c>
      <c r="BN15" s="11" t="n">
        <f aca="false">IF(BN14&gt;1,INT(BN14*(1-$CJ$4/100)),IF(BM15=1,1,IF(BM15=0,0,BN14)))</f>
        <v>0</v>
      </c>
      <c r="BO15" s="6" t="n">
        <f aca="false">BL$4-BM$4-BN$4</f>
        <v>1</v>
      </c>
      <c r="BP15" s="15" t="s">
        <v>37</v>
      </c>
      <c r="BQ15" s="21" t="n">
        <v>0</v>
      </c>
      <c r="BR15" s="11" t="n">
        <f aca="false">SUM(BS15,BT15,BU15)</f>
        <v>34</v>
      </c>
      <c r="BS15" s="11" t="n">
        <f aca="false">IF(BT14&gt;=1,INT(BS14*(1-1.5*$CJ$4/100)),0)</f>
        <v>11</v>
      </c>
      <c r="BT15" s="11" t="n">
        <v>4</v>
      </c>
      <c r="BU15" s="22" t="n">
        <f aca="false">BR$4-BS$4-BT$4</f>
        <v>19</v>
      </c>
      <c r="BV15" s="16" t="s">
        <v>38</v>
      </c>
      <c r="BW15" s="21" t="n">
        <v>0</v>
      </c>
      <c r="BX15" s="11" t="n">
        <f aca="false">SUM(BY15,BZ15,CA15)</f>
        <v>7</v>
      </c>
      <c r="BY15" s="11" t="n">
        <f aca="false">IF(BZ14&gt;=1,INT(BY14*(1-$CJ$4/100)),0)</f>
        <v>1</v>
      </c>
      <c r="BZ15" s="11" t="n">
        <v>1</v>
      </c>
      <c r="CA15" s="22" t="n">
        <f aca="false">BX$4-BY$4-BZ$4</f>
        <v>5</v>
      </c>
      <c r="CB15" s="14" t="s">
        <v>40</v>
      </c>
      <c r="CC15" s="21" t="n">
        <v>0</v>
      </c>
      <c r="CD15" s="11" t="n">
        <f aca="false">SUM(CE15,CF15,CG15)</f>
        <v>9</v>
      </c>
      <c r="CE15" s="11" t="n">
        <f aca="false">IF(CF14&gt;=1,INT(CE14*(1-$CJ$4/100)),0)</f>
        <v>3</v>
      </c>
      <c r="CF15" s="11" t="n">
        <v>1</v>
      </c>
      <c r="CG15" s="22" t="n">
        <f aca="false">CD$4-CE$4-CF$4</f>
        <v>5</v>
      </c>
      <c r="CH15" s="0"/>
      <c r="CI15" s="0"/>
      <c r="CJ15" s="0"/>
      <c r="CK15" s="0"/>
      <c r="CL15" s="0" t="s">
        <v>36</v>
      </c>
      <c r="CM15" s="0"/>
      <c r="CN15" s="29" t="s">
        <v>68</v>
      </c>
      <c r="CO15" s="29" t="s">
        <v>69</v>
      </c>
    </row>
    <row r="16" customFormat="false" ht="12.8" hidden="false" customHeight="false" outlineLevel="0" collapsed="false">
      <c r="A16" s="6" t="s">
        <v>70</v>
      </c>
      <c r="B16" s="7" t="n">
        <f aca="false">C16+D16</f>
        <v>92</v>
      </c>
      <c r="C16" s="8" t="n">
        <f aca="false">V16+AB16+AH16+AN16+AT16+AZ16+BF16</f>
        <v>46</v>
      </c>
      <c r="D16" s="8" t="n">
        <f aca="false">BX16+BR16+BL16+CD16</f>
        <v>46</v>
      </c>
      <c r="E16" s="9" t="n">
        <f aca="false">C16-D16</f>
        <v>0</v>
      </c>
      <c r="F16" s="8" t="n">
        <f aca="false">W16+AC16+AI16+AO16+AU16+BA16+BG16</f>
        <v>11</v>
      </c>
      <c r="G16" s="8" t="n">
        <f aca="false">BM16+BS16+BY16+CE16</f>
        <v>11</v>
      </c>
      <c r="H16" s="9" t="n">
        <f aca="false">F16-G16</f>
        <v>0</v>
      </c>
      <c r="I16" s="8" t="n">
        <f aca="false">X16+AD16+AJ16+AP16+AV16+BB16+BH16</f>
        <v>5</v>
      </c>
      <c r="J16" s="8" t="n">
        <f aca="false">BN16+BT16+BZ16+CF16</f>
        <v>5</v>
      </c>
      <c r="K16" s="9" t="n">
        <f aca="false">I16-J16</f>
        <v>0</v>
      </c>
      <c r="L16" s="8" t="n">
        <f aca="false">Y16+AE16+AK16+AQ16+AW16+BC16+BI16</f>
        <v>30</v>
      </c>
      <c r="M16" s="8" t="n">
        <f aca="false">CA16+BU16+BO16+CG16</f>
        <v>30</v>
      </c>
      <c r="N16" s="25"/>
      <c r="O16" s="11"/>
      <c r="P16" s="26"/>
      <c r="Q16" s="11"/>
      <c r="R16" s="26"/>
      <c r="S16" s="0"/>
      <c r="T16" s="12" t="s">
        <v>32</v>
      </c>
      <c r="U16" s="13" t="n">
        <v>1</v>
      </c>
      <c r="V16" s="11" t="n">
        <f aca="false">SUM(W16,X16,Y16)</f>
        <v>2</v>
      </c>
      <c r="W16" s="11" t="n">
        <f aca="false">IF(X15&gt;=1,INT(W15*(1-$CJ$4/100)),0)</f>
        <v>0</v>
      </c>
      <c r="X16" s="11" t="n">
        <f aca="false">IF(X15&gt;1,INT(X15*(1-$CJ$4/100)),IF(W16=1,1,IF(W16=0,0,X15)))</f>
        <v>0</v>
      </c>
      <c r="Y16" s="6" t="n">
        <f aca="false">V$4-W$4-X$4</f>
        <v>2</v>
      </c>
      <c r="Z16" s="14" t="s">
        <v>33</v>
      </c>
      <c r="AA16" s="13" t="n">
        <v>1</v>
      </c>
      <c r="AB16" s="11" t="n">
        <f aca="false">SUM(AC16,AD16,AE16)</f>
        <v>2</v>
      </c>
      <c r="AC16" s="11" t="n">
        <f aca="false">IF(AD15&gt;=1,INT(AC15*(1-$CJ$4/100)),0)</f>
        <v>0</v>
      </c>
      <c r="AD16" s="11" t="n">
        <f aca="false">IF(AD15&gt;1,INT(AD15*(1-$CJ$4/100)),IF(AC16=1,1,IF(AC16=0,0,AD15)))</f>
        <v>0</v>
      </c>
      <c r="AE16" s="6" t="n">
        <f aca="false">AB$4-AC$4-AD$4</f>
        <v>2</v>
      </c>
      <c r="AF16" s="15" t="s">
        <v>34</v>
      </c>
      <c r="AG16" s="13" t="n">
        <v>1</v>
      </c>
      <c r="AH16" s="11" t="n">
        <f aca="false">SUM(AI16,AJ16,AK16)</f>
        <v>3</v>
      </c>
      <c r="AI16" s="11" t="n">
        <f aca="false">IF(AJ15&gt;=1,INT(AI15*(1-$CJ$4/100)),0)</f>
        <v>0</v>
      </c>
      <c r="AJ16" s="11" t="n">
        <v>0</v>
      </c>
      <c r="AK16" s="6" t="n">
        <f aca="false">AH$4-AI$4-AJ$4</f>
        <v>3</v>
      </c>
      <c r="AL16" s="16" t="s">
        <v>35</v>
      </c>
      <c r="AM16" s="13" t="n">
        <v>1</v>
      </c>
      <c r="AN16" s="11" t="n">
        <f aca="false">SUM(AO16,AP16,AQ16)</f>
        <v>3</v>
      </c>
      <c r="AO16" s="11" t="n">
        <f aca="false">IF(AP15&gt;=1,INT(AO15*(1-$CJ$4/100)),0)</f>
        <v>0</v>
      </c>
      <c r="AP16" s="11" t="n">
        <v>0</v>
      </c>
      <c r="AQ16" s="6" t="n">
        <f aca="false">AN$4-AO$4-AP$4</f>
        <v>3</v>
      </c>
      <c r="AR16" s="17" t="s">
        <v>36</v>
      </c>
      <c r="AS16" s="13" t="n">
        <v>1</v>
      </c>
      <c r="AT16" s="19" t="n">
        <f aca="false">SUM(AU16,AV16,AW16)</f>
        <v>2</v>
      </c>
      <c r="AU16" s="11" t="n">
        <f aca="false">IF(AV15&gt;=1,INT(AU15*(1-$CJ$4/100)),0)</f>
        <v>0</v>
      </c>
      <c r="AV16" s="19" t="n">
        <f aca="false">IF(AV15&gt;1,INT(AV15*(1-$CJ$4/100)),IF(AU16=1,1,IF(AU16=0,0,AV15)))</f>
        <v>0</v>
      </c>
      <c r="AW16" s="20" t="n">
        <f aca="false">AT$4-AU$4-AV$4</f>
        <v>2</v>
      </c>
      <c r="AX16" s="15" t="s">
        <v>37</v>
      </c>
      <c r="AY16" s="13" t="n">
        <v>1</v>
      </c>
      <c r="AZ16" s="11" t="n">
        <f aca="false">SUM(BA16,BB16,BC16)</f>
        <v>8</v>
      </c>
      <c r="BA16" s="11" t="n">
        <f aca="false">IF(BB15&gt;=1,INT(BA15*(1-$CJ$4/100)),0)</f>
        <v>2</v>
      </c>
      <c r="BB16" s="11" t="n">
        <v>1</v>
      </c>
      <c r="BC16" s="6" t="n">
        <f aca="false">AZ$4-BA$4-BB$4</f>
        <v>5</v>
      </c>
      <c r="BD16" s="16" t="s">
        <v>38</v>
      </c>
      <c r="BE16" s="13" t="n">
        <v>1</v>
      </c>
      <c r="BF16" s="11" t="n">
        <f aca="false">SUM(BG16,BH16,BI16)</f>
        <v>26</v>
      </c>
      <c r="BG16" s="11" t="n">
        <f aca="false">IF(BH15&gt;=1,INT(BG15*(1-1.7*$CJ$4/100)),0)</f>
        <v>9</v>
      </c>
      <c r="BH16" s="11" t="n">
        <v>4</v>
      </c>
      <c r="BI16" s="6" t="n">
        <f aca="false">BF$4-BG$4-BH$4</f>
        <v>13</v>
      </c>
      <c r="BJ16" s="14" t="s">
        <v>39</v>
      </c>
      <c r="BK16" s="21" t="n">
        <v>0</v>
      </c>
      <c r="BL16" s="11" t="n">
        <f aca="false">SUM(BM16,BN16,BO16)</f>
        <v>1</v>
      </c>
      <c r="BM16" s="11" t="n">
        <f aca="false">IF(BN15&gt;=1,INT(BM15*(1-$CJ$4/100)),0)</f>
        <v>0</v>
      </c>
      <c r="BN16" s="11" t="n">
        <f aca="false">IF(BN15&gt;1,INT(BN15*(1-$CJ$4/100)),IF(BM16=1,1,IF(BM16=0,0,BN15)))</f>
        <v>0</v>
      </c>
      <c r="BO16" s="6" t="n">
        <f aca="false">BL$4-BM$4-BN$4</f>
        <v>1</v>
      </c>
      <c r="BP16" s="15" t="s">
        <v>37</v>
      </c>
      <c r="BQ16" s="21" t="n">
        <v>0</v>
      </c>
      <c r="BR16" s="11" t="n">
        <f aca="false">SUM(BS16,BT16,BU16)</f>
        <v>32</v>
      </c>
      <c r="BS16" s="11" t="n">
        <f aca="false">IF(BT15&gt;=1,INT(BS15*(1-1.6*$CJ$4/100)),0)</f>
        <v>9</v>
      </c>
      <c r="BT16" s="11" t="n">
        <v>4</v>
      </c>
      <c r="BU16" s="22" t="n">
        <f aca="false">BR$4-BS$4-BT$4</f>
        <v>19</v>
      </c>
      <c r="BV16" s="16" t="s">
        <v>38</v>
      </c>
      <c r="BW16" s="21" t="n">
        <v>0</v>
      </c>
      <c r="BX16" s="11" t="n">
        <f aca="false">SUM(BY16,BZ16,CA16)</f>
        <v>5</v>
      </c>
      <c r="BY16" s="11" t="n">
        <f aca="false">IF(BZ15&gt;=1,INT(BY15*(1-$CJ$4/100)),0)</f>
        <v>0</v>
      </c>
      <c r="BZ16" s="11" t="n">
        <v>0</v>
      </c>
      <c r="CA16" s="22" t="n">
        <f aca="false">BX$4-BY$4-BZ$4</f>
        <v>5</v>
      </c>
      <c r="CB16" s="14" t="s">
        <v>40</v>
      </c>
      <c r="CC16" s="21" t="n">
        <v>0</v>
      </c>
      <c r="CD16" s="11" t="n">
        <f aca="false">SUM(CE16,CF16,CG16)</f>
        <v>8</v>
      </c>
      <c r="CE16" s="11" t="n">
        <f aca="false">IF(CF15&gt;=1,INT(CE15*(1-$CJ$4/100)),0)</f>
        <v>2</v>
      </c>
      <c r="CF16" s="11" t="n">
        <v>1</v>
      </c>
      <c r="CG16" s="22" t="n">
        <f aca="false">CD$4-CE$4-CF$4</f>
        <v>5</v>
      </c>
      <c r="CH16" s="0"/>
      <c r="CI16" s="11"/>
      <c r="CJ16" s="0"/>
      <c r="CK16" s="0"/>
      <c r="CL16" s="0" t="s">
        <v>39</v>
      </c>
      <c r="CM16" s="0"/>
      <c r="CN16" s="29" t="s">
        <v>71</v>
      </c>
      <c r="CO16" s="29" t="s">
        <v>72</v>
      </c>
    </row>
    <row r="17" customFormat="false" ht="12.8" hidden="false" customHeight="false" outlineLevel="0" collapsed="false">
      <c r="A17" s="6" t="s">
        <v>73</v>
      </c>
      <c r="B17" s="7" t="n">
        <f aca="false">C17+D17</f>
        <v>86</v>
      </c>
      <c r="C17" s="8" t="n">
        <f aca="false">V17+AB17+AH17+AN17+AT17+AZ17+BF17</f>
        <v>43</v>
      </c>
      <c r="D17" s="8" t="n">
        <f aca="false">BX17+BR17+BL17+CD17</f>
        <v>43</v>
      </c>
      <c r="E17" s="9" t="n">
        <f aca="false">C17-D17</f>
        <v>0</v>
      </c>
      <c r="F17" s="8" t="n">
        <f aca="false">W17+AC17+AI17+AO17+AU17+BA17+BG17</f>
        <v>9</v>
      </c>
      <c r="G17" s="8" t="n">
        <f aca="false">BM17+BS17+BY17+CE17</f>
        <v>9</v>
      </c>
      <c r="H17" s="9" t="n">
        <f aca="false">F17-G17</f>
        <v>0</v>
      </c>
      <c r="I17" s="8" t="n">
        <f aca="false">X17+AD17+AJ17+AP17+AV17+BB17+BH17</f>
        <v>4</v>
      </c>
      <c r="J17" s="8" t="n">
        <f aca="false">BN17+BT17+BZ17+CF17</f>
        <v>4</v>
      </c>
      <c r="K17" s="9" t="n">
        <f aca="false">I17-J17</f>
        <v>0</v>
      </c>
      <c r="L17" s="8" t="n">
        <f aca="false">Y17+AE17+AK17+AQ17+AW17+BC17+BI17</f>
        <v>30</v>
      </c>
      <c r="M17" s="8" t="n">
        <f aca="false">CA17+BU17+BO17+CG17</f>
        <v>30</v>
      </c>
      <c r="N17" s="25"/>
      <c r="O17" s="11"/>
      <c r="P17" s="26"/>
      <c r="Q17" s="11"/>
      <c r="R17" s="26"/>
      <c r="S17" s="0"/>
      <c r="T17" s="12" t="s">
        <v>32</v>
      </c>
      <c r="U17" s="13" t="n">
        <v>1</v>
      </c>
      <c r="V17" s="11" t="n">
        <f aca="false">SUM(W17,X17,Y17)</f>
        <v>2</v>
      </c>
      <c r="W17" s="11" t="n">
        <f aca="false">IF(X16&gt;=1,INT(W16*(1-$CJ$4/100)),0)</f>
        <v>0</v>
      </c>
      <c r="X17" s="11" t="n">
        <f aca="false">IF(X16&gt;1,INT(X16*(1-$CJ$4/100)),IF(W17=1,1,IF(W17=0,0,X16)))</f>
        <v>0</v>
      </c>
      <c r="Y17" s="6" t="n">
        <f aca="false">V$4-W$4-X$4</f>
        <v>2</v>
      </c>
      <c r="Z17" s="14" t="s">
        <v>33</v>
      </c>
      <c r="AA17" s="13" t="n">
        <v>1</v>
      </c>
      <c r="AB17" s="11" t="n">
        <f aca="false">SUM(AC17,AD17,AE17)</f>
        <v>2</v>
      </c>
      <c r="AC17" s="11" t="n">
        <f aca="false">IF(AD16&gt;=1,INT(AC16*(1-$CJ$4/100)),0)</f>
        <v>0</v>
      </c>
      <c r="AD17" s="11" t="n">
        <f aca="false">IF(AD16&gt;1,INT(AD16*(1-$CJ$4/100)),IF(AC17=1,1,IF(AC17=0,0,AD16)))</f>
        <v>0</v>
      </c>
      <c r="AE17" s="6" t="n">
        <f aca="false">AB$4-AC$4-AD$4</f>
        <v>2</v>
      </c>
      <c r="AF17" s="15" t="s">
        <v>34</v>
      </c>
      <c r="AG17" s="13" t="n">
        <v>1</v>
      </c>
      <c r="AH17" s="11" t="n">
        <f aca="false">SUM(AI17,AJ17,AK17)</f>
        <v>3</v>
      </c>
      <c r="AI17" s="11" t="n">
        <f aca="false">IF(AJ16&gt;=1,INT(AI16*(1-$CJ$4/100)),0)</f>
        <v>0</v>
      </c>
      <c r="AJ17" s="11" t="n">
        <v>0</v>
      </c>
      <c r="AK17" s="6" t="n">
        <f aca="false">AH$4-AI$4-AJ$4</f>
        <v>3</v>
      </c>
      <c r="AL17" s="16" t="s">
        <v>35</v>
      </c>
      <c r="AM17" s="13" t="n">
        <v>1</v>
      </c>
      <c r="AN17" s="11" t="n">
        <f aca="false">SUM(AO17,AP17,AQ17)</f>
        <v>3</v>
      </c>
      <c r="AO17" s="11" t="n">
        <f aca="false">IF(AP16&gt;=1,INT(AO16*(1-$CJ$4/100)),0)</f>
        <v>0</v>
      </c>
      <c r="AP17" s="11" t="n">
        <v>0</v>
      </c>
      <c r="AQ17" s="6" t="n">
        <f aca="false">AN$4-AO$4-AP$4</f>
        <v>3</v>
      </c>
      <c r="AR17" s="17" t="s">
        <v>36</v>
      </c>
      <c r="AS17" s="13" t="n">
        <v>1</v>
      </c>
      <c r="AT17" s="19" t="n">
        <f aca="false">SUM(AU17,AV17,AW17)</f>
        <v>2</v>
      </c>
      <c r="AU17" s="11" t="n">
        <f aca="false">IF(AV16&gt;=1,INT(AU16*(1-$CJ$4/100)),0)</f>
        <v>0</v>
      </c>
      <c r="AV17" s="19" t="n">
        <f aca="false">IF(AV16&gt;1,INT(AV16*(1-$CJ$4/100)),IF(AU17=1,1,IF(AU17=0,0,AV16)))</f>
        <v>0</v>
      </c>
      <c r="AW17" s="20" t="n">
        <f aca="false">AT$4-AU$4-AV$4</f>
        <v>2</v>
      </c>
      <c r="AX17" s="15" t="s">
        <v>37</v>
      </c>
      <c r="AY17" s="13" t="n">
        <v>1</v>
      </c>
      <c r="AZ17" s="11" t="n">
        <f aca="false">SUM(BA17,BB17,BC17)</f>
        <v>7</v>
      </c>
      <c r="BA17" s="11" t="n">
        <f aca="false">IF(BB16&gt;=1,INT(BA16*(1-$CJ$4/100)),0)</f>
        <v>1</v>
      </c>
      <c r="BB17" s="11" t="n">
        <v>1</v>
      </c>
      <c r="BC17" s="6" t="n">
        <f aca="false">AZ$4-BA$4-BB$4</f>
        <v>5</v>
      </c>
      <c r="BD17" s="16" t="s">
        <v>38</v>
      </c>
      <c r="BE17" s="13" t="n">
        <v>1</v>
      </c>
      <c r="BF17" s="11" t="n">
        <f aca="false">SUM(BG17,BH17,BI17)</f>
        <v>24</v>
      </c>
      <c r="BG17" s="11" t="n">
        <f aca="false">IF(BH16&gt;=1,INT(BG16*(1-$CJ$4/100)),0)</f>
        <v>8</v>
      </c>
      <c r="BH17" s="11" t="n">
        <v>3</v>
      </c>
      <c r="BI17" s="6" t="n">
        <f aca="false">BF$4-BG$4-BH$4</f>
        <v>13</v>
      </c>
      <c r="BJ17" s="14" t="s">
        <v>39</v>
      </c>
      <c r="BK17" s="21" t="n">
        <v>0</v>
      </c>
      <c r="BL17" s="11" t="n">
        <f aca="false">SUM(BM17,BN17,BO17)</f>
        <v>1</v>
      </c>
      <c r="BM17" s="11" t="n">
        <f aca="false">IF(BN16&gt;=1,INT(BM16*(1-$CJ$4/100)),0)</f>
        <v>0</v>
      </c>
      <c r="BN17" s="11" t="n">
        <f aca="false">IF(BN16&gt;1,INT(BN16*(1-$CJ$4/100)),IF(BM17=1,1,IF(BM17=0,0,BN16)))</f>
        <v>0</v>
      </c>
      <c r="BO17" s="6" t="n">
        <f aca="false">BL$4-BM$4-BN$4</f>
        <v>1</v>
      </c>
      <c r="BP17" s="15" t="s">
        <v>37</v>
      </c>
      <c r="BQ17" s="21" t="n">
        <v>0</v>
      </c>
      <c r="BR17" s="11" t="n">
        <f aca="false">SUM(BS17,BT17,BU17)</f>
        <v>30</v>
      </c>
      <c r="BS17" s="11" t="n">
        <f aca="false">IF(BT16&gt;=1,INT(BS16*(1-1*$CJ$4/100)),0)</f>
        <v>8</v>
      </c>
      <c r="BT17" s="11" t="n">
        <v>3</v>
      </c>
      <c r="BU17" s="22" t="n">
        <f aca="false">BR$4-BS$4-BT$4</f>
        <v>19</v>
      </c>
      <c r="BV17" s="16" t="s">
        <v>38</v>
      </c>
      <c r="BW17" s="21" t="n">
        <v>0</v>
      </c>
      <c r="BX17" s="11" t="n">
        <f aca="false">SUM(BY17,BZ17,CA17)</f>
        <v>5</v>
      </c>
      <c r="BY17" s="11" t="n">
        <f aca="false">IF(BZ16&gt;=1,INT(BY16*(1-$CJ$4/100)),0)</f>
        <v>0</v>
      </c>
      <c r="BZ17" s="11" t="n">
        <v>0</v>
      </c>
      <c r="CA17" s="22" t="n">
        <f aca="false">BX$4-BY$4-BZ$4</f>
        <v>5</v>
      </c>
      <c r="CB17" s="14" t="s">
        <v>40</v>
      </c>
      <c r="CC17" s="21" t="n">
        <v>0</v>
      </c>
      <c r="CD17" s="11" t="n">
        <f aca="false">SUM(CE17,CF17,CG17)</f>
        <v>7</v>
      </c>
      <c r="CE17" s="11" t="n">
        <f aca="false">IF(CF16&gt;=1,INT(CE16*(1-$CJ$4/100)),0)</f>
        <v>1</v>
      </c>
      <c r="CF17" s="11" t="n">
        <v>1</v>
      </c>
      <c r="CG17" s="22" t="n">
        <f aca="false">CD$4-CE$4-CF$4</f>
        <v>5</v>
      </c>
      <c r="CH17" s="0"/>
      <c r="CI17" s="11"/>
      <c r="CJ17" s="0"/>
      <c r="CK17" s="0"/>
      <c r="CL17" s="0" t="s">
        <v>37</v>
      </c>
      <c r="CM17" s="0"/>
      <c r="CN17" s="29" t="s">
        <v>74</v>
      </c>
    </row>
    <row r="18" customFormat="false" ht="12.8" hidden="false" customHeight="false" outlineLevel="0" collapsed="false">
      <c r="A18" s="6" t="s">
        <v>75</v>
      </c>
      <c r="B18" s="7" t="n">
        <f aca="false">C18+D18</f>
        <v>80</v>
      </c>
      <c r="C18" s="8" t="n">
        <f aca="false">V18+AB18+AH18+AN18+AT18+AZ18+BF18</f>
        <v>40</v>
      </c>
      <c r="D18" s="8" t="n">
        <f aca="false">BX18+BR18+BL18+CD18</f>
        <v>40</v>
      </c>
      <c r="E18" s="9" t="n">
        <f aca="false">C18-D18</f>
        <v>0</v>
      </c>
      <c r="F18" s="8" t="n">
        <f aca="false">W18+AC18+AI18+AO18+AU18+BA18+BG18</f>
        <v>7</v>
      </c>
      <c r="G18" s="8" t="n">
        <f aca="false">BM18+BS18+BY18+CE18</f>
        <v>7</v>
      </c>
      <c r="H18" s="9" t="n">
        <f aca="false">F18-G18</f>
        <v>0</v>
      </c>
      <c r="I18" s="8" t="n">
        <f aca="false">X18+AD18+AJ18+AP18+AV18+BB18+BH18</f>
        <v>3</v>
      </c>
      <c r="J18" s="8" t="n">
        <f aca="false">BN18+BT18+BZ18+CF18</f>
        <v>3</v>
      </c>
      <c r="K18" s="9" t="n">
        <f aca="false">I18-J18</f>
        <v>0</v>
      </c>
      <c r="L18" s="8" t="n">
        <f aca="false">Y18+AE18+AK18+AQ18+AW18+BC18+BI18</f>
        <v>30</v>
      </c>
      <c r="M18" s="8" t="n">
        <f aca="false">CA18+BU18+BO18+CG18</f>
        <v>30</v>
      </c>
      <c r="N18" s="25"/>
      <c r="O18" s="11"/>
      <c r="P18" s="26"/>
      <c r="Q18" s="11"/>
      <c r="R18" s="26"/>
      <c r="S18" s="0"/>
      <c r="T18" s="12" t="s">
        <v>32</v>
      </c>
      <c r="U18" s="13" t="n">
        <v>1</v>
      </c>
      <c r="V18" s="11" t="n">
        <f aca="false">SUM(W18,X18,Y18)</f>
        <v>2</v>
      </c>
      <c r="W18" s="11" t="n">
        <f aca="false">IF(X17&gt;=1,INT(W17*(1-$CJ$4/100)),0)</f>
        <v>0</v>
      </c>
      <c r="X18" s="11" t="n">
        <f aca="false">IF(X17&gt;1,INT(X17*(1-$CJ$4/100)),IF(W18=1,1,IF(W18=0,0,X17)))</f>
        <v>0</v>
      </c>
      <c r="Y18" s="6" t="n">
        <f aca="false">V$4-W$4-X$4</f>
        <v>2</v>
      </c>
      <c r="Z18" s="14" t="s">
        <v>33</v>
      </c>
      <c r="AA18" s="13" t="n">
        <v>1</v>
      </c>
      <c r="AB18" s="11" t="n">
        <f aca="false">SUM(AC18,AD18,AE18)</f>
        <v>2</v>
      </c>
      <c r="AC18" s="11" t="n">
        <f aca="false">IF(AD17&gt;=1,INT(AC17*(1-$CJ$4/100)),0)</f>
        <v>0</v>
      </c>
      <c r="AD18" s="11" t="n">
        <f aca="false">IF(AD17&gt;1,INT(AD17*(1-$CJ$4/100)),IF(AC18=1,1,IF(AC18=0,0,AD17)))</f>
        <v>0</v>
      </c>
      <c r="AE18" s="6" t="n">
        <f aca="false">AB$4-AC$4-AD$4</f>
        <v>2</v>
      </c>
      <c r="AF18" s="15" t="s">
        <v>34</v>
      </c>
      <c r="AG18" s="13" t="n">
        <v>1</v>
      </c>
      <c r="AH18" s="11" t="n">
        <f aca="false">SUM(AI18,AJ18,AK18)</f>
        <v>3</v>
      </c>
      <c r="AI18" s="11" t="n">
        <f aca="false">IF(AJ17&gt;=1,INT(AI17*(1-$CJ$4/100)),0)</f>
        <v>0</v>
      </c>
      <c r="AJ18" s="11" t="n">
        <v>0</v>
      </c>
      <c r="AK18" s="6" t="n">
        <f aca="false">AH$4-AI$4-AJ$4</f>
        <v>3</v>
      </c>
      <c r="AL18" s="16" t="s">
        <v>35</v>
      </c>
      <c r="AM18" s="13" t="n">
        <v>1</v>
      </c>
      <c r="AN18" s="11" t="n">
        <f aca="false">SUM(AO18,AP18,AQ18)</f>
        <v>3</v>
      </c>
      <c r="AO18" s="11" t="n">
        <f aca="false">IF(AP17&gt;=1,INT(AO17*(1-$CJ$4/100)),0)</f>
        <v>0</v>
      </c>
      <c r="AP18" s="11" t="n">
        <v>0</v>
      </c>
      <c r="AQ18" s="6" t="n">
        <f aca="false">AN$4-AO$4-AP$4</f>
        <v>3</v>
      </c>
      <c r="AR18" s="17" t="s">
        <v>36</v>
      </c>
      <c r="AS18" s="13" t="n">
        <v>1</v>
      </c>
      <c r="AT18" s="19" t="n">
        <f aca="false">SUM(AU18,AV18,AW18)</f>
        <v>2</v>
      </c>
      <c r="AU18" s="11" t="n">
        <f aca="false">IF(AV17&gt;=1,INT(AU17*(1-$CJ$4/100)),0)</f>
        <v>0</v>
      </c>
      <c r="AV18" s="19" t="n">
        <f aca="false">IF(AV17&gt;1,INT(AV17*(1-$CJ$4/100)),IF(AU18=1,1,IF(AU18=0,0,AV17)))</f>
        <v>0</v>
      </c>
      <c r="AW18" s="20" t="n">
        <f aca="false">AT$4-AU$4-AV$4</f>
        <v>2</v>
      </c>
      <c r="AX18" s="15" t="s">
        <v>37</v>
      </c>
      <c r="AY18" s="13" t="n">
        <v>1</v>
      </c>
      <c r="AZ18" s="11" t="n">
        <f aca="false">SUM(BA18,BB18,BC18)</f>
        <v>5</v>
      </c>
      <c r="BA18" s="11" t="n">
        <f aca="false">IF(BB17&gt;=1,INT(BA17*(1-$CJ$4/100)),0)</f>
        <v>0</v>
      </c>
      <c r="BB18" s="11" t="n">
        <v>0</v>
      </c>
      <c r="BC18" s="6" t="n">
        <f aca="false">AZ$4-BA$4-BB$4</f>
        <v>5</v>
      </c>
      <c r="BD18" s="16" t="s">
        <v>38</v>
      </c>
      <c r="BE18" s="13" t="n">
        <v>1</v>
      </c>
      <c r="BF18" s="11" t="n">
        <f aca="false">SUM(BG18,BH18,BI18)</f>
        <v>23</v>
      </c>
      <c r="BG18" s="11" t="n">
        <f aca="false">IF(BH17&gt;=1,INT(BG17*(1-$CJ$4/100)),0)</f>
        <v>7</v>
      </c>
      <c r="BH18" s="11" t="n">
        <v>3</v>
      </c>
      <c r="BI18" s="6" t="n">
        <f aca="false">BF$4-BG$4-BH$4</f>
        <v>13</v>
      </c>
      <c r="BJ18" s="14" t="s">
        <v>39</v>
      </c>
      <c r="BK18" s="21" t="n">
        <v>0</v>
      </c>
      <c r="BL18" s="11" t="n">
        <f aca="false">SUM(BM18,BN18,BO18)</f>
        <v>1</v>
      </c>
      <c r="BM18" s="11" t="n">
        <f aca="false">IF(BN17&gt;=1,INT(BM17*(1-$CJ$4/100)),0)</f>
        <v>0</v>
      </c>
      <c r="BN18" s="11" t="n">
        <f aca="false">IF(BN17&gt;1,INT(BN17*(1-$CJ$4/100)),IF(BM18=1,1,IF(BM18=0,0,BN17)))</f>
        <v>0</v>
      </c>
      <c r="BO18" s="6" t="n">
        <f aca="false">BL$4-BM$4-BN$4</f>
        <v>1</v>
      </c>
      <c r="BP18" s="15" t="s">
        <v>37</v>
      </c>
      <c r="BQ18" s="21" t="n">
        <v>0</v>
      </c>
      <c r="BR18" s="11" t="n">
        <f aca="false">SUM(BS18,BT18,BU18)</f>
        <v>29</v>
      </c>
      <c r="BS18" s="11" t="n">
        <f aca="false">IF(BT17&gt;=1,INT(BS17*(1-1*$CJ$4/100)),0)</f>
        <v>7</v>
      </c>
      <c r="BT18" s="11" t="n">
        <v>3</v>
      </c>
      <c r="BU18" s="22" t="n">
        <f aca="false">BR$4-BS$4-BT$4</f>
        <v>19</v>
      </c>
      <c r="BV18" s="16" t="s">
        <v>38</v>
      </c>
      <c r="BW18" s="21" t="n">
        <v>0</v>
      </c>
      <c r="BX18" s="11" t="n">
        <f aca="false">SUM(BY18,BZ18,CA18)</f>
        <v>5</v>
      </c>
      <c r="BY18" s="11" t="n">
        <f aca="false">IF(BZ17&gt;=1,INT(BY17*(1-$CJ$4/100)),0)</f>
        <v>0</v>
      </c>
      <c r="BZ18" s="11" t="n">
        <v>0</v>
      </c>
      <c r="CA18" s="22" t="n">
        <f aca="false">BX$4-BY$4-BZ$4</f>
        <v>5</v>
      </c>
      <c r="CB18" s="14" t="s">
        <v>40</v>
      </c>
      <c r="CC18" s="21" t="n">
        <v>0</v>
      </c>
      <c r="CD18" s="11" t="n">
        <f aca="false">SUM(CE18,CF18,CG18)</f>
        <v>5</v>
      </c>
      <c r="CE18" s="11" t="n">
        <f aca="false">IF(CF17&gt;=1,INT(CE17*(1-$CJ$4/100)),0)</f>
        <v>0</v>
      </c>
      <c r="CF18" s="11" t="n">
        <v>0</v>
      </c>
      <c r="CG18" s="22" t="n">
        <f aca="false">CD$4-CE$4-CF$4</f>
        <v>5</v>
      </c>
      <c r="CH18" s="0"/>
      <c r="CI18" s="13" t="s">
        <v>20</v>
      </c>
      <c r="CJ18" s="0" t="s">
        <v>76</v>
      </c>
      <c r="CK18" s="0"/>
      <c r="CL18" s="30" t="s">
        <v>38</v>
      </c>
      <c r="CM18" s="0" t="s">
        <v>77</v>
      </c>
      <c r="CN18" s="29" t="s">
        <v>78</v>
      </c>
    </row>
    <row r="19" customFormat="false" ht="12.8" hidden="false" customHeight="false" outlineLevel="0" collapsed="false">
      <c r="A19" s="6" t="s">
        <v>79</v>
      </c>
      <c r="B19" s="7" t="n">
        <f aca="false">C19+D19</f>
        <v>76</v>
      </c>
      <c r="C19" s="8" t="n">
        <f aca="false">V19+AB19+AH19+AN19+AT19+AZ19+BF19</f>
        <v>38</v>
      </c>
      <c r="D19" s="8" t="n">
        <f aca="false">BX19+BR19+BL19+CD19</f>
        <v>38</v>
      </c>
      <c r="E19" s="9" t="n">
        <f aca="false">C19-D19</f>
        <v>0</v>
      </c>
      <c r="F19" s="8" t="n">
        <f aca="false">W19+AC19+AI19+AO19+AU19+BA19+BG19</f>
        <v>6</v>
      </c>
      <c r="G19" s="8" t="n">
        <f aca="false">BM19+BS19+BY19+CE19</f>
        <v>6</v>
      </c>
      <c r="H19" s="9" t="n">
        <f aca="false">F19-G19</f>
        <v>0</v>
      </c>
      <c r="I19" s="8" t="n">
        <f aca="false">X19+AD19+AJ19+AP19+AV19+BB19+BH19</f>
        <v>2</v>
      </c>
      <c r="J19" s="8" t="n">
        <f aca="false">BN19+BT19+BZ19+CF19</f>
        <v>2</v>
      </c>
      <c r="K19" s="9" t="n">
        <f aca="false">I19-J19</f>
        <v>0</v>
      </c>
      <c r="L19" s="8" t="n">
        <f aca="false">Y19+AE19+AK19+AQ19+AW19+BC19+BI19</f>
        <v>30</v>
      </c>
      <c r="M19" s="8" t="n">
        <f aca="false">CA19+BU19+BO19+CG19</f>
        <v>30</v>
      </c>
      <c r="N19" s="25"/>
      <c r="O19" s="11"/>
      <c r="P19" s="26"/>
      <c r="Q19" s="11"/>
      <c r="R19" s="26"/>
      <c r="S19" s="0"/>
      <c r="T19" s="12" t="s">
        <v>32</v>
      </c>
      <c r="U19" s="13" t="n">
        <v>1</v>
      </c>
      <c r="V19" s="11" t="n">
        <f aca="false">SUM(W19,X19,Y19)</f>
        <v>2</v>
      </c>
      <c r="W19" s="11" t="n">
        <f aca="false">IF(X18&gt;=1,INT(W18*(1-$CJ$4/100)),0)</f>
        <v>0</v>
      </c>
      <c r="X19" s="11" t="n">
        <f aca="false">IF(X18&gt;1,INT(X18*(1-$CJ$4/100)),IF(W19=1,1,IF(W19=0,0,X18)))</f>
        <v>0</v>
      </c>
      <c r="Y19" s="6" t="n">
        <f aca="false">V$4-W$4-X$4</f>
        <v>2</v>
      </c>
      <c r="Z19" s="14" t="s">
        <v>33</v>
      </c>
      <c r="AA19" s="13" t="n">
        <v>1</v>
      </c>
      <c r="AB19" s="11" t="n">
        <f aca="false">SUM(AC19,AD19,AE19)</f>
        <v>2</v>
      </c>
      <c r="AC19" s="11" t="n">
        <f aca="false">IF(AD18&gt;=1,INT(AC18*(1-$CJ$4/100)),0)</f>
        <v>0</v>
      </c>
      <c r="AD19" s="11" t="n">
        <f aca="false">IF(AD18&gt;1,INT(AD18*(1-$CJ$4/100)),IF(AC19=1,1,IF(AC19=0,0,AD18)))</f>
        <v>0</v>
      </c>
      <c r="AE19" s="6" t="n">
        <f aca="false">AB$4-AC$4-AD$4</f>
        <v>2</v>
      </c>
      <c r="AF19" s="15" t="s">
        <v>34</v>
      </c>
      <c r="AG19" s="13" t="n">
        <v>1</v>
      </c>
      <c r="AH19" s="11" t="n">
        <f aca="false">SUM(AI19,AJ19,AK19)</f>
        <v>3</v>
      </c>
      <c r="AI19" s="11" t="n">
        <f aca="false">IF(AJ18&gt;=1,INT(AI18*(1-$CJ$4/100)),0)</f>
        <v>0</v>
      </c>
      <c r="AJ19" s="11" t="n">
        <v>0</v>
      </c>
      <c r="AK19" s="6" t="n">
        <f aca="false">AH$4-AI$4-AJ$4</f>
        <v>3</v>
      </c>
      <c r="AL19" s="16" t="s">
        <v>35</v>
      </c>
      <c r="AM19" s="13" t="n">
        <v>1</v>
      </c>
      <c r="AN19" s="11" t="n">
        <f aca="false">SUM(AO19,AP19,AQ19)</f>
        <v>3</v>
      </c>
      <c r="AO19" s="11" t="n">
        <f aca="false">IF(AP18&gt;=1,INT(AO18*(1-$CJ$4/100)),0)</f>
        <v>0</v>
      </c>
      <c r="AP19" s="11" t="n">
        <v>0</v>
      </c>
      <c r="AQ19" s="6" t="n">
        <f aca="false">AN$4-AO$4-AP$4</f>
        <v>3</v>
      </c>
      <c r="AR19" s="17" t="s">
        <v>36</v>
      </c>
      <c r="AS19" s="13" t="n">
        <v>1</v>
      </c>
      <c r="AT19" s="19" t="n">
        <f aca="false">SUM(AU19,AV19,AW19)</f>
        <v>2</v>
      </c>
      <c r="AU19" s="11" t="n">
        <f aca="false">IF(AV18&gt;=1,INT(AU18*(1-$CJ$4/100)),0)</f>
        <v>0</v>
      </c>
      <c r="AV19" s="19" t="n">
        <f aca="false">IF(AV18&gt;1,INT(AV18*(1-$CJ$4/100)),IF(AU19=1,1,IF(AU19=0,0,AV18)))</f>
        <v>0</v>
      </c>
      <c r="AW19" s="20" t="n">
        <f aca="false">AT$4-AU$4-AV$4</f>
        <v>2</v>
      </c>
      <c r="AX19" s="15" t="s">
        <v>37</v>
      </c>
      <c r="AY19" s="13" t="n">
        <v>1</v>
      </c>
      <c r="AZ19" s="11" t="n">
        <f aca="false">SUM(BA19,BB19,BC19)</f>
        <v>5</v>
      </c>
      <c r="BA19" s="11" t="n">
        <f aca="false">IF(BB18&gt;=1,INT(BA18*(1-$CJ$4/100)),0)</f>
        <v>0</v>
      </c>
      <c r="BB19" s="11" t="n">
        <v>0</v>
      </c>
      <c r="BC19" s="6" t="n">
        <f aca="false">AZ$4-BA$4-BB$4</f>
        <v>5</v>
      </c>
      <c r="BD19" s="16" t="s">
        <v>38</v>
      </c>
      <c r="BE19" s="13" t="n">
        <v>1</v>
      </c>
      <c r="BF19" s="11" t="n">
        <f aca="false">SUM(BG19,BH19,BI19)</f>
        <v>21</v>
      </c>
      <c r="BG19" s="11" t="n">
        <f aca="false">IF(BH18&gt;=1,INT(BG18*(1-$CJ$4/100)),0)</f>
        <v>6</v>
      </c>
      <c r="BH19" s="11" t="n">
        <v>2</v>
      </c>
      <c r="BI19" s="6" t="n">
        <f aca="false">BF$4-BG$4-BH$4</f>
        <v>13</v>
      </c>
      <c r="BJ19" s="14" t="s">
        <v>39</v>
      </c>
      <c r="BK19" s="21" t="n">
        <v>0</v>
      </c>
      <c r="BL19" s="11" t="n">
        <f aca="false">SUM(BM19,BN19,BO19)</f>
        <v>1</v>
      </c>
      <c r="BM19" s="11" t="n">
        <f aca="false">IF(BN18&gt;=1,INT(BM18*(1-$CJ$4/100)),0)</f>
        <v>0</v>
      </c>
      <c r="BN19" s="11" t="n">
        <f aca="false">IF(BN18&gt;1,INT(BN18*(1-$CJ$4/100)),IF(BM19=1,1,IF(BM19=0,0,BN18)))</f>
        <v>0</v>
      </c>
      <c r="BO19" s="6" t="n">
        <f aca="false">BL$4-BM$4-BN$4</f>
        <v>1</v>
      </c>
      <c r="BP19" s="15" t="s">
        <v>37</v>
      </c>
      <c r="BQ19" s="21" t="n">
        <v>0</v>
      </c>
      <c r="BR19" s="11" t="n">
        <f aca="false">SUM(BS19,BT19,BU19)</f>
        <v>27</v>
      </c>
      <c r="BS19" s="11" t="n">
        <f aca="false">IF(BT18&gt;=1,INT(BS18*(1-1*$CJ$4/100)),0)</f>
        <v>6</v>
      </c>
      <c r="BT19" s="11" t="n">
        <v>2</v>
      </c>
      <c r="BU19" s="22" t="n">
        <f aca="false">BR$4-BS$4-BT$4</f>
        <v>19</v>
      </c>
      <c r="BV19" s="16" t="s">
        <v>38</v>
      </c>
      <c r="BW19" s="21" t="n">
        <v>0</v>
      </c>
      <c r="BX19" s="11" t="n">
        <f aca="false">SUM(BY19,BZ19,CA19)</f>
        <v>5</v>
      </c>
      <c r="BY19" s="11" t="n">
        <f aca="false">IF(BZ18&gt;=1,INT(BY18*(1-$CJ$4/100)),0)</f>
        <v>0</v>
      </c>
      <c r="BZ19" s="11" t="n">
        <v>0</v>
      </c>
      <c r="CA19" s="22" t="n">
        <f aca="false">BX$4-BY$4-BZ$4</f>
        <v>5</v>
      </c>
      <c r="CB19" s="14" t="s">
        <v>40</v>
      </c>
      <c r="CC19" s="21" t="n">
        <v>0</v>
      </c>
      <c r="CD19" s="11" t="n">
        <f aca="false">SUM(CE19,CF19,CG19)</f>
        <v>5</v>
      </c>
      <c r="CE19" s="11" t="n">
        <f aca="false">IF(CF18&gt;=1,INT(CE18*(1-$CJ$4/100)),0)</f>
        <v>0</v>
      </c>
      <c r="CF19" s="11" t="n">
        <v>0</v>
      </c>
      <c r="CG19" s="22" t="n">
        <f aca="false">CD$4-CE$4-CF$4</f>
        <v>5</v>
      </c>
      <c r="CH19" s="0"/>
      <c r="CI19" s="21" t="s">
        <v>20</v>
      </c>
      <c r="CJ19" s="0" t="s">
        <v>80</v>
      </c>
      <c r="CK19" s="0"/>
      <c r="CL19" s="0" t="s">
        <v>40</v>
      </c>
      <c r="CM19" s="0"/>
      <c r="CN19" s="29" t="s">
        <v>81</v>
      </c>
    </row>
    <row r="20" customFormat="false" ht="12.8" hidden="false" customHeight="false" outlineLevel="0" collapsed="false">
      <c r="A20" s="6" t="s">
        <v>82</v>
      </c>
      <c r="B20" s="7" t="n">
        <f aca="false">C20+D20</f>
        <v>74</v>
      </c>
      <c r="C20" s="8" t="n">
        <f aca="false">V20+AB20+AH20+AN20+AT20+AZ20+BF20</f>
        <v>37</v>
      </c>
      <c r="D20" s="8" t="n">
        <f aca="false">BX20+BR20+BL20+CD20</f>
        <v>37</v>
      </c>
      <c r="E20" s="9" t="n">
        <f aca="false">C20-D20</f>
        <v>0</v>
      </c>
      <c r="F20" s="8" t="n">
        <f aca="false">W20+AC20+AI20+AO20+AU20+BA20+BG20</f>
        <v>5</v>
      </c>
      <c r="G20" s="8" t="n">
        <f aca="false">BM20+BS20+BY20+CE20</f>
        <v>5</v>
      </c>
      <c r="H20" s="9" t="n">
        <f aca="false">F20-G20</f>
        <v>0</v>
      </c>
      <c r="I20" s="8" t="n">
        <f aca="false">X20+AD20+AJ20+AP20+AV20+BB20+BH20</f>
        <v>2</v>
      </c>
      <c r="J20" s="8" t="n">
        <f aca="false">BN20+BT20+BZ20+CF20</f>
        <v>2</v>
      </c>
      <c r="K20" s="9" t="n">
        <f aca="false">I20-J20</f>
        <v>0</v>
      </c>
      <c r="L20" s="8" t="n">
        <f aca="false">Y20+AE20+AK20+AQ20+AW20+BC20+BI20</f>
        <v>30</v>
      </c>
      <c r="M20" s="8" t="n">
        <f aca="false">CA20+BU20+BO20+CG20</f>
        <v>30</v>
      </c>
      <c r="N20" s="25"/>
      <c r="O20" s="11"/>
      <c r="P20" s="26"/>
      <c r="Q20" s="11"/>
      <c r="R20" s="26"/>
      <c r="S20" s="0"/>
      <c r="T20" s="12" t="s">
        <v>32</v>
      </c>
      <c r="U20" s="13" t="n">
        <v>1</v>
      </c>
      <c r="V20" s="11" t="n">
        <f aca="false">SUM(W20,X20,Y20)</f>
        <v>2</v>
      </c>
      <c r="W20" s="11" t="n">
        <f aca="false">IF(X19&gt;=1,INT(W19*(1-$CJ$4/100)),0)</f>
        <v>0</v>
      </c>
      <c r="X20" s="11" t="n">
        <f aca="false">IF(X19&gt;1,INT(X19*(1-$CJ$4/100)),IF(W20=1,1,IF(W20=0,0,X19)))</f>
        <v>0</v>
      </c>
      <c r="Y20" s="6" t="n">
        <f aca="false">V$4-W$4-X$4</f>
        <v>2</v>
      </c>
      <c r="Z20" s="14" t="s">
        <v>33</v>
      </c>
      <c r="AA20" s="13" t="n">
        <v>1</v>
      </c>
      <c r="AB20" s="11" t="n">
        <f aca="false">SUM(AC20,AD20,AE20)</f>
        <v>2</v>
      </c>
      <c r="AC20" s="11" t="n">
        <f aca="false">IF(AD19&gt;=1,INT(AC19*(1-$CJ$4/100)),0)</f>
        <v>0</v>
      </c>
      <c r="AD20" s="11" t="n">
        <f aca="false">IF(AD19&gt;1,INT(AD19*(1-$CJ$4/100)),IF(AC20=1,1,IF(AC20=0,0,AD19)))</f>
        <v>0</v>
      </c>
      <c r="AE20" s="6" t="n">
        <f aca="false">AB$4-AC$4-AD$4</f>
        <v>2</v>
      </c>
      <c r="AF20" s="15" t="s">
        <v>34</v>
      </c>
      <c r="AG20" s="13" t="n">
        <v>1</v>
      </c>
      <c r="AH20" s="11" t="n">
        <f aca="false">SUM(AI20,AJ20,AK20)</f>
        <v>3</v>
      </c>
      <c r="AI20" s="11" t="n">
        <f aca="false">IF(AJ19&gt;=1,INT(AI19*(1-$CJ$4/100)),0)</f>
        <v>0</v>
      </c>
      <c r="AJ20" s="11" t="n">
        <v>0</v>
      </c>
      <c r="AK20" s="6" t="n">
        <f aca="false">AH$4-AI$4-AJ$4</f>
        <v>3</v>
      </c>
      <c r="AL20" s="16" t="s">
        <v>35</v>
      </c>
      <c r="AM20" s="13" t="n">
        <v>1</v>
      </c>
      <c r="AN20" s="11" t="n">
        <f aca="false">SUM(AO20,AP20,AQ20)</f>
        <v>3</v>
      </c>
      <c r="AO20" s="11" t="n">
        <f aca="false">IF(AP19&gt;=1,INT(AO19*(1-$CJ$4/100)),0)</f>
        <v>0</v>
      </c>
      <c r="AP20" s="11" t="n">
        <v>0</v>
      </c>
      <c r="AQ20" s="6" t="n">
        <f aca="false">AN$4-AO$4-AP$4</f>
        <v>3</v>
      </c>
      <c r="AR20" s="17" t="s">
        <v>36</v>
      </c>
      <c r="AS20" s="13" t="n">
        <v>1</v>
      </c>
      <c r="AT20" s="19" t="n">
        <f aca="false">SUM(AU20,AV20,AW20)</f>
        <v>2</v>
      </c>
      <c r="AU20" s="11" t="n">
        <f aca="false">IF(AV19&gt;=1,INT(AU19*(1-$CJ$4/100)),0)</f>
        <v>0</v>
      </c>
      <c r="AV20" s="19" t="n">
        <f aca="false">IF(AV19&gt;1,INT(AV19*(1-$CJ$4/100)),IF(AU20=1,1,IF(AU20=0,0,AV19)))</f>
        <v>0</v>
      </c>
      <c r="AW20" s="20" t="n">
        <f aca="false">AT$4-AU$4-AV$4</f>
        <v>2</v>
      </c>
      <c r="AX20" s="15" t="s">
        <v>37</v>
      </c>
      <c r="AY20" s="13" t="n">
        <v>1</v>
      </c>
      <c r="AZ20" s="11" t="n">
        <f aca="false">SUM(BA20,BB20,BC20)</f>
        <v>5</v>
      </c>
      <c r="BA20" s="11" t="n">
        <f aca="false">IF(BB19&gt;=1,INT(BA19*(1-$CJ$4/100)),0)</f>
        <v>0</v>
      </c>
      <c r="BB20" s="11" t="n">
        <v>0</v>
      </c>
      <c r="BC20" s="6" t="n">
        <f aca="false">AZ$4-BA$4-BB$4</f>
        <v>5</v>
      </c>
      <c r="BD20" s="16" t="s">
        <v>38</v>
      </c>
      <c r="BE20" s="13" t="n">
        <v>1</v>
      </c>
      <c r="BF20" s="11" t="n">
        <f aca="false">SUM(BG20,BH20,BI20)</f>
        <v>20</v>
      </c>
      <c r="BG20" s="11" t="n">
        <f aca="false">IF(BH19&gt;=1,INT(BG19*(1-$CJ$4/100)),0)</f>
        <v>5</v>
      </c>
      <c r="BH20" s="11" t="n">
        <v>2</v>
      </c>
      <c r="BI20" s="6" t="n">
        <f aca="false">BF$4-BG$4-BH$4</f>
        <v>13</v>
      </c>
      <c r="BJ20" s="14" t="s">
        <v>39</v>
      </c>
      <c r="BK20" s="21" t="n">
        <v>0</v>
      </c>
      <c r="BL20" s="11" t="n">
        <f aca="false">SUM(BM20,BN20,BO20)</f>
        <v>1</v>
      </c>
      <c r="BM20" s="11" t="n">
        <f aca="false">IF(BN19&gt;=1,INT(BM19*(1-$CJ$4/100)),0)</f>
        <v>0</v>
      </c>
      <c r="BN20" s="11" t="n">
        <f aca="false">IF(BN19&gt;1,INT(BN19*(1-$CJ$4/100)),IF(BM20=1,1,IF(BM20=0,0,BN19)))</f>
        <v>0</v>
      </c>
      <c r="BO20" s="6" t="n">
        <f aca="false">BL$4-BM$4-BN$4</f>
        <v>1</v>
      </c>
      <c r="BP20" s="15" t="s">
        <v>37</v>
      </c>
      <c r="BQ20" s="21" t="n">
        <v>0</v>
      </c>
      <c r="BR20" s="11" t="n">
        <f aca="false">SUM(BS20,BT20,BU20)</f>
        <v>26</v>
      </c>
      <c r="BS20" s="11" t="n">
        <f aca="false">IF(BT19&gt;=1,INT(BS19*(1-1*$CJ$4/100)),0)</f>
        <v>5</v>
      </c>
      <c r="BT20" s="11" t="n">
        <v>2</v>
      </c>
      <c r="BU20" s="22" t="n">
        <f aca="false">BR$4-BS$4-BT$4</f>
        <v>19</v>
      </c>
      <c r="BV20" s="16" t="s">
        <v>38</v>
      </c>
      <c r="BW20" s="21" t="n">
        <v>0</v>
      </c>
      <c r="BX20" s="11" t="n">
        <f aca="false">SUM(BY20,BZ20,CA20)</f>
        <v>5</v>
      </c>
      <c r="BY20" s="11" t="n">
        <f aca="false">IF(BZ19&gt;=1,INT(BY19*(1-$CJ$4/100)),0)</f>
        <v>0</v>
      </c>
      <c r="BZ20" s="11" t="n">
        <v>0</v>
      </c>
      <c r="CA20" s="22" t="n">
        <f aca="false">BX$4-BY$4-BZ$4</f>
        <v>5</v>
      </c>
      <c r="CB20" s="14" t="s">
        <v>40</v>
      </c>
      <c r="CC20" s="21" t="n">
        <v>0</v>
      </c>
      <c r="CD20" s="11" t="n">
        <f aca="false">SUM(CE20,CF20,CG20)</f>
        <v>5</v>
      </c>
      <c r="CE20" s="11" t="n">
        <f aca="false">IF(CF19&gt;=1,INT(CE19*(1-$CJ$4/100)),0)</f>
        <v>0</v>
      </c>
      <c r="CF20" s="11" t="n">
        <v>0</v>
      </c>
      <c r="CG20" s="22" t="n">
        <f aca="false">CD$4-CE$4-CF$4</f>
        <v>5</v>
      </c>
      <c r="CH20" s="0"/>
      <c r="CI20" s="0"/>
      <c r="CJ20" s="0"/>
      <c r="CK20" s="0"/>
      <c r="CL20" s="0"/>
      <c r="CM20" s="0"/>
      <c r="CN20" s="0"/>
    </row>
    <row r="21" customFormat="false" ht="12.8" hidden="false" customHeight="false" outlineLevel="0" collapsed="false">
      <c r="A21" s="6" t="s">
        <v>83</v>
      </c>
      <c r="B21" s="7" t="n">
        <f aca="false">C21+D21</f>
        <v>70</v>
      </c>
      <c r="C21" s="8" t="n">
        <f aca="false">V21+AB21+AH21+AN21+AT21+AZ21+BF21</f>
        <v>35</v>
      </c>
      <c r="D21" s="8" t="n">
        <f aca="false">BX21+BR21+BL21+CD21</f>
        <v>35</v>
      </c>
      <c r="E21" s="9" t="n">
        <f aca="false">C21-D21</f>
        <v>0</v>
      </c>
      <c r="F21" s="8" t="n">
        <f aca="false">W21+AC21+AI21+AO21+AU21+BA21+BG21</f>
        <v>4</v>
      </c>
      <c r="G21" s="8" t="n">
        <f aca="false">BM21+BS21+BY21+CE21</f>
        <v>4</v>
      </c>
      <c r="H21" s="9" t="n">
        <f aca="false">F21-G21</f>
        <v>0</v>
      </c>
      <c r="I21" s="8" t="n">
        <f aca="false">X21+AD21+AJ21+AP21+AV21+BB21+BH21</f>
        <v>1</v>
      </c>
      <c r="J21" s="8" t="n">
        <f aca="false">BN21+BT21+BZ21+CF21</f>
        <v>1</v>
      </c>
      <c r="K21" s="9" t="n">
        <f aca="false">I21-J21</f>
        <v>0</v>
      </c>
      <c r="L21" s="8" t="n">
        <f aca="false">Y21+AE21+AK21+AQ21+AW21+BC21+BI21</f>
        <v>30</v>
      </c>
      <c r="M21" s="8" t="n">
        <f aca="false">CA21+BU21+BO21+CG21</f>
        <v>30</v>
      </c>
      <c r="N21" s="25"/>
      <c r="O21" s="11"/>
      <c r="P21" s="26"/>
      <c r="Q21" s="11"/>
      <c r="R21" s="26"/>
      <c r="S21" s="0"/>
      <c r="T21" s="12" t="s">
        <v>32</v>
      </c>
      <c r="U21" s="13" t="n">
        <v>1</v>
      </c>
      <c r="V21" s="11" t="n">
        <f aca="false">SUM(W21,X21,Y21)</f>
        <v>2</v>
      </c>
      <c r="W21" s="11" t="n">
        <f aca="false">IF(X20&gt;=1,INT(W20*(1-$CJ$4/100)),0)</f>
        <v>0</v>
      </c>
      <c r="X21" s="11" t="n">
        <f aca="false">IF(X20&gt;1,INT(X20*(1-$CJ$4/100)),IF(W21=1,1,IF(W21=0,0,X20)))</f>
        <v>0</v>
      </c>
      <c r="Y21" s="6" t="n">
        <f aca="false">V$4-W$4-X$4</f>
        <v>2</v>
      </c>
      <c r="Z21" s="14" t="s">
        <v>33</v>
      </c>
      <c r="AA21" s="13" t="n">
        <v>1</v>
      </c>
      <c r="AB21" s="11" t="n">
        <f aca="false">SUM(AC21,AD21,AE21)</f>
        <v>2</v>
      </c>
      <c r="AC21" s="11" t="n">
        <f aca="false">IF(AD20&gt;=1,INT(AC20*(1-$CJ$4/100)),0)</f>
        <v>0</v>
      </c>
      <c r="AD21" s="11" t="n">
        <f aca="false">IF(AD20&gt;1,INT(AD20*(1-$CJ$4/100)),IF(AC21=1,1,IF(AC21=0,0,AD20)))</f>
        <v>0</v>
      </c>
      <c r="AE21" s="6" t="n">
        <f aca="false">AB$4-AC$4-AD$4</f>
        <v>2</v>
      </c>
      <c r="AF21" s="15" t="s">
        <v>34</v>
      </c>
      <c r="AG21" s="13" t="n">
        <v>1</v>
      </c>
      <c r="AH21" s="11" t="n">
        <f aca="false">SUM(AI21,AJ21,AK21)</f>
        <v>3</v>
      </c>
      <c r="AI21" s="11" t="n">
        <f aca="false">IF(AJ20&gt;=1,INT(AI20*(1-$CJ$4/100)),0)</f>
        <v>0</v>
      </c>
      <c r="AJ21" s="11" t="n">
        <v>0</v>
      </c>
      <c r="AK21" s="6" t="n">
        <f aca="false">AH$4-AI$4-AJ$4</f>
        <v>3</v>
      </c>
      <c r="AL21" s="16" t="s">
        <v>35</v>
      </c>
      <c r="AM21" s="13" t="n">
        <v>1</v>
      </c>
      <c r="AN21" s="11" t="n">
        <f aca="false">SUM(AO21,AP21,AQ21)</f>
        <v>3</v>
      </c>
      <c r="AO21" s="11" t="n">
        <f aca="false">IF(AP20&gt;=1,INT(AO20*(1-$CJ$4/100)),0)</f>
        <v>0</v>
      </c>
      <c r="AP21" s="11" t="n">
        <v>0</v>
      </c>
      <c r="AQ21" s="6" t="n">
        <f aca="false">AN$4-AO$4-AP$4</f>
        <v>3</v>
      </c>
      <c r="AR21" s="17" t="s">
        <v>36</v>
      </c>
      <c r="AS21" s="13" t="n">
        <v>1</v>
      </c>
      <c r="AT21" s="19" t="n">
        <f aca="false">SUM(AU21,AV21,AW21)</f>
        <v>2</v>
      </c>
      <c r="AU21" s="11" t="n">
        <f aca="false">IF(AV20&gt;=1,INT(AU20*(1-$CJ$4/100)),0)</f>
        <v>0</v>
      </c>
      <c r="AV21" s="19" t="n">
        <f aca="false">IF(AV20&gt;1,INT(AV20*(1-$CJ$4/100)),IF(AU21=1,1,IF(AU21=0,0,AV20)))</f>
        <v>0</v>
      </c>
      <c r="AW21" s="20" t="n">
        <f aca="false">AT$4-AU$4-AV$4</f>
        <v>2</v>
      </c>
      <c r="AX21" s="15" t="s">
        <v>37</v>
      </c>
      <c r="AY21" s="13" t="n">
        <v>1</v>
      </c>
      <c r="AZ21" s="11" t="n">
        <f aca="false">SUM(BA21,BB21,BC21)</f>
        <v>5</v>
      </c>
      <c r="BA21" s="11" t="n">
        <f aca="false">IF(BB20&gt;=1,INT(BA20*(1-$CJ$4/100)),0)</f>
        <v>0</v>
      </c>
      <c r="BB21" s="11" t="n">
        <v>0</v>
      </c>
      <c r="BC21" s="6" t="n">
        <f aca="false">AZ$4-BA$4-BB$4</f>
        <v>5</v>
      </c>
      <c r="BD21" s="16" t="s">
        <v>38</v>
      </c>
      <c r="BE21" s="13" t="n">
        <v>1</v>
      </c>
      <c r="BF21" s="11" t="n">
        <f aca="false">SUM(BG21,BH21,BI21)</f>
        <v>18</v>
      </c>
      <c r="BG21" s="11" t="n">
        <f aca="false">IF(BH20&gt;=1,INT(BG20*(1-$CJ$4/100)),0)</f>
        <v>4</v>
      </c>
      <c r="BH21" s="11" t="n">
        <v>1</v>
      </c>
      <c r="BI21" s="6" t="n">
        <f aca="false">BF$4-BG$4-BH$4</f>
        <v>13</v>
      </c>
      <c r="BJ21" s="14" t="s">
        <v>39</v>
      </c>
      <c r="BK21" s="21" t="n">
        <v>0</v>
      </c>
      <c r="BL21" s="11" t="n">
        <f aca="false">SUM(BM21,BN21,BO21)</f>
        <v>1</v>
      </c>
      <c r="BM21" s="11" t="n">
        <f aca="false">IF(BN20&gt;=1,INT(BM20*(1-$CJ$4/100)),0)</f>
        <v>0</v>
      </c>
      <c r="BN21" s="11" t="n">
        <f aca="false">IF(BN20&gt;1,INT(BN20*(1-$CJ$4/100)),IF(BM21=1,1,IF(BM21=0,0,BN20)))</f>
        <v>0</v>
      </c>
      <c r="BO21" s="6" t="n">
        <f aca="false">BL$4-BM$4-BN$4</f>
        <v>1</v>
      </c>
      <c r="BP21" s="15" t="s">
        <v>37</v>
      </c>
      <c r="BQ21" s="21" t="n">
        <v>0</v>
      </c>
      <c r="BR21" s="11" t="n">
        <f aca="false">SUM(BS21,BT21,BU21)</f>
        <v>24</v>
      </c>
      <c r="BS21" s="11" t="n">
        <f aca="false">IF(BT20&gt;=1,INT(BS20*(1-1*$CJ$4/100)),0)</f>
        <v>4</v>
      </c>
      <c r="BT21" s="11" t="n">
        <v>1</v>
      </c>
      <c r="BU21" s="22" t="n">
        <f aca="false">BR$4-BS$4-BT$4</f>
        <v>19</v>
      </c>
      <c r="BV21" s="16" t="s">
        <v>38</v>
      </c>
      <c r="BW21" s="21" t="n">
        <v>0</v>
      </c>
      <c r="BX21" s="11" t="n">
        <f aca="false">SUM(BY21,BZ21,CA21)</f>
        <v>5</v>
      </c>
      <c r="BY21" s="11" t="n">
        <f aca="false">IF(BZ20&gt;=1,INT(BY20*(1-$CJ$4/100)),0)</f>
        <v>0</v>
      </c>
      <c r="BZ21" s="11" t="n">
        <v>0</v>
      </c>
      <c r="CA21" s="22" t="n">
        <f aca="false">BX$4-BY$4-BZ$4</f>
        <v>5</v>
      </c>
      <c r="CB21" s="14" t="s">
        <v>40</v>
      </c>
      <c r="CC21" s="21" t="n">
        <v>0</v>
      </c>
      <c r="CD21" s="11" t="n">
        <f aca="false">SUM(CE21,CF21,CG21)</f>
        <v>5</v>
      </c>
      <c r="CE21" s="11" t="n">
        <f aca="false">IF(CF20&gt;=1,INT(CE20*(1-$CJ$4/100)),0)</f>
        <v>0</v>
      </c>
      <c r="CF21" s="11" t="n">
        <v>0</v>
      </c>
      <c r="CG21" s="22" t="n">
        <f aca="false">CD$4-CE$4-CF$4</f>
        <v>5</v>
      </c>
      <c r="CH21" s="0"/>
      <c r="CI21" s="0"/>
      <c r="CJ21" s="0"/>
      <c r="CK21" s="0"/>
      <c r="CL21" s="0"/>
      <c r="CM21" s="0"/>
      <c r="CN21" s="0"/>
    </row>
    <row r="22" customFormat="false" ht="12.8" hidden="false" customHeight="false" outlineLevel="0" collapsed="false">
      <c r="A22" s="6" t="s">
        <v>84</v>
      </c>
      <c r="B22" s="7" t="n">
        <f aca="false">C22+D22</f>
        <v>68</v>
      </c>
      <c r="C22" s="8" t="n">
        <f aca="false">V22+AB22+AH22+AN22+AT22+AZ22+BF22</f>
        <v>34</v>
      </c>
      <c r="D22" s="8" t="n">
        <f aca="false">BX22+BR22+BL22+CD22</f>
        <v>34</v>
      </c>
      <c r="E22" s="9" t="n">
        <f aca="false">C22-D22</f>
        <v>0</v>
      </c>
      <c r="F22" s="8" t="n">
        <f aca="false">W22+AC22+AI22+AO22+AU22+BA22+BG22</f>
        <v>3</v>
      </c>
      <c r="G22" s="8" t="n">
        <f aca="false">BM22+BS22+BY22+CE22</f>
        <v>3</v>
      </c>
      <c r="H22" s="9" t="n">
        <f aca="false">F22-G22</f>
        <v>0</v>
      </c>
      <c r="I22" s="8" t="n">
        <f aca="false">X22+AD22+AJ22+AP22+AV22+BB22+BH22</f>
        <v>1</v>
      </c>
      <c r="J22" s="8" t="n">
        <f aca="false">BN22+BT22+BZ22+CF22</f>
        <v>1</v>
      </c>
      <c r="K22" s="9" t="n">
        <f aca="false">I22-J22</f>
        <v>0</v>
      </c>
      <c r="L22" s="8" t="n">
        <f aca="false">Y22+AE22+AK22+AQ22+AW22+BC22+BI22</f>
        <v>30</v>
      </c>
      <c r="M22" s="8" t="n">
        <f aca="false">CA22+BU22+BO22+CG22</f>
        <v>30</v>
      </c>
      <c r="N22" s="25"/>
      <c r="O22" s="11"/>
      <c r="P22" s="26"/>
      <c r="Q22" s="11"/>
      <c r="R22" s="26"/>
      <c r="S22" s="0"/>
      <c r="T22" s="12" t="s">
        <v>32</v>
      </c>
      <c r="U22" s="13" t="n">
        <v>1</v>
      </c>
      <c r="V22" s="11" t="n">
        <f aca="false">SUM(W22,X22,Y22)</f>
        <v>2</v>
      </c>
      <c r="W22" s="11" t="n">
        <f aca="false">IF(X21&gt;=1,INT(W21*(1-$CJ$4/100)),0)</f>
        <v>0</v>
      </c>
      <c r="X22" s="11" t="n">
        <f aca="false">IF(X21&gt;1,INT(X21*(1-$CJ$4/100)),IF(W22=1,1,IF(W22=0,0,X21)))</f>
        <v>0</v>
      </c>
      <c r="Y22" s="6" t="n">
        <f aca="false">V$4-W$4-X$4</f>
        <v>2</v>
      </c>
      <c r="Z22" s="14" t="s">
        <v>33</v>
      </c>
      <c r="AA22" s="13" t="n">
        <v>1</v>
      </c>
      <c r="AB22" s="11" t="n">
        <f aca="false">SUM(AC22,AD22,AE22)</f>
        <v>2</v>
      </c>
      <c r="AC22" s="11" t="n">
        <f aca="false">IF(AD21&gt;=1,INT(AC21*(1-$CJ$4/100)),0)</f>
        <v>0</v>
      </c>
      <c r="AD22" s="11" t="n">
        <f aca="false">IF(AD21&gt;1,INT(AD21*(1-$CJ$4/100)),IF(AC22=1,1,IF(AC22=0,0,AD21)))</f>
        <v>0</v>
      </c>
      <c r="AE22" s="6" t="n">
        <f aca="false">AB$4-AC$4-AD$4</f>
        <v>2</v>
      </c>
      <c r="AF22" s="15" t="s">
        <v>34</v>
      </c>
      <c r="AG22" s="13" t="n">
        <v>1</v>
      </c>
      <c r="AH22" s="11" t="n">
        <f aca="false">SUM(AI22,AJ22,AK22)</f>
        <v>3</v>
      </c>
      <c r="AI22" s="11" t="n">
        <f aca="false">IF(AJ21&gt;=1,INT(AI21*(1-$CJ$4/100)),0)</f>
        <v>0</v>
      </c>
      <c r="AJ22" s="11" t="n">
        <v>0</v>
      </c>
      <c r="AK22" s="6" t="n">
        <f aca="false">AH$4-AI$4-AJ$4</f>
        <v>3</v>
      </c>
      <c r="AL22" s="16" t="s">
        <v>35</v>
      </c>
      <c r="AM22" s="13" t="n">
        <v>1</v>
      </c>
      <c r="AN22" s="11" t="n">
        <f aca="false">SUM(AO22,AP22,AQ22)</f>
        <v>3</v>
      </c>
      <c r="AO22" s="11" t="n">
        <f aca="false">IF(AP21&gt;=1,INT(AO21*(1-$CJ$4/100)),0)</f>
        <v>0</v>
      </c>
      <c r="AP22" s="11" t="n">
        <v>0</v>
      </c>
      <c r="AQ22" s="6" t="n">
        <f aca="false">AN$4-AO$4-AP$4</f>
        <v>3</v>
      </c>
      <c r="AR22" s="17" t="s">
        <v>36</v>
      </c>
      <c r="AS22" s="13" t="n">
        <v>1</v>
      </c>
      <c r="AT22" s="19" t="n">
        <f aca="false">SUM(AU22,AV22,AW22)</f>
        <v>2</v>
      </c>
      <c r="AU22" s="11" t="n">
        <f aca="false">IF(AV21&gt;=1,INT(AU21*(1-$CJ$4/100)),0)</f>
        <v>0</v>
      </c>
      <c r="AV22" s="19" t="n">
        <f aca="false">IF(AV21&gt;1,INT(AV21*(1-$CJ$4/100)),IF(AU22=1,1,IF(AU22=0,0,AV21)))</f>
        <v>0</v>
      </c>
      <c r="AW22" s="20" t="n">
        <f aca="false">AT$4-AU$4-AV$4</f>
        <v>2</v>
      </c>
      <c r="AX22" s="15" t="s">
        <v>37</v>
      </c>
      <c r="AY22" s="13" t="n">
        <v>1</v>
      </c>
      <c r="AZ22" s="11" t="n">
        <f aca="false">SUM(BA22,BB22,BC22)</f>
        <v>5</v>
      </c>
      <c r="BA22" s="11" t="n">
        <f aca="false">IF(BB21&gt;=1,INT(BA21*(1-$CJ$4/100)),0)</f>
        <v>0</v>
      </c>
      <c r="BB22" s="11" t="n">
        <v>0</v>
      </c>
      <c r="BC22" s="6" t="n">
        <f aca="false">AZ$4-BA$4-BB$4</f>
        <v>5</v>
      </c>
      <c r="BD22" s="16" t="s">
        <v>38</v>
      </c>
      <c r="BE22" s="13" t="n">
        <v>1</v>
      </c>
      <c r="BF22" s="11" t="n">
        <f aca="false">SUM(BG22,BH22,BI22)</f>
        <v>17</v>
      </c>
      <c r="BG22" s="11" t="n">
        <f aca="false">IF(BH21&gt;=1,INT(BG21*(1-$CJ$4/100)),0)</f>
        <v>3</v>
      </c>
      <c r="BH22" s="11" t="n">
        <v>1</v>
      </c>
      <c r="BI22" s="6" t="n">
        <f aca="false">BF$4-BG$4-BH$4</f>
        <v>13</v>
      </c>
      <c r="BJ22" s="14" t="s">
        <v>39</v>
      </c>
      <c r="BK22" s="21" t="n">
        <v>0</v>
      </c>
      <c r="BL22" s="11" t="n">
        <f aca="false">SUM(BM22,BN22,BO22)</f>
        <v>1</v>
      </c>
      <c r="BM22" s="11" t="n">
        <f aca="false">IF(BN21&gt;=1,INT(BM21*(1-$CJ$4/100)),0)</f>
        <v>0</v>
      </c>
      <c r="BN22" s="11" t="n">
        <f aca="false">IF(BN21&gt;1,INT(BN21*(1-$CJ$4/100)),IF(BM22=1,1,IF(BM22=0,0,BN21)))</f>
        <v>0</v>
      </c>
      <c r="BO22" s="6" t="n">
        <f aca="false">BL$4-BM$4-BN$4</f>
        <v>1</v>
      </c>
      <c r="BP22" s="15" t="s">
        <v>37</v>
      </c>
      <c r="BQ22" s="21" t="n">
        <v>0</v>
      </c>
      <c r="BR22" s="11" t="n">
        <f aca="false">SUM(BS22,BT22,BU22)</f>
        <v>23</v>
      </c>
      <c r="BS22" s="11" t="n">
        <f aca="false">IF(BT21&gt;=1,INT(BS21*(1-1*$CJ$4/100)),0)</f>
        <v>3</v>
      </c>
      <c r="BT22" s="11" t="n">
        <v>1</v>
      </c>
      <c r="BU22" s="22" t="n">
        <f aca="false">BR$4-BS$4-BT$4</f>
        <v>19</v>
      </c>
      <c r="BV22" s="16" t="s">
        <v>38</v>
      </c>
      <c r="BW22" s="21" t="n">
        <v>0</v>
      </c>
      <c r="BX22" s="11" t="n">
        <f aca="false">SUM(BY22,BZ22,CA22)</f>
        <v>5</v>
      </c>
      <c r="BY22" s="11" t="n">
        <f aca="false">IF(BZ21&gt;=1,INT(BY21*(1-$CJ$4/100)),0)</f>
        <v>0</v>
      </c>
      <c r="BZ22" s="11" t="n">
        <v>0</v>
      </c>
      <c r="CA22" s="22" t="n">
        <f aca="false">BX$4-BY$4-BZ$4</f>
        <v>5</v>
      </c>
      <c r="CB22" s="14" t="s">
        <v>40</v>
      </c>
      <c r="CC22" s="21" t="n">
        <v>0</v>
      </c>
      <c r="CD22" s="11" t="n">
        <f aca="false">SUM(CE22,CF22,CG22)</f>
        <v>5</v>
      </c>
      <c r="CE22" s="11" t="n">
        <f aca="false">IF(CF21&gt;=1,INT(CE21*(1-$CJ$4/100)),0)</f>
        <v>0</v>
      </c>
      <c r="CF22" s="11" t="n">
        <f aca="false">IF(CF21&gt;1,INT(CF21*(1-$CJ$4/100)),IF(CE22=1,1,IF(CE22=0,0,CF21)))</f>
        <v>0</v>
      </c>
      <c r="CG22" s="22" t="n">
        <f aca="false">CD$4-CE$4-CF$4</f>
        <v>5</v>
      </c>
      <c r="CH22" s="0"/>
      <c r="CI22" s="0"/>
      <c r="CJ22" s="0"/>
      <c r="CK22" s="0"/>
      <c r="CL22" s="0"/>
      <c r="CM22" s="0"/>
      <c r="CN22" s="0"/>
    </row>
    <row r="23" s="2" customFormat="true" ht="12.8" hidden="false" customHeight="false" outlineLevel="0" collapsed="false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O23" s="32"/>
      <c r="P23" s="32"/>
      <c r="Q23" s="32"/>
      <c r="R23" s="32"/>
      <c r="S23" s="31"/>
      <c r="T23" s="33"/>
      <c r="U23" s="32"/>
      <c r="V23" s="32"/>
      <c r="W23" s="32"/>
      <c r="X23" s="32"/>
      <c r="Y23" s="31"/>
      <c r="Z23" s="32"/>
      <c r="AA23" s="32"/>
      <c r="AB23" s="32"/>
      <c r="AC23" s="32"/>
      <c r="AD23" s="32"/>
      <c r="AE23" s="31"/>
      <c r="AF23" s="32"/>
      <c r="AG23" s="32"/>
      <c r="AH23" s="32"/>
      <c r="AI23" s="32"/>
      <c r="AJ23" s="32"/>
      <c r="AK23" s="31"/>
      <c r="AL23" s="32"/>
      <c r="AM23" s="32"/>
      <c r="AN23" s="32"/>
      <c r="AO23" s="32"/>
      <c r="AP23" s="32"/>
      <c r="AQ23" s="31"/>
      <c r="AR23" s="32"/>
      <c r="AS23" s="32"/>
      <c r="AT23" s="32"/>
      <c r="AU23" s="32"/>
      <c r="AV23" s="3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  <c r="BK23" s="32"/>
      <c r="BL23" s="32"/>
      <c r="BM23" s="32"/>
      <c r="BN23" s="32"/>
      <c r="BO23" s="31"/>
      <c r="BP23" s="32"/>
      <c r="BQ23" s="32"/>
      <c r="BR23" s="32"/>
      <c r="BS23" s="32"/>
      <c r="BT23" s="32"/>
      <c r="BU23" s="31"/>
      <c r="BV23" s="32"/>
      <c r="BW23" s="32"/>
      <c r="BX23" s="32"/>
      <c r="BY23" s="32"/>
      <c r="BZ23" s="32"/>
      <c r="CA23" s="31"/>
      <c r="CB23" s="34"/>
      <c r="CC23" s="34"/>
      <c r="CD23" s="34"/>
      <c r="CE23" s="34"/>
      <c r="CF23" s="34"/>
      <c r="CG23" s="35"/>
      <c r="CJ23" s="36"/>
      <c r="CK23" s="36"/>
    </row>
    <row r="24" customFormat="false" ht="12.8" hidden="false" customHeight="false" outlineLevel="0" collapsed="false">
      <c r="A24" s="6" t="s">
        <v>85</v>
      </c>
      <c r="B24" s="7" t="n">
        <f aca="false">C24+D24</f>
        <v>280</v>
      </c>
      <c r="C24" s="8" t="n">
        <f aca="false">V24+AB24+AH24+AN24+AT24</f>
        <v>140</v>
      </c>
      <c r="D24" s="8" t="n">
        <f aca="false">BX24+BR24+BL24+CD24</f>
        <v>140</v>
      </c>
      <c r="E24" s="9" t="n">
        <f aca="false">C24-D24</f>
        <v>0</v>
      </c>
      <c r="F24" s="8" t="n">
        <f aca="false">W24+AC24+AI24+AO24+AU24</f>
        <v>96</v>
      </c>
      <c r="G24" s="8" t="n">
        <f aca="false">BM24+BS24+BY24+CE24</f>
        <v>96</v>
      </c>
      <c r="H24" s="9" t="n">
        <f aca="false">F24-G24</f>
        <v>0</v>
      </c>
      <c r="I24" s="8" t="n">
        <f aca="false">X24+AD24+AJ24+AP24+AV24</f>
        <v>24</v>
      </c>
      <c r="J24" s="8" t="n">
        <f aca="false">BN24+BT24+BZ24+CF24</f>
        <v>24</v>
      </c>
      <c r="K24" s="9" t="n">
        <f aca="false">I24-J24</f>
        <v>0</v>
      </c>
      <c r="L24" s="8" t="n">
        <f aca="false">Y24+AE24+AK24+AQ24+AW24</f>
        <v>20</v>
      </c>
      <c r="M24" s="8" t="n">
        <f aca="false">CA24+BU24+BO24+CG24</f>
        <v>20</v>
      </c>
      <c r="N24" s="10" t="n">
        <v>80</v>
      </c>
      <c r="O24" s="11" t="s">
        <v>86</v>
      </c>
      <c r="P24" s="11" t="n">
        <v>20</v>
      </c>
      <c r="Q24" s="11" t="s">
        <v>86</v>
      </c>
      <c r="R24" s="11" t="n">
        <v>100</v>
      </c>
      <c r="S24" s="6" t="s">
        <v>87</v>
      </c>
      <c r="T24" s="12" t="s">
        <v>32</v>
      </c>
      <c r="U24" s="37" t="n">
        <v>1</v>
      </c>
      <c r="V24" s="11" t="n">
        <v>19</v>
      </c>
      <c r="W24" s="11" t="n">
        <f aca="false">ROUND(V24*$N$24/100,0)</f>
        <v>15</v>
      </c>
      <c r="X24" s="11" t="n">
        <f aca="false">ROUND(V24*$P$24/100,0)</f>
        <v>4</v>
      </c>
      <c r="Y24" s="6" t="n">
        <f aca="false">V$24-W$24-X$24</f>
        <v>0</v>
      </c>
      <c r="Z24" s="38" t="s">
        <v>33</v>
      </c>
      <c r="AA24" s="37" t="n">
        <v>1</v>
      </c>
      <c r="AB24" s="11" t="n">
        <v>20</v>
      </c>
      <c r="AC24" s="11" t="n">
        <v>0</v>
      </c>
      <c r="AD24" s="11" t="n">
        <v>0</v>
      </c>
      <c r="AE24" s="6" t="n">
        <f aca="false">AB$24-AC$24-AD$24</f>
        <v>20</v>
      </c>
      <c r="AF24" s="39" t="s">
        <v>34</v>
      </c>
      <c r="AG24" s="37" t="n">
        <v>1</v>
      </c>
      <c r="AH24" s="11" t="n">
        <v>52</v>
      </c>
      <c r="AI24" s="11" t="n">
        <f aca="false">ROUND(AH24*$N$24/100,0)</f>
        <v>42</v>
      </c>
      <c r="AJ24" s="11" t="n">
        <f aca="false">ROUND(AH24*$P$24/100,0)</f>
        <v>10</v>
      </c>
      <c r="AK24" s="6" t="n">
        <f aca="false">AH$24-AI$24-AJ$24</f>
        <v>0</v>
      </c>
      <c r="AL24" s="16" t="s">
        <v>35</v>
      </c>
      <c r="AM24" s="37" t="n">
        <v>1</v>
      </c>
      <c r="AN24" s="11" t="n">
        <v>40</v>
      </c>
      <c r="AO24" s="11" t="n">
        <f aca="false">ROUND(AN24*$N$24/100,0)</f>
        <v>32</v>
      </c>
      <c r="AP24" s="11" t="n">
        <f aca="false">ROUND(AN24*$P$24/100,0)</f>
        <v>8</v>
      </c>
      <c r="AQ24" s="6" t="n">
        <f aca="false">AN$24-AO$24-AP$24</f>
        <v>0</v>
      </c>
      <c r="AR24" s="17" t="s">
        <v>36</v>
      </c>
      <c r="AS24" s="37" t="n">
        <v>1</v>
      </c>
      <c r="AT24" s="11" t="n">
        <v>9</v>
      </c>
      <c r="AU24" s="11" t="n">
        <f aca="false">ROUND(AT24*$N$24/100,0)</f>
        <v>7</v>
      </c>
      <c r="AV24" s="11" t="n">
        <f aca="false">ROUND(AT24*$P$24/100,0)</f>
        <v>2</v>
      </c>
      <c r="AW24" s="6" t="n">
        <f aca="false">AT$24-AU$24-AV$24</f>
        <v>0</v>
      </c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38" t="s">
        <v>39</v>
      </c>
      <c r="BK24" s="40" t="n">
        <v>0</v>
      </c>
      <c r="BL24" s="11" t="n">
        <v>20</v>
      </c>
      <c r="BM24" s="11" t="n">
        <v>0</v>
      </c>
      <c r="BN24" s="11" t="n">
        <v>0</v>
      </c>
      <c r="BO24" s="6" t="n">
        <f aca="false">BL$24-BM$24-BN$24</f>
        <v>20</v>
      </c>
      <c r="BP24" s="15" t="s">
        <v>37</v>
      </c>
      <c r="BQ24" s="40" t="n">
        <v>0</v>
      </c>
      <c r="BR24" s="11" t="n">
        <v>35</v>
      </c>
      <c r="BS24" s="11" t="n">
        <f aca="false">ROUND(BR24*$N$24/100,0)</f>
        <v>28</v>
      </c>
      <c r="BT24" s="11" t="n">
        <f aca="false">ROUND(BR24*$P$24/100,0)</f>
        <v>7</v>
      </c>
      <c r="BU24" s="22" t="n">
        <f aca="false">BR$24-BS$24-BT$24</f>
        <v>0</v>
      </c>
      <c r="BV24" s="41" t="s">
        <v>38</v>
      </c>
      <c r="BW24" s="40" t="n">
        <v>0</v>
      </c>
      <c r="BX24" s="11" t="n">
        <v>52</v>
      </c>
      <c r="BY24" s="11" t="n">
        <f aca="false">ROUND(BX24*$N$24/100,0)</f>
        <v>42</v>
      </c>
      <c r="BZ24" s="11" t="n">
        <f aca="false">ROUND(BX24*$P$24/100,0)</f>
        <v>10</v>
      </c>
      <c r="CA24" s="22" t="n">
        <f aca="false">BX$24-BY$24-BZ$24</f>
        <v>0</v>
      </c>
      <c r="CB24" s="14" t="s">
        <v>40</v>
      </c>
      <c r="CC24" s="21" t="n">
        <v>0</v>
      </c>
      <c r="CD24" s="23" t="n">
        <v>33</v>
      </c>
      <c r="CE24" s="11" t="n">
        <f aca="false">ROUND(CD24*$N$24/100,0)</f>
        <v>26</v>
      </c>
      <c r="CF24" s="11" t="n">
        <f aca="false">ROUND(CD24*$P$24/100,0)</f>
        <v>7</v>
      </c>
      <c r="CG24" s="22" t="n">
        <v>0</v>
      </c>
      <c r="CH24" s="0"/>
      <c r="CI24" s="0"/>
      <c r="CJ24" s="24"/>
      <c r="CK24" s="24"/>
      <c r="CL24" s="0"/>
      <c r="CM24" s="0"/>
      <c r="CN24" s="0"/>
    </row>
    <row r="25" customFormat="false" ht="12.8" hidden="false" customHeight="false" outlineLevel="0" collapsed="false">
      <c r="A25" s="6" t="s">
        <v>88</v>
      </c>
      <c r="B25" s="7" t="n">
        <f aca="false">C25+D25</f>
        <v>256</v>
      </c>
      <c r="C25" s="8" t="n">
        <f aca="false">V25+AB25+AH25+AN25+AT25</f>
        <v>128</v>
      </c>
      <c r="D25" s="8" t="n">
        <f aca="false">BX25+BR25+BL25+CD25</f>
        <v>128</v>
      </c>
      <c r="E25" s="9" t="n">
        <f aca="false">C25-D25</f>
        <v>0</v>
      </c>
      <c r="F25" s="8" t="n">
        <f aca="false">W25+AC25+AI25+AO25+AU25</f>
        <v>85</v>
      </c>
      <c r="G25" s="8" t="n">
        <f aca="false">BM25+BS25+BY25+CE25</f>
        <v>85</v>
      </c>
      <c r="H25" s="9" t="n">
        <f aca="false">F25-G25</f>
        <v>0</v>
      </c>
      <c r="I25" s="8" t="n">
        <f aca="false">X25+AD25+AJ25+AP25+AV25</f>
        <v>23</v>
      </c>
      <c r="J25" s="8" t="n">
        <f aca="false">BN25+BT25+BZ25+CF25</f>
        <v>23</v>
      </c>
      <c r="K25" s="9" t="n">
        <f aca="false">I25-J25</f>
        <v>0</v>
      </c>
      <c r="L25" s="8" t="n">
        <f aca="false">Y25+AE25+AK25+AQ25+AW25</f>
        <v>20</v>
      </c>
      <c r="M25" s="8" t="n">
        <f aca="false">CA25+BU25+BO25+CG25</f>
        <v>20</v>
      </c>
      <c r="N25" s="42" t="str">
        <f aca="false">"The training data reduces by "&amp;CJ39&amp;"% from previous row"</f>
        <v>The training data reduces by 10% from previous row</v>
      </c>
      <c r="O25" s="11"/>
      <c r="P25" s="26" t="s">
        <v>43</v>
      </c>
      <c r="Q25" s="11"/>
      <c r="R25" s="26" t="s">
        <v>89</v>
      </c>
      <c r="S25" s="6"/>
      <c r="T25" s="12" t="s">
        <v>32</v>
      </c>
      <c r="U25" s="37" t="n">
        <v>1</v>
      </c>
      <c r="V25" s="11" t="n">
        <f aca="false">SUM(W25,X25,Y25)</f>
        <v>17</v>
      </c>
      <c r="W25" s="11" t="n">
        <f aca="false">IF(X24&gt;=1,INT(W24*(1-$CJ$39/100)),0)</f>
        <v>13</v>
      </c>
      <c r="X25" s="11" t="n">
        <v>4</v>
      </c>
      <c r="Y25" s="6" t="n">
        <f aca="false">V$24-W$24-X$24</f>
        <v>0</v>
      </c>
      <c r="Z25" s="38" t="s">
        <v>33</v>
      </c>
      <c r="AA25" s="37" t="n">
        <v>1</v>
      </c>
      <c r="AB25" s="11" t="n">
        <v>20</v>
      </c>
      <c r="AC25" s="11" t="n">
        <v>0</v>
      </c>
      <c r="AD25" s="11" t="n">
        <v>0</v>
      </c>
      <c r="AE25" s="6" t="n">
        <f aca="false">AB$24-AC$24-AD$24</f>
        <v>20</v>
      </c>
      <c r="AF25" s="39" t="s">
        <v>34</v>
      </c>
      <c r="AG25" s="37" t="n">
        <v>1</v>
      </c>
      <c r="AH25" s="11" t="n">
        <f aca="false">SUM(AI25,AJ25,AK25)</f>
        <v>46</v>
      </c>
      <c r="AI25" s="11" t="n">
        <f aca="false">IF(AJ24&gt;=1,INT(AI24*(1-$CJ$39/100)),0)</f>
        <v>37</v>
      </c>
      <c r="AJ25" s="11" t="n">
        <v>9</v>
      </c>
      <c r="AK25" s="6" t="n">
        <f aca="false">AH$24-AI$24-AJ$24</f>
        <v>0</v>
      </c>
      <c r="AL25" s="16" t="s">
        <v>35</v>
      </c>
      <c r="AM25" s="37" t="n">
        <v>1</v>
      </c>
      <c r="AN25" s="11" t="n">
        <f aca="false">SUM(AO25,AP25,AQ25)</f>
        <v>36</v>
      </c>
      <c r="AO25" s="11" t="n">
        <f aca="false">IF(AP24&gt;=1,INT(AO24*(1-$CJ$39/100)),0)</f>
        <v>28</v>
      </c>
      <c r="AP25" s="11" t="n">
        <v>8</v>
      </c>
      <c r="AQ25" s="6" t="n">
        <f aca="false">AN$24-AO$24-AP$24</f>
        <v>0</v>
      </c>
      <c r="AR25" s="17" t="s">
        <v>36</v>
      </c>
      <c r="AS25" s="37" t="n">
        <v>1</v>
      </c>
      <c r="AT25" s="11" t="n">
        <f aca="false">SUM(AU25,AV25,AW25)</f>
        <v>9</v>
      </c>
      <c r="AU25" s="11" t="n">
        <v>7</v>
      </c>
      <c r="AV25" s="11" t="n">
        <v>2</v>
      </c>
      <c r="AW25" s="6" t="n">
        <f aca="false">AT$24-AU$24-AV$24</f>
        <v>0</v>
      </c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38" t="s">
        <v>39</v>
      </c>
      <c r="BK25" s="40" t="n">
        <v>0</v>
      </c>
      <c r="BL25" s="11" t="n">
        <f aca="false">SUM(BM25,BN25,BO25)</f>
        <v>20</v>
      </c>
      <c r="BM25" s="11" t="n">
        <v>0</v>
      </c>
      <c r="BN25" s="11" t="n">
        <v>0</v>
      </c>
      <c r="BO25" s="6" t="n">
        <f aca="false">BL$24-BM$24-BN$24</f>
        <v>20</v>
      </c>
      <c r="BP25" s="15" t="s">
        <v>37</v>
      </c>
      <c r="BQ25" s="40" t="n">
        <v>0</v>
      </c>
      <c r="BR25" s="11" t="n">
        <f aca="false">SUM(BS25,BT25,BU25)</f>
        <v>32</v>
      </c>
      <c r="BS25" s="11" t="n">
        <f aca="false">IF(BT24&gt;=1,INT(BS24*(1-$CJ$39/100)),0)</f>
        <v>25</v>
      </c>
      <c r="BT25" s="11" t="n">
        <v>7</v>
      </c>
      <c r="BU25" s="22" t="n">
        <f aca="false">BR$24-BS$24-BT$24</f>
        <v>0</v>
      </c>
      <c r="BV25" s="41" t="s">
        <v>38</v>
      </c>
      <c r="BW25" s="40" t="n">
        <v>0</v>
      </c>
      <c r="BX25" s="11" t="n">
        <f aca="false">SUM(BY25,BZ25,CA25)</f>
        <v>46</v>
      </c>
      <c r="BY25" s="11" t="n">
        <f aca="false">IF(BZ24&gt;=1,INT(BY24*(1-$CJ$39/100)),0)</f>
        <v>37</v>
      </c>
      <c r="BZ25" s="11" t="n">
        <v>9</v>
      </c>
      <c r="CA25" s="22" t="n">
        <f aca="false">BX$24-BY$24-BZ$24</f>
        <v>0</v>
      </c>
      <c r="CB25" s="14" t="s">
        <v>40</v>
      </c>
      <c r="CC25" s="21" t="n">
        <v>0</v>
      </c>
      <c r="CD25" s="11" t="n">
        <f aca="false">SUM(CE25,CF25,CG25)</f>
        <v>30</v>
      </c>
      <c r="CE25" s="11" t="n">
        <f aca="false">IF(CF24&gt;=1,INT(CE24*(1-$CJ$39/100)),0)</f>
        <v>23</v>
      </c>
      <c r="CF25" s="11" t="n">
        <v>7</v>
      </c>
      <c r="CG25" s="22" t="n">
        <v>0</v>
      </c>
      <c r="CH25" s="0"/>
      <c r="CI25" s="4" t="s">
        <v>22</v>
      </c>
      <c r="CJ25" s="0"/>
      <c r="CK25" s="24"/>
      <c r="CL25" s="0"/>
      <c r="CM25" s="0"/>
      <c r="CN25" s="0"/>
    </row>
    <row r="26" customFormat="false" ht="12.8" hidden="false" customHeight="false" outlineLevel="0" collapsed="false">
      <c r="A26" s="6" t="s">
        <v>90</v>
      </c>
      <c r="B26" s="7" t="n">
        <f aca="false">C26+D26</f>
        <v>230</v>
      </c>
      <c r="C26" s="8" t="n">
        <f aca="false">V26+AB26+AH26+AN26+AT26</f>
        <v>115</v>
      </c>
      <c r="D26" s="8" t="n">
        <f aca="false">BX26+BR26+BL26+CD26</f>
        <v>115</v>
      </c>
      <c r="E26" s="9" t="n">
        <f aca="false">C26-D26</f>
        <v>0</v>
      </c>
      <c r="F26" s="8" t="n">
        <f aca="false">W26+AC26+AI26+AO26+AU26</f>
        <v>75</v>
      </c>
      <c r="G26" s="8" t="n">
        <f aca="false">BM26+BS26+BY26+CE26</f>
        <v>75</v>
      </c>
      <c r="H26" s="9" t="n">
        <f aca="false">F26-G26</f>
        <v>0</v>
      </c>
      <c r="I26" s="8" t="n">
        <f aca="false">X26+AD26+AJ26+AP26+AV26</f>
        <v>20</v>
      </c>
      <c r="J26" s="8" t="n">
        <f aca="false">BN26+BT26+BZ26+CF26</f>
        <v>20</v>
      </c>
      <c r="K26" s="9" t="n">
        <f aca="false">I26-J26</f>
        <v>0</v>
      </c>
      <c r="L26" s="8" t="n">
        <f aca="false">Y26+AE26+AK26+AQ26+AW26</f>
        <v>20</v>
      </c>
      <c r="M26" s="8" t="n">
        <f aca="false">CA26+BU26+BO26+CG26</f>
        <v>20</v>
      </c>
      <c r="N26" s="42"/>
      <c r="O26" s="11"/>
      <c r="P26" s="26"/>
      <c r="Q26" s="11"/>
      <c r="R26" s="26"/>
      <c r="S26" s="6"/>
      <c r="T26" s="12" t="s">
        <v>32</v>
      </c>
      <c r="U26" s="37" t="n">
        <v>1</v>
      </c>
      <c r="V26" s="11" t="n">
        <f aca="false">SUM(W26,X26,Y26)</f>
        <v>14</v>
      </c>
      <c r="W26" s="11" t="n">
        <f aca="false">IF(X25&gt;=1,INT(W25*(1-$CJ$39/100)),0)</f>
        <v>11</v>
      </c>
      <c r="X26" s="11" t="n">
        <v>3</v>
      </c>
      <c r="Y26" s="6" t="n">
        <f aca="false">V$24-W$24-X$24</f>
        <v>0</v>
      </c>
      <c r="Z26" s="38" t="s">
        <v>33</v>
      </c>
      <c r="AA26" s="37" t="n">
        <v>1</v>
      </c>
      <c r="AB26" s="11" t="n">
        <v>20</v>
      </c>
      <c r="AC26" s="11" t="n">
        <v>0</v>
      </c>
      <c r="AD26" s="11" t="n">
        <v>0</v>
      </c>
      <c r="AE26" s="6" t="n">
        <f aca="false">AB$24-AC$24-AD$24</f>
        <v>20</v>
      </c>
      <c r="AF26" s="39" t="s">
        <v>34</v>
      </c>
      <c r="AG26" s="37" t="n">
        <v>1</v>
      </c>
      <c r="AH26" s="11" t="n">
        <f aca="false">SUM(AI26,AJ26,AK26)</f>
        <v>41</v>
      </c>
      <c r="AI26" s="11" t="n">
        <f aca="false">IF(AJ25&gt;=1,INT(AI25*(1-$CJ$39/100)),0)</f>
        <v>33</v>
      </c>
      <c r="AJ26" s="11" t="n">
        <v>8</v>
      </c>
      <c r="AK26" s="6" t="n">
        <f aca="false">AH$24-AI$24-AJ$24</f>
        <v>0</v>
      </c>
      <c r="AL26" s="16" t="s">
        <v>35</v>
      </c>
      <c r="AM26" s="37" t="n">
        <v>1</v>
      </c>
      <c r="AN26" s="11" t="n">
        <f aca="false">SUM(AO26,AP26,AQ26)</f>
        <v>32</v>
      </c>
      <c r="AO26" s="11" t="n">
        <f aca="false">IF(AP25&gt;=1,INT(AO25*(1-$CJ$39/100)),0)</f>
        <v>25</v>
      </c>
      <c r="AP26" s="11" t="n">
        <v>7</v>
      </c>
      <c r="AQ26" s="6" t="n">
        <f aca="false">AN$24-AO$24-AP$24</f>
        <v>0</v>
      </c>
      <c r="AR26" s="17" t="s">
        <v>36</v>
      </c>
      <c r="AS26" s="37" t="n">
        <v>1</v>
      </c>
      <c r="AT26" s="11" t="n">
        <f aca="false">SUM(AU26,AV26,AW26)</f>
        <v>8</v>
      </c>
      <c r="AU26" s="11" t="n">
        <v>6</v>
      </c>
      <c r="AV26" s="11" t="n">
        <v>2</v>
      </c>
      <c r="AW26" s="6" t="n">
        <f aca="false">AT$24-AU$24-AV$24</f>
        <v>0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38" t="s">
        <v>39</v>
      </c>
      <c r="BK26" s="40" t="n">
        <v>0</v>
      </c>
      <c r="BL26" s="11" t="n">
        <f aca="false">SUM(BM26,BN26,BO26)</f>
        <v>20</v>
      </c>
      <c r="BM26" s="11" t="n">
        <v>0</v>
      </c>
      <c r="BN26" s="11" t="n">
        <v>0</v>
      </c>
      <c r="BO26" s="6" t="n">
        <f aca="false">BL$24-BM$24-BN$24</f>
        <v>20</v>
      </c>
      <c r="BP26" s="15" t="s">
        <v>37</v>
      </c>
      <c r="BQ26" s="40" t="n">
        <v>0</v>
      </c>
      <c r="BR26" s="11" t="n">
        <f aca="false">SUM(BS26,BT26,BU26)</f>
        <v>28</v>
      </c>
      <c r="BS26" s="11" t="n">
        <f aca="false">IF(BT25&gt;=1,INT(BS25*(1-$CJ$39/100)),0)</f>
        <v>22</v>
      </c>
      <c r="BT26" s="11" t="n">
        <v>6</v>
      </c>
      <c r="BU26" s="22" t="n">
        <f aca="false">BR$24-BS$24-BT$24</f>
        <v>0</v>
      </c>
      <c r="BV26" s="41" t="s">
        <v>38</v>
      </c>
      <c r="BW26" s="40" t="n">
        <v>0</v>
      </c>
      <c r="BX26" s="11" t="n">
        <f aca="false">SUM(BY26,BZ26,CA26)</f>
        <v>41</v>
      </c>
      <c r="BY26" s="11" t="n">
        <f aca="false">IF(BZ25&gt;=1,INT(BY25*(1-$CJ$39/100)),0)</f>
        <v>33</v>
      </c>
      <c r="BZ26" s="11" t="n">
        <v>8</v>
      </c>
      <c r="CA26" s="22" t="n">
        <f aca="false">BX$24-BY$24-BZ$24</f>
        <v>0</v>
      </c>
      <c r="CB26" s="14" t="s">
        <v>40</v>
      </c>
      <c r="CC26" s="21" t="n">
        <v>0</v>
      </c>
      <c r="CD26" s="11" t="n">
        <f aca="false">SUM(CE26,CF26,CG26)</f>
        <v>26</v>
      </c>
      <c r="CE26" s="11" t="n">
        <f aca="false">IF(CF25&gt;=1,INT(CE25*(1-$CJ$39/100)),0)</f>
        <v>20</v>
      </c>
      <c r="CF26" s="11" t="n">
        <v>6</v>
      </c>
      <c r="CG26" s="22" t="n">
        <v>0</v>
      </c>
      <c r="CH26" s="0"/>
      <c r="CI26" s="4"/>
      <c r="CJ26" s="0"/>
      <c r="CK26" s="24"/>
      <c r="CL26" s="0"/>
      <c r="CM26" s="0"/>
      <c r="CN26" s="0"/>
    </row>
    <row r="27" customFormat="false" ht="12.8" hidden="false" customHeight="false" outlineLevel="0" collapsed="false">
      <c r="A27" s="6" t="s">
        <v>91</v>
      </c>
      <c r="B27" s="7" t="n">
        <f aca="false">C27+D27</f>
        <v>212</v>
      </c>
      <c r="C27" s="8" t="n">
        <f aca="false">V27+AB27+AH27+AN27+AT27</f>
        <v>106</v>
      </c>
      <c r="D27" s="8" t="n">
        <f aca="false">BX27+BR27+BL27+CD27</f>
        <v>106</v>
      </c>
      <c r="E27" s="9" t="n">
        <f aca="false">C27-D27</f>
        <v>0</v>
      </c>
      <c r="F27" s="8" t="n">
        <f aca="false">W27+AC27+AI27+AO27+AU27</f>
        <v>66</v>
      </c>
      <c r="G27" s="8" t="n">
        <f aca="false">BM27+BS27+BY27+CE27</f>
        <v>66</v>
      </c>
      <c r="H27" s="9" t="n">
        <f aca="false">F27-G27</f>
        <v>0</v>
      </c>
      <c r="I27" s="8" t="n">
        <f aca="false">X27+AD27+AJ27+AP27+AV27</f>
        <v>20</v>
      </c>
      <c r="J27" s="8" t="n">
        <f aca="false">BN27+BT27+BZ27+CF27</f>
        <v>20</v>
      </c>
      <c r="K27" s="9" t="n">
        <f aca="false">I27-J27</f>
        <v>0</v>
      </c>
      <c r="L27" s="8" t="n">
        <f aca="false">Y27+AE27+AK27+AQ27+AW27</f>
        <v>20</v>
      </c>
      <c r="M27" s="8" t="n">
        <f aca="false">CA27+BU27+BO27+CG27</f>
        <v>20</v>
      </c>
      <c r="N27" s="42"/>
      <c r="O27" s="11"/>
      <c r="P27" s="26"/>
      <c r="Q27" s="11"/>
      <c r="R27" s="26"/>
      <c r="S27" s="6"/>
      <c r="T27" s="12" t="s">
        <v>32</v>
      </c>
      <c r="U27" s="37" t="n">
        <v>1</v>
      </c>
      <c r="V27" s="11" t="n">
        <f aca="false">SUM(W27,X27,Y27)</f>
        <v>12</v>
      </c>
      <c r="W27" s="11" t="n">
        <f aca="false">IF(X26&gt;=1,INT(W26*(1-$CJ$39/100)),0)</f>
        <v>9</v>
      </c>
      <c r="X27" s="11" t="n">
        <v>3</v>
      </c>
      <c r="Y27" s="6" t="n">
        <f aca="false">V$24-W$24-X$24</f>
        <v>0</v>
      </c>
      <c r="Z27" s="38" t="s">
        <v>33</v>
      </c>
      <c r="AA27" s="37" t="n">
        <v>1</v>
      </c>
      <c r="AB27" s="11" t="n">
        <v>20</v>
      </c>
      <c r="AC27" s="11" t="n">
        <v>0</v>
      </c>
      <c r="AD27" s="11" t="n">
        <v>0</v>
      </c>
      <c r="AE27" s="6" t="n">
        <f aca="false">AB$24-AC$24-AD$24</f>
        <v>20</v>
      </c>
      <c r="AF27" s="39" t="s">
        <v>34</v>
      </c>
      <c r="AG27" s="37" t="n">
        <v>1</v>
      </c>
      <c r="AH27" s="11" t="n">
        <f aca="false">SUM(AI27,AJ27,AK27)</f>
        <v>37</v>
      </c>
      <c r="AI27" s="11" t="n">
        <f aca="false">IF(AJ26&gt;=1,INT(AI26*(1-$CJ$39/100)),0)</f>
        <v>29</v>
      </c>
      <c r="AJ27" s="11" t="n">
        <v>8</v>
      </c>
      <c r="AK27" s="6" t="n">
        <f aca="false">AH$24-AI$24-AJ$24</f>
        <v>0</v>
      </c>
      <c r="AL27" s="16" t="s">
        <v>35</v>
      </c>
      <c r="AM27" s="37" t="n">
        <v>1</v>
      </c>
      <c r="AN27" s="11" t="n">
        <f aca="false">SUM(AO27,AP27,AQ27)</f>
        <v>29</v>
      </c>
      <c r="AO27" s="11" t="n">
        <f aca="false">IF(AP26&gt;=1,INT(AO26*(1-$CJ$39/100)),0)</f>
        <v>22</v>
      </c>
      <c r="AP27" s="11" t="n">
        <v>7</v>
      </c>
      <c r="AQ27" s="6" t="n">
        <f aca="false">AN$24-AO$24-AP$24</f>
        <v>0</v>
      </c>
      <c r="AR27" s="17" t="s">
        <v>36</v>
      </c>
      <c r="AS27" s="37" t="n">
        <v>1</v>
      </c>
      <c r="AT27" s="11" t="n">
        <f aca="false">SUM(AU27,AV27,AW27)</f>
        <v>8</v>
      </c>
      <c r="AU27" s="11" t="n">
        <v>6</v>
      </c>
      <c r="AV27" s="11" t="n">
        <v>2</v>
      </c>
      <c r="AW27" s="6" t="n">
        <f aca="false">AT$24-AU$24-AV$24</f>
        <v>0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38" t="s">
        <v>39</v>
      </c>
      <c r="BK27" s="40" t="n">
        <v>0</v>
      </c>
      <c r="BL27" s="11" t="n">
        <f aca="false">SUM(BM27,BN27,BO27)</f>
        <v>20</v>
      </c>
      <c r="BM27" s="11" t="n">
        <v>0</v>
      </c>
      <c r="BN27" s="11" t="n">
        <v>0</v>
      </c>
      <c r="BO27" s="6" t="n">
        <f aca="false">BL$24-BM$24-BN$24</f>
        <v>20</v>
      </c>
      <c r="BP27" s="15" t="s">
        <v>37</v>
      </c>
      <c r="BQ27" s="40" t="n">
        <v>0</v>
      </c>
      <c r="BR27" s="11" t="n">
        <f aca="false">SUM(BS27,BT27,BU27)</f>
        <v>25</v>
      </c>
      <c r="BS27" s="11" t="n">
        <f aca="false">IF(BT26&gt;=1,INT(BS26*(1-$CJ$39/100)),0)</f>
        <v>19</v>
      </c>
      <c r="BT27" s="11" t="n">
        <v>6</v>
      </c>
      <c r="BU27" s="22" t="n">
        <f aca="false">BR$24-BS$24-BT$24</f>
        <v>0</v>
      </c>
      <c r="BV27" s="41" t="s">
        <v>38</v>
      </c>
      <c r="BW27" s="40" t="n">
        <v>0</v>
      </c>
      <c r="BX27" s="11" t="n">
        <f aca="false">SUM(BY27,BZ27,CA27)</f>
        <v>37</v>
      </c>
      <c r="BY27" s="11" t="n">
        <f aca="false">IF(BZ26&gt;=1,INT(BY26*(1-$CJ$39/100)),0)</f>
        <v>29</v>
      </c>
      <c r="BZ27" s="11" t="n">
        <v>8</v>
      </c>
      <c r="CA27" s="22" t="n">
        <f aca="false">BX$24-BY$24-BZ$24</f>
        <v>0</v>
      </c>
      <c r="CB27" s="14" t="s">
        <v>40</v>
      </c>
      <c r="CC27" s="21" t="n">
        <v>0</v>
      </c>
      <c r="CD27" s="11" t="n">
        <f aca="false">SUM(CE27,CF27,CG27)</f>
        <v>24</v>
      </c>
      <c r="CE27" s="11" t="n">
        <f aca="false">IF(CF26&gt;=1,INT(CE26*(1-$CJ$39/100)),0)</f>
        <v>18</v>
      </c>
      <c r="CF27" s="11" t="n">
        <v>6</v>
      </c>
      <c r="CG27" s="22" t="n">
        <v>0</v>
      </c>
      <c r="CH27" s="0"/>
      <c r="CI27" s="0" t="s">
        <v>41</v>
      </c>
      <c r="CJ27" s="24" t="n">
        <v>10</v>
      </c>
      <c r="CK27" s="24"/>
      <c r="CL27" s="0"/>
      <c r="CM27" s="0"/>
      <c r="CN27" s="0"/>
    </row>
    <row r="28" customFormat="false" ht="12.8" hidden="false" customHeight="false" outlineLevel="0" collapsed="false">
      <c r="A28" s="6" t="s">
        <v>92</v>
      </c>
      <c r="B28" s="7" t="n">
        <f aca="false">C28+D28</f>
        <v>196</v>
      </c>
      <c r="C28" s="8" t="n">
        <f aca="false">V28+AB28+AH28+AN28+AT28</f>
        <v>98</v>
      </c>
      <c r="D28" s="8" t="n">
        <f aca="false">BX28+BR28+BL28+CD28</f>
        <v>98</v>
      </c>
      <c r="E28" s="9" t="n">
        <f aca="false">C28-D28</f>
        <v>0</v>
      </c>
      <c r="F28" s="8" t="n">
        <f aca="false">W28+AC28+AI28+AO28+AU28</f>
        <v>58</v>
      </c>
      <c r="G28" s="8" t="n">
        <f aca="false">BM28+BS28+BY28+CE28</f>
        <v>59</v>
      </c>
      <c r="H28" s="9" t="n">
        <f aca="false">F28-G28</f>
        <v>-1</v>
      </c>
      <c r="I28" s="8" t="n">
        <f aca="false">X28+AD28+AJ28+AP28+AV28</f>
        <v>20</v>
      </c>
      <c r="J28" s="8" t="n">
        <f aca="false">BN28+BT28+BZ28+CF28</f>
        <v>19</v>
      </c>
      <c r="K28" s="9" t="n">
        <f aca="false">I28-J28</f>
        <v>1</v>
      </c>
      <c r="L28" s="8" t="n">
        <f aca="false">Y28+AE28+AK28+AQ28+AW28</f>
        <v>20</v>
      </c>
      <c r="M28" s="8" t="n">
        <f aca="false">CA28+BU28+BO28+CG28</f>
        <v>20</v>
      </c>
      <c r="N28" s="42"/>
      <c r="O28" s="11"/>
      <c r="P28" s="26"/>
      <c r="Q28" s="11"/>
      <c r="R28" s="26"/>
      <c r="S28" s="6"/>
      <c r="T28" s="12" t="s">
        <v>32</v>
      </c>
      <c r="U28" s="37" t="n">
        <v>1</v>
      </c>
      <c r="V28" s="11" t="n">
        <f aca="false">SUM(W28,X28,Y28)</f>
        <v>11</v>
      </c>
      <c r="W28" s="11" t="n">
        <f aca="false">IF(X27&gt;=1,INT(W27*(1-$CJ$39/100)),0)</f>
        <v>8</v>
      </c>
      <c r="X28" s="11" t="n">
        <v>3</v>
      </c>
      <c r="Y28" s="6" t="n">
        <f aca="false">V$24-W$24-X$24</f>
        <v>0</v>
      </c>
      <c r="Z28" s="38" t="s">
        <v>33</v>
      </c>
      <c r="AA28" s="37" t="n">
        <v>1</v>
      </c>
      <c r="AB28" s="11" t="n">
        <v>20</v>
      </c>
      <c r="AC28" s="11" t="n">
        <v>0</v>
      </c>
      <c r="AD28" s="11" t="n">
        <v>0</v>
      </c>
      <c r="AE28" s="6" t="n">
        <f aca="false">AB$24-AC$24-AD$24</f>
        <v>20</v>
      </c>
      <c r="AF28" s="39" t="s">
        <v>34</v>
      </c>
      <c r="AG28" s="37" t="n">
        <v>1</v>
      </c>
      <c r="AH28" s="11" t="n">
        <f aca="false">SUM(AI28,AJ28,AK28)</f>
        <v>34</v>
      </c>
      <c r="AI28" s="11" t="n">
        <f aca="false">IF(AJ27&gt;=1,INT(AI27*(1-$CJ$39/100)),0)</f>
        <v>26</v>
      </c>
      <c r="AJ28" s="11" t="n">
        <v>8</v>
      </c>
      <c r="AK28" s="6" t="n">
        <f aca="false">AH$24-AI$24-AJ$24</f>
        <v>0</v>
      </c>
      <c r="AL28" s="16" t="s">
        <v>35</v>
      </c>
      <c r="AM28" s="37" t="n">
        <v>1</v>
      </c>
      <c r="AN28" s="11" t="n">
        <f aca="false">SUM(AO28,AP28,AQ28)</f>
        <v>26</v>
      </c>
      <c r="AO28" s="11" t="n">
        <f aca="false">IF(AP27&gt;=1,INT(AO27*(1-$CJ$39/100)),0)</f>
        <v>19</v>
      </c>
      <c r="AP28" s="11" t="n">
        <v>7</v>
      </c>
      <c r="AQ28" s="6" t="n">
        <f aca="false">AN$24-AO$24-AP$24</f>
        <v>0</v>
      </c>
      <c r="AR28" s="17" t="s">
        <v>36</v>
      </c>
      <c r="AS28" s="37" t="n">
        <v>1</v>
      </c>
      <c r="AT28" s="11" t="n">
        <f aca="false">SUM(AU28,AV28,AW28)</f>
        <v>7</v>
      </c>
      <c r="AU28" s="11" t="n">
        <v>5</v>
      </c>
      <c r="AV28" s="11" t="n">
        <v>2</v>
      </c>
      <c r="AW28" s="6" t="n">
        <f aca="false">AT$24-AU$24-AV$24</f>
        <v>0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38" t="s">
        <v>39</v>
      </c>
      <c r="BK28" s="40" t="n">
        <v>0</v>
      </c>
      <c r="BL28" s="11" t="n">
        <f aca="false">SUM(BM28,BN28,BO28)</f>
        <v>20</v>
      </c>
      <c r="BM28" s="11" t="n">
        <v>0</v>
      </c>
      <c r="BN28" s="11" t="n">
        <v>0</v>
      </c>
      <c r="BO28" s="6" t="n">
        <f aca="false">BL$24-BM$24-BN$24</f>
        <v>20</v>
      </c>
      <c r="BP28" s="15" t="s">
        <v>37</v>
      </c>
      <c r="BQ28" s="40" t="n">
        <v>0</v>
      </c>
      <c r="BR28" s="11" t="n">
        <f aca="false">SUM(BS28,BT28,BU28)</f>
        <v>22</v>
      </c>
      <c r="BS28" s="11" t="n">
        <f aca="false">IF(BT27&gt;=1,INT(BS27*(1-$CJ$39/100)),0)</f>
        <v>17</v>
      </c>
      <c r="BT28" s="11" t="n">
        <v>5</v>
      </c>
      <c r="BU28" s="22" t="n">
        <f aca="false">BR$24-BS$24-BT$24</f>
        <v>0</v>
      </c>
      <c r="BV28" s="41" t="s">
        <v>38</v>
      </c>
      <c r="BW28" s="40" t="n">
        <v>0</v>
      </c>
      <c r="BX28" s="11" t="n">
        <f aca="false">SUM(BY28,BZ28,CA28)</f>
        <v>34</v>
      </c>
      <c r="BY28" s="11" t="n">
        <f aca="false">IF(BZ27&gt;=1,INT(BY27*(1-$CJ$39/100)),0)</f>
        <v>26</v>
      </c>
      <c r="BZ28" s="11" t="n">
        <v>8</v>
      </c>
      <c r="CA28" s="22" t="n">
        <f aca="false">BX$24-BY$24-BZ$24</f>
        <v>0</v>
      </c>
      <c r="CB28" s="14" t="s">
        <v>40</v>
      </c>
      <c r="CC28" s="21" t="n">
        <v>0</v>
      </c>
      <c r="CD28" s="11" t="n">
        <f aca="false">SUM(CE28,CF28,CG28)</f>
        <v>22</v>
      </c>
      <c r="CE28" s="11" t="n">
        <f aca="false">IF(CF27&gt;=1,INT(CE27*(1-$CJ$39/100)),0)</f>
        <v>16</v>
      </c>
      <c r="CF28" s="11" t="n">
        <v>6</v>
      </c>
      <c r="CG28" s="22" t="n">
        <v>0</v>
      </c>
      <c r="CH28" s="0"/>
      <c r="CI28" s="0"/>
      <c r="CJ28" s="24"/>
      <c r="CK28" s="24"/>
      <c r="CL28" s="0"/>
      <c r="CM28" s="0"/>
      <c r="CN28" s="0"/>
    </row>
    <row r="29" customFormat="false" ht="12.8" hidden="false" customHeight="false" outlineLevel="0" collapsed="false">
      <c r="A29" s="6" t="s">
        <v>93</v>
      </c>
      <c r="B29" s="7" t="n">
        <f aca="false">C29+D29</f>
        <v>178</v>
      </c>
      <c r="C29" s="8" t="n">
        <f aca="false">V29+AB29+AH29+AN29+AT29</f>
        <v>89</v>
      </c>
      <c r="D29" s="8" t="n">
        <f aca="false">BX29+BR29+BL29+CD29</f>
        <v>89</v>
      </c>
      <c r="E29" s="9" t="n">
        <f aca="false">C29-D29</f>
        <v>0</v>
      </c>
      <c r="F29" s="8" t="n">
        <f aca="false">W29+AC29+AI29+AO29+AU29</f>
        <v>52</v>
      </c>
      <c r="G29" s="8" t="n">
        <f aca="false">BM29+BS29+BY29+CE29</f>
        <v>52</v>
      </c>
      <c r="H29" s="9" t="n">
        <f aca="false">F29-G29</f>
        <v>0</v>
      </c>
      <c r="I29" s="8" t="n">
        <f aca="false">X29+AD29+AJ29+AP29+AV29</f>
        <v>17</v>
      </c>
      <c r="J29" s="8" t="n">
        <f aca="false">BN29+BT29+BZ29+CF29</f>
        <v>17</v>
      </c>
      <c r="K29" s="9" t="n">
        <f aca="false">I29-J29</f>
        <v>0</v>
      </c>
      <c r="L29" s="8" t="n">
        <f aca="false">Y29+AE29+AK29+AQ29+AW29</f>
        <v>20</v>
      </c>
      <c r="M29" s="8" t="n">
        <f aca="false">CA29+BU29+BO29+CG29</f>
        <v>20</v>
      </c>
      <c r="N29" s="42"/>
      <c r="O29" s="11"/>
      <c r="P29" s="26"/>
      <c r="Q29" s="11"/>
      <c r="R29" s="26"/>
      <c r="S29" s="6"/>
      <c r="T29" s="12" t="s">
        <v>32</v>
      </c>
      <c r="U29" s="37" t="n">
        <v>1</v>
      </c>
      <c r="V29" s="11" t="n">
        <f aca="false">SUM(W29,X29,Y29)</f>
        <v>9</v>
      </c>
      <c r="W29" s="11" t="n">
        <f aca="false">IF(X28&gt;=1,INT(W28*(1-$CJ$39/100)),0)</f>
        <v>7</v>
      </c>
      <c r="X29" s="11" t="n">
        <v>2</v>
      </c>
      <c r="Y29" s="6" t="n">
        <f aca="false">V$24-W$24-X$24</f>
        <v>0</v>
      </c>
      <c r="Z29" s="38" t="s">
        <v>33</v>
      </c>
      <c r="AA29" s="37" t="n">
        <v>1</v>
      </c>
      <c r="AB29" s="11" t="n">
        <v>20</v>
      </c>
      <c r="AC29" s="11" t="n">
        <v>0</v>
      </c>
      <c r="AD29" s="11" t="n">
        <v>0</v>
      </c>
      <c r="AE29" s="6" t="n">
        <f aca="false">AB$24-AC$24-AD$24</f>
        <v>20</v>
      </c>
      <c r="AF29" s="39" t="s">
        <v>34</v>
      </c>
      <c r="AG29" s="37" t="n">
        <v>1</v>
      </c>
      <c r="AH29" s="11" t="n">
        <f aca="false">SUM(AI29,AJ29,AK29)</f>
        <v>30</v>
      </c>
      <c r="AI29" s="11" t="n">
        <f aca="false">IF(AJ28&gt;=1,INT(AI28*(1-$CJ$39/100)),0)</f>
        <v>23</v>
      </c>
      <c r="AJ29" s="11" t="n">
        <v>7</v>
      </c>
      <c r="AK29" s="6" t="n">
        <f aca="false">AH$24-AI$24-AJ$24</f>
        <v>0</v>
      </c>
      <c r="AL29" s="16" t="s">
        <v>35</v>
      </c>
      <c r="AM29" s="37" t="n">
        <v>1</v>
      </c>
      <c r="AN29" s="11" t="n">
        <f aca="false">SUM(AO29,AP29,AQ29)</f>
        <v>23</v>
      </c>
      <c r="AO29" s="11" t="n">
        <f aca="false">IF(AP28&gt;=1,INT(AO28*(1-$CJ$39/100)),0)</f>
        <v>17</v>
      </c>
      <c r="AP29" s="11" t="n">
        <v>6</v>
      </c>
      <c r="AQ29" s="6" t="n">
        <f aca="false">AN$24-AO$24-AP$24</f>
        <v>0</v>
      </c>
      <c r="AR29" s="17" t="s">
        <v>36</v>
      </c>
      <c r="AS29" s="37" t="n">
        <v>1</v>
      </c>
      <c r="AT29" s="11" t="n">
        <f aca="false">SUM(AU29,AV29,AW29)</f>
        <v>7</v>
      </c>
      <c r="AU29" s="11" t="n">
        <v>5</v>
      </c>
      <c r="AV29" s="11" t="n">
        <v>2</v>
      </c>
      <c r="AW29" s="6" t="n">
        <f aca="false">AT$24-AU$24-AV$24</f>
        <v>0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38" t="s">
        <v>39</v>
      </c>
      <c r="BK29" s="40" t="n">
        <v>0</v>
      </c>
      <c r="BL29" s="11" t="n">
        <f aca="false">SUM(BM29,BN29,BO29)</f>
        <v>20</v>
      </c>
      <c r="BM29" s="11" t="n">
        <v>0</v>
      </c>
      <c r="BN29" s="11" t="n">
        <v>0</v>
      </c>
      <c r="BO29" s="6" t="n">
        <f aca="false">BL$24-BM$24-BN$24</f>
        <v>20</v>
      </c>
      <c r="BP29" s="15" t="s">
        <v>37</v>
      </c>
      <c r="BQ29" s="40" t="n">
        <v>0</v>
      </c>
      <c r="BR29" s="11" t="n">
        <f aca="false">SUM(BS29,BT29,BU29)</f>
        <v>20</v>
      </c>
      <c r="BS29" s="11" t="n">
        <f aca="false">IF(BT28&gt;=1,INT(BS28*(1-$CJ$39/100)),0)</f>
        <v>15</v>
      </c>
      <c r="BT29" s="11" t="n">
        <v>5</v>
      </c>
      <c r="BU29" s="22" t="n">
        <f aca="false">BR$24-BS$24-BT$24</f>
        <v>0</v>
      </c>
      <c r="BV29" s="41" t="s">
        <v>38</v>
      </c>
      <c r="BW29" s="40" t="n">
        <v>0</v>
      </c>
      <c r="BX29" s="11" t="n">
        <f aca="false">SUM(BY29,BZ29,CA29)</f>
        <v>30</v>
      </c>
      <c r="BY29" s="11" t="n">
        <f aca="false">IF(BZ28&gt;=1,INT(BY28*(1-$CJ$39/100)),0)</f>
        <v>23</v>
      </c>
      <c r="BZ29" s="11" t="n">
        <v>7</v>
      </c>
      <c r="CA29" s="22" t="n">
        <f aca="false">BX$24-BY$24-BZ$24</f>
        <v>0</v>
      </c>
      <c r="CB29" s="14" t="s">
        <v>40</v>
      </c>
      <c r="CC29" s="21" t="n">
        <v>0</v>
      </c>
      <c r="CD29" s="11" t="n">
        <f aca="false">SUM(CE29,CF29,CG29)</f>
        <v>19</v>
      </c>
      <c r="CE29" s="11" t="n">
        <f aca="false">IF(CF28&gt;=1,INT(CE28*(1-$CJ$39/100)),0)</f>
        <v>14</v>
      </c>
      <c r="CF29" s="11" t="n">
        <v>5</v>
      </c>
      <c r="CG29" s="22" t="n">
        <v>0</v>
      </c>
      <c r="CH29" s="0"/>
      <c r="CI29" s="0"/>
      <c r="CJ29" s="24"/>
      <c r="CK29" s="24"/>
      <c r="CL29" s="0"/>
      <c r="CM29" s="0"/>
      <c r="CN29" s="0"/>
    </row>
    <row r="30" customFormat="false" ht="12.8" hidden="false" customHeight="false" outlineLevel="0" collapsed="false">
      <c r="A30" s="6" t="s">
        <v>94</v>
      </c>
      <c r="B30" s="7" t="n">
        <f aca="false">C30+D30</f>
        <v>162</v>
      </c>
      <c r="C30" s="8" t="n">
        <f aca="false">V30+AB30+AH30+AN30+AT30</f>
        <v>81</v>
      </c>
      <c r="D30" s="8" t="n">
        <f aca="false">BX30+BR30+BL30+CD30</f>
        <v>81</v>
      </c>
      <c r="E30" s="9" t="n">
        <f aca="false">C30-D30</f>
        <v>0</v>
      </c>
      <c r="F30" s="8" t="n">
        <f aca="false">W30+AC30+AI30+AO30+AU30</f>
        <v>45</v>
      </c>
      <c r="G30" s="8" t="n">
        <f aca="false">BM30+BS30+BY30+CE30</f>
        <v>45</v>
      </c>
      <c r="H30" s="9" t="n">
        <f aca="false">F30-G30</f>
        <v>0</v>
      </c>
      <c r="I30" s="8" t="n">
        <f aca="false">X30+AD30+AJ30+AP30+AV30</f>
        <v>16</v>
      </c>
      <c r="J30" s="8" t="n">
        <f aca="false">BN30+BT30+BZ30+CF30</f>
        <v>16</v>
      </c>
      <c r="K30" s="9" t="n">
        <f aca="false">I30-J30</f>
        <v>0</v>
      </c>
      <c r="L30" s="8" t="n">
        <f aca="false">Y30+AE30+AK30+AQ30+AW30</f>
        <v>20</v>
      </c>
      <c r="M30" s="8" t="n">
        <f aca="false">CA30+BU30+BO30+CG30</f>
        <v>20</v>
      </c>
      <c r="N30" s="42"/>
      <c r="O30" s="0"/>
      <c r="P30" s="26"/>
      <c r="Q30" s="0"/>
      <c r="R30" s="26"/>
      <c r="S30" s="0"/>
      <c r="T30" s="12" t="s">
        <v>32</v>
      </c>
      <c r="U30" s="37" t="n">
        <v>1</v>
      </c>
      <c r="V30" s="11" t="n">
        <f aca="false">SUM(W30,X30,Y30)</f>
        <v>8</v>
      </c>
      <c r="W30" s="11" t="n">
        <f aca="false">IF(X29&gt;=1,INT(W29*(1-$CJ$39/100)),0)</f>
        <v>6</v>
      </c>
      <c r="X30" s="11" t="n">
        <v>2</v>
      </c>
      <c r="Y30" s="6" t="n">
        <f aca="false">V$24-W$24-X$24</f>
        <v>0</v>
      </c>
      <c r="Z30" s="38" t="s">
        <v>33</v>
      </c>
      <c r="AA30" s="37" t="n">
        <v>1</v>
      </c>
      <c r="AB30" s="11" t="n">
        <v>20</v>
      </c>
      <c r="AC30" s="11" t="n">
        <v>0</v>
      </c>
      <c r="AD30" s="11" t="n">
        <v>0</v>
      </c>
      <c r="AE30" s="6" t="n">
        <f aca="false">AB$24-AC$24-AD$24</f>
        <v>20</v>
      </c>
      <c r="AF30" s="39" t="s">
        <v>34</v>
      </c>
      <c r="AG30" s="37" t="n">
        <v>1</v>
      </c>
      <c r="AH30" s="11" t="n">
        <f aca="false">SUM(AI30,AJ30,AK30)</f>
        <v>26</v>
      </c>
      <c r="AI30" s="11" t="n">
        <f aca="false">IF(AJ29&gt;=1,INT(AI29*(1-$CJ$39/100)),0)</f>
        <v>20</v>
      </c>
      <c r="AJ30" s="11" t="n">
        <v>6</v>
      </c>
      <c r="AK30" s="6" t="n">
        <f aca="false">AH$24-AI$24-AJ$24</f>
        <v>0</v>
      </c>
      <c r="AL30" s="16" t="s">
        <v>35</v>
      </c>
      <c r="AM30" s="37" t="n">
        <v>1</v>
      </c>
      <c r="AN30" s="11" t="n">
        <f aca="false">SUM(AO30,AP30,AQ30)</f>
        <v>21</v>
      </c>
      <c r="AO30" s="11" t="n">
        <f aca="false">IF(AP29&gt;=1,INT(AO29*(1-$CJ$39/100)),0)</f>
        <v>15</v>
      </c>
      <c r="AP30" s="11" t="n">
        <v>6</v>
      </c>
      <c r="AQ30" s="6" t="n">
        <f aca="false">AN$24-AO$24-AP$24</f>
        <v>0</v>
      </c>
      <c r="AR30" s="17" t="s">
        <v>36</v>
      </c>
      <c r="AS30" s="37" t="n">
        <v>1</v>
      </c>
      <c r="AT30" s="11" t="n">
        <f aca="false">SUM(AU30,AV30,AW30)</f>
        <v>6</v>
      </c>
      <c r="AU30" s="11" t="n">
        <v>4</v>
      </c>
      <c r="AV30" s="11" t="n">
        <v>2</v>
      </c>
      <c r="AW30" s="6" t="n">
        <f aca="false">AT$24-AU$24-AV$24</f>
        <v>0</v>
      </c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38" t="s">
        <v>39</v>
      </c>
      <c r="BK30" s="40" t="n">
        <v>0</v>
      </c>
      <c r="BL30" s="11" t="n">
        <f aca="false">SUM(BM30,BN30,BO30)</f>
        <v>20</v>
      </c>
      <c r="BM30" s="11" t="n">
        <v>0</v>
      </c>
      <c r="BN30" s="11" t="n">
        <v>0</v>
      </c>
      <c r="BO30" s="6" t="n">
        <f aca="false">BL$24-BM$24-BN$24</f>
        <v>20</v>
      </c>
      <c r="BP30" s="15" t="s">
        <v>37</v>
      </c>
      <c r="BQ30" s="40" t="n">
        <v>0</v>
      </c>
      <c r="BR30" s="11" t="n">
        <f aca="false">SUM(BS30,BT30,BU30)</f>
        <v>17</v>
      </c>
      <c r="BS30" s="11" t="n">
        <f aca="false">IF(BT29&gt;=1,INT(BS29*(1-$CJ$39/100)),0)</f>
        <v>13</v>
      </c>
      <c r="BT30" s="11" t="n">
        <v>4</v>
      </c>
      <c r="BU30" s="22" t="n">
        <f aca="false">BR$24-BS$24-BT$24</f>
        <v>0</v>
      </c>
      <c r="BV30" s="41" t="s">
        <v>38</v>
      </c>
      <c r="BW30" s="40" t="n">
        <v>0</v>
      </c>
      <c r="BX30" s="11" t="n">
        <f aca="false">SUM(BY30,BZ30,CA30)</f>
        <v>27</v>
      </c>
      <c r="BY30" s="11" t="n">
        <f aca="false">IF(BZ29&gt;=1,INT(BY29*(1-$CJ$39/100)),0)</f>
        <v>20</v>
      </c>
      <c r="BZ30" s="11" t="n">
        <v>7</v>
      </c>
      <c r="CA30" s="22" t="n">
        <f aca="false">BX$24-BY$24-BZ$24</f>
        <v>0</v>
      </c>
      <c r="CB30" s="14" t="s">
        <v>40</v>
      </c>
      <c r="CC30" s="21" t="n">
        <v>0</v>
      </c>
      <c r="CD30" s="11" t="n">
        <f aca="false">SUM(CE30,CF30,CG30)</f>
        <v>17</v>
      </c>
      <c r="CE30" s="11" t="n">
        <f aca="false">IF(CF29&gt;=1,INT(CE29*(1-$CJ$39/100)),0)</f>
        <v>12</v>
      </c>
      <c r="CF30" s="11" t="n">
        <v>5</v>
      </c>
      <c r="CG30" s="22" t="n">
        <v>0</v>
      </c>
      <c r="CH30" s="0"/>
      <c r="CI30" s="0"/>
      <c r="CJ30" s="24"/>
      <c r="CK30" s="24"/>
      <c r="CL30" s="0"/>
      <c r="CM30" s="0"/>
      <c r="CN30" s="0"/>
    </row>
    <row r="31" customFormat="false" ht="12.8" hidden="false" customHeight="false" outlineLevel="0" collapsed="false">
      <c r="A31" s="6" t="s">
        <v>95</v>
      </c>
      <c r="B31" s="7" t="n">
        <f aca="false">C31+D31</f>
        <v>148</v>
      </c>
      <c r="C31" s="8" t="n">
        <f aca="false">V31+AB31+AH31+AN31+AT31</f>
        <v>74</v>
      </c>
      <c r="D31" s="8" t="n">
        <f aca="false">BX31+BR31+BL31+CD31</f>
        <v>74</v>
      </c>
      <c r="E31" s="9" t="n">
        <f aca="false">C31-D31</f>
        <v>0</v>
      </c>
      <c r="F31" s="8" t="n">
        <f aca="false">W31+AC31+AI31+AO31+AU31</f>
        <v>40</v>
      </c>
      <c r="G31" s="8" t="n">
        <f aca="false">BM31+BS31+BY31+CE31</f>
        <v>39</v>
      </c>
      <c r="H31" s="9" t="n">
        <f aca="false">F31-G31</f>
        <v>1</v>
      </c>
      <c r="I31" s="8" t="n">
        <f aca="false">X31+AD31+AJ31+AP31+AV31</f>
        <v>14</v>
      </c>
      <c r="J31" s="8" t="n">
        <f aca="false">BN31+BT31+BZ31+CF31</f>
        <v>15</v>
      </c>
      <c r="K31" s="9" t="n">
        <f aca="false">I31-J31</f>
        <v>-1</v>
      </c>
      <c r="L31" s="8" t="n">
        <f aca="false">Y31+AE31+AK31+AQ31+AW31</f>
        <v>20</v>
      </c>
      <c r="M31" s="8" t="n">
        <f aca="false">CA31+BU31+BO31+CG31</f>
        <v>20</v>
      </c>
      <c r="N31" s="42"/>
      <c r="O31" s="11"/>
      <c r="P31" s="26"/>
      <c r="Q31" s="11"/>
      <c r="R31" s="26"/>
      <c r="S31" s="6"/>
      <c r="T31" s="12" t="s">
        <v>32</v>
      </c>
      <c r="U31" s="37" t="n">
        <v>1</v>
      </c>
      <c r="V31" s="11" t="n">
        <f aca="false">SUM(W31,X31,Y31)</f>
        <v>7</v>
      </c>
      <c r="W31" s="11" t="n">
        <f aca="false">IF(X30&gt;=1,INT(W30*(1-$CJ$39/100)),0)</f>
        <v>5</v>
      </c>
      <c r="X31" s="11" t="n">
        <v>2</v>
      </c>
      <c r="Y31" s="6" t="n">
        <f aca="false">V$24-W$24-X$24</f>
        <v>0</v>
      </c>
      <c r="Z31" s="38" t="s">
        <v>33</v>
      </c>
      <c r="AA31" s="37" t="n">
        <v>1</v>
      </c>
      <c r="AB31" s="11" t="n">
        <v>20</v>
      </c>
      <c r="AC31" s="11" t="n">
        <v>0</v>
      </c>
      <c r="AD31" s="11" t="n">
        <v>0</v>
      </c>
      <c r="AE31" s="6" t="n">
        <f aca="false">AB$24-AC$24-AD$24</f>
        <v>20</v>
      </c>
      <c r="AF31" s="39" t="s">
        <v>34</v>
      </c>
      <c r="AG31" s="37" t="n">
        <v>1</v>
      </c>
      <c r="AH31" s="11" t="n">
        <f aca="false">SUM(AI31,AJ31,AK31)</f>
        <v>24</v>
      </c>
      <c r="AI31" s="11" t="n">
        <f aca="false">IF(AJ30&gt;=1,INT(AI30*(1-$CJ$39/100)),0)</f>
        <v>18</v>
      </c>
      <c r="AJ31" s="11" t="n">
        <v>6</v>
      </c>
      <c r="AK31" s="6" t="n">
        <f aca="false">AH$24-AI$24-AJ$24</f>
        <v>0</v>
      </c>
      <c r="AL31" s="16" t="s">
        <v>35</v>
      </c>
      <c r="AM31" s="37" t="n">
        <v>1</v>
      </c>
      <c r="AN31" s="11" t="n">
        <f aca="false">SUM(AO31,AP31,AQ31)</f>
        <v>18</v>
      </c>
      <c r="AO31" s="11" t="n">
        <f aca="false">IF(AP30&gt;=1,INT(AO30*(1-$CJ$39/100)),0)</f>
        <v>13</v>
      </c>
      <c r="AP31" s="11" t="n">
        <v>5</v>
      </c>
      <c r="AQ31" s="6" t="n">
        <f aca="false">AN$24-AO$24-AP$24</f>
        <v>0</v>
      </c>
      <c r="AR31" s="17" t="s">
        <v>36</v>
      </c>
      <c r="AS31" s="37" t="n">
        <v>1</v>
      </c>
      <c r="AT31" s="11" t="n">
        <f aca="false">SUM(AU31,AV31,AW31)</f>
        <v>5</v>
      </c>
      <c r="AU31" s="11" t="n">
        <v>4</v>
      </c>
      <c r="AV31" s="11" t="n">
        <v>1</v>
      </c>
      <c r="AW31" s="6" t="n">
        <f aca="false">AT$24-AU$24-AV$24</f>
        <v>0</v>
      </c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38" t="s">
        <v>39</v>
      </c>
      <c r="BK31" s="40" t="n">
        <v>0</v>
      </c>
      <c r="BL31" s="11" t="n">
        <f aca="false">SUM(BM31,BN31,BO31)</f>
        <v>20</v>
      </c>
      <c r="BM31" s="11" t="n">
        <v>0</v>
      </c>
      <c r="BN31" s="11" t="n">
        <v>0</v>
      </c>
      <c r="BO31" s="6" t="n">
        <f aca="false">BL$24-BM$24-BN$24</f>
        <v>20</v>
      </c>
      <c r="BP31" s="15" t="s">
        <v>37</v>
      </c>
      <c r="BQ31" s="40" t="n">
        <v>0</v>
      </c>
      <c r="BR31" s="11" t="n">
        <f aca="false">SUM(BS31,BT31,BU31)</f>
        <v>15</v>
      </c>
      <c r="BS31" s="11" t="n">
        <f aca="false">IF(BT30&gt;=1,INT(BS30*(1-$CJ$39/100)),0)</f>
        <v>11</v>
      </c>
      <c r="BT31" s="11" t="n">
        <v>4</v>
      </c>
      <c r="BU31" s="22" t="n">
        <f aca="false">BR$24-BS$24-BT$24</f>
        <v>0</v>
      </c>
      <c r="BV31" s="41" t="s">
        <v>38</v>
      </c>
      <c r="BW31" s="40" t="n">
        <v>0</v>
      </c>
      <c r="BX31" s="11" t="n">
        <f aca="false">SUM(BY31,BZ31,CA31)</f>
        <v>25</v>
      </c>
      <c r="BY31" s="11" t="n">
        <f aca="false">IF(BZ30&gt;=1,INT(BY30*(1-$CJ$39/100)),0)</f>
        <v>18</v>
      </c>
      <c r="BZ31" s="11" t="n">
        <v>7</v>
      </c>
      <c r="CA31" s="22" t="n">
        <f aca="false">BX$24-BY$24-BZ$24</f>
        <v>0</v>
      </c>
      <c r="CB31" s="14" t="s">
        <v>40</v>
      </c>
      <c r="CC31" s="21" t="n">
        <v>0</v>
      </c>
      <c r="CD31" s="11" t="n">
        <f aca="false">SUM(CE31,CF31,CG31)</f>
        <v>14</v>
      </c>
      <c r="CE31" s="11" t="n">
        <f aca="false">IF(CF30&gt;=1,INT(CE30*(1-$CJ$39/100)),0)</f>
        <v>10</v>
      </c>
      <c r="CF31" s="11" t="n">
        <v>4</v>
      </c>
      <c r="CG31" s="22" t="n">
        <v>0</v>
      </c>
      <c r="CH31" s="0"/>
      <c r="CI31" s="0"/>
      <c r="CJ31" s="24"/>
      <c r="CK31" s="24"/>
      <c r="CL31" s="0"/>
      <c r="CM31" s="0"/>
      <c r="CN31" s="0"/>
    </row>
    <row r="32" customFormat="false" ht="12.8" hidden="false" customHeight="false" outlineLevel="0" collapsed="false">
      <c r="A32" s="6" t="s">
        <v>96</v>
      </c>
      <c r="B32" s="7" t="n">
        <f aca="false">C32+D32</f>
        <v>136</v>
      </c>
      <c r="C32" s="8" t="n">
        <f aca="false">V32+AB32+AH32+AN32+AT32</f>
        <v>68</v>
      </c>
      <c r="D32" s="8" t="n">
        <f aca="false">BX32+BR32+BL32+CD32</f>
        <v>68</v>
      </c>
      <c r="E32" s="9" t="n">
        <f aca="false">C32-D32</f>
        <v>0</v>
      </c>
      <c r="F32" s="8" t="n">
        <f aca="false">W32+AC32+AI32+AO32+AU32</f>
        <v>34</v>
      </c>
      <c r="G32" s="8" t="n">
        <f aca="false">BM32+BS32+BY32+CE32</f>
        <v>34</v>
      </c>
      <c r="H32" s="9" t="n">
        <f aca="false">F32-G32</f>
        <v>0</v>
      </c>
      <c r="I32" s="8" t="n">
        <f aca="false">X32+AD32+AJ32+AP32+AV32</f>
        <v>14</v>
      </c>
      <c r="J32" s="8" t="n">
        <f aca="false">BN32+BT32+BZ32+CF32</f>
        <v>14</v>
      </c>
      <c r="K32" s="9" t="n">
        <f aca="false">I32-J32</f>
        <v>0</v>
      </c>
      <c r="L32" s="8" t="n">
        <f aca="false">Y32+AE32+AK32+AQ32+AW32</f>
        <v>20</v>
      </c>
      <c r="M32" s="8" t="n">
        <f aca="false">CA32+BU32+BO32+CG32</f>
        <v>20</v>
      </c>
      <c r="N32" s="42"/>
      <c r="O32" s="11"/>
      <c r="P32" s="26"/>
      <c r="Q32" s="11"/>
      <c r="R32" s="26"/>
      <c r="S32" s="6"/>
      <c r="T32" s="12" t="s">
        <v>32</v>
      </c>
      <c r="U32" s="37" t="n">
        <v>1</v>
      </c>
      <c r="V32" s="11" t="n">
        <f aca="false">SUM(W32,X32,Y32)</f>
        <v>6</v>
      </c>
      <c r="W32" s="11" t="n">
        <f aca="false">IF(X31&gt;=1,INT(W31*(1-$CJ$39/100)),0)</f>
        <v>4</v>
      </c>
      <c r="X32" s="11" t="n">
        <v>2</v>
      </c>
      <c r="Y32" s="6" t="n">
        <f aca="false">V$24-W$24-X$24</f>
        <v>0</v>
      </c>
      <c r="Z32" s="38" t="s">
        <v>33</v>
      </c>
      <c r="AA32" s="37" t="n">
        <v>1</v>
      </c>
      <c r="AB32" s="11" t="n">
        <v>20</v>
      </c>
      <c r="AC32" s="11" t="n">
        <v>0</v>
      </c>
      <c r="AD32" s="11" t="n">
        <v>0</v>
      </c>
      <c r="AE32" s="6" t="n">
        <f aca="false">AB$24-AC$24-AD$24</f>
        <v>20</v>
      </c>
      <c r="AF32" s="39" t="s">
        <v>34</v>
      </c>
      <c r="AG32" s="37" t="n">
        <v>1</v>
      </c>
      <c r="AH32" s="11" t="n">
        <f aca="false">SUM(AI32,AJ32,AK32)</f>
        <v>22</v>
      </c>
      <c r="AI32" s="11" t="n">
        <f aca="false">IF(AJ31&gt;=1,INT(AI31*(1-$CJ$39/100)),0)</f>
        <v>16</v>
      </c>
      <c r="AJ32" s="11" t="n">
        <v>6</v>
      </c>
      <c r="AK32" s="6" t="n">
        <f aca="false">AH$24-AI$24-AJ$24</f>
        <v>0</v>
      </c>
      <c r="AL32" s="16" t="s">
        <v>35</v>
      </c>
      <c r="AM32" s="37" t="n">
        <v>1</v>
      </c>
      <c r="AN32" s="11" t="n">
        <f aca="false">SUM(AO32,AP32,AQ32)</f>
        <v>16</v>
      </c>
      <c r="AO32" s="11" t="n">
        <f aca="false">IF(AP31&gt;=1,INT(AO31*(1-$CJ$39/100)),0)</f>
        <v>11</v>
      </c>
      <c r="AP32" s="11" t="n">
        <v>5</v>
      </c>
      <c r="AQ32" s="6" t="n">
        <f aca="false">AN$24-AO$24-AP$24</f>
        <v>0</v>
      </c>
      <c r="AR32" s="17" t="s">
        <v>36</v>
      </c>
      <c r="AS32" s="37" t="n">
        <v>1</v>
      </c>
      <c r="AT32" s="11" t="n">
        <f aca="false">SUM(AU32,AV32,AW32)</f>
        <v>4</v>
      </c>
      <c r="AU32" s="11" t="n">
        <v>3</v>
      </c>
      <c r="AV32" s="11" t="n">
        <v>1</v>
      </c>
      <c r="AW32" s="6" t="n">
        <f aca="false">AT$24-AU$24-AV$24</f>
        <v>0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38" t="s">
        <v>39</v>
      </c>
      <c r="BK32" s="40" t="n">
        <v>0</v>
      </c>
      <c r="BL32" s="11" t="n">
        <f aca="false">SUM(BM32,BN32,BO32)</f>
        <v>20</v>
      </c>
      <c r="BM32" s="11" t="n">
        <v>0</v>
      </c>
      <c r="BN32" s="11" t="n">
        <v>0</v>
      </c>
      <c r="BO32" s="6" t="n">
        <f aca="false">BL$24-BM$24-BN$24</f>
        <v>20</v>
      </c>
      <c r="BP32" s="15" t="s">
        <v>37</v>
      </c>
      <c r="BQ32" s="40" t="n">
        <v>0</v>
      </c>
      <c r="BR32" s="11" t="n">
        <f aca="false">SUM(BS32,BT32,BU32)</f>
        <v>13</v>
      </c>
      <c r="BS32" s="11" t="n">
        <f aca="false">IF(BT31&gt;=1,INT(BS31*(1-$CJ$39/100)),0)</f>
        <v>9</v>
      </c>
      <c r="BT32" s="11" t="n">
        <v>4</v>
      </c>
      <c r="BU32" s="22" t="n">
        <f aca="false">BR$24-BS$24-BT$24</f>
        <v>0</v>
      </c>
      <c r="BV32" s="41" t="s">
        <v>38</v>
      </c>
      <c r="BW32" s="40" t="n">
        <v>0</v>
      </c>
      <c r="BX32" s="11" t="n">
        <f aca="false">SUM(BY32,BZ32,CA32)</f>
        <v>22</v>
      </c>
      <c r="BY32" s="11" t="n">
        <f aca="false">IF(BZ31&gt;=1,INT(BY31*(1-$CJ$39/100)),0)</f>
        <v>16</v>
      </c>
      <c r="BZ32" s="11" t="n">
        <v>6</v>
      </c>
      <c r="CA32" s="22" t="n">
        <f aca="false">BX$24-BY$24-BZ$24</f>
        <v>0</v>
      </c>
      <c r="CB32" s="14" t="s">
        <v>40</v>
      </c>
      <c r="CC32" s="21" t="n">
        <v>0</v>
      </c>
      <c r="CD32" s="11" t="n">
        <f aca="false">SUM(CE32,CF32,CG32)</f>
        <v>13</v>
      </c>
      <c r="CE32" s="11" t="n">
        <f aca="false">IF(CF31&gt;=1,INT(CE31*(1-$CJ$39/100)),0)</f>
        <v>9</v>
      </c>
      <c r="CF32" s="11" t="n">
        <v>4</v>
      </c>
      <c r="CG32" s="22" t="n">
        <v>0</v>
      </c>
      <c r="CH32" s="0"/>
      <c r="CI32" s="0"/>
      <c r="CJ32" s="24"/>
      <c r="CK32" s="24"/>
      <c r="CL32" s="0"/>
      <c r="CM32" s="0"/>
      <c r="CN32" s="0"/>
    </row>
    <row r="33" customFormat="false" ht="12.8" hidden="false" customHeight="false" outlineLevel="0" collapsed="false">
      <c r="A33" s="6" t="s">
        <v>97</v>
      </c>
      <c r="B33" s="7" t="n">
        <f aca="false">C33+D33</f>
        <v>124</v>
      </c>
      <c r="C33" s="8" t="n">
        <f aca="false">V33+AB33+AH33+AN33+AT33</f>
        <v>62</v>
      </c>
      <c r="D33" s="8" t="n">
        <f aca="false">BX33+BR33+BL33+CD33</f>
        <v>62</v>
      </c>
      <c r="E33" s="9" t="n">
        <f aca="false">C33-D33</f>
        <v>0</v>
      </c>
      <c r="F33" s="8" t="n">
        <f aca="false">W33+AC33+AI33+AO33+AU33</f>
        <v>29</v>
      </c>
      <c r="G33" s="8" t="n">
        <f aca="false">BM33+BS33+BY33+CE33</f>
        <v>30</v>
      </c>
      <c r="H33" s="9" t="n">
        <f aca="false">F33-G33</f>
        <v>-1</v>
      </c>
      <c r="I33" s="8" t="n">
        <f aca="false">X33+AD33+AJ33+AP33+AV33</f>
        <v>13</v>
      </c>
      <c r="J33" s="8" t="n">
        <f aca="false">BN33+BT33+BZ33+CF33</f>
        <v>12</v>
      </c>
      <c r="K33" s="9" t="n">
        <f aca="false">I33-J33</f>
        <v>1</v>
      </c>
      <c r="L33" s="8" t="n">
        <f aca="false">Y33+AE33+AK33+AQ33+AW33</f>
        <v>20</v>
      </c>
      <c r="M33" s="8" t="n">
        <f aca="false">CA33+BU33+BO33+CG33</f>
        <v>20</v>
      </c>
      <c r="N33" s="42"/>
      <c r="O33" s="11"/>
      <c r="P33" s="26"/>
      <c r="Q33" s="11"/>
      <c r="R33" s="26"/>
      <c r="S33" s="6"/>
      <c r="T33" s="12" t="s">
        <v>32</v>
      </c>
      <c r="U33" s="37" t="n">
        <v>1</v>
      </c>
      <c r="V33" s="11" t="n">
        <f aca="false">SUM(W33,X33,Y33)</f>
        <v>4</v>
      </c>
      <c r="W33" s="11" t="n">
        <f aca="false">IF(X32&gt;=1,INT(W32*(1-$CJ$39/100)),0)</f>
        <v>3</v>
      </c>
      <c r="X33" s="11" t="n">
        <v>1</v>
      </c>
      <c r="Y33" s="6" t="n">
        <f aca="false">V$24-W$24-X$24</f>
        <v>0</v>
      </c>
      <c r="Z33" s="38" t="s">
        <v>33</v>
      </c>
      <c r="AA33" s="37" t="n">
        <v>1</v>
      </c>
      <c r="AB33" s="11" t="n">
        <v>20</v>
      </c>
      <c r="AC33" s="11" t="n">
        <v>0</v>
      </c>
      <c r="AD33" s="11" t="n">
        <v>0</v>
      </c>
      <c r="AE33" s="6" t="n">
        <f aca="false">AB$24-AC$24-AD$24</f>
        <v>20</v>
      </c>
      <c r="AF33" s="39" t="s">
        <v>34</v>
      </c>
      <c r="AG33" s="37" t="n">
        <v>1</v>
      </c>
      <c r="AH33" s="11" t="n">
        <f aca="false">SUM(AI33,AJ33,AK33)</f>
        <v>20</v>
      </c>
      <c r="AI33" s="11" t="n">
        <f aca="false">IF(AJ32&gt;=1,INT(AI32*(1-$CJ$39/100)),0)</f>
        <v>14</v>
      </c>
      <c r="AJ33" s="11" t="n">
        <v>6</v>
      </c>
      <c r="AK33" s="6" t="n">
        <f aca="false">AH$24-AI$24-AJ$24</f>
        <v>0</v>
      </c>
      <c r="AL33" s="16" t="s">
        <v>35</v>
      </c>
      <c r="AM33" s="37" t="n">
        <v>1</v>
      </c>
      <c r="AN33" s="11" t="n">
        <f aca="false">SUM(AO33,AP33,AQ33)</f>
        <v>14</v>
      </c>
      <c r="AO33" s="11" t="n">
        <f aca="false">IF(AP32&gt;=1,INT(AO32*(1-$CJ$39/100)),0)</f>
        <v>9</v>
      </c>
      <c r="AP33" s="11" t="n">
        <v>5</v>
      </c>
      <c r="AQ33" s="6" t="n">
        <f aca="false">AN$24-AO$24-AP$24</f>
        <v>0</v>
      </c>
      <c r="AR33" s="17" t="s">
        <v>36</v>
      </c>
      <c r="AS33" s="37" t="n">
        <v>1</v>
      </c>
      <c r="AT33" s="11" t="n">
        <f aca="false">SUM(AU33,AV33,AW33)</f>
        <v>4</v>
      </c>
      <c r="AU33" s="11" t="n">
        <v>3</v>
      </c>
      <c r="AV33" s="11" t="n">
        <v>1</v>
      </c>
      <c r="AW33" s="6" t="n">
        <f aca="false">AT$24-AU$24-AV$24</f>
        <v>0</v>
      </c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38" t="s">
        <v>39</v>
      </c>
      <c r="BK33" s="40" t="n">
        <v>0</v>
      </c>
      <c r="BL33" s="11" t="n">
        <f aca="false">SUM(BM33,BN33,BO33)</f>
        <v>20</v>
      </c>
      <c r="BM33" s="11" t="n">
        <v>0</v>
      </c>
      <c r="BN33" s="11" t="n">
        <v>0</v>
      </c>
      <c r="BO33" s="6" t="n">
        <f aca="false">BL$24-BM$24-BN$24</f>
        <v>20</v>
      </c>
      <c r="BP33" s="15" t="s">
        <v>37</v>
      </c>
      <c r="BQ33" s="40" t="n">
        <v>0</v>
      </c>
      <c r="BR33" s="11" t="n">
        <f aca="false">SUM(BS33,BT33,BU33)</f>
        <v>11</v>
      </c>
      <c r="BS33" s="11" t="n">
        <f aca="false">IF(BT32&gt;=1,INT(BS32*(1-$CJ$39/100)),0)</f>
        <v>8</v>
      </c>
      <c r="BT33" s="11" t="n">
        <v>3</v>
      </c>
      <c r="BU33" s="22" t="n">
        <f aca="false">BR$24-BS$24-BT$24</f>
        <v>0</v>
      </c>
      <c r="BV33" s="41" t="s">
        <v>38</v>
      </c>
      <c r="BW33" s="40" t="n">
        <v>0</v>
      </c>
      <c r="BX33" s="11" t="n">
        <f aca="false">SUM(BY33,BZ33,CA33)</f>
        <v>19</v>
      </c>
      <c r="BY33" s="11" t="n">
        <f aca="false">IF(BZ32&gt;=1,INT(BY32*(1-$CJ$39/100)),0)</f>
        <v>14</v>
      </c>
      <c r="BZ33" s="11" t="n">
        <v>5</v>
      </c>
      <c r="CA33" s="22" t="n">
        <f aca="false">BX$24-BY$24-BZ$24</f>
        <v>0</v>
      </c>
      <c r="CB33" s="14" t="s">
        <v>40</v>
      </c>
      <c r="CC33" s="21" t="n">
        <v>0</v>
      </c>
      <c r="CD33" s="11" t="n">
        <f aca="false">SUM(CE33,CF33,CG33)</f>
        <v>12</v>
      </c>
      <c r="CE33" s="11" t="n">
        <f aca="false">IF(CF32&gt;=1,INT(CE32*(1-$CJ$39/100)),0)</f>
        <v>8</v>
      </c>
      <c r="CF33" s="11" t="n">
        <v>4</v>
      </c>
      <c r="CG33" s="22" t="n">
        <v>0</v>
      </c>
      <c r="CH33" s="0"/>
      <c r="CI33" s="0"/>
      <c r="CJ33" s="24"/>
      <c r="CK33" s="24"/>
      <c r="CL33" s="0"/>
      <c r="CM33" s="0"/>
      <c r="CN33" s="0"/>
    </row>
    <row r="34" customFormat="false" ht="12.8" hidden="false" customHeight="false" outlineLevel="0" collapsed="false">
      <c r="A34" s="6" t="s">
        <v>98</v>
      </c>
      <c r="B34" s="7" t="n">
        <f aca="false">C34+D34</f>
        <v>112</v>
      </c>
      <c r="C34" s="8" t="n">
        <f aca="false">V34+AB34+AH34+AN34+AT34</f>
        <v>56</v>
      </c>
      <c r="D34" s="8" t="n">
        <f aca="false">BX34+BR34+BL34+CD34</f>
        <v>56</v>
      </c>
      <c r="E34" s="9" t="n">
        <f aca="false">C34-D34</f>
        <v>0</v>
      </c>
      <c r="F34" s="8" t="n">
        <f aca="false">W34+AC34+AI34+AO34+AU34</f>
        <v>24</v>
      </c>
      <c r="G34" s="8" t="n">
        <f aca="false">BM34+BS34+BY34+CE34</f>
        <v>26</v>
      </c>
      <c r="H34" s="9" t="n">
        <f aca="false">F34-G34</f>
        <v>-2</v>
      </c>
      <c r="I34" s="8" t="n">
        <f aca="false">X34+AD34+AJ34+AP34+AV34</f>
        <v>12</v>
      </c>
      <c r="J34" s="8" t="n">
        <f aca="false">BN34+BT34+BZ34+CF34</f>
        <v>10</v>
      </c>
      <c r="K34" s="9" t="n">
        <f aca="false">I34-J34</f>
        <v>2</v>
      </c>
      <c r="L34" s="8" t="n">
        <f aca="false">Y34+AE34+AK34+AQ34+AW34</f>
        <v>20</v>
      </c>
      <c r="M34" s="8" t="n">
        <f aca="false">CA34+BU34+BO34+CG34</f>
        <v>20</v>
      </c>
      <c r="N34" s="42"/>
      <c r="O34" s="11"/>
      <c r="P34" s="26"/>
      <c r="Q34" s="11"/>
      <c r="R34" s="26"/>
      <c r="S34" s="6"/>
      <c r="T34" s="12" t="s">
        <v>32</v>
      </c>
      <c r="U34" s="37" t="n">
        <v>1</v>
      </c>
      <c r="V34" s="11" t="n">
        <f aca="false">SUM(W34,X34,Y34)</f>
        <v>3</v>
      </c>
      <c r="W34" s="11" t="n">
        <f aca="false">IF(X33&gt;=1,INT(W33*(1-$CJ$39/100)),0)</f>
        <v>2</v>
      </c>
      <c r="X34" s="11" t="n">
        <v>1</v>
      </c>
      <c r="Y34" s="6" t="n">
        <f aca="false">V$24-W$24-X$24</f>
        <v>0</v>
      </c>
      <c r="Z34" s="38" t="s">
        <v>33</v>
      </c>
      <c r="AA34" s="37" t="n">
        <v>1</v>
      </c>
      <c r="AB34" s="11" t="n">
        <v>20</v>
      </c>
      <c r="AC34" s="11" t="n">
        <v>0</v>
      </c>
      <c r="AD34" s="11" t="n">
        <v>0</v>
      </c>
      <c r="AE34" s="6" t="n">
        <f aca="false">AB$24-AC$24-AD$24</f>
        <v>20</v>
      </c>
      <c r="AF34" s="39" t="s">
        <v>34</v>
      </c>
      <c r="AG34" s="37" t="n">
        <v>1</v>
      </c>
      <c r="AH34" s="11" t="n">
        <f aca="false">SUM(AI34,AJ34,AK34)</f>
        <v>18</v>
      </c>
      <c r="AI34" s="11" t="n">
        <f aca="false">IF(AJ33&gt;=1,INT(AI33*(1-$CJ$39/100)),0)</f>
        <v>12</v>
      </c>
      <c r="AJ34" s="11" t="n">
        <v>6</v>
      </c>
      <c r="AK34" s="6" t="n">
        <f aca="false">AH$24-AI$24-AJ$24</f>
        <v>0</v>
      </c>
      <c r="AL34" s="16" t="s">
        <v>35</v>
      </c>
      <c r="AM34" s="37" t="n">
        <v>1</v>
      </c>
      <c r="AN34" s="11" t="n">
        <f aca="false">SUM(AO34,AP34,AQ34)</f>
        <v>12</v>
      </c>
      <c r="AO34" s="11" t="n">
        <f aca="false">IF(AP33&gt;=1,INT(AO33*(1-$CJ$39/100)),0)</f>
        <v>8</v>
      </c>
      <c r="AP34" s="11" t="n">
        <v>4</v>
      </c>
      <c r="AQ34" s="6" t="n">
        <f aca="false">AN$24-AO$24-AP$24</f>
        <v>0</v>
      </c>
      <c r="AR34" s="17" t="s">
        <v>36</v>
      </c>
      <c r="AS34" s="37" t="n">
        <v>1</v>
      </c>
      <c r="AT34" s="11" t="n">
        <f aca="false">SUM(AU34,AV34,AW34)</f>
        <v>3</v>
      </c>
      <c r="AU34" s="11" t="n">
        <v>2</v>
      </c>
      <c r="AV34" s="11" t="n">
        <v>1</v>
      </c>
      <c r="AW34" s="6" t="n">
        <f aca="false">AT$24-AU$24-AV$24</f>
        <v>0</v>
      </c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38" t="s">
        <v>39</v>
      </c>
      <c r="BK34" s="40" t="n">
        <v>0</v>
      </c>
      <c r="BL34" s="11" t="n">
        <f aca="false">SUM(BM34,BN34,BO34)</f>
        <v>20</v>
      </c>
      <c r="BM34" s="11" t="n">
        <v>0</v>
      </c>
      <c r="BN34" s="11" t="n">
        <v>0</v>
      </c>
      <c r="BO34" s="6" t="n">
        <f aca="false">BL$24-BM$24-BN$24</f>
        <v>20</v>
      </c>
      <c r="BP34" s="15" t="s">
        <v>37</v>
      </c>
      <c r="BQ34" s="40" t="n">
        <v>0</v>
      </c>
      <c r="BR34" s="11" t="n">
        <f aca="false">SUM(BS34,BT34,BU34)</f>
        <v>10</v>
      </c>
      <c r="BS34" s="11" t="n">
        <f aca="false">IF(BT33&gt;=1,INT(BS33*(1-$CJ$39/100)),0)</f>
        <v>7</v>
      </c>
      <c r="BT34" s="11" t="n">
        <v>3</v>
      </c>
      <c r="BU34" s="22" t="n">
        <f aca="false">BR$24-BS$24-BT$24</f>
        <v>0</v>
      </c>
      <c r="BV34" s="41" t="s">
        <v>38</v>
      </c>
      <c r="BW34" s="40" t="n">
        <v>0</v>
      </c>
      <c r="BX34" s="11" t="n">
        <f aca="false">SUM(BY34,BZ34,CA34)</f>
        <v>16</v>
      </c>
      <c r="BY34" s="11" t="n">
        <f aca="false">IF(BZ33&gt;=1,INT(BY33*(1-$CJ$39/100)),0)</f>
        <v>12</v>
      </c>
      <c r="BZ34" s="11" t="n">
        <v>4</v>
      </c>
      <c r="CA34" s="22" t="n">
        <f aca="false">BX$24-BY$24-BZ$24</f>
        <v>0</v>
      </c>
      <c r="CB34" s="14" t="s">
        <v>40</v>
      </c>
      <c r="CC34" s="21" t="n">
        <v>0</v>
      </c>
      <c r="CD34" s="11" t="n">
        <f aca="false">SUM(CE34,CF34,CG34)</f>
        <v>10</v>
      </c>
      <c r="CE34" s="11" t="n">
        <f aca="false">IF(CF33&gt;=1,INT(CE33*(1-$CJ$39/100)),0)</f>
        <v>7</v>
      </c>
      <c r="CF34" s="11" t="n">
        <v>3</v>
      </c>
      <c r="CG34" s="22" t="n">
        <v>0</v>
      </c>
      <c r="CH34" s="0"/>
      <c r="CI34" s="0"/>
      <c r="CJ34" s="24"/>
      <c r="CK34" s="24"/>
      <c r="CL34" s="0"/>
      <c r="CM34" s="0"/>
      <c r="CN34" s="0"/>
    </row>
    <row r="35" s="2" customFormat="true" ht="12.8" hidden="false" customHeight="false" outlineLevel="0" collapsed="false">
      <c r="A35" s="6" t="s">
        <v>99</v>
      </c>
      <c r="B35" s="7" t="n">
        <f aca="false">C35+D35</f>
        <v>104</v>
      </c>
      <c r="C35" s="8" t="n">
        <f aca="false">V35+AB35+AH35+AN35+AT35</f>
        <v>52</v>
      </c>
      <c r="D35" s="8" t="n">
        <f aca="false">BX35+BR35+BL35+CD35</f>
        <v>52</v>
      </c>
      <c r="E35" s="9" t="n">
        <f aca="false">C35-D35</f>
        <v>0</v>
      </c>
      <c r="F35" s="8" t="n">
        <f aca="false">W35+AC35+AI35+AO35+AU35</f>
        <v>20</v>
      </c>
      <c r="G35" s="8" t="n">
        <f aca="false">BM35+BS35+BY35+CE35</f>
        <v>22</v>
      </c>
      <c r="H35" s="9" t="n">
        <f aca="false">F35-G35</f>
        <v>-2</v>
      </c>
      <c r="I35" s="8" t="n">
        <f aca="false">X35+AD35+AJ35+AP35+AV35</f>
        <v>12</v>
      </c>
      <c r="J35" s="8" t="n">
        <f aca="false">BN35+BT35+BZ35+CF35</f>
        <v>10</v>
      </c>
      <c r="K35" s="9" t="n">
        <f aca="false">I35-J35</f>
        <v>2</v>
      </c>
      <c r="L35" s="8" t="n">
        <f aca="false">Y35+AE35+AK35+AQ35+AW35</f>
        <v>20</v>
      </c>
      <c r="M35" s="8" t="n">
        <f aca="false">CA35+BU35+BO35+CG35</f>
        <v>20</v>
      </c>
      <c r="N35" s="42"/>
      <c r="O35" s="11"/>
      <c r="P35" s="26"/>
      <c r="Q35" s="11"/>
      <c r="R35" s="26"/>
      <c r="S35" s="6"/>
      <c r="T35" s="12" t="s">
        <v>32</v>
      </c>
      <c r="U35" s="37" t="n">
        <v>1</v>
      </c>
      <c r="V35" s="11" t="n">
        <f aca="false">SUM(W35,X35,Y35)</f>
        <v>2</v>
      </c>
      <c r="W35" s="11" t="n">
        <f aca="false">IF(X34&gt;=1,INT(W34*(1-$CJ$39/100)),0)</f>
        <v>1</v>
      </c>
      <c r="X35" s="11" t="n">
        <v>1</v>
      </c>
      <c r="Y35" s="6" t="n">
        <f aca="false">V$24-W$24-X$24</f>
        <v>0</v>
      </c>
      <c r="Z35" s="38" t="s">
        <v>33</v>
      </c>
      <c r="AA35" s="37" t="n">
        <v>1</v>
      </c>
      <c r="AB35" s="11" t="n">
        <v>20</v>
      </c>
      <c r="AC35" s="11" t="n">
        <v>0</v>
      </c>
      <c r="AD35" s="11" t="n">
        <v>0</v>
      </c>
      <c r="AE35" s="6" t="n">
        <f aca="false">AB$24-AC$24-AD$24</f>
        <v>20</v>
      </c>
      <c r="AF35" s="39" t="s">
        <v>34</v>
      </c>
      <c r="AG35" s="37" t="n">
        <v>1</v>
      </c>
      <c r="AH35" s="11" t="n">
        <f aca="false">SUM(AI35,AJ35,AK35)</f>
        <v>16</v>
      </c>
      <c r="AI35" s="11" t="n">
        <f aca="false">IF(AJ34&gt;=1,INT(AI34*(1-$CJ$39/100)),0)</f>
        <v>10</v>
      </c>
      <c r="AJ35" s="11" t="n">
        <v>6</v>
      </c>
      <c r="AK35" s="6" t="n">
        <f aca="false">AH$24-AI$24-AJ$24</f>
        <v>0</v>
      </c>
      <c r="AL35" s="16" t="s">
        <v>35</v>
      </c>
      <c r="AM35" s="37" t="n">
        <v>1</v>
      </c>
      <c r="AN35" s="11" t="n">
        <f aca="false">SUM(AO35,AP35,AQ35)</f>
        <v>11</v>
      </c>
      <c r="AO35" s="11" t="n">
        <f aca="false">IF(AP34&gt;=1,INT(AO34*(1-$CJ$39/100)),0)</f>
        <v>7</v>
      </c>
      <c r="AP35" s="11" t="n">
        <v>4</v>
      </c>
      <c r="AQ35" s="6" t="n">
        <f aca="false">AN$24-AO$24-AP$24</f>
        <v>0</v>
      </c>
      <c r="AR35" s="17" t="s">
        <v>36</v>
      </c>
      <c r="AS35" s="37" t="n">
        <v>1</v>
      </c>
      <c r="AT35" s="11" t="n">
        <f aca="false">SUM(AU35,AV35,AW35)</f>
        <v>3</v>
      </c>
      <c r="AU35" s="11" t="n">
        <v>2</v>
      </c>
      <c r="AV35" s="11" t="n">
        <v>1</v>
      </c>
      <c r="AW35" s="6" t="n">
        <f aca="false">AT$24-AU$24-AV$24</f>
        <v>0</v>
      </c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38" t="s">
        <v>39</v>
      </c>
      <c r="BK35" s="40" t="n">
        <v>0</v>
      </c>
      <c r="BL35" s="11" t="n">
        <f aca="false">SUM(BM35,BN35,BO35)</f>
        <v>20</v>
      </c>
      <c r="BM35" s="11" t="n">
        <v>0</v>
      </c>
      <c r="BN35" s="11" t="n">
        <v>0</v>
      </c>
      <c r="BO35" s="6" t="n">
        <f aca="false">BL$24-BM$24-BN$24</f>
        <v>20</v>
      </c>
      <c r="BP35" s="15" t="s">
        <v>37</v>
      </c>
      <c r="BQ35" s="40" t="n">
        <v>0</v>
      </c>
      <c r="BR35" s="11" t="n">
        <f aca="false">SUM(BS35,BT35,BU35)</f>
        <v>9</v>
      </c>
      <c r="BS35" s="11" t="n">
        <f aca="false">IF(BT34&gt;=1,INT(BS34*(1-$CJ$39/100)),0)</f>
        <v>6</v>
      </c>
      <c r="BT35" s="11" t="n">
        <v>3</v>
      </c>
      <c r="BU35" s="22" t="n">
        <f aca="false">BR$24-BS$24-BT$24</f>
        <v>0</v>
      </c>
      <c r="BV35" s="41" t="s">
        <v>38</v>
      </c>
      <c r="BW35" s="40" t="n">
        <v>0</v>
      </c>
      <c r="BX35" s="11" t="n">
        <f aca="false">SUM(BY35,BZ35,CA35)</f>
        <v>14</v>
      </c>
      <c r="BY35" s="11" t="n">
        <f aca="false">IF(BZ34&gt;=1,INT(BY34*(1-$CJ$39/100)),0)</f>
        <v>10</v>
      </c>
      <c r="BZ35" s="11" t="n">
        <v>4</v>
      </c>
      <c r="CA35" s="22" t="n">
        <f aca="false">BX$24-BY$24-BZ$24</f>
        <v>0</v>
      </c>
      <c r="CB35" s="14" t="s">
        <v>40</v>
      </c>
      <c r="CC35" s="21" t="n">
        <v>0</v>
      </c>
      <c r="CD35" s="11" t="n">
        <f aca="false">SUM(CE35,CF35,CG35)</f>
        <v>9</v>
      </c>
      <c r="CE35" s="11" t="n">
        <f aca="false">IF(CF34&gt;=1,INT(CE34*(1-$CJ$39/100)),0)</f>
        <v>6</v>
      </c>
      <c r="CF35" s="11" t="n">
        <v>3</v>
      </c>
      <c r="CG35" s="22" t="n">
        <v>0</v>
      </c>
      <c r="CJ35" s="36"/>
      <c r="CK35" s="36"/>
    </row>
    <row r="36" customFormat="false" ht="12.8" hidden="false" customHeight="false" outlineLevel="0" collapsed="false">
      <c r="A36" s="6" t="s">
        <v>100</v>
      </c>
      <c r="B36" s="7" t="n">
        <f aca="false">C36+D36</f>
        <v>94</v>
      </c>
      <c r="C36" s="8" t="n">
        <f aca="false">V36+AB36+AH36+AN36+AT36</f>
        <v>47</v>
      </c>
      <c r="D36" s="8" t="n">
        <f aca="false">BX36+BR36+BL36+CD36</f>
        <v>47</v>
      </c>
      <c r="E36" s="9" t="n">
        <f aca="false">C36-D36</f>
        <v>0</v>
      </c>
      <c r="F36" s="8" t="n">
        <f aca="false">W36+AC36+AI36+AO36+AU36</f>
        <v>16</v>
      </c>
      <c r="G36" s="8" t="n">
        <f aca="false">BM36+BS36+BY36+CE36</f>
        <v>19</v>
      </c>
      <c r="H36" s="9" t="n">
        <f aca="false">F36-G36</f>
        <v>-3</v>
      </c>
      <c r="I36" s="8" t="n">
        <f aca="false">X36+AD36+AJ36+AP36+AV36</f>
        <v>11</v>
      </c>
      <c r="J36" s="8" t="n">
        <f aca="false">BN36+BT36+BZ36+CF36</f>
        <v>8</v>
      </c>
      <c r="K36" s="9" t="n">
        <f aca="false">I36-J36</f>
        <v>3</v>
      </c>
      <c r="L36" s="8" t="n">
        <f aca="false">Y36+AE36+AK36+AQ36+AW36</f>
        <v>20</v>
      </c>
      <c r="M36" s="8" t="n">
        <f aca="false">CA36+BU36+BO36+CG36</f>
        <v>20</v>
      </c>
      <c r="N36" s="42"/>
      <c r="O36" s="11"/>
      <c r="P36" s="26"/>
      <c r="Q36" s="11"/>
      <c r="R36" s="26"/>
      <c r="S36" s="6"/>
      <c r="T36" s="12" t="s">
        <v>32</v>
      </c>
      <c r="U36" s="37" t="n">
        <v>1</v>
      </c>
      <c r="V36" s="11" t="n">
        <f aca="false">SUM(W36,X36,Y36)</f>
        <v>0</v>
      </c>
      <c r="W36" s="11" t="n">
        <f aca="false">IF(X35&gt;=1,INT(W35*(1-$CJ$39/100)),0)</f>
        <v>0</v>
      </c>
      <c r="X36" s="11" t="n">
        <v>0</v>
      </c>
      <c r="Y36" s="6" t="n">
        <f aca="false">V$24-W$24-X$24</f>
        <v>0</v>
      </c>
      <c r="Z36" s="38" t="s">
        <v>33</v>
      </c>
      <c r="AA36" s="37" t="n">
        <v>1</v>
      </c>
      <c r="AB36" s="11" t="n">
        <v>20</v>
      </c>
      <c r="AC36" s="11" t="n">
        <v>0</v>
      </c>
      <c r="AD36" s="11" t="n">
        <v>0</v>
      </c>
      <c r="AE36" s="6" t="n">
        <f aca="false">AB$24-AC$24-AD$24</f>
        <v>20</v>
      </c>
      <c r="AF36" s="39" t="s">
        <v>34</v>
      </c>
      <c r="AG36" s="37" t="n">
        <v>1</v>
      </c>
      <c r="AH36" s="11" t="n">
        <f aca="false">SUM(AI36,AJ36,AK36)</f>
        <v>15</v>
      </c>
      <c r="AI36" s="11" t="n">
        <f aca="false">IF(AJ35&gt;=1,INT(AI35*(1-$CJ$39/100)),0)</f>
        <v>9</v>
      </c>
      <c r="AJ36" s="11" t="n">
        <v>6</v>
      </c>
      <c r="AK36" s="6" t="n">
        <f aca="false">AH$24-AI$24-AJ$24</f>
        <v>0</v>
      </c>
      <c r="AL36" s="16" t="s">
        <v>35</v>
      </c>
      <c r="AM36" s="37" t="n">
        <v>1</v>
      </c>
      <c r="AN36" s="11" t="n">
        <f aca="false">SUM(AO36,AP36,AQ36)</f>
        <v>10</v>
      </c>
      <c r="AO36" s="11" t="n">
        <f aca="false">IF(AP35&gt;=1,INT(AO35*(1-$CJ$39/100)),0)</f>
        <v>6</v>
      </c>
      <c r="AP36" s="11" t="n">
        <v>4</v>
      </c>
      <c r="AQ36" s="6" t="n">
        <f aca="false">AN$24-AO$24-AP$24</f>
        <v>0</v>
      </c>
      <c r="AR36" s="17" t="s">
        <v>36</v>
      </c>
      <c r="AS36" s="37" t="n">
        <v>1</v>
      </c>
      <c r="AT36" s="11" t="n">
        <f aca="false">SUM(AU36,AV36,AW36)</f>
        <v>2</v>
      </c>
      <c r="AU36" s="11" t="n">
        <v>1</v>
      </c>
      <c r="AV36" s="11" t="n">
        <v>1</v>
      </c>
      <c r="AW36" s="6" t="n">
        <f aca="false">AT$24-AU$24-AV$24</f>
        <v>0</v>
      </c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38" t="s">
        <v>39</v>
      </c>
      <c r="BK36" s="40" t="n">
        <v>0</v>
      </c>
      <c r="BL36" s="11" t="n">
        <f aca="false">SUM(BM36,BN36,BO36)</f>
        <v>20</v>
      </c>
      <c r="BM36" s="11" t="n">
        <v>0</v>
      </c>
      <c r="BN36" s="11" t="n">
        <v>0</v>
      </c>
      <c r="BO36" s="6" t="n">
        <f aca="false">BL$24-BM$24-BN$24</f>
        <v>20</v>
      </c>
      <c r="BP36" s="15" t="s">
        <v>37</v>
      </c>
      <c r="BQ36" s="40" t="n">
        <v>0</v>
      </c>
      <c r="BR36" s="11" t="n">
        <f aca="false">SUM(BS36,BT36,BU36)</f>
        <v>7</v>
      </c>
      <c r="BS36" s="11" t="n">
        <f aca="false">IF(BT35&gt;=1,INT(BS35*(1-$CJ$39/100)),0)</f>
        <v>5</v>
      </c>
      <c r="BT36" s="11" t="n">
        <v>2</v>
      </c>
      <c r="BU36" s="22" t="n">
        <f aca="false">BR$24-BS$24-BT$24</f>
        <v>0</v>
      </c>
      <c r="BV36" s="41" t="s">
        <v>38</v>
      </c>
      <c r="BW36" s="40" t="n">
        <v>0</v>
      </c>
      <c r="BX36" s="11" t="n">
        <f aca="false">SUM(BY36,BZ36,CA36)</f>
        <v>12</v>
      </c>
      <c r="BY36" s="11" t="n">
        <f aca="false">IF(BZ35&gt;=1,INT(BY35*(1-$CJ$39/100)),0)</f>
        <v>9</v>
      </c>
      <c r="BZ36" s="11" t="n">
        <v>3</v>
      </c>
      <c r="CA36" s="22" t="n">
        <f aca="false">BX$24-BY$24-BZ$24</f>
        <v>0</v>
      </c>
      <c r="CB36" s="14" t="s">
        <v>40</v>
      </c>
      <c r="CC36" s="21" t="n">
        <v>0</v>
      </c>
      <c r="CD36" s="11" t="n">
        <f aca="false">SUM(CE36,CF36,CG36)</f>
        <v>8</v>
      </c>
      <c r="CE36" s="11" t="n">
        <f aca="false">IF(CF35&gt;=1,INT(CE35*(1-$CJ$39/100)),0)</f>
        <v>5</v>
      </c>
      <c r="CF36" s="11" t="n">
        <v>3</v>
      </c>
      <c r="CG36" s="22" t="n">
        <v>0</v>
      </c>
      <c r="CH36" s="0"/>
      <c r="CI36" s="0"/>
      <c r="CJ36" s="24"/>
      <c r="CK36" s="24"/>
      <c r="CL36" s="0"/>
      <c r="CM36" s="0"/>
      <c r="CN36" s="0"/>
    </row>
    <row r="37" customFormat="false" ht="12.8" hidden="false" customHeight="false" outlineLevel="0" collapsed="false">
      <c r="A37" s="6" t="s">
        <v>101</v>
      </c>
      <c r="B37" s="7" t="n">
        <f aca="false">C37+D37</f>
        <v>86</v>
      </c>
      <c r="C37" s="8" t="n">
        <f aca="false">V37+AB37+AH37+AN37+AT37</f>
        <v>43</v>
      </c>
      <c r="D37" s="8" t="n">
        <f aca="false">BX37+BR37+BL37+CD37</f>
        <v>43</v>
      </c>
      <c r="E37" s="9" t="n">
        <f aca="false">C37-D37</f>
        <v>0</v>
      </c>
      <c r="F37" s="8" t="n">
        <f aca="false">W37+AC37+AI37+AO37+AU37</f>
        <v>14</v>
      </c>
      <c r="G37" s="8" t="n">
        <f aca="false">BM37+BS37+BY37+CE37</f>
        <v>16</v>
      </c>
      <c r="H37" s="9" t="n">
        <f aca="false">F37-G37</f>
        <v>-2</v>
      </c>
      <c r="I37" s="8" t="n">
        <f aca="false">X37+AD37+AJ37+AP37+AV37</f>
        <v>9</v>
      </c>
      <c r="J37" s="8" t="n">
        <f aca="false">BN37+BT37+BZ37+CF37</f>
        <v>7</v>
      </c>
      <c r="K37" s="9" t="n">
        <f aca="false">I37-J37</f>
        <v>2</v>
      </c>
      <c r="L37" s="8" t="n">
        <f aca="false">Y37+AE37+AK37+AQ37+AW37</f>
        <v>20</v>
      </c>
      <c r="M37" s="8" t="n">
        <f aca="false">CA37+BU37+BO37+CG37</f>
        <v>20</v>
      </c>
      <c r="N37" s="42"/>
      <c r="O37" s="11"/>
      <c r="P37" s="26"/>
      <c r="Q37" s="11"/>
      <c r="R37" s="26"/>
      <c r="S37" s="6"/>
      <c r="T37" s="12" t="s">
        <v>32</v>
      </c>
      <c r="U37" s="37" t="n">
        <v>1</v>
      </c>
      <c r="V37" s="11" t="n">
        <f aca="false">SUM(W37,X37,Y37)</f>
        <v>0</v>
      </c>
      <c r="W37" s="11" t="n">
        <f aca="false">IF(X36&gt;=1,INT(W36*(1-$CJ$39/100)),0)</f>
        <v>0</v>
      </c>
      <c r="X37" s="11" t="n">
        <v>0</v>
      </c>
      <c r="Y37" s="6" t="n">
        <f aca="false">V$24-W$24-X$24</f>
        <v>0</v>
      </c>
      <c r="Z37" s="38" t="s">
        <v>33</v>
      </c>
      <c r="AA37" s="37" t="n">
        <v>1</v>
      </c>
      <c r="AB37" s="11" t="n">
        <v>20</v>
      </c>
      <c r="AC37" s="11" t="n">
        <v>0</v>
      </c>
      <c r="AD37" s="11" t="n">
        <v>0</v>
      </c>
      <c r="AE37" s="6" t="n">
        <f aca="false">AB$24-AC$24-AD$24</f>
        <v>20</v>
      </c>
      <c r="AF37" s="39" t="s">
        <v>34</v>
      </c>
      <c r="AG37" s="37" t="n">
        <v>1</v>
      </c>
      <c r="AH37" s="11" t="n">
        <f aca="false">SUM(AI37,AJ37,AK37)</f>
        <v>13</v>
      </c>
      <c r="AI37" s="11" t="n">
        <f aca="false">IF(AJ36&gt;=1,INT(AI36*(1-$CJ$39/100)),0)</f>
        <v>8</v>
      </c>
      <c r="AJ37" s="11" t="n">
        <v>5</v>
      </c>
      <c r="AK37" s="6" t="n">
        <f aca="false">AH$24-AI$24-AJ$24</f>
        <v>0</v>
      </c>
      <c r="AL37" s="16" t="s">
        <v>35</v>
      </c>
      <c r="AM37" s="37" t="n">
        <v>1</v>
      </c>
      <c r="AN37" s="11" t="n">
        <f aca="false">SUM(AO37,AP37,AQ37)</f>
        <v>8</v>
      </c>
      <c r="AO37" s="11" t="n">
        <f aca="false">IF(AP36&gt;=1,INT(AO36*(1-$CJ$39/100)),0)</f>
        <v>5</v>
      </c>
      <c r="AP37" s="11" t="n">
        <v>3</v>
      </c>
      <c r="AQ37" s="6" t="n">
        <f aca="false">AN$24-AO$24-AP$24</f>
        <v>0</v>
      </c>
      <c r="AR37" s="17" t="s">
        <v>36</v>
      </c>
      <c r="AS37" s="37" t="n">
        <v>1</v>
      </c>
      <c r="AT37" s="11" t="n">
        <f aca="false">SUM(AU37,AV37,AW37)</f>
        <v>2</v>
      </c>
      <c r="AU37" s="11" t="n">
        <v>1</v>
      </c>
      <c r="AV37" s="11" t="n">
        <v>1</v>
      </c>
      <c r="AW37" s="6" t="n">
        <f aca="false">AT$24-AU$24-AV$24</f>
        <v>0</v>
      </c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38" t="s">
        <v>39</v>
      </c>
      <c r="BK37" s="40" t="n">
        <v>0</v>
      </c>
      <c r="BL37" s="11" t="n">
        <f aca="false">SUM(BM37,BN37,BO37)</f>
        <v>20</v>
      </c>
      <c r="BM37" s="11" t="n">
        <v>0</v>
      </c>
      <c r="BN37" s="11" t="n">
        <v>0</v>
      </c>
      <c r="BO37" s="6" t="n">
        <f aca="false">BL$24-BM$24-BN$24</f>
        <v>20</v>
      </c>
      <c r="BP37" s="15" t="s">
        <v>37</v>
      </c>
      <c r="BQ37" s="40" t="n">
        <v>0</v>
      </c>
      <c r="BR37" s="11" t="n">
        <f aca="false">SUM(BS37,BT37,BU37)</f>
        <v>6</v>
      </c>
      <c r="BS37" s="11" t="n">
        <f aca="false">IF(BT36&gt;=1,INT(BS36*(1-$CJ$39/100)),0)</f>
        <v>4</v>
      </c>
      <c r="BT37" s="11" t="n">
        <v>2</v>
      </c>
      <c r="BU37" s="22" t="n">
        <f aca="false">BR$24-BS$24-BT$24</f>
        <v>0</v>
      </c>
      <c r="BV37" s="41" t="s">
        <v>38</v>
      </c>
      <c r="BW37" s="40" t="n">
        <v>0</v>
      </c>
      <c r="BX37" s="11" t="n">
        <f aca="false">SUM(BY37,BZ37,CA37)</f>
        <v>11</v>
      </c>
      <c r="BY37" s="11" t="n">
        <f aca="false">IF(BZ36&gt;=1,INT(BY36*(1-$CJ$39/100)),0)</f>
        <v>8</v>
      </c>
      <c r="BZ37" s="11" t="n">
        <v>3</v>
      </c>
      <c r="CA37" s="22" t="n">
        <f aca="false">BX$24-BY$24-BZ$24</f>
        <v>0</v>
      </c>
      <c r="CB37" s="14" t="s">
        <v>40</v>
      </c>
      <c r="CC37" s="21" t="n">
        <v>0</v>
      </c>
      <c r="CD37" s="11" t="n">
        <f aca="false">SUM(CE37,CF37,CG37)</f>
        <v>6</v>
      </c>
      <c r="CE37" s="11" t="n">
        <f aca="false">IF(CF36&gt;=1,INT(CE36*(1-$CJ$39/100)),0)</f>
        <v>4</v>
      </c>
      <c r="CF37" s="11" t="n">
        <v>2</v>
      </c>
      <c r="CG37" s="22" t="n">
        <v>0</v>
      </c>
      <c r="CH37" s="0"/>
      <c r="CI37" s="4" t="s">
        <v>22</v>
      </c>
      <c r="CJ37" s="0"/>
      <c r="CK37" s="24"/>
      <c r="CL37" s="0"/>
      <c r="CM37" s="0"/>
      <c r="CN37" s="0"/>
    </row>
    <row r="38" customFormat="false" ht="12.8" hidden="false" customHeight="false" outlineLevel="0" collapsed="false">
      <c r="A38" s="6" t="s">
        <v>102</v>
      </c>
      <c r="B38" s="7" t="n">
        <f aca="false">C38+D38</f>
        <v>78</v>
      </c>
      <c r="C38" s="8" t="n">
        <f aca="false">V38+AB38+AH38+AN38+AT38</f>
        <v>39</v>
      </c>
      <c r="D38" s="8" t="n">
        <f aca="false">BX38+BR38+BL38+CD38</f>
        <v>39</v>
      </c>
      <c r="E38" s="9" t="n">
        <f aca="false">C38-D38</f>
        <v>0</v>
      </c>
      <c r="F38" s="8" t="n">
        <f aca="false">W38+AC38+AI38+AO38+AU38</f>
        <v>11</v>
      </c>
      <c r="G38" s="8" t="n">
        <f aca="false">BM38+BS38+BY38+CE38</f>
        <v>13</v>
      </c>
      <c r="H38" s="9" t="n">
        <f aca="false">F38-G38</f>
        <v>-2</v>
      </c>
      <c r="I38" s="8" t="n">
        <f aca="false">X38+AD38+AJ38+AP38+AV38</f>
        <v>8</v>
      </c>
      <c r="J38" s="8" t="n">
        <f aca="false">BN38+BT38+BZ38+CF38</f>
        <v>6</v>
      </c>
      <c r="K38" s="9" t="n">
        <f aca="false">I38-J38</f>
        <v>2</v>
      </c>
      <c r="L38" s="8" t="n">
        <f aca="false">Y38+AE38+AK38+AQ38+AW38</f>
        <v>20</v>
      </c>
      <c r="M38" s="8" t="n">
        <f aca="false">CA38+BU38+BO38+CG38</f>
        <v>20</v>
      </c>
      <c r="N38" s="42"/>
      <c r="O38" s="11"/>
      <c r="P38" s="26"/>
      <c r="Q38" s="11"/>
      <c r="R38" s="26"/>
      <c r="S38" s="6"/>
      <c r="T38" s="12" t="s">
        <v>32</v>
      </c>
      <c r="U38" s="37" t="n">
        <v>1</v>
      </c>
      <c r="V38" s="11" t="n">
        <f aca="false">SUM(W38,X38,Y38)</f>
        <v>0</v>
      </c>
      <c r="W38" s="11" t="n">
        <f aca="false">IF(X37&gt;=1,INT(W37*(1-$CJ$39/100)),0)</f>
        <v>0</v>
      </c>
      <c r="X38" s="11" t="n">
        <v>0</v>
      </c>
      <c r="Y38" s="6" t="n">
        <f aca="false">V$24-W$24-X$24</f>
        <v>0</v>
      </c>
      <c r="Z38" s="38" t="s">
        <v>33</v>
      </c>
      <c r="AA38" s="37" t="n">
        <v>1</v>
      </c>
      <c r="AB38" s="11" t="n">
        <v>20</v>
      </c>
      <c r="AC38" s="11" t="n">
        <v>0</v>
      </c>
      <c r="AD38" s="11" t="n">
        <v>0</v>
      </c>
      <c r="AE38" s="6" t="n">
        <f aca="false">AB$24-AC$24-AD$24</f>
        <v>20</v>
      </c>
      <c r="AF38" s="39" t="s">
        <v>34</v>
      </c>
      <c r="AG38" s="37" t="n">
        <v>1</v>
      </c>
      <c r="AH38" s="11" t="n">
        <f aca="false">SUM(AI38,AJ38,AK38)</f>
        <v>12</v>
      </c>
      <c r="AI38" s="11" t="n">
        <f aca="false">IF(AJ37&gt;=1,INT(AI37*(1-$CJ$39/100)),0)</f>
        <v>7</v>
      </c>
      <c r="AJ38" s="11" t="n">
        <v>5</v>
      </c>
      <c r="AK38" s="6" t="n">
        <f aca="false">AH$24-AI$24-AJ$24</f>
        <v>0</v>
      </c>
      <c r="AL38" s="16" t="s">
        <v>35</v>
      </c>
      <c r="AM38" s="37" t="n">
        <v>1</v>
      </c>
      <c r="AN38" s="11" t="n">
        <f aca="false">SUM(AO38,AP38,AQ38)</f>
        <v>7</v>
      </c>
      <c r="AO38" s="11" t="n">
        <f aca="false">IF(AP37&gt;=1,INT(AO37*(1-$CJ$39/100)),0)</f>
        <v>4</v>
      </c>
      <c r="AP38" s="11" t="n">
        <v>3</v>
      </c>
      <c r="AQ38" s="6" t="n">
        <f aca="false">AN$24-AO$24-AP$24</f>
        <v>0</v>
      </c>
      <c r="AR38" s="17" t="s">
        <v>36</v>
      </c>
      <c r="AS38" s="37" t="n">
        <v>1</v>
      </c>
      <c r="AT38" s="11" t="n">
        <f aca="false">SUM(AU38,AV38,AW38)</f>
        <v>0</v>
      </c>
      <c r="AU38" s="11" t="n">
        <v>0</v>
      </c>
      <c r="AV38" s="11" t="n">
        <v>0</v>
      </c>
      <c r="AW38" s="6" t="n">
        <f aca="false">AT$24-AU$24-AV$24</f>
        <v>0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38" t="s">
        <v>39</v>
      </c>
      <c r="BK38" s="40" t="n">
        <v>0</v>
      </c>
      <c r="BL38" s="11" t="n">
        <f aca="false">SUM(BM38,BN38,BO38)</f>
        <v>20</v>
      </c>
      <c r="BM38" s="11" t="n">
        <v>0</v>
      </c>
      <c r="BN38" s="11" t="n">
        <v>0</v>
      </c>
      <c r="BO38" s="6" t="n">
        <f aca="false">BL$24-BM$24-BN$24</f>
        <v>20</v>
      </c>
      <c r="BP38" s="15" t="s">
        <v>37</v>
      </c>
      <c r="BQ38" s="40" t="n">
        <v>0</v>
      </c>
      <c r="BR38" s="11" t="n">
        <f aca="false">SUM(BS38,BT38,BU38)</f>
        <v>4</v>
      </c>
      <c r="BS38" s="11" t="n">
        <f aca="false">IF(BT37&gt;=1,INT(BS37*(1-$CJ$39/100)),0)</f>
        <v>3</v>
      </c>
      <c r="BT38" s="11" t="n">
        <v>1</v>
      </c>
      <c r="BU38" s="22" t="n">
        <f aca="false">BR$24-BS$24-BT$24</f>
        <v>0</v>
      </c>
      <c r="BV38" s="41" t="s">
        <v>38</v>
      </c>
      <c r="BW38" s="40" t="n">
        <v>0</v>
      </c>
      <c r="BX38" s="11" t="n">
        <f aca="false">SUM(BY38,BZ38,CA38)</f>
        <v>10</v>
      </c>
      <c r="BY38" s="11" t="n">
        <f aca="false">IF(BZ37&gt;=1,INT(BY37*(1-$CJ$39/100)),0)</f>
        <v>7</v>
      </c>
      <c r="BZ38" s="11" t="n">
        <v>3</v>
      </c>
      <c r="CA38" s="22" t="n">
        <f aca="false">BX$24-BY$24-BZ$24</f>
        <v>0</v>
      </c>
      <c r="CB38" s="14" t="s">
        <v>40</v>
      </c>
      <c r="CC38" s="21" t="n">
        <v>0</v>
      </c>
      <c r="CD38" s="11" t="n">
        <f aca="false">SUM(CE38,CF38,CG38)</f>
        <v>5</v>
      </c>
      <c r="CE38" s="11" t="n">
        <f aca="false">IF(CF37&gt;=1,INT(CE37*(1-$CJ$39/100)),0)</f>
        <v>3</v>
      </c>
      <c r="CF38" s="11" t="n">
        <v>2</v>
      </c>
      <c r="CG38" s="22" t="n">
        <v>0</v>
      </c>
      <c r="CH38" s="0"/>
      <c r="CI38" s="4"/>
      <c r="CJ38" s="0"/>
      <c r="CK38" s="24"/>
      <c r="CL38" s="0"/>
      <c r="CM38" s="0"/>
      <c r="CN38" s="0"/>
    </row>
    <row r="39" customFormat="false" ht="12.8" hidden="false" customHeight="false" outlineLevel="0" collapsed="false">
      <c r="A39" s="6" t="s">
        <v>103</v>
      </c>
      <c r="B39" s="7" t="n">
        <f aca="false">C39+D39</f>
        <v>70</v>
      </c>
      <c r="C39" s="8" t="n">
        <f aca="false">V39+AB39+AH39+AN39+AT39</f>
        <v>35</v>
      </c>
      <c r="D39" s="8" t="n">
        <f aca="false">BX39+BR39+BL39+CD39</f>
        <v>35</v>
      </c>
      <c r="E39" s="9" t="n">
        <f aca="false">C39-D39</f>
        <v>0</v>
      </c>
      <c r="F39" s="8" t="n">
        <f aca="false">W39+AC39+AI39+AO39+AU39</f>
        <v>9</v>
      </c>
      <c r="G39" s="8" t="n">
        <f aca="false">BM39+BS39+BY39+CE39</f>
        <v>10</v>
      </c>
      <c r="H39" s="9" t="n">
        <f aca="false">F39-G39</f>
        <v>-1</v>
      </c>
      <c r="I39" s="8" t="n">
        <f aca="false">X39+AD39+AJ39+AP39+AV39</f>
        <v>6</v>
      </c>
      <c r="J39" s="8" t="n">
        <f aca="false">BN39+BT39+BZ39+CF39</f>
        <v>5</v>
      </c>
      <c r="K39" s="9" t="n">
        <f aca="false">I39-J39</f>
        <v>1</v>
      </c>
      <c r="L39" s="8" t="n">
        <f aca="false">Y39+AE39+AK39+AQ39+AW39</f>
        <v>20</v>
      </c>
      <c r="M39" s="8" t="n">
        <f aca="false">CA39+BU39+BO39+CG39</f>
        <v>20</v>
      </c>
      <c r="N39" s="42"/>
      <c r="O39" s="11"/>
      <c r="P39" s="26"/>
      <c r="Q39" s="11"/>
      <c r="R39" s="26"/>
      <c r="S39" s="6"/>
      <c r="T39" s="12" t="s">
        <v>32</v>
      </c>
      <c r="U39" s="37" t="n">
        <v>1</v>
      </c>
      <c r="V39" s="11" t="n">
        <f aca="false">SUM(W39,X39,Y39)</f>
        <v>0</v>
      </c>
      <c r="W39" s="11" t="n">
        <f aca="false">IF(X38&gt;=1,INT(W38*(1-$CJ$39/100)),0)</f>
        <v>0</v>
      </c>
      <c r="X39" s="11" t="n">
        <v>0</v>
      </c>
      <c r="Y39" s="6" t="n">
        <f aca="false">V$24-W$24-X$24</f>
        <v>0</v>
      </c>
      <c r="Z39" s="38" t="s">
        <v>33</v>
      </c>
      <c r="AA39" s="37" t="n">
        <v>1</v>
      </c>
      <c r="AB39" s="11" t="n">
        <v>20</v>
      </c>
      <c r="AC39" s="11" t="n">
        <v>0</v>
      </c>
      <c r="AD39" s="11" t="n">
        <v>0</v>
      </c>
      <c r="AE39" s="6" t="n">
        <f aca="false">AB$24-AC$24-AD$24</f>
        <v>20</v>
      </c>
      <c r="AF39" s="39" t="s">
        <v>34</v>
      </c>
      <c r="AG39" s="37" t="n">
        <v>1</v>
      </c>
      <c r="AH39" s="11" t="n">
        <f aca="false">SUM(AI39,AJ39,AK39)</f>
        <v>10</v>
      </c>
      <c r="AI39" s="11" t="n">
        <f aca="false">IF(AJ38&gt;=1,INT(AI38*(1-$CJ$39/100)),0)</f>
        <v>6</v>
      </c>
      <c r="AJ39" s="11" t="n">
        <v>4</v>
      </c>
      <c r="AK39" s="6" t="n">
        <f aca="false">AH$24-AI$24-AJ$24</f>
        <v>0</v>
      </c>
      <c r="AL39" s="16" t="s">
        <v>35</v>
      </c>
      <c r="AM39" s="37" t="n">
        <v>1</v>
      </c>
      <c r="AN39" s="11" t="n">
        <f aca="false">SUM(AO39,AP39,AQ39)</f>
        <v>5</v>
      </c>
      <c r="AO39" s="11" t="n">
        <f aca="false">IF(AP38&gt;=1,INT(AO38*(1-$CJ$39/100)),0)</f>
        <v>3</v>
      </c>
      <c r="AP39" s="11" t="n">
        <v>2</v>
      </c>
      <c r="AQ39" s="6" t="n">
        <f aca="false">AN$24-AO$24-AP$24</f>
        <v>0</v>
      </c>
      <c r="AR39" s="17" t="s">
        <v>36</v>
      </c>
      <c r="AS39" s="37" t="n">
        <v>1</v>
      </c>
      <c r="AT39" s="11" t="n">
        <f aca="false">SUM(AU39,AV39,AW39)</f>
        <v>0</v>
      </c>
      <c r="AU39" s="11" t="n">
        <v>0</v>
      </c>
      <c r="AV39" s="11" t="n">
        <v>0</v>
      </c>
      <c r="AW39" s="6" t="n">
        <f aca="false">AT$24-AU$24-AV$24</f>
        <v>0</v>
      </c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38" t="s">
        <v>39</v>
      </c>
      <c r="BK39" s="40" t="n">
        <v>0</v>
      </c>
      <c r="BL39" s="11" t="n">
        <f aca="false">SUM(BM39,BN39,BO39)</f>
        <v>20</v>
      </c>
      <c r="BM39" s="11" t="n">
        <v>0</v>
      </c>
      <c r="BN39" s="11" t="n">
        <v>0</v>
      </c>
      <c r="BO39" s="6" t="n">
        <f aca="false">BL$24-BM$24-BN$24</f>
        <v>20</v>
      </c>
      <c r="BP39" s="15" t="s">
        <v>37</v>
      </c>
      <c r="BQ39" s="40" t="n">
        <v>0</v>
      </c>
      <c r="BR39" s="11" t="n">
        <f aca="false">SUM(BS39,BT39,BU39)</f>
        <v>3</v>
      </c>
      <c r="BS39" s="11" t="n">
        <f aca="false">IF(BT38&gt;=1,INT(BS38*(1-$CJ$39/100)),0)</f>
        <v>2</v>
      </c>
      <c r="BT39" s="11" t="n">
        <v>1</v>
      </c>
      <c r="BU39" s="22" t="n">
        <f aca="false">BR$24-BS$24-BT$24</f>
        <v>0</v>
      </c>
      <c r="BV39" s="41" t="s">
        <v>38</v>
      </c>
      <c r="BW39" s="40" t="n">
        <v>0</v>
      </c>
      <c r="BX39" s="11" t="n">
        <f aca="false">SUM(BY39,BZ39,CA39)</f>
        <v>9</v>
      </c>
      <c r="BY39" s="11" t="n">
        <f aca="false">IF(BZ38&gt;=1,INT(BY38*(1-$CJ$39/100)),0)</f>
        <v>6</v>
      </c>
      <c r="BZ39" s="11" t="n">
        <v>3</v>
      </c>
      <c r="CA39" s="22" t="n">
        <f aca="false">BX$24-BY$24-BZ$24</f>
        <v>0</v>
      </c>
      <c r="CB39" s="14" t="s">
        <v>40</v>
      </c>
      <c r="CC39" s="21" t="n">
        <v>0</v>
      </c>
      <c r="CD39" s="11" t="n">
        <f aca="false">SUM(CE39,CF39,CG39)</f>
        <v>3</v>
      </c>
      <c r="CE39" s="11" t="n">
        <f aca="false">IF(CF38&gt;=1,INT(CE38*(1-$CJ$39/100)),0)</f>
        <v>2</v>
      </c>
      <c r="CF39" s="11" t="n">
        <v>1</v>
      </c>
      <c r="CG39" s="22" t="n">
        <v>0</v>
      </c>
      <c r="CH39" s="0"/>
      <c r="CI39" s="0" t="s">
        <v>41</v>
      </c>
      <c r="CJ39" s="24" t="n">
        <v>10</v>
      </c>
      <c r="CK39" s="24"/>
      <c r="CL39" s="0"/>
      <c r="CM39" s="0"/>
      <c r="CN39" s="0"/>
    </row>
    <row r="40" customFormat="false" ht="12.8" hidden="false" customHeight="false" outlineLevel="0" collapsed="false">
      <c r="A40" s="6" t="s">
        <v>104</v>
      </c>
      <c r="B40" s="7" t="n">
        <f aca="false">C40+D40</f>
        <v>64</v>
      </c>
      <c r="C40" s="8" t="n">
        <f aca="false">V40+AB40+AH40+AN40+AT40</f>
        <v>32</v>
      </c>
      <c r="D40" s="8" t="n">
        <f aca="false">BX40+BR40+BL40+CD40</f>
        <v>32</v>
      </c>
      <c r="E40" s="9" t="n">
        <f aca="false">C40-D40</f>
        <v>0</v>
      </c>
      <c r="F40" s="8" t="n">
        <f aca="false">W40+AC40+AI40+AO40+AU40</f>
        <v>7</v>
      </c>
      <c r="G40" s="8" t="n">
        <f aca="false">BM40+BS40+BY40+CE40</f>
        <v>7</v>
      </c>
      <c r="H40" s="9" t="n">
        <f aca="false">F40-G40</f>
        <v>0</v>
      </c>
      <c r="I40" s="8" t="n">
        <f aca="false">X40+AD40+AJ40+AP40+AV40</f>
        <v>5</v>
      </c>
      <c r="J40" s="8" t="n">
        <f aca="false">BN40+BT40+BZ40+CF40</f>
        <v>5</v>
      </c>
      <c r="K40" s="9" t="n">
        <f aca="false">I40-J40</f>
        <v>0</v>
      </c>
      <c r="L40" s="8" t="n">
        <f aca="false">Y40+AE40+AK40+AQ40+AW40</f>
        <v>20</v>
      </c>
      <c r="M40" s="8" t="n">
        <f aca="false">CA40+BU40+BO40+CG40</f>
        <v>20</v>
      </c>
      <c r="N40" s="42"/>
      <c r="O40" s="11"/>
      <c r="P40" s="26"/>
      <c r="Q40" s="11"/>
      <c r="R40" s="26"/>
      <c r="S40" s="6"/>
      <c r="T40" s="12" t="s">
        <v>32</v>
      </c>
      <c r="U40" s="37" t="n">
        <v>1</v>
      </c>
      <c r="V40" s="11" t="n">
        <f aca="false">SUM(W40,X40,Y40)</f>
        <v>0</v>
      </c>
      <c r="W40" s="11" t="n">
        <f aca="false">IF(X39&gt;=1,INT(W39*(1-$CJ$39/100)),0)</f>
        <v>0</v>
      </c>
      <c r="X40" s="11" t="n">
        <v>0</v>
      </c>
      <c r="Y40" s="6" t="n">
        <f aca="false">V$24-W$24-X$24</f>
        <v>0</v>
      </c>
      <c r="Z40" s="38" t="s">
        <v>33</v>
      </c>
      <c r="AA40" s="37" t="n">
        <v>1</v>
      </c>
      <c r="AB40" s="11" t="n">
        <v>20</v>
      </c>
      <c r="AC40" s="11" t="n">
        <v>0</v>
      </c>
      <c r="AD40" s="11" t="n">
        <v>0</v>
      </c>
      <c r="AE40" s="6" t="n">
        <f aca="false">AB$24-AC$24-AD$24</f>
        <v>20</v>
      </c>
      <c r="AF40" s="39" t="s">
        <v>34</v>
      </c>
      <c r="AG40" s="37" t="n">
        <v>1</v>
      </c>
      <c r="AH40" s="11" t="n">
        <f aca="false">SUM(AI40,AJ40,AK40)</f>
        <v>9</v>
      </c>
      <c r="AI40" s="11" t="n">
        <f aca="false">IF(AJ39&gt;=1,INT(AI39*(1-$CJ$39/100)),0)</f>
        <v>5</v>
      </c>
      <c r="AJ40" s="11" t="n">
        <v>4</v>
      </c>
      <c r="AK40" s="6" t="n">
        <f aca="false">AH$24-AI$24-AJ$24</f>
        <v>0</v>
      </c>
      <c r="AL40" s="16" t="s">
        <v>35</v>
      </c>
      <c r="AM40" s="37" t="n">
        <v>1</v>
      </c>
      <c r="AN40" s="11" t="n">
        <f aca="false">SUM(AO40,AP40,AQ40)</f>
        <v>3</v>
      </c>
      <c r="AO40" s="11" t="n">
        <f aca="false">IF(AP39&gt;=1,INT(AO39*(1-$CJ$39/100)),0)</f>
        <v>2</v>
      </c>
      <c r="AP40" s="11" t="n">
        <v>1</v>
      </c>
      <c r="AQ40" s="6" t="n">
        <f aca="false">AN$24-AO$24-AP$24</f>
        <v>0</v>
      </c>
      <c r="AR40" s="17" t="s">
        <v>36</v>
      </c>
      <c r="AS40" s="37" t="n">
        <v>1</v>
      </c>
      <c r="AT40" s="11" t="n">
        <f aca="false">SUM(AU40,AV40,AW40)</f>
        <v>0</v>
      </c>
      <c r="AU40" s="11" t="n">
        <v>0</v>
      </c>
      <c r="AV40" s="11" t="n">
        <v>0</v>
      </c>
      <c r="AW40" s="6" t="n">
        <f aca="false">AT$24-AU$24-AV$24</f>
        <v>0</v>
      </c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38" t="s">
        <v>39</v>
      </c>
      <c r="BK40" s="40" t="n">
        <v>0</v>
      </c>
      <c r="BL40" s="11" t="n">
        <f aca="false">SUM(BM40,BN40,BO40)</f>
        <v>20</v>
      </c>
      <c r="BM40" s="11" t="n">
        <v>0</v>
      </c>
      <c r="BN40" s="11" t="n">
        <v>0</v>
      </c>
      <c r="BO40" s="6" t="n">
        <f aca="false">BL$24-BM$24-BN$24</f>
        <v>20</v>
      </c>
      <c r="BP40" s="15" t="s">
        <v>37</v>
      </c>
      <c r="BQ40" s="40" t="n">
        <v>0</v>
      </c>
      <c r="BR40" s="11" t="n">
        <f aca="false">SUM(BS40,BT40,BU40)</f>
        <v>2</v>
      </c>
      <c r="BS40" s="11" t="n">
        <f aca="false">IF(BT39&gt;=1,INT(BS39*(1-$CJ$39/100)),0)</f>
        <v>1</v>
      </c>
      <c r="BT40" s="11" t="n">
        <v>1</v>
      </c>
      <c r="BU40" s="22" t="n">
        <f aca="false">BR$24-BS$24-BT$24</f>
        <v>0</v>
      </c>
      <c r="BV40" s="41" t="s">
        <v>38</v>
      </c>
      <c r="BW40" s="40" t="n">
        <v>0</v>
      </c>
      <c r="BX40" s="11" t="n">
        <f aca="false">SUM(BY40,BZ40,CA40)</f>
        <v>8</v>
      </c>
      <c r="BY40" s="11" t="n">
        <f aca="false">IF(BZ39&gt;=1,INT(BY39*(1-$CJ$39/100)),0)</f>
        <v>5</v>
      </c>
      <c r="BZ40" s="11" t="n">
        <v>3</v>
      </c>
      <c r="CA40" s="22" t="n">
        <f aca="false">BX$24-BY$24-BZ$24</f>
        <v>0</v>
      </c>
      <c r="CB40" s="14" t="s">
        <v>40</v>
      </c>
      <c r="CC40" s="21" t="n">
        <v>0</v>
      </c>
      <c r="CD40" s="11" t="n">
        <f aca="false">SUM(CE40,CF40,CG40)</f>
        <v>2</v>
      </c>
      <c r="CE40" s="11" t="n">
        <f aca="false">IF(CF39&gt;=1,INT(CE39*(1-$CJ$39/100)),0)</f>
        <v>1</v>
      </c>
      <c r="CF40" s="11" t="n">
        <v>1</v>
      </c>
      <c r="CG40" s="22" t="n">
        <v>0</v>
      </c>
      <c r="CH40" s="0"/>
      <c r="CI40" s="0"/>
      <c r="CJ40" s="24"/>
      <c r="CK40" s="0"/>
      <c r="CL40" s="0"/>
      <c r="CM40" s="0"/>
      <c r="CN40" s="0"/>
    </row>
    <row r="41" customFormat="false" ht="12.8" hidden="false" customHeight="false" outlineLevel="0" collapsed="false">
      <c r="A41" s="6" t="s">
        <v>105</v>
      </c>
      <c r="B41" s="7" t="n">
        <f aca="false">C41+D41</f>
        <v>52</v>
      </c>
      <c r="C41" s="8" t="n">
        <f aca="false">V41+AB41+AH41+AN41+AT41</f>
        <v>26</v>
      </c>
      <c r="D41" s="8" t="n">
        <f aca="false">BX41+BR41+BL41+CD41</f>
        <v>26</v>
      </c>
      <c r="E41" s="9" t="n">
        <f aca="false">C41-D41</f>
        <v>0</v>
      </c>
      <c r="F41" s="8" t="n">
        <f aca="false">W41+AC41+AI41+AO41+AU41</f>
        <v>4</v>
      </c>
      <c r="G41" s="8" t="n">
        <f aca="false">BM41+BS41+BY41+CE41</f>
        <v>4</v>
      </c>
      <c r="H41" s="9" t="n">
        <f aca="false">F41-G41</f>
        <v>0</v>
      </c>
      <c r="I41" s="8" t="n">
        <f aca="false">X41+AD41+AJ41+AP41+AV41</f>
        <v>2</v>
      </c>
      <c r="J41" s="8" t="n">
        <f aca="false">BN41+BT41+BZ41+CF41</f>
        <v>2</v>
      </c>
      <c r="K41" s="9" t="n">
        <f aca="false">I41-J41</f>
        <v>0</v>
      </c>
      <c r="L41" s="8" t="n">
        <f aca="false">Y41+AE41+AK41+AQ41+AW41</f>
        <v>20</v>
      </c>
      <c r="M41" s="8" t="n">
        <f aca="false">CA41+BU41+BO41+CG41</f>
        <v>20</v>
      </c>
      <c r="N41" s="42"/>
      <c r="O41" s="11"/>
      <c r="P41" s="26"/>
      <c r="Q41" s="11"/>
      <c r="R41" s="26"/>
      <c r="S41" s="6"/>
      <c r="T41" s="12" t="s">
        <v>32</v>
      </c>
      <c r="U41" s="37" t="n">
        <v>1</v>
      </c>
      <c r="V41" s="11" t="n">
        <f aca="false">SUM(W41,X41,Y41)</f>
        <v>0</v>
      </c>
      <c r="W41" s="11" t="n">
        <f aca="false">IF(X40&gt;=1,INT(W40*(1-$CJ$39/100)),0)</f>
        <v>0</v>
      </c>
      <c r="X41" s="11" t="n">
        <v>0</v>
      </c>
      <c r="Y41" s="6" t="n">
        <f aca="false">V$24-W$24-X$24</f>
        <v>0</v>
      </c>
      <c r="Z41" s="38" t="s">
        <v>33</v>
      </c>
      <c r="AA41" s="37" t="n">
        <v>1</v>
      </c>
      <c r="AB41" s="11" t="n">
        <v>20</v>
      </c>
      <c r="AC41" s="11" t="n">
        <v>0</v>
      </c>
      <c r="AD41" s="11" t="n">
        <v>0</v>
      </c>
      <c r="AE41" s="6" t="n">
        <f aca="false">AB$24-AC$24-AD$24</f>
        <v>20</v>
      </c>
      <c r="AF41" s="39" t="s">
        <v>34</v>
      </c>
      <c r="AG41" s="37" t="n">
        <v>1</v>
      </c>
      <c r="AH41" s="11" t="n">
        <f aca="false">SUM(AI41,AJ41,AK41)</f>
        <v>6</v>
      </c>
      <c r="AI41" s="11" t="n">
        <f aca="false">IF(AJ40&gt;=1,INT(AI40*(1-$CJ$39/100)),0)</f>
        <v>4</v>
      </c>
      <c r="AJ41" s="11" t="n">
        <v>2</v>
      </c>
      <c r="AK41" s="6" t="n">
        <f aca="false">AH$24-AI$24-AJ$24</f>
        <v>0</v>
      </c>
      <c r="AL41" s="16" t="s">
        <v>35</v>
      </c>
      <c r="AM41" s="37" t="n">
        <v>1</v>
      </c>
      <c r="AN41" s="11" t="n">
        <f aca="false">SUM(AO41,AP41,AQ41)</f>
        <v>0</v>
      </c>
      <c r="AO41" s="11" t="n">
        <v>0</v>
      </c>
      <c r="AP41" s="11" t="n">
        <v>0</v>
      </c>
      <c r="AQ41" s="6" t="n">
        <f aca="false">AN$24-AO$24-AP$24</f>
        <v>0</v>
      </c>
      <c r="AR41" s="17" t="s">
        <v>36</v>
      </c>
      <c r="AS41" s="37" t="n">
        <v>1</v>
      </c>
      <c r="AT41" s="11" t="n">
        <f aca="false">SUM(AU41,AV41,AW41)</f>
        <v>0</v>
      </c>
      <c r="AU41" s="11" t="n">
        <v>0</v>
      </c>
      <c r="AV41" s="11" t="n">
        <v>0</v>
      </c>
      <c r="AW41" s="6" t="n">
        <f aca="false">AT$24-AU$24-AV$24</f>
        <v>0</v>
      </c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38" t="s">
        <v>39</v>
      </c>
      <c r="BK41" s="40" t="n">
        <v>0</v>
      </c>
      <c r="BL41" s="11" t="n">
        <f aca="false">SUM(BM41,BN41,BO41)</f>
        <v>20</v>
      </c>
      <c r="BM41" s="11" t="n">
        <v>0</v>
      </c>
      <c r="BN41" s="11" t="n">
        <v>0</v>
      </c>
      <c r="BO41" s="6" t="n">
        <f aca="false">BL$24-BM$24-BN$24</f>
        <v>20</v>
      </c>
      <c r="BP41" s="15" t="s">
        <v>37</v>
      </c>
      <c r="BQ41" s="40" t="n">
        <v>0</v>
      </c>
      <c r="BR41" s="11" t="n">
        <f aca="false">SUM(BS41,BT41,BU41)</f>
        <v>0</v>
      </c>
      <c r="BS41" s="11" t="n">
        <f aca="false">IF(BT40&gt;=1,INT(BS40*(1-$CJ$39/100)),0)</f>
        <v>0</v>
      </c>
      <c r="BT41" s="11" t="n">
        <v>0</v>
      </c>
      <c r="BU41" s="22" t="n">
        <f aca="false">BR$24-BS$24-BT$24</f>
        <v>0</v>
      </c>
      <c r="BV41" s="41" t="s">
        <v>38</v>
      </c>
      <c r="BW41" s="40" t="n">
        <v>0</v>
      </c>
      <c r="BX41" s="11" t="n">
        <f aca="false">SUM(BY41,BZ41,CA41)</f>
        <v>6</v>
      </c>
      <c r="BY41" s="11" t="n">
        <f aca="false">IF(BZ40&gt;=1,INT(BY40*(1-$CJ$39/100)),0)</f>
        <v>4</v>
      </c>
      <c r="BZ41" s="11" t="n">
        <v>2</v>
      </c>
      <c r="CA41" s="22" t="n">
        <f aca="false">BX$24-BY$24-BZ$24</f>
        <v>0</v>
      </c>
      <c r="CB41" s="14" t="s">
        <v>40</v>
      </c>
      <c r="CC41" s="21" t="n">
        <v>0</v>
      </c>
      <c r="CD41" s="11" t="n">
        <f aca="false">SUM(CE41,CF41,CG41)</f>
        <v>0</v>
      </c>
      <c r="CE41" s="11" t="n">
        <f aca="false">IF(CF40&gt;=1,INT(CE40*(1-$CJ$39/100)),0)</f>
        <v>0</v>
      </c>
      <c r="CF41" s="11" t="n">
        <v>0</v>
      </c>
      <c r="CG41" s="22" t="n">
        <v>0</v>
      </c>
      <c r="CH41" s="0"/>
      <c r="CI41" s="0"/>
      <c r="CJ41" s="24"/>
      <c r="CK41" s="0"/>
      <c r="CL41" s="0"/>
      <c r="CM41" s="0"/>
      <c r="CN41" s="0"/>
    </row>
    <row r="42" customFormat="false" ht="12.8" hidden="false" customHeight="false" outlineLevel="0" collapsed="false">
      <c r="A42" s="6" t="s">
        <v>106</v>
      </c>
      <c r="B42" s="7" t="n">
        <f aca="false">C42+D42</f>
        <v>50</v>
      </c>
      <c r="C42" s="8" t="n">
        <f aca="false">V42+AB42+AH42+AN42+AT42</f>
        <v>25</v>
      </c>
      <c r="D42" s="8" t="n">
        <f aca="false">BX42+BR42+BL42+CD42</f>
        <v>25</v>
      </c>
      <c r="E42" s="9" t="n">
        <f aca="false">C42-D42</f>
        <v>0</v>
      </c>
      <c r="F42" s="8" t="n">
        <f aca="false">W42+AC42+AI42+AO42+AU42</f>
        <v>3</v>
      </c>
      <c r="G42" s="8" t="n">
        <f aca="false">BM42+BS42+BY42+CE42</f>
        <v>3</v>
      </c>
      <c r="H42" s="9" t="n">
        <f aca="false">F42-G42</f>
        <v>0</v>
      </c>
      <c r="I42" s="8" t="n">
        <f aca="false">X42+AD42+AJ42+AP42+AV42</f>
        <v>2</v>
      </c>
      <c r="J42" s="8" t="n">
        <f aca="false">BN42+BT42+BZ42+CF42</f>
        <v>2</v>
      </c>
      <c r="K42" s="9" t="n">
        <f aca="false">I42-J42</f>
        <v>0</v>
      </c>
      <c r="L42" s="8" t="n">
        <f aca="false">Y42+AE42+AK42+AQ42+AW42</f>
        <v>20</v>
      </c>
      <c r="M42" s="8" t="n">
        <f aca="false">CA42+BU42+BO42+CG42</f>
        <v>20</v>
      </c>
      <c r="N42" s="42"/>
      <c r="O42" s="11"/>
      <c r="P42" s="26"/>
      <c r="Q42" s="11"/>
      <c r="R42" s="26"/>
      <c r="S42" s="6"/>
      <c r="T42" s="12" t="s">
        <v>32</v>
      </c>
      <c r="U42" s="37" t="n">
        <v>1</v>
      </c>
      <c r="V42" s="11" t="n">
        <f aca="false">SUM(W42,X42,Y42)</f>
        <v>0</v>
      </c>
      <c r="W42" s="11" t="n">
        <f aca="false">IF(X41&gt;=1,INT(W41*(1-$CJ$39/100)),0)</f>
        <v>0</v>
      </c>
      <c r="X42" s="11" t="n">
        <v>0</v>
      </c>
      <c r="Y42" s="6" t="n">
        <f aca="false">V$24-W$24-X$24</f>
        <v>0</v>
      </c>
      <c r="Z42" s="38" t="s">
        <v>33</v>
      </c>
      <c r="AA42" s="37" t="n">
        <v>1</v>
      </c>
      <c r="AB42" s="11" t="n">
        <v>20</v>
      </c>
      <c r="AC42" s="11" t="n">
        <v>0</v>
      </c>
      <c r="AD42" s="11" t="n">
        <v>0</v>
      </c>
      <c r="AE42" s="6" t="n">
        <f aca="false">AB$24-AC$24-AD$24</f>
        <v>20</v>
      </c>
      <c r="AF42" s="39" t="s">
        <v>34</v>
      </c>
      <c r="AG42" s="37" t="n">
        <v>1</v>
      </c>
      <c r="AH42" s="11" t="n">
        <f aca="false">SUM(AI42,AJ42,AK42)</f>
        <v>5</v>
      </c>
      <c r="AI42" s="11" t="n">
        <f aca="false">IF(AJ41&gt;=1,INT(AI41*(1-$CJ$39/100)),0)</f>
        <v>3</v>
      </c>
      <c r="AJ42" s="11" t="n">
        <v>2</v>
      </c>
      <c r="AK42" s="6" t="n">
        <f aca="false">AH$24-AI$24-AJ$24</f>
        <v>0</v>
      </c>
      <c r="AL42" s="16" t="s">
        <v>35</v>
      </c>
      <c r="AM42" s="37" t="n">
        <v>1</v>
      </c>
      <c r="AN42" s="11" t="n">
        <f aca="false">SUM(AO42,AP42,AQ42)</f>
        <v>0</v>
      </c>
      <c r="AO42" s="11" t="n">
        <f aca="false">IF(AP41&gt;=1,INT(AO41*(1-$CJ$39/100)),0)</f>
        <v>0</v>
      </c>
      <c r="AP42" s="11" t="n">
        <v>0</v>
      </c>
      <c r="AQ42" s="6" t="n">
        <f aca="false">AN$24-AO$24-AP$24</f>
        <v>0</v>
      </c>
      <c r="AR42" s="17" t="s">
        <v>36</v>
      </c>
      <c r="AS42" s="37" t="n">
        <v>1</v>
      </c>
      <c r="AT42" s="11" t="n">
        <f aca="false">SUM(AU42,AV42,AW42)</f>
        <v>0</v>
      </c>
      <c r="AU42" s="11" t="n">
        <v>0</v>
      </c>
      <c r="AV42" s="11" t="n">
        <v>0</v>
      </c>
      <c r="AW42" s="6" t="n">
        <f aca="false">AT$24-AU$24-AV$24</f>
        <v>0</v>
      </c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38" t="s">
        <v>39</v>
      </c>
      <c r="BK42" s="40" t="n">
        <v>0</v>
      </c>
      <c r="BL42" s="11" t="n">
        <f aca="false">SUM(BM42,BN42,BO42)</f>
        <v>20</v>
      </c>
      <c r="BM42" s="11" t="n">
        <v>0</v>
      </c>
      <c r="BN42" s="11" t="n">
        <v>0</v>
      </c>
      <c r="BO42" s="6" t="n">
        <f aca="false">BL$24-BM$24-BN$24</f>
        <v>20</v>
      </c>
      <c r="BP42" s="15" t="s">
        <v>37</v>
      </c>
      <c r="BQ42" s="40" t="n">
        <v>0</v>
      </c>
      <c r="BR42" s="11" t="n">
        <f aca="false">SUM(BS42,BT42,BU42)</f>
        <v>0</v>
      </c>
      <c r="BS42" s="11" t="n">
        <f aca="false">IF(BT41&gt;=1,INT(BS41*(1-$CJ$39/100)),0)</f>
        <v>0</v>
      </c>
      <c r="BT42" s="11" t="n">
        <v>0</v>
      </c>
      <c r="BU42" s="22" t="n">
        <f aca="false">BR$24-BS$24-BT$24</f>
        <v>0</v>
      </c>
      <c r="BV42" s="41" t="s">
        <v>38</v>
      </c>
      <c r="BW42" s="40" t="n">
        <v>0</v>
      </c>
      <c r="BX42" s="11" t="n">
        <f aca="false">SUM(BY42,BZ42,CA42)</f>
        <v>5</v>
      </c>
      <c r="BY42" s="11" t="n">
        <f aca="false">IF(BZ41&gt;=1,INT(BY41*(1-$CJ$39/100)),0)</f>
        <v>3</v>
      </c>
      <c r="BZ42" s="11" t="n">
        <v>2</v>
      </c>
      <c r="CA42" s="22" t="n">
        <f aca="false">BX$24-BY$24-BZ$24</f>
        <v>0</v>
      </c>
      <c r="CB42" s="14" t="s">
        <v>40</v>
      </c>
      <c r="CC42" s="21" t="n">
        <v>0</v>
      </c>
      <c r="CD42" s="11" t="n">
        <f aca="false">SUM(CE42,CF42,CG42)</f>
        <v>0</v>
      </c>
      <c r="CE42" s="11" t="n">
        <f aca="false">IF(CF41&gt;=1,INT(CE41*(1-$CJ$39/100)),0)</f>
        <v>0</v>
      </c>
      <c r="CF42" s="11" t="n">
        <f aca="false">IF(CF41&gt;1,INT(CF41*(1-$CJ$4/100)),IF(CE42=1,1,IF(CE42=0,0,CF41)))</f>
        <v>0</v>
      </c>
      <c r="CG42" s="22" t="n">
        <v>0</v>
      </c>
      <c r="CH42" s="0"/>
      <c r="CI42" s="0"/>
      <c r="CJ42" s="24"/>
      <c r="CK42" s="0"/>
      <c r="CL42" s="0"/>
      <c r="CM42" s="0"/>
      <c r="CN42" s="0"/>
    </row>
    <row r="43" customFormat="false" ht="12.8" hidden="false" customHeight="false" outlineLevel="0" collapsed="false">
      <c r="A43" s="6" t="s">
        <v>107</v>
      </c>
      <c r="B43" s="7" t="n">
        <f aca="false">C43+D43</f>
        <v>48</v>
      </c>
      <c r="C43" s="8" t="n">
        <f aca="false">V43+AB43+AH43+AN43+AT43</f>
        <v>24</v>
      </c>
      <c r="D43" s="8" t="n">
        <f aca="false">BX43+BR43+BL43+CD43</f>
        <v>24</v>
      </c>
      <c r="E43" s="9" t="n">
        <f aca="false">C43-D43</f>
        <v>0</v>
      </c>
      <c r="F43" s="8" t="n">
        <f aca="false">W43+AC43+AI43+AO43+AU43</f>
        <v>2</v>
      </c>
      <c r="G43" s="8" t="n">
        <f aca="false">BM43+BS43+BY43+CE43</f>
        <v>2</v>
      </c>
      <c r="H43" s="9" t="n">
        <f aca="false">F43-G43</f>
        <v>0</v>
      </c>
      <c r="I43" s="8" t="n">
        <f aca="false">X43+AD43+AJ43+AP43+AV43</f>
        <v>2</v>
      </c>
      <c r="J43" s="8" t="n">
        <f aca="false">BN43+BT43+BZ43+CF43</f>
        <v>2</v>
      </c>
      <c r="K43" s="9" t="n">
        <f aca="false">I43-J43</f>
        <v>0</v>
      </c>
      <c r="L43" s="8" t="n">
        <f aca="false">Y43+AE43+AK43+AQ43+AW43</f>
        <v>20</v>
      </c>
      <c r="M43" s="8" t="n">
        <f aca="false">CA43+BU43+BO43+CG43</f>
        <v>20</v>
      </c>
      <c r="N43" s="42"/>
      <c r="O43" s="11"/>
      <c r="P43" s="26"/>
      <c r="Q43" s="11"/>
      <c r="R43" s="26"/>
      <c r="S43" s="6"/>
      <c r="T43" s="12" t="s">
        <v>32</v>
      </c>
      <c r="U43" s="37" t="n">
        <v>1</v>
      </c>
      <c r="V43" s="11" t="n">
        <f aca="false">SUM(W43,X43,Y43)</f>
        <v>0</v>
      </c>
      <c r="W43" s="11" t="n">
        <f aca="false">IF(X42&gt;=1,INT(W42*(1-$CJ$39/100)),0)</f>
        <v>0</v>
      </c>
      <c r="X43" s="11" t="n">
        <v>0</v>
      </c>
      <c r="Y43" s="6" t="n">
        <f aca="false">V$24-W$24-X$24</f>
        <v>0</v>
      </c>
      <c r="Z43" s="38" t="s">
        <v>33</v>
      </c>
      <c r="AA43" s="37" t="n">
        <v>1</v>
      </c>
      <c r="AB43" s="11" t="n">
        <v>20</v>
      </c>
      <c r="AC43" s="11" t="n">
        <v>0</v>
      </c>
      <c r="AD43" s="11" t="n">
        <v>0</v>
      </c>
      <c r="AE43" s="6" t="n">
        <f aca="false">AB$24-AC$24-AD$24</f>
        <v>20</v>
      </c>
      <c r="AF43" s="39" t="s">
        <v>34</v>
      </c>
      <c r="AG43" s="37" t="n">
        <v>1</v>
      </c>
      <c r="AH43" s="11" t="n">
        <f aca="false">SUM(AI43,AJ43,AK43)</f>
        <v>4</v>
      </c>
      <c r="AI43" s="11" t="n">
        <f aca="false">IF(AJ42&gt;=1,INT(AI42*(1-$CJ$39/100)),0)</f>
        <v>2</v>
      </c>
      <c r="AJ43" s="11" t="n">
        <v>2</v>
      </c>
      <c r="AK43" s="6" t="n">
        <f aca="false">AH$24-AI$24-AJ$24</f>
        <v>0</v>
      </c>
      <c r="AL43" s="16" t="s">
        <v>35</v>
      </c>
      <c r="AM43" s="37" t="n">
        <v>1</v>
      </c>
      <c r="AN43" s="11" t="n">
        <f aca="false">SUM(AO43,AP43,AQ43)</f>
        <v>0</v>
      </c>
      <c r="AO43" s="11" t="n">
        <f aca="false">IF(AP42&gt;=1,INT(AO42*(1-$CJ$39/100)),0)</f>
        <v>0</v>
      </c>
      <c r="AP43" s="11" t="n">
        <v>0</v>
      </c>
      <c r="AQ43" s="6" t="n">
        <f aca="false">AN$24-AO$24-AP$24</f>
        <v>0</v>
      </c>
      <c r="AR43" s="17" t="s">
        <v>36</v>
      </c>
      <c r="AS43" s="37" t="n">
        <v>1</v>
      </c>
      <c r="AT43" s="11" t="n">
        <f aca="false">SUM(AU43,AV43,AW43)</f>
        <v>0</v>
      </c>
      <c r="AU43" s="11" t="n">
        <v>0</v>
      </c>
      <c r="AV43" s="11" t="n">
        <v>0</v>
      </c>
      <c r="AW43" s="6" t="n">
        <f aca="false">AT$24-AU$24-AV$24</f>
        <v>0</v>
      </c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38" t="s">
        <v>39</v>
      </c>
      <c r="BK43" s="40" t="n">
        <v>0</v>
      </c>
      <c r="BL43" s="11" t="n">
        <f aca="false">SUM(BM43,BN43,BO43)</f>
        <v>20</v>
      </c>
      <c r="BM43" s="11" t="n">
        <v>0</v>
      </c>
      <c r="BN43" s="11" t="n">
        <v>0</v>
      </c>
      <c r="BO43" s="6" t="n">
        <f aca="false">BL$24-BM$24-BN$24</f>
        <v>20</v>
      </c>
      <c r="BP43" s="15" t="s">
        <v>37</v>
      </c>
      <c r="BQ43" s="40" t="n">
        <v>0</v>
      </c>
      <c r="BR43" s="11" t="n">
        <f aca="false">SUM(BS43,BT43,BU43)</f>
        <v>0</v>
      </c>
      <c r="BS43" s="11" t="n">
        <f aca="false">IF(BT42&gt;=1,INT(BS42*(1-$CJ$39/100)),0)</f>
        <v>0</v>
      </c>
      <c r="BT43" s="11" t="n">
        <v>0</v>
      </c>
      <c r="BU43" s="22" t="n">
        <f aca="false">BR$24-BS$24-BT$24</f>
        <v>0</v>
      </c>
      <c r="BV43" s="41" t="s">
        <v>38</v>
      </c>
      <c r="BW43" s="40" t="n">
        <v>0</v>
      </c>
      <c r="BX43" s="11" t="n">
        <f aca="false">SUM(BY43,BZ43,CA43)</f>
        <v>4</v>
      </c>
      <c r="BY43" s="11" t="n">
        <f aca="false">IF(BZ42&gt;=1,INT(BY42*(1-$CJ$39/100)),0)</f>
        <v>2</v>
      </c>
      <c r="BZ43" s="11" t="n">
        <v>2</v>
      </c>
      <c r="CA43" s="22" t="n">
        <f aca="false">BX$24-BY$24-BZ$24</f>
        <v>0</v>
      </c>
      <c r="CB43" s="14" t="s">
        <v>40</v>
      </c>
      <c r="CC43" s="21" t="n">
        <v>0</v>
      </c>
      <c r="CD43" s="11" t="n">
        <f aca="false">SUM(CE43,CF43,CG43)</f>
        <v>0</v>
      </c>
      <c r="CE43" s="11" t="n">
        <f aca="false">IF(CF42&gt;=1,INT(CE42*(1-$CJ$39/100)),0)</f>
        <v>0</v>
      </c>
      <c r="CF43" s="11" t="n">
        <v>0</v>
      </c>
      <c r="CG43" s="22" t="n">
        <v>0</v>
      </c>
      <c r="CH43" s="0"/>
      <c r="CI43" s="0"/>
      <c r="CJ43" s="24"/>
      <c r="CK43" s="0"/>
      <c r="CL43" s="0"/>
      <c r="CM43" s="0"/>
      <c r="CN43" s="0"/>
    </row>
    <row r="44" customFormat="false" ht="12.8" hidden="false" customHeight="false" outlineLevel="0" collapsed="false">
      <c r="A44" s="6" t="s">
        <v>108</v>
      </c>
      <c r="B44" s="7" t="n">
        <f aca="false">C44+D44</f>
        <v>44</v>
      </c>
      <c r="C44" s="8" t="n">
        <f aca="false">V44+AB44+AH44+AN44+AT44</f>
        <v>22</v>
      </c>
      <c r="D44" s="8" t="n">
        <f aca="false">BX44+BR44+BL44+CD44</f>
        <v>22</v>
      </c>
      <c r="E44" s="9" t="n">
        <f aca="false">C44-D44</f>
        <v>0</v>
      </c>
      <c r="F44" s="8" t="n">
        <f aca="false">W44+AC44+AI44+AO44+AU44</f>
        <v>1</v>
      </c>
      <c r="G44" s="8" t="n">
        <f aca="false">BM44+BS44+BY44+CE44</f>
        <v>1</v>
      </c>
      <c r="H44" s="9" t="n">
        <f aca="false">F44-G44</f>
        <v>0</v>
      </c>
      <c r="I44" s="8" t="n">
        <f aca="false">X44+AD44+AJ44+AP44+AV44</f>
        <v>1</v>
      </c>
      <c r="J44" s="8" t="n">
        <f aca="false">BN44+BT44+BZ44+CF44</f>
        <v>1</v>
      </c>
      <c r="K44" s="9" t="n">
        <f aca="false">I44-J44</f>
        <v>0</v>
      </c>
      <c r="L44" s="8" t="n">
        <f aca="false">Y44+AE44+AK44+AQ44+AW44</f>
        <v>20</v>
      </c>
      <c r="M44" s="8" t="n">
        <f aca="false">CA44+BU44+BO44+CG44</f>
        <v>20</v>
      </c>
      <c r="N44" s="42"/>
      <c r="O44" s="11"/>
      <c r="P44" s="26"/>
      <c r="Q44" s="11"/>
      <c r="R44" s="26"/>
      <c r="S44" s="6"/>
      <c r="T44" s="12" t="s">
        <v>32</v>
      </c>
      <c r="U44" s="37" t="n">
        <v>1</v>
      </c>
      <c r="V44" s="11" t="n">
        <f aca="false">SUM(W44,X44,Y44)</f>
        <v>0</v>
      </c>
      <c r="W44" s="11" t="n">
        <f aca="false">IF(X43&gt;=1,INT(W43*(1-$CJ$39/100)),0)</f>
        <v>0</v>
      </c>
      <c r="X44" s="11" t="n">
        <v>0</v>
      </c>
      <c r="Y44" s="6" t="n">
        <f aca="false">V$24-W$24-X$24</f>
        <v>0</v>
      </c>
      <c r="Z44" s="38" t="s">
        <v>33</v>
      </c>
      <c r="AA44" s="37" t="n">
        <v>1</v>
      </c>
      <c r="AB44" s="11" t="n">
        <v>20</v>
      </c>
      <c r="AC44" s="11" t="n">
        <v>0</v>
      </c>
      <c r="AD44" s="11" t="n">
        <v>0</v>
      </c>
      <c r="AE44" s="6" t="n">
        <f aca="false">AB$24-AC$24-AD$24</f>
        <v>20</v>
      </c>
      <c r="AF44" s="39" t="s">
        <v>34</v>
      </c>
      <c r="AG44" s="37" t="n">
        <v>1</v>
      </c>
      <c r="AH44" s="11" t="n">
        <f aca="false">SUM(AI44,AJ44,AK44)</f>
        <v>2</v>
      </c>
      <c r="AI44" s="11" t="n">
        <f aca="false">IF(AJ43&gt;=1,INT(AI43*(1-$CJ$39/100)),0)</f>
        <v>1</v>
      </c>
      <c r="AJ44" s="11" t="n">
        <v>1</v>
      </c>
      <c r="AK44" s="6" t="n">
        <f aca="false">AH$24-AI$24-AJ$24</f>
        <v>0</v>
      </c>
      <c r="AL44" s="16" t="s">
        <v>35</v>
      </c>
      <c r="AM44" s="37" t="n">
        <v>1</v>
      </c>
      <c r="AN44" s="11" t="n">
        <f aca="false">SUM(AO44,AP44,AQ44)</f>
        <v>0</v>
      </c>
      <c r="AO44" s="11" t="n">
        <f aca="false">IF(AP43&gt;=1,INT(AO43*(1-$CJ$39/100)),0)</f>
        <v>0</v>
      </c>
      <c r="AP44" s="11" t="n">
        <v>0</v>
      </c>
      <c r="AQ44" s="6" t="n">
        <f aca="false">AN$24-AO$24-AP$24</f>
        <v>0</v>
      </c>
      <c r="AR44" s="17" t="s">
        <v>36</v>
      </c>
      <c r="AS44" s="37" t="n">
        <v>1</v>
      </c>
      <c r="AT44" s="11" t="n">
        <f aca="false">SUM(AU44,AV44,AW44)</f>
        <v>0</v>
      </c>
      <c r="AU44" s="11" t="n">
        <v>0</v>
      </c>
      <c r="AV44" s="11" t="n">
        <v>0</v>
      </c>
      <c r="AW44" s="6" t="n">
        <f aca="false">AT$24-AU$24-AV$24</f>
        <v>0</v>
      </c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38" t="s">
        <v>39</v>
      </c>
      <c r="BK44" s="40" t="n">
        <v>0</v>
      </c>
      <c r="BL44" s="11" t="n">
        <f aca="false">SUM(BM44,BN44,BO44)</f>
        <v>20</v>
      </c>
      <c r="BM44" s="11" t="n">
        <v>0</v>
      </c>
      <c r="BN44" s="11" t="n">
        <v>0</v>
      </c>
      <c r="BO44" s="6" t="n">
        <f aca="false">BL$24-BM$24-BN$24</f>
        <v>20</v>
      </c>
      <c r="BP44" s="15" t="s">
        <v>37</v>
      </c>
      <c r="BQ44" s="40" t="n">
        <v>0</v>
      </c>
      <c r="BR44" s="11" t="n">
        <f aca="false">SUM(BS44,BT44,BU44)</f>
        <v>0</v>
      </c>
      <c r="BS44" s="11" t="n">
        <f aca="false">IF(BT43&gt;=1,INT(BS43*(1-$CJ$39/100)),0)</f>
        <v>0</v>
      </c>
      <c r="BT44" s="11" t="n">
        <v>0</v>
      </c>
      <c r="BU44" s="22" t="n">
        <f aca="false">BR$24-BS$24-BT$24</f>
        <v>0</v>
      </c>
      <c r="BV44" s="41" t="s">
        <v>38</v>
      </c>
      <c r="BW44" s="40" t="n">
        <v>0</v>
      </c>
      <c r="BX44" s="11" t="n">
        <f aca="false">SUM(BY44,BZ44,CA44)</f>
        <v>2</v>
      </c>
      <c r="BY44" s="11" t="n">
        <f aca="false">IF(BZ43&gt;=1,INT(BY43*(1-$CJ$39/100)),0)</f>
        <v>1</v>
      </c>
      <c r="BZ44" s="11" t="n">
        <v>1</v>
      </c>
      <c r="CA44" s="22" t="n">
        <f aca="false">BX$24-BY$24-BZ$24</f>
        <v>0</v>
      </c>
      <c r="CB44" s="14" t="s">
        <v>40</v>
      </c>
      <c r="CC44" s="21" t="n">
        <v>0</v>
      </c>
      <c r="CD44" s="11" t="n">
        <f aca="false">SUM(CE44,CF44,CG44)</f>
        <v>0</v>
      </c>
      <c r="CE44" s="11" t="n">
        <f aca="false">IF(CF43&gt;=1,INT(CE43*(1-$CJ$39/100)),0)</f>
        <v>0</v>
      </c>
      <c r="CF44" s="11" t="n">
        <v>0</v>
      </c>
      <c r="CG44" s="22" t="n">
        <v>0</v>
      </c>
      <c r="CH44" s="0"/>
      <c r="CI44" s="0"/>
      <c r="CJ44" s="24"/>
      <c r="CK44" s="0"/>
      <c r="CL44" s="0"/>
      <c r="CM44" s="0"/>
      <c r="CN44" s="0"/>
    </row>
    <row r="45" customFormat="false" ht="12.8" hidden="false" customHeight="false" outlineLevel="0" collapsed="false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1"/>
      <c r="CH45" s="0"/>
      <c r="CI45" s="0"/>
      <c r="CJ45" s="24"/>
      <c r="CK45" s="0"/>
      <c r="CL45" s="0"/>
      <c r="CM45" s="0"/>
      <c r="CN45" s="0"/>
    </row>
    <row r="46" customFormat="false" ht="12.8" hidden="false" customHeight="false" outlineLevel="0" collapsed="false">
      <c r="A46" s="6" t="s">
        <v>109</v>
      </c>
      <c r="B46" s="7" t="n">
        <f aca="false">C46+D46</f>
        <v>252</v>
      </c>
      <c r="C46" s="8" t="n">
        <f aca="false">V46+AB46+AH46+AN46+AT46</f>
        <v>126</v>
      </c>
      <c r="D46" s="8" t="n">
        <f aca="false">BX46+BR46+BL46+CD46</f>
        <v>126</v>
      </c>
      <c r="E46" s="9" t="n">
        <f aca="false">C46-D46</f>
        <v>0</v>
      </c>
      <c r="F46" s="8" t="n">
        <f aca="false">W46+AC46+AI46+AO46+AU46</f>
        <v>85</v>
      </c>
      <c r="G46" s="8" t="n">
        <f aca="false">BM46+BS46+BY46+CE46</f>
        <v>86</v>
      </c>
      <c r="H46" s="9" t="n">
        <f aca="false">F46-G46</f>
        <v>-1</v>
      </c>
      <c r="I46" s="8" t="n">
        <f aca="false">X46+AD46+AJ46+AP46+AV46</f>
        <v>22</v>
      </c>
      <c r="J46" s="8" t="n">
        <f aca="false">BN46+BT46+BZ46+CF46</f>
        <v>21</v>
      </c>
      <c r="K46" s="9" t="n">
        <f aca="false">I46-J46</f>
        <v>1</v>
      </c>
      <c r="L46" s="8" t="n">
        <f aca="false">Y46+AE46+AK46+AQ46+AW46</f>
        <v>19</v>
      </c>
      <c r="M46" s="8" t="n">
        <f aca="false">CA46+BU46+BO46+CG46</f>
        <v>19</v>
      </c>
      <c r="N46" s="10" t="n">
        <v>80</v>
      </c>
      <c r="O46" s="11" t="s">
        <v>110</v>
      </c>
      <c r="P46" s="11" t="n">
        <v>20</v>
      </c>
      <c r="Q46" s="11" t="s">
        <v>110</v>
      </c>
      <c r="R46" s="11" t="n">
        <v>100</v>
      </c>
      <c r="S46" s="6" t="s">
        <v>111</v>
      </c>
      <c r="T46" s="12" t="s">
        <v>32</v>
      </c>
      <c r="U46" s="37" t="n">
        <v>1</v>
      </c>
      <c r="V46" s="11" t="n">
        <v>19</v>
      </c>
      <c r="W46" s="11" t="n">
        <v>0</v>
      </c>
      <c r="X46" s="11" t="n">
        <v>0</v>
      </c>
      <c r="Y46" s="6" t="n">
        <f aca="false">V$46-W$46-X$46</f>
        <v>19</v>
      </c>
      <c r="Z46" s="38" t="s">
        <v>33</v>
      </c>
      <c r="AA46" s="37" t="n">
        <v>1</v>
      </c>
      <c r="AB46" s="11" t="n">
        <v>30</v>
      </c>
      <c r="AC46" s="11" t="n">
        <f aca="false">ROUND(AB46*$N$46/100,0)</f>
        <v>24</v>
      </c>
      <c r="AD46" s="11" t="n">
        <f aca="false">ROUND(AB46*$P$46/100,0)</f>
        <v>6</v>
      </c>
      <c r="AE46" s="6" t="n">
        <f aca="false">AB$46-AC$46-AD$46</f>
        <v>0</v>
      </c>
      <c r="AF46" s="39" t="s">
        <v>34</v>
      </c>
      <c r="AG46" s="37" t="n">
        <v>1</v>
      </c>
      <c r="AH46" s="11" t="n">
        <v>40</v>
      </c>
      <c r="AI46" s="11" t="n">
        <f aca="false">ROUND(AH46*$N$46/100,0)</f>
        <v>32</v>
      </c>
      <c r="AJ46" s="11" t="n">
        <f aca="false">ROUND(AH46*$P$46/100,0)</f>
        <v>8</v>
      </c>
      <c r="AK46" s="6" t="n">
        <f aca="false">AH$46-AI$46-AJ$46</f>
        <v>0</v>
      </c>
      <c r="AL46" s="16" t="s">
        <v>35</v>
      </c>
      <c r="AM46" s="37" t="n">
        <v>1</v>
      </c>
      <c r="AN46" s="11" t="n">
        <v>28</v>
      </c>
      <c r="AO46" s="11" t="n">
        <f aca="false">ROUND(AN46*$N$46/100,0)</f>
        <v>22</v>
      </c>
      <c r="AP46" s="11" t="n">
        <f aca="false">ROUND(AN46*$P$24/100,0)</f>
        <v>6</v>
      </c>
      <c r="AQ46" s="6" t="n">
        <f aca="false">AN$46-AO$46-AP$46</f>
        <v>0</v>
      </c>
      <c r="AR46" s="17" t="s">
        <v>36</v>
      </c>
      <c r="AS46" s="37" t="n">
        <v>1</v>
      </c>
      <c r="AT46" s="11" t="n">
        <v>9</v>
      </c>
      <c r="AU46" s="11" t="n">
        <f aca="false">ROUND(AT46*$N$46/100,0)</f>
        <v>7</v>
      </c>
      <c r="AV46" s="11" t="n">
        <f aca="false">ROUND(AT46*$P$46/100,0)</f>
        <v>2</v>
      </c>
      <c r="AW46" s="6" t="n">
        <f aca="false">AT$46-AU$46-AV$46</f>
        <v>0</v>
      </c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38" t="s">
        <v>39</v>
      </c>
      <c r="BK46" s="40" t="n">
        <v>0</v>
      </c>
      <c r="BL46" s="11" t="n">
        <v>20</v>
      </c>
      <c r="BM46" s="11" t="n">
        <f aca="false">ROUND(BL46*$N$46/100,0)</f>
        <v>16</v>
      </c>
      <c r="BN46" s="11" t="n">
        <f aca="false">ROUND(BL46*$P$46/100,0)</f>
        <v>4</v>
      </c>
      <c r="BO46" s="6" t="n">
        <f aca="false">BL$46-BM$46-BN$46</f>
        <v>0</v>
      </c>
      <c r="BP46" s="15" t="s">
        <v>37</v>
      </c>
      <c r="BQ46" s="40" t="n">
        <v>0</v>
      </c>
      <c r="BR46" s="11" t="n">
        <v>35</v>
      </c>
      <c r="BS46" s="11" t="n">
        <f aca="false">ROUND(BR46*$N$46/100,0)</f>
        <v>28</v>
      </c>
      <c r="BT46" s="11" t="n">
        <f aca="false">ROUND(BR46*$P$46/100,0)</f>
        <v>7</v>
      </c>
      <c r="BU46" s="22" t="n">
        <f aca="false">BR$46-BS$46-BT$46</f>
        <v>0</v>
      </c>
      <c r="BV46" s="41" t="s">
        <v>38</v>
      </c>
      <c r="BW46" s="40" t="n">
        <v>0</v>
      </c>
      <c r="BX46" s="11" t="n">
        <v>52</v>
      </c>
      <c r="BY46" s="11" t="n">
        <f aca="false">ROUND(BX46*$N$46/100,0)</f>
        <v>42</v>
      </c>
      <c r="BZ46" s="11" t="n">
        <f aca="false">ROUND(BX46*$P$46/100,0)</f>
        <v>10</v>
      </c>
      <c r="CA46" s="22" t="n">
        <f aca="false">BX$46-BY$46-BZ$46</f>
        <v>0</v>
      </c>
      <c r="CB46" s="14" t="s">
        <v>40</v>
      </c>
      <c r="CC46" s="21" t="n">
        <v>0</v>
      </c>
      <c r="CD46" s="23" t="n">
        <v>19</v>
      </c>
      <c r="CE46" s="11" t="n">
        <v>0</v>
      </c>
      <c r="CF46" s="11" t="n">
        <v>0</v>
      </c>
      <c r="CG46" s="22" t="n">
        <f aca="false">CD$46-CE$46-CF$46</f>
        <v>19</v>
      </c>
      <c r="CH46" s="0"/>
      <c r="CI46" s="0"/>
      <c r="CJ46" s="24"/>
      <c r="CK46" s="0"/>
      <c r="CL46" s="0"/>
      <c r="CM46" s="0"/>
      <c r="CN46" s="0"/>
    </row>
    <row r="47" customFormat="false" ht="12.8" hidden="false" customHeight="false" outlineLevel="0" collapsed="false">
      <c r="A47" s="6" t="s">
        <v>112</v>
      </c>
      <c r="B47" s="7" t="n">
        <f aca="false">C47+D47</f>
        <v>230</v>
      </c>
      <c r="C47" s="8" t="n">
        <f aca="false">V47+AB47+AH47+AN47+AT47</f>
        <v>115</v>
      </c>
      <c r="D47" s="8" t="n">
        <f aca="false">BX47+BR47+BL47+CD47</f>
        <v>115</v>
      </c>
      <c r="E47" s="9" t="n">
        <f aca="false">C47-D47</f>
        <v>0</v>
      </c>
      <c r="F47" s="8" t="n">
        <f aca="false">W47+AC47+AI47+AO47+AU47</f>
        <v>75</v>
      </c>
      <c r="G47" s="8" t="n">
        <f aca="false">BM47+BS47+BY47+CE47</f>
        <v>76</v>
      </c>
      <c r="H47" s="9" t="n">
        <f aca="false">F47-G47</f>
        <v>-1</v>
      </c>
      <c r="I47" s="8" t="n">
        <f aca="false">X47+AD47+AJ47+AP47+AV47</f>
        <v>21</v>
      </c>
      <c r="J47" s="8" t="n">
        <f aca="false">BN47+BT47+BZ47+CF47</f>
        <v>20</v>
      </c>
      <c r="K47" s="9" t="n">
        <f aca="false">I47-J47</f>
        <v>1</v>
      </c>
      <c r="L47" s="8" t="n">
        <f aca="false">Y47+AE47+AK47+AQ47+AW47</f>
        <v>19</v>
      </c>
      <c r="M47" s="8" t="n">
        <f aca="false">CA47+BU47+BO47+CG47</f>
        <v>19</v>
      </c>
      <c r="N47" s="43" t="str">
        <f aca="false">"The training data reduces by "&amp;CJ61&amp;"% from previous row"</f>
        <v>The training data reduces by 10% from previous row</v>
      </c>
      <c r="O47" s="11"/>
      <c r="P47" s="44" t="s">
        <v>43</v>
      </c>
      <c r="Q47" s="11"/>
      <c r="R47" s="45" t="s">
        <v>113</v>
      </c>
      <c r="S47" s="6"/>
      <c r="T47" s="12" t="s">
        <v>32</v>
      </c>
      <c r="U47" s="37" t="n">
        <v>1</v>
      </c>
      <c r="V47" s="11" t="n">
        <f aca="false">SUM(W47,X47,Y47)</f>
        <v>19</v>
      </c>
      <c r="W47" s="11" t="n">
        <f aca="false">IF(X46&gt;=1,INT(W46*(1-$CJ$39/100)),0)</f>
        <v>0</v>
      </c>
      <c r="X47" s="11" t="n">
        <v>0</v>
      </c>
      <c r="Y47" s="6" t="n">
        <f aca="false">V$46-W$46-X$46</f>
        <v>19</v>
      </c>
      <c r="Z47" s="38" t="s">
        <v>33</v>
      </c>
      <c r="AA47" s="37" t="n">
        <v>1</v>
      </c>
      <c r="AB47" s="11" t="n">
        <f aca="false">SUM(AC47,AD47,AE47)</f>
        <v>27</v>
      </c>
      <c r="AC47" s="11" t="n">
        <f aca="false">IF(AD46&gt;=1,INT(AC46*(1-$CJ$61/100)),0)</f>
        <v>21</v>
      </c>
      <c r="AD47" s="11" t="n">
        <v>6</v>
      </c>
      <c r="AE47" s="6" t="n">
        <f aca="false">AB$46-AC$46-AD$46</f>
        <v>0</v>
      </c>
      <c r="AF47" s="39" t="s">
        <v>34</v>
      </c>
      <c r="AG47" s="37" t="n">
        <v>1</v>
      </c>
      <c r="AH47" s="11" t="n">
        <f aca="false">SUM(AI47,AJ47,AK47)</f>
        <v>35</v>
      </c>
      <c r="AI47" s="11" t="n">
        <f aca="false">IF(AJ46&gt;=1,INT(AI46*(1-$CJ$61/100)),0)</f>
        <v>28</v>
      </c>
      <c r="AJ47" s="11" t="n">
        <v>7</v>
      </c>
      <c r="AK47" s="6" t="n">
        <f aca="false">AH$46-AI$46-AJ$46</f>
        <v>0</v>
      </c>
      <c r="AL47" s="16" t="s">
        <v>35</v>
      </c>
      <c r="AM47" s="37" t="n">
        <v>1</v>
      </c>
      <c r="AN47" s="11" t="n">
        <f aca="false">SUM(AO47,AP47,AQ47)</f>
        <v>25</v>
      </c>
      <c r="AO47" s="11" t="n">
        <f aca="false">IF(AP46&gt;=1,INT(AO46*(1-$CJ$61/100)),0)</f>
        <v>19</v>
      </c>
      <c r="AP47" s="11" t="n">
        <v>6</v>
      </c>
      <c r="AQ47" s="6" t="n">
        <f aca="false">AN$46-AO$46-AP$46</f>
        <v>0</v>
      </c>
      <c r="AR47" s="17" t="s">
        <v>36</v>
      </c>
      <c r="AS47" s="37" t="n">
        <v>1</v>
      </c>
      <c r="AT47" s="11" t="n">
        <f aca="false">SUM(AU47,AV47,AW47)</f>
        <v>9</v>
      </c>
      <c r="AU47" s="11" t="n">
        <v>7</v>
      </c>
      <c r="AV47" s="11" t="n">
        <v>2</v>
      </c>
      <c r="AW47" s="6" t="n">
        <f aca="false">AT$46-AU$46-AV$46</f>
        <v>0</v>
      </c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38" t="s">
        <v>39</v>
      </c>
      <c r="BK47" s="40" t="n">
        <v>0</v>
      </c>
      <c r="BL47" s="11" t="n">
        <f aca="false">SUM(BM47,BN47,BO47)</f>
        <v>18</v>
      </c>
      <c r="BM47" s="11" t="n">
        <f aca="false">IF(BN46&gt;=1,INT(BM46*(1-$CJ$61/100)),0)</f>
        <v>14</v>
      </c>
      <c r="BN47" s="11" t="n">
        <v>4</v>
      </c>
      <c r="BO47" s="6" t="n">
        <f aca="false">BL$46-BM$46-BN$46</f>
        <v>0</v>
      </c>
      <c r="BP47" s="15" t="s">
        <v>37</v>
      </c>
      <c r="BQ47" s="40" t="n">
        <v>0</v>
      </c>
      <c r="BR47" s="11" t="n">
        <f aca="false">SUM(BS47,BT47,BU47)</f>
        <v>32</v>
      </c>
      <c r="BS47" s="11" t="n">
        <f aca="false">IF(BT46&gt;=1,INT(BS46*(1-$CJ$61/100)),0)</f>
        <v>25</v>
      </c>
      <c r="BT47" s="11" t="n">
        <v>7</v>
      </c>
      <c r="BU47" s="22" t="n">
        <f aca="false">BR$46-BS$46-BT$46</f>
        <v>0</v>
      </c>
      <c r="BV47" s="41" t="s">
        <v>38</v>
      </c>
      <c r="BW47" s="40" t="n">
        <v>0</v>
      </c>
      <c r="BX47" s="11" t="n">
        <f aca="false">SUM(BY47,BZ47,CA47)</f>
        <v>46</v>
      </c>
      <c r="BY47" s="11" t="n">
        <f aca="false">IF(BZ46&gt;=1,INT(BY46*(1-$CJ$61/100)),0)</f>
        <v>37</v>
      </c>
      <c r="BZ47" s="11" t="n">
        <v>9</v>
      </c>
      <c r="CA47" s="22" t="n">
        <f aca="false">BX$46-BY$46-BZ$46</f>
        <v>0</v>
      </c>
      <c r="CB47" s="14" t="s">
        <v>40</v>
      </c>
      <c r="CC47" s="21" t="n">
        <v>0</v>
      </c>
      <c r="CD47" s="11" t="n">
        <f aca="false">SUM(CE47,CF47,CG47)</f>
        <v>19</v>
      </c>
      <c r="CE47" s="11" t="n">
        <f aca="false">IF(CF46&gt;=1,INT(CE46*(1-$CJ$39/100)),0)</f>
        <v>0</v>
      </c>
      <c r="CF47" s="11" t="n">
        <v>0</v>
      </c>
      <c r="CG47" s="22" t="n">
        <f aca="false">CD$46-CE$46-CF$46</f>
        <v>19</v>
      </c>
      <c r="CH47" s="0"/>
      <c r="CI47" s="0"/>
      <c r="CJ47" s="24"/>
      <c r="CK47" s="0"/>
      <c r="CL47" s="0"/>
      <c r="CM47" s="0"/>
      <c r="CN47" s="0"/>
    </row>
    <row r="48" customFormat="false" ht="12.8" hidden="false" customHeight="false" outlineLevel="0" collapsed="false">
      <c r="A48" s="6" t="s">
        <v>114</v>
      </c>
      <c r="B48" s="7" t="n">
        <f aca="false">C48+D48</f>
        <v>208</v>
      </c>
      <c r="C48" s="8" t="n">
        <f aca="false">V48+AB48+AH48+AN48+AT48</f>
        <v>104</v>
      </c>
      <c r="D48" s="8" t="n">
        <f aca="false">BX48+BR48+BL48+CD48</f>
        <v>104</v>
      </c>
      <c r="E48" s="9" t="n">
        <f aca="false">C48-D48</f>
        <v>0</v>
      </c>
      <c r="F48" s="8" t="n">
        <f aca="false">W48+AC48+AI48+AO48+AU48</f>
        <v>66</v>
      </c>
      <c r="G48" s="8" t="n">
        <f aca="false">BM48+BS48+BY48+CE48</f>
        <v>67</v>
      </c>
      <c r="H48" s="9" t="n">
        <f aca="false">F48-G48</f>
        <v>-1</v>
      </c>
      <c r="I48" s="8" t="n">
        <f aca="false">X48+AD48+AJ48+AP48+AV48</f>
        <v>19</v>
      </c>
      <c r="J48" s="8" t="n">
        <f aca="false">BN48+BT48+BZ48+CF48</f>
        <v>18</v>
      </c>
      <c r="K48" s="9" t="n">
        <f aca="false">I48-J48</f>
        <v>1</v>
      </c>
      <c r="L48" s="8" t="n">
        <f aca="false">Y48+AE48+AK48+AQ48+AW48</f>
        <v>19</v>
      </c>
      <c r="M48" s="8" t="n">
        <f aca="false">CA48+BU48+BO48+CG48</f>
        <v>19</v>
      </c>
      <c r="N48" s="43"/>
      <c r="O48" s="11"/>
      <c r="P48" s="44"/>
      <c r="Q48" s="11"/>
      <c r="R48" s="45"/>
      <c r="S48" s="6"/>
      <c r="T48" s="12" t="s">
        <v>32</v>
      </c>
      <c r="U48" s="37" t="n">
        <v>1</v>
      </c>
      <c r="V48" s="11" t="n">
        <f aca="false">SUM(W48,X48,Y48)</f>
        <v>19</v>
      </c>
      <c r="W48" s="11" t="n">
        <f aca="false">IF(X47&gt;=1,INT(W47*(1-$CJ$39/100)),0)</f>
        <v>0</v>
      </c>
      <c r="X48" s="11" t="n">
        <v>0</v>
      </c>
      <c r="Y48" s="6" t="n">
        <f aca="false">V$46-W$46-X$46</f>
        <v>19</v>
      </c>
      <c r="Z48" s="38" t="s">
        <v>33</v>
      </c>
      <c r="AA48" s="37" t="n">
        <v>1</v>
      </c>
      <c r="AB48" s="11" t="n">
        <f aca="false">SUM(AC48,AD48,AE48)</f>
        <v>23</v>
      </c>
      <c r="AC48" s="11" t="n">
        <f aca="false">IF(AD47&gt;=1,INT(AC47*(1-$CJ$61/100)),0)</f>
        <v>18</v>
      </c>
      <c r="AD48" s="11" t="n">
        <v>5</v>
      </c>
      <c r="AE48" s="6" t="n">
        <f aca="false">AB$46-AC$46-AD$46</f>
        <v>0</v>
      </c>
      <c r="AF48" s="39" t="s">
        <v>34</v>
      </c>
      <c r="AG48" s="37" t="n">
        <v>1</v>
      </c>
      <c r="AH48" s="11" t="n">
        <f aca="false">SUM(AI48,AJ48,AK48)</f>
        <v>32</v>
      </c>
      <c r="AI48" s="11" t="n">
        <f aca="false">IF(AJ47&gt;=1,INT(AI47*(1-$CJ$61/100)),0)</f>
        <v>25</v>
      </c>
      <c r="AJ48" s="11" t="n">
        <v>7</v>
      </c>
      <c r="AK48" s="6" t="n">
        <f aca="false">AH$46-AI$46-AJ$46</f>
        <v>0</v>
      </c>
      <c r="AL48" s="16" t="s">
        <v>35</v>
      </c>
      <c r="AM48" s="37" t="n">
        <v>1</v>
      </c>
      <c r="AN48" s="11" t="n">
        <f aca="false">SUM(AO48,AP48,AQ48)</f>
        <v>22</v>
      </c>
      <c r="AO48" s="11" t="n">
        <f aca="false">IF(AP47&gt;=1,INT(AO47*(1-$CJ$61/100)),0)</f>
        <v>17</v>
      </c>
      <c r="AP48" s="11" t="n">
        <v>5</v>
      </c>
      <c r="AQ48" s="6" t="n">
        <f aca="false">AN$46-AO$46-AP$46</f>
        <v>0</v>
      </c>
      <c r="AR48" s="17" t="s">
        <v>36</v>
      </c>
      <c r="AS48" s="37" t="n">
        <v>1</v>
      </c>
      <c r="AT48" s="11" t="n">
        <f aca="false">SUM(AU48,AV48,AW48)</f>
        <v>8</v>
      </c>
      <c r="AU48" s="11" t="n">
        <v>6</v>
      </c>
      <c r="AV48" s="11" t="n">
        <v>2</v>
      </c>
      <c r="AW48" s="6" t="n">
        <f aca="false">AT$46-AU$46-AV$46</f>
        <v>0</v>
      </c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38" t="s">
        <v>39</v>
      </c>
      <c r="BK48" s="40" t="n">
        <v>0</v>
      </c>
      <c r="BL48" s="11" t="n">
        <f aca="false">SUM(BM48,BN48,BO48)</f>
        <v>16</v>
      </c>
      <c r="BM48" s="11" t="n">
        <f aca="false">IF(BN47&gt;=1,INT(BM47*(1-$CJ$61/100)),0)</f>
        <v>12</v>
      </c>
      <c r="BN48" s="11" t="n">
        <v>4</v>
      </c>
      <c r="BO48" s="6" t="n">
        <f aca="false">BL$46-BM$46-BN$46</f>
        <v>0</v>
      </c>
      <c r="BP48" s="15" t="s">
        <v>37</v>
      </c>
      <c r="BQ48" s="40" t="n">
        <v>0</v>
      </c>
      <c r="BR48" s="11" t="n">
        <f aca="false">SUM(BS48,BT48,BU48)</f>
        <v>28</v>
      </c>
      <c r="BS48" s="11" t="n">
        <f aca="false">IF(BT47&gt;=1,INT(BS47*(1-$CJ$61/100)),0)</f>
        <v>22</v>
      </c>
      <c r="BT48" s="11" t="n">
        <v>6</v>
      </c>
      <c r="BU48" s="22" t="n">
        <f aca="false">BR$46-BS$46-BT$46</f>
        <v>0</v>
      </c>
      <c r="BV48" s="41" t="s">
        <v>38</v>
      </c>
      <c r="BW48" s="40" t="n">
        <v>0</v>
      </c>
      <c r="BX48" s="11" t="n">
        <f aca="false">SUM(BY48,BZ48,CA48)</f>
        <v>41</v>
      </c>
      <c r="BY48" s="11" t="n">
        <f aca="false">IF(BZ47&gt;=1,INT(BY47*(1-$CJ$61/100)),0)</f>
        <v>33</v>
      </c>
      <c r="BZ48" s="11" t="n">
        <v>8</v>
      </c>
      <c r="CA48" s="22" t="n">
        <f aca="false">BX$46-BY$46-BZ$46</f>
        <v>0</v>
      </c>
      <c r="CB48" s="14" t="s">
        <v>40</v>
      </c>
      <c r="CC48" s="21" t="n">
        <v>0</v>
      </c>
      <c r="CD48" s="11" t="n">
        <f aca="false">SUM(CE48,CF48,CG48)</f>
        <v>19</v>
      </c>
      <c r="CE48" s="11" t="n">
        <f aca="false">IF(CF47&gt;=1,INT(CE47*(1-$CJ$39/100)),0)</f>
        <v>0</v>
      </c>
      <c r="CF48" s="11" t="n">
        <v>0</v>
      </c>
      <c r="CG48" s="22" t="n">
        <f aca="false">CD$46-CE$46-CF$46</f>
        <v>19</v>
      </c>
      <c r="CH48" s="0"/>
      <c r="CI48" s="0"/>
      <c r="CJ48" s="24"/>
      <c r="CK48" s="0"/>
      <c r="CL48" s="0"/>
      <c r="CM48" s="0"/>
      <c r="CN48" s="0"/>
    </row>
    <row r="49" customFormat="false" ht="12.8" hidden="false" customHeight="false" outlineLevel="0" collapsed="false">
      <c r="A49" s="6" t="s">
        <v>115</v>
      </c>
      <c r="B49" s="7" t="n">
        <f aca="false">C49+D49</f>
        <v>190</v>
      </c>
      <c r="C49" s="8" t="n">
        <f aca="false">V49+AB49+AH49+AN49+AT49</f>
        <v>95</v>
      </c>
      <c r="D49" s="8" t="n">
        <f aca="false">BX49+BR49+BL49+CD49</f>
        <v>95</v>
      </c>
      <c r="E49" s="9" t="n">
        <f aca="false">C49-D49</f>
        <v>0</v>
      </c>
      <c r="F49" s="8" t="n">
        <f aca="false">W49+AC49+AI49+AO49+AU49</f>
        <v>59</v>
      </c>
      <c r="G49" s="8" t="n">
        <f aca="false">BM49+BS49+BY49+CE49</f>
        <v>58</v>
      </c>
      <c r="H49" s="9" t="n">
        <f aca="false">F49-G49</f>
        <v>1</v>
      </c>
      <c r="I49" s="8" t="n">
        <f aca="false">X49+AD49+AJ49+AP49+AV49</f>
        <v>17</v>
      </c>
      <c r="J49" s="8" t="n">
        <f aca="false">BN49+BT49+BZ49+CF49</f>
        <v>18</v>
      </c>
      <c r="K49" s="9" t="n">
        <f aca="false">I49-J49</f>
        <v>-1</v>
      </c>
      <c r="L49" s="8" t="n">
        <f aca="false">Y49+AE49+AK49+AQ49+AW49</f>
        <v>19</v>
      </c>
      <c r="M49" s="8" t="n">
        <f aca="false">CA49+BU49+BO49+CG49</f>
        <v>19</v>
      </c>
      <c r="N49" s="43"/>
      <c r="O49" s="11"/>
      <c r="P49" s="44"/>
      <c r="Q49" s="11"/>
      <c r="R49" s="45"/>
      <c r="S49" s="6"/>
      <c r="T49" s="12" t="s">
        <v>32</v>
      </c>
      <c r="U49" s="37" t="n">
        <v>1</v>
      </c>
      <c r="V49" s="11" t="n">
        <f aca="false">SUM(W49,X49,Y49)</f>
        <v>19</v>
      </c>
      <c r="W49" s="11" t="n">
        <f aca="false">IF(X48&gt;=1,INT(W48*(1-$CJ$39/100)),0)</f>
        <v>0</v>
      </c>
      <c r="X49" s="11" t="n">
        <v>0</v>
      </c>
      <c r="Y49" s="6" t="n">
        <f aca="false">V$46-W$46-X$46</f>
        <v>19</v>
      </c>
      <c r="Z49" s="38" t="s">
        <v>33</v>
      </c>
      <c r="AA49" s="37" t="n">
        <v>1</v>
      </c>
      <c r="AB49" s="11" t="n">
        <f aca="false">SUM(AC49,AD49,AE49)</f>
        <v>20</v>
      </c>
      <c r="AC49" s="11" t="n">
        <f aca="false">IF(AD48&gt;=1,INT(AC48*(1-$CJ$61/100)),0)</f>
        <v>16</v>
      </c>
      <c r="AD49" s="11" t="n">
        <v>4</v>
      </c>
      <c r="AE49" s="6" t="n">
        <f aca="false">AB$46-AC$46-AD$46</f>
        <v>0</v>
      </c>
      <c r="AF49" s="39" t="s">
        <v>34</v>
      </c>
      <c r="AG49" s="37" t="n">
        <v>1</v>
      </c>
      <c r="AH49" s="11" t="n">
        <f aca="false">SUM(AI49,AJ49,AK49)</f>
        <v>28</v>
      </c>
      <c r="AI49" s="11" t="n">
        <f aca="false">IF(AJ48&gt;=1,INT(AI48*(1-$CJ$61/100)),0)</f>
        <v>22</v>
      </c>
      <c r="AJ49" s="11" t="n">
        <v>6</v>
      </c>
      <c r="AK49" s="6" t="n">
        <f aca="false">AH$46-AI$46-AJ$46</f>
        <v>0</v>
      </c>
      <c r="AL49" s="16" t="s">
        <v>35</v>
      </c>
      <c r="AM49" s="37" t="n">
        <v>1</v>
      </c>
      <c r="AN49" s="11" t="n">
        <f aca="false">SUM(AO49,AP49,AQ49)</f>
        <v>20</v>
      </c>
      <c r="AO49" s="11" t="n">
        <f aca="false">IF(AP48&gt;=1,INT(AO48*(1-$CJ$61/100)),0)</f>
        <v>15</v>
      </c>
      <c r="AP49" s="11" t="n">
        <v>5</v>
      </c>
      <c r="AQ49" s="6" t="n">
        <f aca="false">AN$46-AO$46-AP$46</f>
        <v>0</v>
      </c>
      <c r="AR49" s="17" t="s">
        <v>36</v>
      </c>
      <c r="AS49" s="37" t="n">
        <v>1</v>
      </c>
      <c r="AT49" s="11" t="n">
        <f aca="false">SUM(AU49,AV49,AW49)</f>
        <v>8</v>
      </c>
      <c r="AU49" s="11" t="n">
        <v>6</v>
      </c>
      <c r="AV49" s="11" t="n">
        <v>2</v>
      </c>
      <c r="AW49" s="6" t="n">
        <f aca="false">AT$46-AU$46-AV$46</f>
        <v>0</v>
      </c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38" t="s">
        <v>39</v>
      </c>
      <c r="BK49" s="40" t="n">
        <v>0</v>
      </c>
      <c r="BL49" s="11" t="n">
        <f aca="false">SUM(BM49,BN49,BO49)</f>
        <v>14</v>
      </c>
      <c r="BM49" s="11" t="n">
        <f aca="false">IF(BN48&gt;=1,INT(BM48*(1-$CJ$61/100)),0)</f>
        <v>10</v>
      </c>
      <c r="BN49" s="11" t="n">
        <v>4</v>
      </c>
      <c r="BO49" s="6" t="n">
        <f aca="false">BL$46-BM$46-BN$46</f>
        <v>0</v>
      </c>
      <c r="BP49" s="15" t="s">
        <v>37</v>
      </c>
      <c r="BQ49" s="40" t="n">
        <v>0</v>
      </c>
      <c r="BR49" s="11" t="n">
        <f aca="false">SUM(BS49,BT49,BU49)</f>
        <v>25</v>
      </c>
      <c r="BS49" s="11" t="n">
        <f aca="false">IF(BT48&gt;=1,INT(BS48*(1-$CJ$61/100)),0)</f>
        <v>19</v>
      </c>
      <c r="BT49" s="11" t="n">
        <v>6</v>
      </c>
      <c r="BU49" s="22" t="n">
        <f aca="false">BR$46-BS$46-BT$46</f>
        <v>0</v>
      </c>
      <c r="BV49" s="41" t="s">
        <v>38</v>
      </c>
      <c r="BW49" s="40" t="n">
        <v>0</v>
      </c>
      <c r="BX49" s="11" t="n">
        <f aca="false">SUM(BY49,BZ49,CA49)</f>
        <v>37</v>
      </c>
      <c r="BY49" s="11" t="n">
        <f aca="false">IF(BZ48&gt;=1,INT(BY48*(1-$CJ$61/100)),0)</f>
        <v>29</v>
      </c>
      <c r="BZ49" s="11" t="n">
        <v>8</v>
      </c>
      <c r="CA49" s="22" t="n">
        <f aca="false">BX$46-BY$46-BZ$46</f>
        <v>0</v>
      </c>
      <c r="CB49" s="14" t="s">
        <v>40</v>
      </c>
      <c r="CC49" s="21" t="n">
        <v>0</v>
      </c>
      <c r="CD49" s="11" t="n">
        <f aca="false">SUM(CE49,CF49,CG49)</f>
        <v>19</v>
      </c>
      <c r="CE49" s="11" t="n">
        <f aca="false">IF(CF48&gt;=1,INT(CE48*(1-$CJ$39/100)),0)</f>
        <v>0</v>
      </c>
      <c r="CF49" s="11" t="n">
        <v>0</v>
      </c>
      <c r="CG49" s="22" t="n">
        <f aca="false">CD$46-CE$46-CF$46</f>
        <v>19</v>
      </c>
      <c r="CH49" s="0"/>
      <c r="CI49" s="0"/>
      <c r="CJ49" s="24"/>
      <c r="CK49" s="0"/>
      <c r="CL49" s="0"/>
      <c r="CM49" s="0"/>
      <c r="CN49" s="0"/>
    </row>
    <row r="50" customFormat="false" ht="12.8" hidden="false" customHeight="false" outlineLevel="0" collapsed="false">
      <c r="A50" s="6" t="s">
        <v>116</v>
      </c>
      <c r="B50" s="7" t="n">
        <f aca="false">C50+D50</f>
        <v>174</v>
      </c>
      <c r="C50" s="8" t="n">
        <f aca="false">V50+AB50+AH50+AN50+AT50</f>
        <v>87</v>
      </c>
      <c r="D50" s="8" t="n">
        <f aca="false">BX50+BR50+BL50+CD50</f>
        <v>87</v>
      </c>
      <c r="E50" s="9" t="n">
        <f aca="false">C50-D50</f>
        <v>0</v>
      </c>
      <c r="F50" s="8" t="n">
        <f aca="false">W50+AC50+AI50+AO50+AU50</f>
        <v>51</v>
      </c>
      <c r="G50" s="8" t="n">
        <f aca="false">BM50+BS50+BY50+CE50</f>
        <v>52</v>
      </c>
      <c r="H50" s="9" t="n">
        <f aca="false">F50-G50</f>
        <v>-1</v>
      </c>
      <c r="I50" s="8" t="n">
        <f aca="false">X50+AD50+AJ50+AP50+AV50</f>
        <v>17</v>
      </c>
      <c r="J50" s="8" t="n">
        <f aca="false">BN50+BT50+BZ50+CF50</f>
        <v>16</v>
      </c>
      <c r="K50" s="9" t="n">
        <f aca="false">I50-J50</f>
        <v>1</v>
      </c>
      <c r="L50" s="8" t="n">
        <f aca="false">Y50+AE50+AK50+AQ50+AW50</f>
        <v>19</v>
      </c>
      <c r="M50" s="8" t="n">
        <f aca="false">CA50+BU50+BO50+CG50</f>
        <v>19</v>
      </c>
      <c r="N50" s="43"/>
      <c r="O50" s="11"/>
      <c r="P50" s="44"/>
      <c r="Q50" s="11"/>
      <c r="R50" s="45"/>
      <c r="S50" s="6"/>
      <c r="T50" s="12" t="s">
        <v>32</v>
      </c>
      <c r="U50" s="37" t="n">
        <v>1</v>
      </c>
      <c r="V50" s="11" t="n">
        <f aca="false">SUM(W50,X50,Y50)</f>
        <v>19</v>
      </c>
      <c r="W50" s="11" t="n">
        <f aca="false">IF(X49&gt;=1,INT(W49*(1-$CJ$39/100)),0)</f>
        <v>0</v>
      </c>
      <c r="X50" s="11" t="n">
        <v>0</v>
      </c>
      <c r="Y50" s="6" t="n">
        <f aca="false">V$46-W$46-X$46</f>
        <v>19</v>
      </c>
      <c r="Z50" s="38" t="s">
        <v>33</v>
      </c>
      <c r="AA50" s="37" t="n">
        <v>1</v>
      </c>
      <c r="AB50" s="11" t="n">
        <f aca="false">SUM(AC50,AD50,AE50)</f>
        <v>18</v>
      </c>
      <c r="AC50" s="11" t="n">
        <f aca="false">IF(AD49&gt;=1,INT(AC49*(1-$CJ$61/100)),0)</f>
        <v>14</v>
      </c>
      <c r="AD50" s="11" t="n">
        <v>4</v>
      </c>
      <c r="AE50" s="6" t="n">
        <f aca="false">AB$46-AC$46-AD$46</f>
        <v>0</v>
      </c>
      <c r="AF50" s="39" t="s">
        <v>34</v>
      </c>
      <c r="AG50" s="37" t="n">
        <v>1</v>
      </c>
      <c r="AH50" s="11" t="n">
        <f aca="false">SUM(AI50,AJ50,AK50)</f>
        <v>25</v>
      </c>
      <c r="AI50" s="11" t="n">
        <f aca="false">IF(AJ49&gt;=1,INT(AI49*(1-$CJ$61/100)),0)</f>
        <v>19</v>
      </c>
      <c r="AJ50" s="11" t="n">
        <v>6</v>
      </c>
      <c r="AK50" s="6" t="n">
        <f aca="false">AH$46-AI$46-AJ$46</f>
        <v>0</v>
      </c>
      <c r="AL50" s="16" t="s">
        <v>35</v>
      </c>
      <c r="AM50" s="37" t="n">
        <v>1</v>
      </c>
      <c r="AN50" s="11" t="n">
        <f aca="false">SUM(AO50,AP50,AQ50)</f>
        <v>18</v>
      </c>
      <c r="AO50" s="11" t="n">
        <f aca="false">IF(AP49&gt;=1,INT(AO49*(1-$CJ$61/100)),0)</f>
        <v>13</v>
      </c>
      <c r="AP50" s="11" t="n">
        <v>5</v>
      </c>
      <c r="AQ50" s="6" t="n">
        <f aca="false">AN$46-AO$46-AP$46</f>
        <v>0</v>
      </c>
      <c r="AR50" s="17" t="s">
        <v>36</v>
      </c>
      <c r="AS50" s="37" t="n">
        <v>1</v>
      </c>
      <c r="AT50" s="11" t="n">
        <f aca="false">SUM(AU50,AV50,AW50)</f>
        <v>7</v>
      </c>
      <c r="AU50" s="11" t="n">
        <v>5</v>
      </c>
      <c r="AV50" s="11" t="n">
        <v>2</v>
      </c>
      <c r="AW50" s="6" t="n">
        <f aca="false">AT$46-AU$46-AV$46</f>
        <v>0</v>
      </c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38" t="s">
        <v>39</v>
      </c>
      <c r="BK50" s="40" t="n">
        <v>0</v>
      </c>
      <c r="BL50" s="11" t="n">
        <f aca="false">SUM(BM50,BN50,BO50)</f>
        <v>12</v>
      </c>
      <c r="BM50" s="11" t="n">
        <f aca="false">IF(BN49&gt;=1,INT(BM49*(1-$CJ$61/100)),0)</f>
        <v>9</v>
      </c>
      <c r="BN50" s="11" t="n">
        <v>3</v>
      </c>
      <c r="BO50" s="6" t="n">
        <f aca="false">BL$46-BM$46-BN$46</f>
        <v>0</v>
      </c>
      <c r="BP50" s="15" t="s">
        <v>37</v>
      </c>
      <c r="BQ50" s="40" t="n">
        <v>0</v>
      </c>
      <c r="BR50" s="11" t="n">
        <f aca="false">SUM(BS50,BT50,BU50)</f>
        <v>22</v>
      </c>
      <c r="BS50" s="11" t="n">
        <f aca="false">IF(BT49&gt;=1,INT(BS49*(1-$CJ$61/100)),0)</f>
        <v>17</v>
      </c>
      <c r="BT50" s="11" t="n">
        <v>5</v>
      </c>
      <c r="BU50" s="22" t="n">
        <f aca="false">BR$46-BS$46-BT$46</f>
        <v>0</v>
      </c>
      <c r="BV50" s="41" t="s">
        <v>38</v>
      </c>
      <c r="BW50" s="40" t="n">
        <v>0</v>
      </c>
      <c r="BX50" s="11" t="n">
        <f aca="false">SUM(BY50,BZ50,CA50)</f>
        <v>34</v>
      </c>
      <c r="BY50" s="11" t="n">
        <f aca="false">IF(BZ49&gt;=1,INT(BY49*(1-$CJ$61/100)),0)</f>
        <v>26</v>
      </c>
      <c r="BZ50" s="11" t="n">
        <v>8</v>
      </c>
      <c r="CA50" s="22" t="n">
        <f aca="false">BX$46-BY$46-BZ$46</f>
        <v>0</v>
      </c>
      <c r="CB50" s="14" t="s">
        <v>40</v>
      </c>
      <c r="CC50" s="21" t="n">
        <v>0</v>
      </c>
      <c r="CD50" s="11" t="n">
        <f aca="false">SUM(CE50,CF50,CG50)</f>
        <v>19</v>
      </c>
      <c r="CE50" s="11" t="n">
        <f aca="false">IF(CF49&gt;=1,INT(CE49*(1-$CJ$39/100)),0)</f>
        <v>0</v>
      </c>
      <c r="CF50" s="11" t="n">
        <v>0</v>
      </c>
      <c r="CG50" s="22" t="n">
        <f aca="false">CD$46-CE$46-CF$46</f>
        <v>19</v>
      </c>
      <c r="CH50" s="0"/>
      <c r="CI50" s="0"/>
      <c r="CJ50" s="0"/>
      <c r="CK50" s="0"/>
      <c r="CL50" s="0"/>
      <c r="CM50" s="0"/>
      <c r="CN50" s="0"/>
    </row>
    <row r="51" customFormat="false" ht="12.8" hidden="false" customHeight="false" outlineLevel="0" collapsed="false">
      <c r="A51" s="6" t="s">
        <v>117</v>
      </c>
      <c r="B51" s="7" t="n">
        <f aca="false">C51+D51</f>
        <v>160</v>
      </c>
      <c r="C51" s="8" t="n">
        <f aca="false">V51+AB51+AH51+AN51+AT51</f>
        <v>80</v>
      </c>
      <c r="D51" s="8" t="n">
        <f aca="false">BX51+BR51+BL51+CD51</f>
        <v>80</v>
      </c>
      <c r="E51" s="9" t="n">
        <f aca="false">C51-D51</f>
        <v>0</v>
      </c>
      <c r="F51" s="8" t="n">
        <f aca="false">W51+AC51+AI51+AO51+AU51</f>
        <v>45</v>
      </c>
      <c r="G51" s="8" t="n">
        <f aca="false">BM51+BS51+BY51+CE51</f>
        <v>46</v>
      </c>
      <c r="H51" s="9" t="n">
        <f aca="false">F51-G51</f>
        <v>-1</v>
      </c>
      <c r="I51" s="8" t="n">
        <f aca="false">X51+AD51+AJ51+AP51+AV51</f>
        <v>16</v>
      </c>
      <c r="J51" s="8" t="n">
        <f aca="false">BN51+BT51+BZ51+CF51</f>
        <v>15</v>
      </c>
      <c r="K51" s="9" t="n">
        <f aca="false">I51-J51</f>
        <v>1</v>
      </c>
      <c r="L51" s="8" t="n">
        <f aca="false">Y51+AE51+AK51+AQ51+AW51</f>
        <v>19</v>
      </c>
      <c r="M51" s="8" t="n">
        <f aca="false">CA51+BU51+BO51+CG51</f>
        <v>19</v>
      </c>
      <c r="N51" s="43"/>
      <c r="O51" s="11"/>
      <c r="P51" s="44"/>
      <c r="Q51" s="11"/>
      <c r="R51" s="45"/>
      <c r="S51" s="6"/>
      <c r="T51" s="12" t="s">
        <v>32</v>
      </c>
      <c r="U51" s="37" t="n">
        <v>1</v>
      </c>
      <c r="V51" s="11" t="n">
        <f aca="false">SUM(W51,X51,Y51)</f>
        <v>19</v>
      </c>
      <c r="W51" s="11" t="n">
        <f aca="false">IF(X50&gt;=1,INT(W50*(1-$CJ$39/100)),0)</f>
        <v>0</v>
      </c>
      <c r="X51" s="11" t="n">
        <v>0</v>
      </c>
      <c r="Y51" s="6" t="n">
        <f aca="false">V$46-W$46-X$46</f>
        <v>19</v>
      </c>
      <c r="Z51" s="38" t="s">
        <v>33</v>
      </c>
      <c r="AA51" s="37" t="n">
        <v>1</v>
      </c>
      <c r="AB51" s="11" t="n">
        <f aca="false">SUM(AC51,AD51,AE51)</f>
        <v>16</v>
      </c>
      <c r="AC51" s="11" t="n">
        <f aca="false">IF(AD50&gt;=1,INT(AC50*(1-$CJ$61/100)),0)</f>
        <v>12</v>
      </c>
      <c r="AD51" s="11" t="n">
        <v>4</v>
      </c>
      <c r="AE51" s="6" t="n">
        <f aca="false">AB$46-AC$46-AD$46</f>
        <v>0</v>
      </c>
      <c r="AF51" s="39" t="s">
        <v>34</v>
      </c>
      <c r="AG51" s="37" t="n">
        <v>1</v>
      </c>
      <c r="AH51" s="11" t="n">
        <f aca="false">SUM(AI51,AJ51,AK51)</f>
        <v>23</v>
      </c>
      <c r="AI51" s="11" t="n">
        <f aca="false">IF(AJ50&gt;=1,INT(AI50*(1-$CJ$61/100)),0)</f>
        <v>17</v>
      </c>
      <c r="AJ51" s="11" t="n">
        <v>6</v>
      </c>
      <c r="AK51" s="6" t="n">
        <f aca="false">AH$46-AI$46-AJ$46</f>
        <v>0</v>
      </c>
      <c r="AL51" s="16" t="s">
        <v>35</v>
      </c>
      <c r="AM51" s="37" t="n">
        <v>1</v>
      </c>
      <c r="AN51" s="11" t="n">
        <f aca="false">SUM(AO51,AP51,AQ51)</f>
        <v>15</v>
      </c>
      <c r="AO51" s="11" t="n">
        <f aca="false">IF(AP50&gt;=1,INT(AO50*(1-$CJ$61/100)),0)</f>
        <v>11</v>
      </c>
      <c r="AP51" s="11" t="n">
        <v>4</v>
      </c>
      <c r="AQ51" s="6" t="n">
        <f aca="false">AN$46-AO$46-AP$46</f>
        <v>0</v>
      </c>
      <c r="AR51" s="17" t="s">
        <v>36</v>
      </c>
      <c r="AS51" s="37" t="n">
        <v>1</v>
      </c>
      <c r="AT51" s="11" t="n">
        <f aca="false">SUM(AU51,AV51,AW51)</f>
        <v>7</v>
      </c>
      <c r="AU51" s="11" t="n">
        <v>5</v>
      </c>
      <c r="AV51" s="11" t="n">
        <v>2</v>
      </c>
      <c r="AW51" s="6" t="n">
        <f aca="false">AT$46-AU$46-AV$46</f>
        <v>0</v>
      </c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38" t="s">
        <v>39</v>
      </c>
      <c r="BK51" s="40" t="n">
        <v>0</v>
      </c>
      <c r="BL51" s="11" t="n">
        <f aca="false">SUM(BM51,BN51,BO51)</f>
        <v>11</v>
      </c>
      <c r="BM51" s="11" t="n">
        <f aca="false">IF(BN50&gt;=1,INT(BM50*(1-$CJ$61/100)),0)</f>
        <v>8</v>
      </c>
      <c r="BN51" s="11" t="n">
        <v>3</v>
      </c>
      <c r="BO51" s="6" t="n">
        <f aca="false">BL$46-BM$46-BN$46</f>
        <v>0</v>
      </c>
      <c r="BP51" s="15" t="s">
        <v>37</v>
      </c>
      <c r="BQ51" s="40" t="n">
        <v>0</v>
      </c>
      <c r="BR51" s="11" t="n">
        <f aca="false">SUM(BS51,BT51,BU51)</f>
        <v>20</v>
      </c>
      <c r="BS51" s="11" t="n">
        <f aca="false">IF(BT50&gt;=1,INT(BS50*(1-$CJ$61/100)),0)</f>
        <v>15</v>
      </c>
      <c r="BT51" s="11" t="n">
        <v>5</v>
      </c>
      <c r="BU51" s="22" t="n">
        <f aca="false">BR$46-BS$46-BT$46</f>
        <v>0</v>
      </c>
      <c r="BV51" s="41" t="s">
        <v>38</v>
      </c>
      <c r="BW51" s="40" t="n">
        <v>0</v>
      </c>
      <c r="BX51" s="11" t="n">
        <f aca="false">SUM(BY51,BZ51,CA51)</f>
        <v>30</v>
      </c>
      <c r="BY51" s="11" t="n">
        <f aca="false">IF(BZ50&gt;=1,INT(BY50*(1-$CJ$61/100)),0)</f>
        <v>23</v>
      </c>
      <c r="BZ51" s="11" t="n">
        <v>7</v>
      </c>
      <c r="CA51" s="22" t="n">
        <f aca="false">BX$46-BY$46-BZ$46</f>
        <v>0</v>
      </c>
      <c r="CB51" s="14" t="s">
        <v>40</v>
      </c>
      <c r="CC51" s="21" t="n">
        <v>0</v>
      </c>
      <c r="CD51" s="11" t="n">
        <f aca="false">SUM(CE51,CF51,CG51)</f>
        <v>19</v>
      </c>
      <c r="CE51" s="11" t="n">
        <f aca="false">IF(CF50&gt;=1,INT(CE50*(1-$CJ$39/100)),0)</f>
        <v>0</v>
      </c>
      <c r="CF51" s="11" t="n">
        <v>0</v>
      </c>
      <c r="CG51" s="22" t="n">
        <f aca="false">CD$46-CE$46-CF$46</f>
        <v>19</v>
      </c>
      <c r="CH51" s="0"/>
      <c r="CI51" s="0"/>
      <c r="CJ51" s="0"/>
      <c r="CK51" s="0"/>
      <c r="CL51" s="0"/>
      <c r="CM51" s="0"/>
      <c r="CN51" s="0"/>
    </row>
    <row r="52" customFormat="false" ht="12.8" hidden="false" customHeight="false" outlineLevel="0" collapsed="false">
      <c r="A52" s="6" t="s">
        <v>118</v>
      </c>
      <c r="B52" s="7" t="n">
        <f aca="false">C52+D52</f>
        <v>144</v>
      </c>
      <c r="C52" s="8" t="n">
        <f aca="false">V52+AB52+AH52+AN52+AT52</f>
        <v>72</v>
      </c>
      <c r="D52" s="8" t="n">
        <f aca="false">BX52+BR52+BL52+CD52</f>
        <v>72</v>
      </c>
      <c r="E52" s="9" t="n">
        <f aca="false">C52-D52</f>
        <v>0</v>
      </c>
      <c r="F52" s="8" t="n">
        <f aca="false">W52+AC52+AI52+AO52+AU52</f>
        <v>38</v>
      </c>
      <c r="G52" s="8" t="n">
        <f aca="false">BM52+BS52+BY52+CE52</f>
        <v>40</v>
      </c>
      <c r="H52" s="9" t="n">
        <f aca="false">F52-G52</f>
        <v>-2</v>
      </c>
      <c r="I52" s="8" t="n">
        <f aca="false">X52+AD52+AJ52+AP52+AV52</f>
        <v>15</v>
      </c>
      <c r="J52" s="8" t="n">
        <f aca="false">BN52+BT52+BZ52+CF52</f>
        <v>13</v>
      </c>
      <c r="K52" s="9" t="n">
        <f aca="false">I52-J52</f>
        <v>2</v>
      </c>
      <c r="L52" s="8" t="n">
        <f aca="false">Y52+AE52+AK52+AQ52+AW52</f>
        <v>19</v>
      </c>
      <c r="M52" s="8" t="n">
        <f aca="false">CA52+BU52+BO52+CG52</f>
        <v>19</v>
      </c>
      <c r="N52" s="43"/>
      <c r="O52" s="0"/>
      <c r="P52" s="44"/>
      <c r="Q52" s="0"/>
      <c r="R52" s="45"/>
      <c r="S52" s="0"/>
      <c r="T52" s="12" t="s">
        <v>32</v>
      </c>
      <c r="U52" s="37" t="n">
        <v>1</v>
      </c>
      <c r="V52" s="11" t="n">
        <f aca="false">SUM(W52,X52,Y52)</f>
        <v>19</v>
      </c>
      <c r="W52" s="11" t="n">
        <f aca="false">IF(X51&gt;=1,INT(W51*(1-$CJ$39/100)),0)</f>
        <v>0</v>
      </c>
      <c r="X52" s="11" t="n">
        <v>0</v>
      </c>
      <c r="Y52" s="6" t="n">
        <f aca="false">V$46-W$46-X$46</f>
        <v>19</v>
      </c>
      <c r="Z52" s="38" t="s">
        <v>33</v>
      </c>
      <c r="AA52" s="37" t="n">
        <v>1</v>
      </c>
      <c r="AB52" s="11" t="n">
        <f aca="false">SUM(AC52,AD52,AE52)</f>
        <v>14</v>
      </c>
      <c r="AC52" s="11" t="n">
        <f aca="false">IF(AD51&gt;=1,INT(AC51*(1-$CJ$61/100)),0)</f>
        <v>10</v>
      </c>
      <c r="AD52" s="11" t="n">
        <v>4</v>
      </c>
      <c r="AE52" s="6" t="n">
        <f aca="false">AB$46-AC$46-AD$46</f>
        <v>0</v>
      </c>
      <c r="AF52" s="39" t="s">
        <v>34</v>
      </c>
      <c r="AG52" s="37" t="n">
        <v>1</v>
      </c>
      <c r="AH52" s="11" t="n">
        <f aca="false">SUM(AI52,AJ52,AK52)</f>
        <v>20</v>
      </c>
      <c r="AI52" s="11" t="n">
        <f aca="false">IF(AJ51&gt;=1,INT(AI51*(1-$CJ$61/100)),0)</f>
        <v>15</v>
      </c>
      <c r="AJ52" s="11" t="n">
        <v>5</v>
      </c>
      <c r="AK52" s="6" t="n">
        <f aca="false">AH$46-AI$46-AJ$46</f>
        <v>0</v>
      </c>
      <c r="AL52" s="16" t="s">
        <v>35</v>
      </c>
      <c r="AM52" s="37" t="n">
        <v>1</v>
      </c>
      <c r="AN52" s="11" t="n">
        <f aca="false">SUM(AO52,AP52,AQ52)</f>
        <v>13</v>
      </c>
      <c r="AO52" s="11" t="n">
        <f aca="false">IF(AP51&gt;=1,INT(AO51*(1-$CJ$61/100)),0)</f>
        <v>9</v>
      </c>
      <c r="AP52" s="11" t="n">
        <v>4</v>
      </c>
      <c r="AQ52" s="6" t="n">
        <f aca="false">AN$46-AO$46-AP$46</f>
        <v>0</v>
      </c>
      <c r="AR52" s="17" t="s">
        <v>36</v>
      </c>
      <c r="AS52" s="37" t="n">
        <v>1</v>
      </c>
      <c r="AT52" s="11" t="n">
        <f aca="false">SUM(AU52,AV52,AW52)</f>
        <v>6</v>
      </c>
      <c r="AU52" s="11" t="n">
        <v>4</v>
      </c>
      <c r="AV52" s="11" t="n">
        <v>2</v>
      </c>
      <c r="AW52" s="6" t="n">
        <f aca="false">AT$46-AU$46-AV$46</f>
        <v>0</v>
      </c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38" t="s">
        <v>39</v>
      </c>
      <c r="BK52" s="40" t="n">
        <v>0</v>
      </c>
      <c r="BL52" s="11" t="n">
        <f aca="false">SUM(BM52,BN52,BO52)</f>
        <v>10</v>
      </c>
      <c r="BM52" s="11" t="n">
        <f aca="false">IF(BN51&gt;=1,INT(BM51*(1-$CJ$61/100)),0)</f>
        <v>7</v>
      </c>
      <c r="BN52" s="11" t="n">
        <v>3</v>
      </c>
      <c r="BO52" s="6" t="n">
        <f aca="false">BL$46-BM$46-BN$46</f>
        <v>0</v>
      </c>
      <c r="BP52" s="15" t="s">
        <v>37</v>
      </c>
      <c r="BQ52" s="40" t="n">
        <v>0</v>
      </c>
      <c r="BR52" s="11" t="n">
        <f aca="false">SUM(BS52,BT52,BU52)</f>
        <v>17</v>
      </c>
      <c r="BS52" s="11" t="n">
        <f aca="false">IF(BT51&gt;=1,INT(BS51*(1-$CJ$61/100)),0)</f>
        <v>13</v>
      </c>
      <c r="BT52" s="11" t="n">
        <v>4</v>
      </c>
      <c r="BU52" s="22" t="n">
        <f aca="false">BR$46-BS$46-BT$46</f>
        <v>0</v>
      </c>
      <c r="BV52" s="41" t="s">
        <v>38</v>
      </c>
      <c r="BW52" s="40" t="n">
        <v>0</v>
      </c>
      <c r="BX52" s="11" t="n">
        <f aca="false">SUM(BY52,BZ52,CA52)</f>
        <v>26</v>
      </c>
      <c r="BY52" s="11" t="n">
        <f aca="false">IF(BZ51&gt;=1,INT(BY51*(1-$CJ$61/100)),0)</f>
        <v>20</v>
      </c>
      <c r="BZ52" s="11" t="n">
        <v>6</v>
      </c>
      <c r="CA52" s="22" t="n">
        <f aca="false">BX$46-BY$46-BZ$46</f>
        <v>0</v>
      </c>
      <c r="CB52" s="14" t="s">
        <v>40</v>
      </c>
      <c r="CC52" s="21" t="n">
        <v>0</v>
      </c>
      <c r="CD52" s="11" t="n">
        <f aca="false">SUM(CE52,CF52,CG52)</f>
        <v>19</v>
      </c>
      <c r="CE52" s="11" t="n">
        <f aca="false">IF(CF51&gt;=1,INT(CE51*(1-$CJ$39/100)),0)</f>
        <v>0</v>
      </c>
      <c r="CF52" s="11" t="n">
        <v>0</v>
      </c>
      <c r="CG52" s="22" t="n">
        <f aca="false">CD$46-CE$46-CF$46</f>
        <v>19</v>
      </c>
      <c r="CH52" s="0"/>
      <c r="CI52" s="0"/>
      <c r="CJ52" s="0"/>
      <c r="CK52" s="0"/>
      <c r="CL52" s="0"/>
      <c r="CM52" s="0"/>
      <c r="CN52" s="0"/>
    </row>
    <row r="53" customFormat="false" ht="12.8" hidden="false" customHeight="false" outlineLevel="0" collapsed="false">
      <c r="A53" s="6" t="s">
        <v>119</v>
      </c>
      <c r="B53" s="7" t="n">
        <f aca="false">C53+D53</f>
        <v>132</v>
      </c>
      <c r="C53" s="8" t="n">
        <f aca="false">V53+AB53+AH53+AN53+AT53</f>
        <v>66</v>
      </c>
      <c r="D53" s="8" t="n">
        <f aca="false">BX53+BR53+BL53+CD53</f>
        <v>66</v>
      </c>
      <c r="E53" s="9" t="n">
        <f aca="false">C53-D53</f>
        <v>0</v>
      </c>
      <c r="F53" s="8" t="n">
        <f aca="false">W53+AC53+AI53+AO53+AU53</f>
        <v>34</v>
      </c>
      <c r="G53" s="8" t="n">
        <f aca="false">BM53+BS53+BY53+CE53</f>
        <v>35</v>
      </c>
      <c r="H53" s="9" t="n">
        <f aca="false">F53-G53</f>
        <v>-1</v>
      </c>
      <c r="I53" s="8" t="n">
        <f aca="false">X53+AD53+AJ53+AP53+AV53</f>
        <v>13</v>
      </c>
      <c r="J53" s="8" t="n">
        <f aca="false">BN53+BT53+BZ53+CF53</f>
        <v>12</v>
      </c>
      <c r="K53" s="9" t="n">
        <f aca="false">I53-J53</f>
        <v>1</v>
      </c>
      <c r="L53" s="8" t="n">
        <f aca="false">Y53+AE53+AK53+AQ53+AW53</f>
        <v>19</v>
      </c>
      <c r="M53" s="8" t="n">
        <f aca="false">CA53+BU53+BO53+CG53</f>
        <v>19</v>
      </c>
      <c r="N53" s="43"/>
      <c r="O53" s="11"/>
      <c r="P53" s="44"/>
      <c r="Q53" s="11"/>
      <c r="R53" s="45"/>
      <c r="S53" s="6"/>
      <c r="T53" s="12" t="s">
        <v>32</v>
      </c>
      <c r="U53" s="37" t="n">
        <v>1</v>
      </c>
      <c r="V53" s="11" t="n">
        <f aca="false">SUM(W53,X53,Y53)</f>
        <v>19</v>
      </c>
      <c r="W53" s="11" t="n">
        <f aca="false">IF(X52&gt;=1,INT(W52*(1-$CJ$39/100)),0)</f>
        <v>0</v>
      </c>
      <c r="X53" s="11" t="n">
        <v>0</v>
      </c>
      <c r="Y53" s="6" t="n">
        <f aca="false">V$46-W$46-X$46</f>
        <v>19</v>
      </c>
      <c r="Z53" s="38" t="s">
        <v>33</v>
      </c>
      <c r="AA53" s="37" t="n">
        <v>1</v>
      </c>
      <c r="AB53" s="11" t="n">
        <f aca="false">SUM(AC53,AD53,AE53)</f>
        <v>13</v>
      </c>
      <c r="AC53" s="11" t="n">
        <f aca="false">IF(AD52&gt;=1,INT(AC52*(1-$CJ$61/100)),0)</f>
        <v>9</v>
      </c>
      <c r="AD53" s="11" t="n">
        <v>4</v>
      </c>
      <c r="AE53" s="6" t="n">
        <f aca="false">AB$46-AC$46-AD$46</f>
        <v>0</v>
      </c>
      <c r="AF53" s="39" t="s">
        <v>34</v>
      </c>
      <c r="AG53" s="37" t="n">
        <v>1</v>
      </c>
      <c r="AH53" s="11" t="n">
        <f aca="false">SUM(AI53,AJ53,AK53)</f>
        <v>18</v>
      </c>
      <c r="AI53" s="11" t="n">
        <f aca="false">IF(AJ52&gt;=1,INT(AI52*(1-$CJ$61/100)),0)</f>
        <v>13</v>
      </c>
      <c r="AJ53" s="11" t="n">
        <v>5</v>
      </c>
      <c r="AK53" s="6" t="n">
        <f aca="false">AH$46-AI$46-AJ$46</f>
        <v>0</v>
      </c>
      <c r="AL53" s="16" t="s">
        <v>35</v>
      </c>
      <c r="AM53" s="37" t="n">
        <v>1</v>
      </c>
      <c r="AN53" s="11" t="n">
        <f aca="false">SUM(AO53,AP53,AQ53)</f>
        <v>11</v>
      </c>
      <c r="AO53" s="11" t="n">
        <f aca="false">IF(AP52&gt;=1,INT(AO52*(1-$CJ$61/100)),0)</f>
        <v>8</v>
      </c>
      <c r="AP53" s="11" t="n">
        <v>3</v>
      </c>
      <c r="AQ53" s="6" t="n">
        <f aca="false">AN$46-AO$46-AP$46</f>
        <v>0</v>
      </c>
      <c r="AR53" s="17" t="s">
        <v>36</v>
      </c>
      <c r="AS53" s="37" t="n">
        <v>1</v>
      </c>
      <c r="AT53" s="11" t="n">
        <f aca="false">SUM(AU53,AV53,AW53)</f>
        <v>5</v>
      </c>
      <c r="AU53" s="11" t="n">
        <v>4</v>
      </c>
      <c r="AV53" s="11" t="n">
        <v>1</v>
      </c>
      <c r="AW53" s="6" t="n">
        <f aca="false">AT$46-AU$46-AV$46</f>
        <v>0</v>
      </c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38" t="s">
        <v>39</v>
      </c>
      <c r="BK53" s="40" t="n">
        <v>0</v>
      </c>
      <c r="BL53" s="11" t="n">
        <f aca="false">SUM(BM53,BN53,BO53)</f>
        <v>8</v>
      </c>
      <c r="BM53" s="11" t="n">
        <f aca="false">IF(BN52&gt;=1,INT(BM52*(1-$CJ$61/100)),0)</f>
        <v>6</v>
      </c>
      <c r="BN53" s="11" t="n">
        <v>2</v>
      </c>
      <c r="BO53" s="6" t="n">
        <f aca="false">BL$46-BM$46-BN$46</f>
        <v>0</v>
      </c>
      <c r="BP53" s="15" t="s">
        <v>37</v>
      </c>
      <c r="BQ53" s="40" t="n">
        <v>0</v>
      </c>
      <c r="BR53" s="11" t="n">
        <f aca="false">SUM(BS53,BT53,BU53)</f>
        <v>15</v>
      </c>
      <c r="BS53" s="11" t="n">
        <f aca="false">IF(BT52&gt;=1,INT(BS52*(1-$CJ$61/100)),0)</f>
        <v>11</v>
      </c>
      <c r="BT53" s="11" t="n">
        <v>4</v>
      </c>
      <c r="BU53" s="22" t="n">
        <f aca="false">BR$46-BS$46-BT$46</f>
        <v>0</v>
      </c>
      <c r="BV53" s="41" t="s">
        <v>38</v>
      </c>
      <c r="BW53" s="40" t="n">
        <v>0</v>
      </c>
      <c r="BX53" s="11" t="n">
        <f aca="false">SUM(BY53,BZ53,CA53)</f>
        <v>24</v>
      </c>
      <c r="BY53" s="11" t="n">
        <f aca="false">IF(BZ52&gt;=1,INT(BY52*(1-$CJ$61/100)),0)</f>
        <v>18</v>
      </c>
      <c r="BZ53" s="11" t="n">
        <v>6</v>
      </c>
      <c r="CA53" s="22" t="n">
        <f aca="false">BX$46-BY$46-BZ$46</f>
        <v>0</v>
      </c>
      <c r="CB53" s="14" t="s">
        <v>40</v>
      </c>
      <c r="CC53" s="21" t="n">
        <v>0</v>
      </c>
      <c r="CD53" s="11" t="n">
        <f aca="false">SUM(CE53,CF53,CG53)</f>
        <v>19</v>
      </c>
      <c r="CE53" s="11" t="n">
        <f aca="false">IF(CF52&gt;=1,INT(CE52*(1-$CJ$39/100)),0)</f>
        <v>0</v>
      </c>
      <c r="CF53" s="11" t="n">
        <v>0</v>
      </c>
      <c r="CG53" s="22" t="n">
        <f aca="false">CD$46-CE$46-CF$46</f>
        <v>19</v>
      </c>
      <c r="CH53" s="0"/>
      <c r="CI53" s="0"/>
      <c r="CJ53" s="0"/>
      <c r="CK53" s="0"/>
      <c r="CL53" s="0"/>
      <c r="CM53" s="0"/>
      <c r="CN53" s="0"/>
    </row>
    <row r="54" customFormat="false" ht="12.8" hidden="false" customHeight="false" outlineLevel="0" collapsed="false">
      <c r="A54" s="6" t="s">
        <v>120</v>
      </c>
      <c r="B54" s="7" t="n">
        <f aca="false">C54+D54</f>
        <v>120</v>
      </c>
      <c r="C54" s="8" t="n">
        <f aca="false">V54+AB54+AH54+AN54+AT54</f>
        <v>60</v>
      </c>
      <c r="D54" s="8" t="n">
        <f aca="false">BX54+BR54+BL54+CD54</f>
        <v>60</v>
      </c>
      <c r="E54" s="9" t="n">
        <f aca="false">C54-D54</f>
        <v>0</v>
      </c>
      <c r="F54" s="8" t="n">
        <f aca="false">W54+AC54+AI54+AO54+AU54</f>
        <v>29</v>
      </c>
      <c r="G54" s="8" t="n">
        <f aca="false">BM54+BS54+BY54+CE54</f>
        <v>30</v>
      </c>
      <c r="H54" s="9" t="n">
        <f aca="false">F54-G54</f>
        <v>-1</v>
      </c>
      <c r="I54" s="8" t="n">
        <f aca="false">X54+AD54+AJ54+AP54+AV54</f>
        <v>12</v>
      </c>
      <c r="J54" s="8" t="n">
        <f aca="false">BN54+BT54+BZ54+CF54</f>
        <v>11</v>
      </c>
      <c r="K54" s="9" t="n">
        <f aca="false">I54-J54</f>
        <v>1</v>
      </c>
      <c r="L54" s="8" t="n">
        <f aca="false">Y54+AE54+AK54+AQ54+AW54</f>
        <v>19</v>
      </c>
      <c r="M54" s="8" t="n">
        <f aca="false">CA54+BU54+BO54+CG54</f>
        <v>19</v>
      </c>
      <c r="N54" s="43"/>
      <c r="O54" s="11"/>
      <c r="P54" s="44"/>
      <c r="Q54" s="11"/>
      <c r="R54" s="45"/>
      <c r="S54" s="6"/>
      <c r="T54" s="12" t="s">
        <v>32</v>
      </c>
      <c r="U54" s="37" t="n">
        <v>1</v>
      </c>
      <c r="V54" s="11" t="n">
        <f aca="false">SUM(W54,X54,Y54)</f>
        <v>19</v>
      </c>
      <c r="W54" s="11" t="n">
        <f aca="false">IF(X53&gt;=1,INT(W53*(1-$CJ$39/100)),0)</f>
        <v>0</v>
      </c>
      <c r="X54" s="11" t="n">
        <v>0</v>
      </c>
      <c r="Y54" s="6" t="n">
        <f aca="false">V$46-W$46-X$46</f>
        <v>19</v>
      </c>
      <c r="Z54" s="38" t="s">
        <v>33</v>
      </c>
      <c r="AA54" s="37" t="n">
        <v>1</v>
      </c>
      <c r="AB54" s="11" t="n">
        <f aca="false">SUM(AC54,AD54,AE54)</f>
        <v>11</v>
      </c>
      <c r="AC54" s="11" t="n">
        <f aca="false">IF(AD53&gt;=1,INT(AC53*(1-$CJ$61/100)),0)</f>
        <v>8</v>
      </c>
      <c r="AD54" s="11" t="n">
        <v>3</v>
      </c>
      <c r="AE54" s="6" t="n">
        <f aca="false">AB$46-AC$46-AD$46</f>
        <v>0</v>
      </c>
      <c r="AF54" s="39" t="s">
        <v>34</v>
      </c>
      <c r="AG54" s="37" t="n">
        <v>1</v>
      </c>
      <c r="AH54" s="11" t="n">
        <f aca="false">SUM(AI54,AJ54,AK54)</f>
        <v>16</v>
      </c>
      <c r="AI54" s="11" t="n">
        <f aca="false">IF(AJ53&gt;=1,INT(AI53*(1-$CJ$61/100)),0)</f>
        <v>11</v>
      </c>
      <c r="AJ54" s="11" t="n">
        <v>5</v>
      </c>
      <c r="AK54" s="6" t="n">
        <f aca="false">AH$46-AI$46-AJ$46</f>
        <v>0</v>
      </c>
      <c r="AL54" s="16" t="s">
        <v>35</v>
      </c>
      <c r="AM54" s="37" t="n">
        <v>1</v>
      </c>
      <c r="AN54" s="11" t="n">
        <f aca="false">SUM(AO54,AP54,AQ54)</f>
        <v>10</v>
      </c>
      <c r="AO54" s="11" t="n">
        <f aca="false">IF(AP53&gt;=1,INT(AO53*(1-$CJ$61/100)),0)</f>
        <v>7</v>
      </c>
      <c r="AP54" s="11" t="n">
        <v>3</v>
      </c>
      <c r="AQ54" s="6" t="n">
        <f aca="false">AN$46-AO$46-AP$46</f>
        <v>0</v>
      </c>
      <c r="AR54" s="17" t="s">
        <v>36</v>
      </c>
      <c r="AS54" s="37" t="n">
        <v>1</v>
      </c>
      <c r="AT54" s="11" t="n">
        <f aca="false">SUM(AU54,AV54,AW54)</f>
        <v>4</v>
      </c>
      <c r="AU54" s="11" t="n">
        <v>3</v>
      </c>
      <c r="AV54" s="11" t="n">
        <v>1</v>
      </c>
      <c r="AW54" s="6" t="n">
        <f aca="false">AT$46-AU$46-AV$46</f>
        <v>0</v>
      </c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38" t="s">
        <v>39</v>
      </c>
      <c r="BK54" s="40" t="n">
        <v>0</v>
      </c>
      <c r="BL54" s="11" t="n">
        <f aca="false">SUM(BM54,BN54,BO54)</f>
        <v>7</v>
      </c>
      <c r="BM54" s="11" t="n">
        <f aca="false">IF(BN53&gt;=1,INT(BM53*(1-$CJ$61/100)),0)</f>
        <v>5</v>
      </c>
      <c r="BN54" s="11" t="n">
        <v>2</v>
      </c>
      <c r="BO54" s="6" t="n">
        <f aca="false">BL$46-BM$46-BN$46</f>
        <v>0</v>
      </c>
      <c r="BP54" s="15" t="s">
        <v>37</v>
      </c>
      <c r="BQ54" s="40" t="n">
        <v>0</v>
      </c>
      <c r="BR54" s="11" t="n">
        <f aca="false">SUM(BS54,BT54,BU54)</f>
        <v>12</v>
      </c>
      <c r="BS54" s="11" t="n">
        <f aca="false">IF(BT53&gt;=1,INT(BS53*(1-$CJ$61/100)),0)</f>
        <v>9</v>
      </c>
      <c r="BT54" s="11" t="n">
        <v>3</v>
      </c>
      <c r="BU54" s="22" t="n">
        <f aca="false">BR$46-BS$46-BT$46</f>
        <v>0</v>
      </c>
      <c r="BV54" s="41" t="s">
        <v>38</v>
      </c>
      <c r="BW54" s="40" t="n">
        <v>0</v>
      </c>
      <c r="BX54" s="11" t="n">
        <f aca="false">SUM(BY54,BZ54,CA54)</f>
        <v>22</v>
      </c>
      <c r="BY54" s="11" t="n">
        <f aca="false">IF(BZ53&gt;=1,INT(BY53*(1-$CJ$61/100)),0)</f>
        <v>16</v>
      </c>
      <c r="BZ54" s="11" t="n">
        <v>6</v>
      </c>
      <c r="CA54" s="22" t="n">
        <f aca="false">BX$46-BY$46-BZ$46</f>
        <v>0</v>
      </c>
      <c r="CB54" s="14" t="s">
        <v>40</v>
      </c>
      <c r="CC54" s="21" t="n">
        <v>0</v>
      </c>
      <c r="CD54" s="11" t="n">
        <f aca="false">SUM(CE54,CF54,CG54)</f>
        <v>19</v>
      </c>
      <c r="CE54" s="11" t="n">
        <f aca="false">IF(CF53&gt;=1,INT(CE53*(1-$CJ$39/100)),0)</f>
        <v>0</v>
      </c>
      <c r="CF54" s="11" t="n">
        <v>0</v>
      </c>
      <c r="CG54" s="22" t="n">
        <f aca="false">CD$46-CE$46-CF$46</f>
        <v>19</v>
      </c>
      <c r="CH54" s="0"/>
      <c r="CI54" s="0"/>
      <c r="CJ54" s="0"/>
      <c r="CK54" s="0"/>
      <c r="CL54" s="0"/>
      <c r="CM54" s="0"/>
      <c r="CN54" s="0"/>
    </row>
    <row r="55" customFormat="false" ht="12.8" hidden="false" customHeight="false" outlineLevel="0" collapsed="false">
      <c r="A55" s="6" t="s">
        <v>121</v>
      </c>
      <c r="B55" s="7" t="n">
        <f aca="false">C55+D55</f>
        <v>110</v>
      </c>
      <c r="C55" s="8" t="n">
        <f aca="false">V55+AB55+AH55+AN55+AT55</f>
        <v>55</v>
      </c>
      <c r="D55" s="8" t="n">
        <f aca="false">BX55+BR55+BL55+CD55</f>
        <v>55</v>
      </c>
      <c r="E55" s="9" t="n">
        <f aca="false">C55-D55</f>
        <v>0</v>
      </c>
      <c r="F55" s="8" t="n">
        <f aca="false">W55+AC55+AI55+AO55+AU55</f>
        <v>25</v>
      </c>
      <c r="G55" s="8" t="n">
        <f aca="false">BM55+BS55+BY55+CE55</f>
        <v>26</v>
      </c>
      <c r="H55" s="9" t="n">
        <f aca="false">F55-G55</f>
        <v>-1</v>
      </c>
      <c r="I55" s="8" t="n">
        <f aca="false">X55+AD55+AJ55+AP55+AV55</f>
        <v>11</v>
      </c>
      <c r="J55" s="8" t="n">
        <f aca="false">BN55+BT55+BZ55+CF55</f>
        <v>10</v>
      </c>
      <c r="K55" s="9" t="n">
        <f aca="false">I55-J55</f>
        <v>1</v>
      </c>
      <c r="L55" s="8" t="n">
        <f aca="false">Y55+AE55+AK55+AQ55+AW55</f>
        <v>19</v>
      </c>
      <c r="M55" s="8" t="n">
        <f aca="false">CA55+BU55+BO55+CG55</f>
        <v>19</v>
      </c>
      <c r="N55" s="43"/>
      <c r="O55" s="11"/>
      <c r="P55" s="44"/>
      <c r="Q55" s="11"/>
      <c r="R55" s="45"/>
      <c r="S55" s="6"/>
      <c r="T55" s="12" t="s">
        <v>32</v>
      </c>
      <c r="U55" s="37" t="n">
        <v>1</v>
      </c>
      <c r="V55" s="11" t="n">
        <f aca="false">SUM(W55,X55,Y55)</f>
        <v>19</v>
      </c>
      <c r="W55" s="11" t="n">
        <f aca="false">IF(X54&gt;=1,INT(W54*(1-$CJ$39/100)),0)</f>
        <v>0</v>
      </c>
      <c r="X55" s="11" t="n">
        <v>0</v>
      </c>
      <c r="Y55" s="6" t="n">
        <f aca="false">V$46-W$46-X$46</f>
        <v>19</v>
      </c>
      <c r="Z55" s="38" t="s">
        <v>33</v>
      </c>
      <c r="AA55" s="37" t="n">
        <v>1</v>
      </c>
      <c r="AB55" s="11" t="n">
        <f aca="false">SUM(AC55,AD55,AE55)</f>
        <v>10</v>
      </c>
      <c r="AC55" s="11" t="n">
        <f aca="false">IF(AD54&gt;=1,INT(AC54*(1-$CJ$61/100)),0)</f>
        <v>7</v>
      </c>
      <c r="AD55" s="11" t="n">
        <v>3</v>
      </c>
      <c r="AE55" s="6" t="n">
        <f aca="false">AB$46-AC$46-AD$46</f>
        <v>0</v>
      </c>
      <c r="AF55" s="39" t="s">
        <v>34</v>
      </c>
      <c r="AG55" s="37" t="n">
        <v>1</v>
      </c>
      <c r="AH55" s="11" t="n">
        <f aca="false">SUM(AI55,AJ55,AK55)</f>
        <v>13</v>
      </c>
      <c r="AI55" s="11" t="n">
        <f aca="false">IF(AJ54&gt;=1,INT(AI54*(1-$CJ$61/100)),0)</f>
        <v>9</v>
      </c>
      <c r="AJ55" s="11" t="n">
        <v>4</v>
      </c>
      <c r="AK55" s="6" t="n">
        <f aca="false">AH$46-AI$46-AJ$46</f>
        <v>0</v>
      </c>
      <c r="AL55" s="16" t="s">
        <v>35</v>
      </c>
      <c r="AM55" s="37" t="n">
        <v>1</v>
      </c>
      <c r="AN55" s="11" t="n">
        <f aca="false">SUM(AO55,AP55,AQ55)</f>
        <v>9</v>
      </c>
      <c r="AO55" s="11" t="n">
        <f aca="false">IF(AP54&gt;=1,INT(AO54*(1-$CJ$61/100)),0)</f>
        <v>6</v>
      </c>
      <c r="AP55" s="11" t="n">
        <v>3</v>
      </c>
      <c r="AQ55" s="6" t="n">
        <f aca="false">AN$46-AO$46-AP$46</f>
        <v>0</v>
      </c>
      <c r="AR55" s="17" t="s">
        <v>36</v>
      </c>
      <c r="AS55" s="37" t="n">
        <v>1</v>
      </c>
      <c r="AT55" s="11" t="n">
        <f aca="false">SUM(AU55,AV55,AW55)</f>
        <v>4</v>
      </c>
      <c r="AU55" s="11" t="n">
        <v>3</v>
      </c>
      <c r="AV55" s="11" t="n">
        <v>1</v>
      </c>
      <c r="AW55" s="6" t="n">
        <f aca="false">AT$46-AU$46-AV$46</f>
        <v>0</v>
      </c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38" t="s">
        <v>39</v>
      </c>
      <c r="BK55" s="40" t="n">
        <v>0</v>
      </c>
      <c r="BL55" s="11" t="n">
        <f aca="false">SUM(BM55,BN55,BO55)</f>
        <v>6</v>
      </c>
      <c r="BM55" s="11" t="n">
        <f aca="false">IF(BN54&gt;=1,INT(BM54*(1-$CJ$61/100)),0)</f>
        <v>4</v>
      </c>
      <c r="BN55" s="11" t="n">
        <v>2</v>
      </c>
      <c r="BO55" s="6" t="n">
        <f aca="false">BL$46-BM$46-BN$46</f>
        <v>0</v>
      </c>
      <c r="BP55" s="15" t="s">
        <v>37</v>
      </c>
      <c r="BQ55" s="40" t="n">
        <v>0</v>
      </c>
      <c r="BR55" s="11" t="n">
        <f aca="false">SUM(BS55,BT55,BU55)</f>
        <v>11</v>
      </c>
      <c r="BS55" s="11" t="n">
        <f aca="false">IF(BT54&gt;=1,INT(BS54*(1-$CJ$61/100)),0)</f>
        <v>8</v>
      </c>
      <c r="BT55" s="11" t="n">
        <v>3</v>
      </c>
      <c r="BU55" s="22" t="n">
        <f aca="false">BR$46-BS$46-BT$46</f>
        <v>0</v>
      </c>
      <c r="BV55" s="41" t="s">
        <v>38</v>
      </c>
      <c r="BW55" s="40" t="n">
        <v>0</v>
      </c>
      <c r="BX55" s="11" t="n">
        <f aca="false">SUM(BY55,BZ55,CA55)</f>
        <v>19</v>
      </c>
      <c r="BY55" s="11" t="n">
        <f aca="false">IF(BZ54&gt;=1,INT(BY54*(1-$CJ$61/100)),0)</f>
        <v>14</v>
      </c>
      <c r="BZ55" s="11" t="n">
        <v>5</v>
      </c>
      <c r="CA55" s="22" t="n">
        <f aca="false">BX$46-BY$46-BZ$46</f>
        <v>0</v>
      </c>
      <c r="CB55" s="14" t="s">
        <v>40</v>
      </c>
      <c r="CC55" s="21" t="n">
        <v>0</v>
      </c>
      <c r="CD55" s="11" t="n">
        <f aca="false">SUM(CE55,CF55,CG55)</f>
        <v>19</v>
      </c>
      <c r="CE55" s="11" t="n">
        <f aca="false">IF(CF54&gt;=1,INT(CE54*(1-$CJ$39/100)),0)</f>
        <v>0</v>
      </c>
      <c r="CF55" s="11" t="n">
        <v>0</v>
      </c>
      <c r="CG55" s="22" t="n">
        <f aca="false">CD$46-CE$46-CF$46</f>
        <v>19</v>
      </c>
      <c r="CH55" s="0"/>
      <c r="CI55" s="0"/>
      <c r="CJ55" s="0"/>
      <c r="CK55" s="0"/>
      <c r="CL55" s="0"/>
      <c r="CM55" s="0"/>
      <c r="CN55" s="0"/>
    </row>
    <row r="56" customFormat="false" ht="12.8" hidden="false" customHeight="false" outlineLevel="0" collapsed="false">
      <c r="A56" s="6" t="s">
        <v>122</v>
      </c>
      <c r="B56" s="7" t="n">
        <f aca="false">C56+D56</f>
        <v>98</v>
      </c>
      <c r="C56" s="8" t="n">
        <f aca="false">V56+AB56+AH56+AN56+AT56</f>
        <v>49</v>
      </c>
      <c r="D56" s="8" t="n">
        <f aca="false">BX56+BR56+BL56+CD56</f>
        <v>49</v>
      </c>
      <c r="E56" s="9" t="n">
        <f aca="false">C56-D56</f>
        <v>0</v>
      </c>
      <c r="F56" s="8" t="n">
        <f aca="false">W56+AC56+AI56+AO56+AU56</f>
        <v>21</v>
      </c>
      <c r="G56" s="8" t="n">
        <f aca="false">BM56+BS56+BY56+CE56</f>
        <v>22</v>
      </c>
      <c r="H56" s="9" t="n">
        <f aca="false">F56-G56</f>
        <v>-1</v>
      </c>
      <c r="I56" s="8" t="n">
        <f aca="false">X56+AD56+AJ56+AP56+AV56</f>
        <v>9</v>
      </c>
      <c r="J56" s="8" t="n">
        <f aca="false">BN56+BT56+BZ56+CF56</f>
        <v>8</v>
      </c>
      <c r="K56" s="9" t="n">
        <f aca="false">I56-J56</f>
        <v>1</v>
      </c>
      <c r="L56" s="8" t="n">
        <f aca="false">Y56+AE56+AK56+AQ56+AW56</f>
        <v>19</v>
      </c>
      <c r="M56" s="8" t="n">
        <f aca="false">CA56+BU56+BO56+CG56</f>
        <v>19</v>
      </c>
      <c r="N56" s="43"/>
      <c r="O56" s="11"/>
      <c r="P56" s="44"/>
      <c r="Q56" s="11"/>
      <c r="R56" s="45"/>
      <c r="S56" s="6"/>
      <c r="T56" s="12" t="s">
        <v>32</v>
      </c>
      <c r="U56" s="37" t="n">
        <v>1</v>
      </c>
      <c r="V56" s="11" t="n">
        <f aca="false">SUM(W56,X56,Y56)</f>
        <v>19</v>
      </c>
      <c r="W56" s="11" t="n">
        <f aca="false">IF(X55&gt;=1,INT(W55*(1-$CJ$39/100)),0)</f>
        <v>0</v>
      </c>
      <c r="X56" s="11" t="n">
        <v>0</v>
      </c>
      <c r="Y56" s="6" t="n">
        <f aca="false">V$46-W$46-X$46</f>
        <v>19</v>
      </c>
      <c r="Z56" s="38" t="s">
        <v>33</v>
      </c>
      <c r="AA56" s="37" t="n">
        <v>1</v>
      </c>
      <c r="AB56" s="11" t="n">
        <f aca="false">SUM(AC56,AD56,AE56)</f>
        <v>9</v>
      </c>
      <c r="AC56" s="11" t="n">
        <f aca="false">IF(AD55&gt;=1,INT(AC55*(1-$CJ$61/100)),0)</f>
        <v>6</v>
      </c>
      <c r="AD56" s="11" t="n">
        <v>3</v>
      </c>
      <c r="AE56" s="6" t="n">
        <f aca="false">AB$46-AC$46-AD$46</f>
        <v>0</v>
      </c>
      <c r="AF56" s="39" t="s">
        <v>34</v>
      </c>
      <c r="AG56" s="37" t="n">
        <v>1</v>
      </c>
      <c r="AH56" s="11" t="n">
        <f aca="false">SUM(AI56,AJ56,AK56)</f>
        <v>11</v>
      </c>
      <c r="AI56" s="11" t="n">
        <f aca="false">IF(AJ55&gt;=1,INT(AI55*(1-$CJ$61/100)),0)</f>
        <v>8</v>
      </c>
      <c r="AJ56" s="11" t="n">
        <v>3</v>
      </c>
      <c r="AK56" s="6" t="n">
        <f aca="false">AH$46-AI$46-AJ$46</f>
        <v>0</v>
      </c>
      <c r="AL56" s="16" t="s">
        <v>35</v>
      </c>
      <c r="AM56" s="37" t="n">
        <v>1</v>
      </c>
      <c r="AN56" s="11" t="n">
        <f aca="false">SUM(AO56,AP56,AQ56)</f>
        <v>7</v>
      </c>
      <c r="AO56" s="11" t="n">
        <f aca="false">IF(AP55&gt;=1,INT(AO55*(1-$CJ$61/100)),0)</f>
        <v>5</v>
      </c>
      <c r="AP56" s="11" t="n">
        <v>2</v>
      </c>
      <c r="AQ56" s="6" t="n">
        <f aca="false">AN$46-AO$46-AP$46</f>
        <v>0</v>
      </c>
      <c r="AR56" s="17" t="s">
        <v>36</v>
      </c>
      <c r="AS56" s="37" t="n">
        <v>1</v>
      </c>
      <c r="AT56" s="11" t="n">
        <f aca="false">SUM(AU56,AV56,AW56)</f>
        <v>3</v>
      </c>
      <c r="AU56" s="11" t="n">
        <v>2</v>
      </c>
      <c r="AV56" s="11" t="n">
        <v>1</v>
      </c>
      <c r="AW56" s="6" t="n">
        <f aca="false">AT$46-AU$46-AV$46</f>
        <v>0</v>
      </c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38" t="s">
        <v>39</v>
      </c>
      <c r="BK56" s="40" t="n">
        <v>0</v>
      </c>
      <c r="BL56" s="11" t="n">
        <f aca="false">SUM(BM56,BN56,BO56)</f>
        <v>4</v>
      </c>
      <c r="BM56" s="11" t="n">
        <f aca="false">IF(BN55&gt;=1,INT(BM55*(1-$CJ$61/100)),0)</f>
        <v>3</v>
      </c>
      <c r="BN56" s="11" t="n">
        <v>1</v>
      </c>
      <c r="BO56" s="6" t="n">
        <f aca="false">BL$46-BM$46-BN$46</f>
        <v>0</v>
      </c>
      <c r="BP56" s="15" t="s">
        <v>37</v>
      </c>
      <c r="BQ56" s="40" t="n">
        <v>0</v>
      </c>
      <c r="BR56" s="11" t="n">
        <f aca="false">SUM(BS56,BT56,BU56)</f>
        <v>10</v>
      </c>
      <c r="BS56" s="11" t="n">
        <f aca="false">IF(BT55&gt;=1,INT(BS55*(1-$CJ$61/100)),0)</f>
        <v>7</v>
      </c>
      <c r="BT56" s="11" t="n">
        <v>3</v>
      </c>
      <c r="BU56" s="22" t="n">
        <f aca="false">BR$46-BS$46-BT$46</f>
        <v>0</v>
      </c>
      <c r="BV56" s="41" t="s">
        <v>38</v>
      </c>
      <c r="BW56" s="40" t="n">
        <v>0</v>
      </c>
      <c r="BX56" s="11" t="n">
        <f aca="false">SUM(BY56,BZ56,CA56)</f>
        <v>16</v>
      </c>
      <c r="BY56" s="11" t="n">
        <f aca="false">IF(BZ55&gt;=1,INT(BY55*(1-$CJ$61/100)),0)</f>
        <v>12</v>
      </c>
      <c r="BZ56" s="11" t="n">
        <v>4</v>
      </c>
      <c r="CA56" s="22" t="n">
        <f aca="false">BX$46-BY$46-BZ$46</f>
        <v>0</v>
      </c>
      <c r="CB56" s="14" t="s">
        <v>40</v>
      </c>
      <c r="CC56" s="21" t="n">
        <v>0</v>
      </c>
      <c r="CD56" s="11" t="n">
        <f aca="false">SUM(CE56,CF56,CG56)</f>
        <v>19</v>
      </c>
      <c r="CE56" s="11" t="n">
        <f aca="false">IF(CF55&gt;=1,INT(CE55*(1-$CJ$39/100)),0)</f>
        <v>0</v>
      </c>
      <c r="CF56" s="11" t="n">
        <v>0</v>
      </c>
      <c r="CG56" s="22" t="n">
        <f aca="false">CD$46-CE$46-CF$46</f>
        <v>19</v>
      </c>
      <c r="CH56" s="0"/>
      <c r="CI56" s="0"/>
      <c r="CJ56" s="0"/>
      <c r="CK56" s="0"/>
      <c r="CL56" s="0"/>
      <c r="CM56" s="0"/>
      <c r="CN56" s="0"/>
    </row>
    <row r="57" customFormat="false" ht="12.8" hidden="false" customHeight="false" outlineLevel="0" collapsed="false">
      <c r="A57" s="6" t="s">
        <v>123</v>
      </c>
      <c r="B57" s="7" t="n">
        <f aca="false">C57+D57</f>
        <v>90</v>
      </c>
      <c r="C57" s="8" t="n">
        <f aca="false">V57+AB57+AH57+AN57+AT57</f>
        <v>45</v>
      </c>
      <c r="D57" s="8" t="n">
        <f aca="false">BX57+BR57+BL57+CD57</f>
        <v>45</v>
      </c>
      <c r="E57" s="9" t="n">
        <f aca="false">C57-D57</f>
        <v>0</v>
      </c>
      <c r="F57" s="8" t="n">
        <f aca="false">W57+AC57+AI57+AO57+AU57</f>
        <v>18</v>
      </c>
      <c r="G57" s="8" t="n">
        <f aca="false">BM57+BS57+BY57+CE57</f>
        <v>18</v>
      </c>
      <c r="H57" s="9" t="n">
        <f aca="false">F57-G57</f>
        <v>0</v>
      </c>
      <c r="I57" s="8" t="n">
        <f aca="false">X57+AD57+AJ57+AP57+AV57</f>
        <v>8</v>
      </c>
      <c r="J57" s="8" t="n">
        <f aca="false">BN57+BT57+BZ57+CF57</f>
        <v>8</v>
      </c>
      <c r="K57" s="9" t="n">
        <f aca="false">I57-J57</f>
        <v>0</v>
      </c>
      <c r="L57" s="8" t="n">
        <f aca="false">Y57+AE57+AK57+AQ57+AW57</f>
        <v>19</v>
      </c>
      <c r="M57" s="8" t="n">
        <f aca="false">CA57+BU57+BO57+CG57</f>
        <v>19</v>
      </c>
      <c r="N57" s="43"/>
      <c r="O57" s="11"/>
      <c r="P57" s="44"/>
      <c r="Q57" s="11"/>
      <c r="R57" s="45"/>
      <c r="S57" s="6"/>
      <c r="T57" s="12" t="s">
        <v>32</v>
      </c>
      <c r="U57" s="37" t="n">
        <v>1</v>
      </c>
      <c r="V57" s="11" t="n">
        <f aca="false">SUM(W57,X57,Y57)</f>
        <v>19</v>
      </c>
      <c r="W57" s="11" t="n">
        <f aca="false">IF(X56&gt;=1,INT(W56*(1-$CJ$39/100)),0)</f>
        <v>0</v>
      </c>
      <c r="X57" s="11" t="n">
        <v>0</v>
      </c>
      <c r="Y57" s="6" t="n">
        <f aca="false">V$46-W$46-X$46</f>
        <v>19</v>
      </c>
      <c r="Z57" s="38" t="s">
        <v>33</v>
      </c>
      <c r="AA57" s="37" t="n">
        <v>1</v>
      </c>
      <c r="AB57" s="11" t="n">
        <f aca="false">SUM(AC57,AD57,AE57)</f>
        <v>7</v>
      </c>
      <c r="AC57" s="11" t="n">
        <f aca="false">IF(AD56&gt;=1,INT(AC56*(1-$CJ$61/100)),0)</f>
        <v>5</v>
      </c>
      <c r="AD57" s="11" t="n">
        <v>2</v>
      </c>
      <c r="AE57" s="6" t="n">
        <f aca="false">AB$46-AC$46-AD$46</f>
        <v>0</v>
      </c>
      <c r="AF57" s="39" t="s">
        <v>34</v>
      </c>
      <c r="AG57" s="37" t="n">
        <v>1</v>
      </c>
      <c r="AH57" s="11" t="n">
        <f aca="false">SUM(AI57,AJ57,AK57)</f>
        <v>10</v>
      </c>
      <c r="AI57" s="11" t="n">
        <f aca="false">IF(AJ56&gt;=1,INT(AI56*(1-$CJ$61/100)),0)</f>
        <v>7</v>
      </c>
      <c r="AJ57" s="11" t="n">
        <v>3</v>
      </c>
      <c r="AK57" s="6" t="n">
        <f aca="false">AH$46-AI$46-AJ$46</f>
        <v>0</v>
      </c>
      <c r="AL57" s="16" t="s">
        <v>35</v>
      </c>
      <c r="AM57" s="37" t="n">
        <v>1</v>
      </c>
      <c r="AN57" s="11" t="n">
        <f aca="false">SUM(AO57,AP57,AQ57)</f>
        <v>6</v>
      </c>
      <c r="AO57" s="11" t="n">
        <f aca="false">IF(AP56&gt;=1,INT(AO56*(1-$CJ$61/100)),0)</f>
        <v>4</v>
      </c>
      <c r="AP57" s="11" t="n">
        <v>2</v>
      </c>
      <c r="AQ57" s="6" t="n">
        <f aca="false">AN$46-AO$46-AP$46</f>
        <v>0</v>
      </c>
      <c r="AR57" s="17" t="s">
        <v>36</v>
      </c>
      <c r="AS57" s="37" t="n">
        <v>1</v>
      </c>
      <c r="AT57" s="11" t="n">
        <f aca="false">SUM(AU57,AV57,AW57)</f>
        <v>3</v>
      </c>
      <c r="AU57" s="11" t="n">
        <v>2</v>
      </c>
      <c r="AV57" s="11" t="n">
        <v>1</v>
      </c>
      <c r="AW57" s="6" t="n">
        <f aca="false">AT$46-AU$46-AV$46</f>
        <v>0</v>
      </c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38" t="s">
        <v>39</v>
      </c>
      <c r="BK57" s="40" t="n">
        <v>0</v>
      </c>
      <c r="BL57" s="11" t="n">
        <f aca="false">SUM(BM57,BN57,BO57)</f>
        <v>3</v>
      </c>
      <c r="BM57" s="11" t="n">
        <f aca="false">IF(BN56&gt;=1,INT(BM56*(1-$CJ$61/100)),0)</f>
        <v>2</v>
      </c>
      <c r="BN57" s="11" t="n">
        <f aca="false">IF(BN56&gt;1,INT(BN56*(1-$CJ$4/100)),IF(BM57=1,1,IF(BM57=0,0,BN56)))</f>
        <v>1</v>
      </c>
      <c r="BO57" s="6" t="n">
        <f aca="false">BL$46-BM$46-BN$46</f>
        <v>0</v>
      </c>
      <c r="BP57" s="15" t="s">
        <v>37</v>
      </c>
      <c r="BQ57" s="40" t="n">
        <v>0</v>
      </c>
      <c r="BR57" s="11" t="n">
        <f aca="false">SUM(BS57,BT57,BU57)</f>
        <v>9</v>
      </c>
      <c r="BS57" s="11" t="n">
        <f aca="false">IF(BT56&gt;=1,INT(BS56*(1-$CJ$61/100)),0)</f>
        <v>6</v>
      </c>
      <c r="BT57" s="11" t="n">
        <v>3</v>
      </c>
      <c r="BU57" s="22" t="n">
        <f aca="false">BR$46-BS$46-BT$46</f>
        <v>0</v>
      </c>
      <c r="BV57" s="41" t="s">
        <v>38</v>
      </c>
      <c r="BW57" s="40" t="n">
        <v>0</v>
      </c>
      <c r="BX57" s="11" t="n">
        <f aca="false">SUM(BY57,BZ57,CA57)</f>
        <v>14</v>
      </c>
      <c r="BY57" s="11" t="n">
        <f aca="false">IF(BZ56&gt;=1,INT(BY56*(1-$CJ$61/100)),0)</f>
        <v>10</v>
      </c>
      <c r="BZ57" s="11" t="n">
        <v>4</v>
      </c>
      <c r="CA57" s="22" t="n">
        <f aca="false">BX$46-BY$46-BZ$46</f>
        <v>0</v>
      </c>
      <c r="CB57" s="14" t="s">
        <v>40</v>
      </c>
      <c r="CC57" s="21" t="n">
        <v>0</v>
      </c>
      <c r="CD57" s="11" t="n">
        <f aca="false">SUM(CE57,CF57,CG57)</f>
        <v>19</v>
      </c>
      <c r="CE57" s="11" t="n">
        <f aca="false">IF(CF56&gt;=1,INT(CE56*(1-$CJ$39/100)),0)</f>
        <v>0</v>
      </c>
      <c r="CF57" s="11" t="n">
        <v>0</v>
      </c>
      <c r="CG57" s="22" t="n">
        <f aca="false">CD$46-CE$46-CF$46</f>
        <v>19</v>
      </c>
      <c r="CH57" s="0"/>
      <c r="CI57" s="0"/>
      <c r="CJ57" s="0"/>
      <c r="CK57" s="0"/>
      <c r="CL57" s="0"/>
      <c r="CM57" s="0"/>
      <c r="CN57" s="0"/>
    </row>
    <row r="58" customFormat="false" ht="12.8" hidden="false" customHeight="false" outlineLevel="0" collapsed="false">
      <c r="A58" s="6" t="s">
        <v>124</v>
      </c>
      <c r="B58" s="7" t="n">
        <f aca="false">C58+D58</f>
        <v>80</v>
      </c>
      <c r="C58" s="8" t="n">
        <f aca="false">V58+AB58+AH58+AN58+AT58</f>
        <v>40</v>
      </c>
      <c r="D58" s="8" t="n">
        <f aca="false">BX58+BR58+BL58+CD58</f>
        <v>40</v>
      </c>
      <c r="E58" s="9" t="n">
        <f aca="false">C58-D58</f>
        <v>0</v>
      </c>
      <c r="F58" s="8" t="n">
        <f aca="false">W58+AC58+AI58+AO58+AU58</f>
        <v>14</v>
      </c>
      <c r="G58" s="8" t="n">
        <f aca="false">BM58+BS58+BY58+CE58</f>
        <v>15</v>
      </c>
      <c r="H58" s="9" t="n">
        <f aca="false">F58-G58</f>
        <v>-1</v>
      </c>
      <c r="I58" s="8" t="n">
        <f aca="false">X58+AD58+AJ58+AP58+AV58</f>
        <v>7</v>
      </c>
      <c r="J58" s="8" t="n">
        <f aca="false">BN58+BT58+BZ58+CF58</f>
        <v>6</v>
      </c>
      <c r="K58" s="9" t="n">
        <f aca="false">I58-J58</f>
        <v>1</v>
      </c>
      <c r="L58" s="8" t="n">
        <f aca="false">Y58+AE58+AK58+AQ58+AW58</f>
        <v>19</v>
      </c>
      <c r="M58" s="8" t="n">
        <f aca="false">CA58+BU58+BO58+CG58</f>
        <v>19</v>
      </c>
      <c r="N58" s="43"/>
      <c r="O58" s="11"/>
      <c r="P58" s="44"/>
      <c r="Q58" s="11"/>
      <c r="R58" s="45"/>
      <c r="S58" s="6"/>
      <c r="T58" s="12" t="s">
        <v>32</v>
      </c>
      <c r="U58" s="37" t="n">
        <v>1</v>
      </c>
      <c r="V58" s="11" t="n">
        <f aca="false">SUM(W58,X58,Y58)</f>
        <v>19</v>
      </c>
      <c r="W58" s="11" t="n">
        <f aca="false">IF(X57&gt;=1,INT(W57*(1-$CJ$39/100)),0)</f>
        <v>0</v>
      </c>
      <c r="X58" s="11" t="n">
        <v>0</v>
      </c>
      <c r="Y58" s="6" t="n">
        <f aca="false">V$46-W$46-X$46</f>
        <v>19</v>
      </c>
      <c r="Z58" s="38" t="s">
        <v>33</v>
      </c>
      <c r="AA58" s="37" t="n">
        <v>1</v>
      </c>
      <c r="AB58" s="11" t="n">
        <f aca="false">SUM(AC58,AD58,AE58)</f>
        <v>6</v>
      </c>
      <c r="AC58" s="11" t="n">
        <f aca="false">IF(AD57&gt;=1,INT(AC57*(1-$CJ$61/100)),0)</f>
        <v>4</v>
      </c>
      <c r="AD58" s="11" t="n">
        <v>2</v>
      </c>
      <c r="AE58" s="6" t="n">
        <f aca="false">AB$46-AC$46-AD$46</f>
        <v>0</v>
      </c>
      <c r="AF58" s="39" t="s">
        <v>34</v>
      </c>
      <c r="AG58" s="37" t="n">
        <v>1</v>
      </c>
      <c r="AH58" s="11" t="n">
        <f aca="false">SUM(AI58,AJ58,AK58)</f>
        <v>9</v>
      </c>
      <c r="AI58" s="11" t="n">
        <f aca="false">IF(AJ57&gt;=1,INT(AI57*(1-$CJ$61/100)),0)</f>
        <v>6</v>
      </c>
      <c r="AJ58" s="11" t="n">
        <v>3</v>
      </c>
      <c r="AK58" s="6" t="n">
        <f aca="false">AH$46-AI$46-AJ$46</f>
        <v>0</v>
      </c>
      <c r="AL58" s="16" t="s">
        <v>35</v>
      </c>
      <c r="AM58" s="37" t="n">
        <v>1</v>
      </c>
      <c r="AN58" s="11" t="n">
        <f aca="false">SUM(AO58,AP58,AQ58)</f>
        <v>4</v>
      </c>
      <c r="AO58" s="11" t="n">
        <f aca="false">IF(AP57&gt;=1,INT(AO57*(1-$CJ$61/100)),0)</f>
        <v>3</v>
      </c>
      <c r="AP58" s="11" t="n">
        <v>1</v>
      </c>
      <c r="AQ58" s="6" t="n">
        <f aca="false">AN$46-AO$46-AP$46</f>
        <v>0</v>
      </c>
      <c r="AR58" s="17" t="s">
        <v>36</v>
      </c>
      <c r="AS58" s="37" t="n">
        <v>1</v>
      </c>
      <c r="AT58" s="11" t="n">
        <f aca="false">SUM(AU58,AV58,AW58)</f>
        <v>2</v>
      </c>
      <c r="AU58" s="11" t="n">
        <v>1</v>
      </c>
      <c r="AV58" s="11" t="n">
        <v>1</v>
      </c>
      <c r="AW58" s="6" t="n">
        <f aca="false">AT$46-AU$46-AV$46</f>
        <v>0</v>
      </c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38" t="s">
        <v>39</v>
      </c>
      <c r="BK58" s="40" t="n">
        <v>0</v>
      </c>
      <c r="BL58" s="11" t="n">
        <f aca="false">SUM(BM58,BN58,BO58)</f>
        <v>2</v>
      </c>
      <c r="BM58" s="11" t="n">
        <f aca="false">IF(BN57&gt;=1,INT(BM57*(1-$CJ$61/100)),0)</f>
        <v>1</v>
      </c>
      <c r="BN58" s="11" t="n">
        <f aca="false">IF(BN57&gt;1,INT(BN57*(1-$CJ$4/100)),IF(BM58=1,1,IF(BM58=0,0,BN57)))</f>
        <v>1</v>
      </c>
      <c r="BO58" s="6" t="n">
        <f aca="false">BL$46-BM$46-BN$46</f>
        <v>0</v>
      </c>
      <c r="BP58" s="15" t="s">
        <v>37</v>
      </c>
      <c r="BQ58" s="40" t="n">
        <v>0</v>
      </c>
      <c r="BR58" s="11" t="n">
        <f aca="false">SUM(BS58,BT58,BU58)</f>
        <v>7</v>
      </c>
      <c r="BS58" s="11" t="n">
        <f aca="false">IF(BT57&gt;=1,INT(BS57*(1-$CJ$61/100)),0)</f>
        <v>5</v>
      </c>
      <c r="BT58" s="11" t="n">
        <v>2</v>
      </c>
      <c r="BU58" s="22" t="n">
        <f aca="false">BR$46-BS$46-BT$46</f>
        <v>0</v>
      </c>
      <c r="BV58" s="41" t="s">
        <v>38</v>
      </c>
      <c r="BW58" s="40" t="n">
        <v>0</v>
      </c>
      <c r="BX58" s="11" t="n">
        <f aca="false">SUM(BY58,BZ58,CA58)</f>
        <v>12</v>
      </c>
      <c r="BY58" s="11" t="n">
        <f aca="false">IF(BZ57&gt;=1,INT(BY57*(1-$CJ$61/100)),0)</f>
        <v>9</v>
      </c>
      <c r="BZ58" s="11" t="n">
        <v>3</v>
      </c>
      <c r="CA58" s="22" t="n">
        <f aca="false">BX$46-BY$46-BZ$46</f>
        <v>0</v>
      </c>
      <c r="CB58" s="14" t="s">
        <v>40</v>
      </c>
      <c r="CC58" s="21" t="n">
        <v>0</v>
      </c>
      <c r="CD58" s="11" t="n">
        <f aca="false">SUM(CE58,CF58,CG58)</f>
        <v>19</v>
      </c>
      <c r="CE58" s="11" t="n">
        <f aca="false">IF(CF57&gt;=1,INT(CE57*(1-$CJ$39/100)),0)</f>
        <v>0</v>
      </c>
      <c r="CF58" s="11" t="n">
        <v>0</v>
      </c>
      <c r="CG58" s="22" t="n">
        <f aca="false">CD$46-CE$46-CF$46</f>
        <v>19</v>
      </c>
      <c r="CH58" s="0"/>
      <c r="CI58" s="0"/>
      <c r="CJ58" s="24"/>
      <c r="CK58" s="24"/>
      <c r="CL58" s="0"/>
      <c r="CM58" s="0"/>
      <c r="CN58" s="0"/>
    </row>
    <row r="59" customFormat="false" ht="12.8" hidden="false" customHeight="false" outlineLevel="0" collapsed="false">
      <c r="A59" s="6" t="s">
        <v>125</v>
      </c>
      <c r="B59" s="7" t="n">
        <f aca="false">C59+D59</f>
        <v>72</v>
      </c>
      <c r="C59" s="8" t="n">
        <f aca="false">V59+AB59+AH59+AN59+AT59</f>
        <v>36</v>
      </c>
      <c r="D59" s="8" t="n">
        <f aca="false">BX59+BR59+BL59+CD59</f>
        <v>36</v>
      </c>
      <c r="E59" s="9" t="n">
        <f aca="false">C59-D59</f>
        <v>0</v>
      </c>
      <c r="F59" s="8" t="n">
        <f aca="false">W59+AC59+AI59+AO59+AU59</f>
        <v>11</v>
      </c>
      <c r="G59" s="8" t="n">
        <f aca="false">BM59+BS59+BY59+CE59</f>
        <v>12</v>
      </c>
      <c r="H59" s="9" t="n">
        <f aca="false">F59-G59</f>
        <v>-1</v>
      </c>
      <c r="I59" s="8" t="n">
        <f aca="false">X59+AD59+AJ59+AP59+AV59</f>
        <v>6</v>
      </c>
      <c r="J59" s="8" t="n">
        <f aca="false">BN59+BT59+BZ59+CF59</f>
        <v>5</v>
      </c>
      <c r="K59" s="9" t="n">
        <f aca="false">I59-J59</f>
        <v>1</v>
      </c>
      <c r="L59" s="8" t="n">
        <f aca="false">Y59+AE59+AK59+AQ59+AW59</f>
        <v>19</v>
      </c>
      <c r="M59" s="8" t="n">
        <f aca="false">CA59+BU59+BO59+CG59</f>
        <v>19</v>
      </c>
      <c r="N59" s="43"/>
      <c r="O59" s="11"/>
      <c r="P59" s="44"/>
      <c r="Q59" s="11"/>
      <c r="R59" s="45"/>
      <c r="S59" s="6"/>
      <c r="T59" s="12" t="s">
        <v>32</v>
      </c>
      <c r="U59" s="37" t="n">
        <v>1</v>
      </c>
      <c r="V59" s="11" t="n">
        <f aca="false">SUM(W59,X59,Y59)</f>
        <v>19</v>
      </c>
      <c r="W59" s="11" t="n">
        <f aca="false">IF(X58&gt;=1,INT(W58*(1-$CJ$39/100)),0)</f>
        <v>0</v>
      </c>
      <c r="X59" s="11" t="n">
        <v>0</v>
      </c>
      <c r="Y59" s="6" t="n">
        <f aca="false">V$46-W$46-X$46</f>
        <v>19</v>
      </c>
      <c r="Z59" s="38" t="s">
        <v>33</v>
      </c>
      <c r="AA59" s="37" t="n">
        <v>1</v>
      </c>
      <c r="AB59" s="11" t="n">
        <f aca="false">SUM(AC59,AD59,AE59)</f>
        <v>5</v>
      </c>
      <c r="AC59" s="11" t="n">
        <f aca="false">IF(AD58&gt;=1,INT(AC58*(1-$CJ$61/100)),0)</f>
        <v>3</v>
      </c>
      <c r="AD59" s="11" t="n">
        <v>2</v>
      </c>
      <c r="AE59" s="6" t="n">
        <f aca="false">AB$46-AC$46-AD$46</f>
        <v>0</v>
      </c>
      <c r="AF59" s="39" t="s">
        <v>34</v>
      </c>
      <c r="AG59" s="37" t="n">
        <v>1</v>
      </c>
      <c r="AH59" s="11" t="n">
        <f aca="false">SUM(AI59,AJ59,AK59)</f>
        <v>7</v>
      </c>
      <c r="AI59" s="11" t="n">
        <f aca="false">IF(AJ58&gt;=1,INT(AI58*(1-$CJ$61/100)),0)</f>
        <v>5</v>
      </c>
      <c r="AJ59" s="11" t="n">
        <v>2</v>
      </c>
      <c r="AK59" s="6" t="n">
        <f aca="false">AH$46-AI$46-AJ$46</f>
        <v>0</v>
      </c>
      <c r="AL59" s="16" t="s">
        <v>35</v>
      </c>
      <c r="AM59" s="37" t="n">
        <v>1</v>
      </c>
      <c r="AN59" s="11" t="n">
        <f aca="false">SUM(AO59,AP59,AQ59)</f>
        <v>3</v>
      </c>
      <c r="AO59" s="11" t="n">
        <f aca="false">IF(AP58&gt;=1,INT(AO58*(1-$CJ$61/100)),0)</f>
        <v>2</v>
      </c>
      <c r="AP59" s="11" t="n">
        <f aca="false">IF(AP58&gt;1,INT(AP58*(1-$CJ$4/100)),IF(AO59=1,1,IF(AO59=0,0,AP58)))</f>
        <v>1</v>
      </c>
      <c r="AQ59" s="6" t="n">
        <f aca="false">AN$46-AO$46-AP$46</f>
        <v>0</v>
      </c>
      <c r="AR59" s="17" t="s">
        <v>36</v>
      </c>
      <c r="AS59" s="37" t="n">
        <v>1</v>
      </c>
      <c r="AT59" s="11" t="n">
        <f aca="false">SUM(AU59,AV59,AW59)</f>
        <v>2</v>
      </c>
      <c r="AU59" s="11" t="n">
        <v>1</v>
      </c>
      <c r="AV59" s="11" t="n">
        <v>1</v>
      </c>
      <c r="AW59" s="6" t="n">
        <f aca="false">AT$46-AU$46-AV$46</f>
        <v>0</v>
      </c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38" t="s">
        <v>39</v>
      </c>
      <c r="BK59" s="40" t="n">
        <v>0</v>
      </c>
      <c r="BL59" s="11" t="n">
        <f aca="false">SUM(BM59,BN59,BO59)</f>
        <v>0</v>
      </c>
      <c r="BM59" s="11" t="n">
        <f aca="false">IF(BN58&gt;=1,INT(BM58*(1-$CJ$61/100)),0)</f>
        <v>0</v>
      </c>
      <c r="BN59" s="11" t="n">
        <f aca="false">IF(BN58&gt;1,INT(BN58*(1-$CJ$4/100)),IF(BM59=1,1,IF(BM59=0,0,BN58)))</f>
        <v>0</v>
      </c>
      <c r="BO59" s="6" t="n">
        <f aca="false">BL$46-BM$46-BN$46</f>
        <v>0</v>
      </c>
      <c r="BP59" s="15" t="s">
        <v>37</v>
      </c>
      <c r="BQ59" s="40" t="n">
        <v>0</v>
      </c>
      <c r="BR59" s="11" t="n">
        <f aca="false">SUM(BS59,BT59,BU59)</f>
        <v>6</v>
      </c>
      <c r="BS59" s="11" t="n">
        <f aca="false">IF(BT58&gt;=1,INT(BS58*(1-$CJ$61/100)),0)</f>
        <v>4</v>
      </c>
      <c r="BT59" s="11" t="n">
        <v>2</v>
      </c>
      <c r="BU59" s="22" t="n">
        <f aca="false">BR$46-BS$46-BT$46</f>
        <v>0</v>
      </c>
      <c r="BV59" s="41" t="s">
        <v>38</v>
      </c>
      <c r="BW59" s="40" t="n">
        <v>0</v>
      </c>
      <c r="BX59" s="11" t="n">
        <f aca="false">SUM(BY59,BZ59,CA59)</f>
        <v>11</v>
      </c>
      <c r="BY59" s="11" t="n">
        <f aca="false">IF(BZ58&gt;=1,INT(BY58*(1-$CJ$61/100)),0)</f>
        <v>8</v>
      </c>
      <c r="BZ59" s="11" t="n">
        <v>3</v>
      </c>
      <c r="CA59" s="22" t="n">
        <f aca="false">BX$46-BY$46-BZ$46</f>
        <v>0</v>
      </c>
      <c r="CB59" s="14" t="s">
        <v>40</v>
      </c>
      <c r="CC59" s="21" t="n">
        <v>0</v>
      </c>
      <c r="CD59" s="11" t="n">
        <f aca="false">SUM(CE59,CF59,CG59)</f>
        <v>19</v>
      </c>
      <c r="CE59" s="11" t="n">
        <f aca="false">IF(CF58&gt;=1,INT(CE58*(1-$CJ$39/100)),0)</f>
        <v>0</v>
      </c>
      <c r="CF59" s="11" t="n">
        <v>0</v>
      </c>
      <c r="CG59" s="22" t="n">
        <f aca="false">CD$46-CE$46-CF$46</f>
        <v>19</v>
      </c>
      <c r="CH59" s="0"/>
      <c r="CI59" s="4" t="s">
        <v>22</v>
      </c>
      <c r="CJ59" s="0"/>
      <c r="CK59" s="24"/>
      <c r="CL59" s="0"/>
      <c r="CM59" s="0"/>
      <c r="CN59" s="0"/>
    </row>
    <row r="60" customFormat="false" ht="12.8" hidden="false" customHeight="false" outlineLevel="0" collapsed="false">
      <c r="A60" s="6" t="s">
        <v>126</v>
      </c>
      <c r="B60" s="7" t="n">
        <f aca="false">C60+D60</f>
        <v>62</v>
      </c>
      <c r="C60" s="8" t="n">
        <f aca="false">V60+AB60+AH60+AN60+AT60</f>
        <v>31</v>
      </c>
      <c r="D60" s="8" t="n">
        <f aca="false">BX60+BR60+BL60+CD60</f>
        <v>31</v>
      </c>
      <c r="E60" s="9" t="n">
        <f aca="false">C60-D60</f>
        <v>0</v>
      </c>
      <c r="F60" s="8" t="n">
        <f aca="false">W60+AC60+AI60+AO60+AU60</f>
        <v>7</v>
      </c>
      <c r="G60" s="8" t="n">
        <f aca="false">BM60+BS60+BY60+CE60</f>
        <v>10</v>
      </c>
      <c r="H60" s="9" t="n">
        <f aca="false">F60-G60</f>
        <v>-3</v>
      </c>
      <c r="I60" s="8" t="n">
        <f aca="false">X60+AD60+AJ60+AP60+AV60</f>
        <v>5</v>
      </c>
      <c r="J60" s="8" t="n">
        <f aca="false">BN60+BT60+BZ60+CF60</f>
        <v>2</v>
      </c>
      <c r="K60" s="9" t="n">
        <f aca="false">I60-J60</f>
        <v>3</v>
      </c>
      <c r="L60" s="8" t="n">
        <f aca="false">Y60+AE60+AK60+AQ60+AW60</f>
        <v>19</v>
      </c>
      <c r="M60" s="8" t="n">
        <f aca="false">CA60+BU60+BO60+CG60</f>
        <v>19</v>
      </c>
      <c r="N60" s="43"/>
      <c r="O60" s="11"/>
      <c r="P60" s="44"/>
      <c r="Q60" s="11"/>
      <c r="R60" s="45"/>
      <c r="S60" s="6"/>
      <c r="T60" s="12" t="s">
        <v>32</v>
      </c>
      <c r="U60" s="37" t="n">
        <v>1</v>
      </c>
      <c r="V60" s="11" t="n">
        <f aca="false">SUM(W60,X60,Y60)</f>
        <v>19</v>
      </c>
      <c r="W60" s="11" t="n">
        <f aca="false">IF(X59&gt;=1,INT(W59*(1-$CJ$39/100)),0)</f>
        <v>0</v>
      </c>
      <c r="X60" s="11" t="n">
        <v>0</v>
      </c>
      <c r="Y60" s="6" t="n">
        <f aca="false">V$46-W$46-X$46</f>
        <v>19</v>
      </c>
      <c r="Z60" s="38" t="s">
        <v>33</v>
      </c>
      <c r="AA60" s="37" t="n">
        <v>1</v>
      </c>
      <c r="AB60" s="11" t="n">
        <f aca="false">SUM(AC60,AD60,AE60)</f>
        <v>4</v>
      </c>
      <c r="AC60" s="11" t="n">
        <f aca="false">IF(AD59&gt;=1,INT(AC59*(1-$CJ$61/100)),0)</f>
        <v>2</v>
      </c>
      <c r="AD60" s="11" t="n">
        <v>2</v>
      </c>
      <c r="AE60" s="6" t="n">
        <f aca="false">AB$46-AC$46-AD$46</f>
        <v>0</v>
      </c>
      <c r="AF60" s="39" t="s">
        <v>34</v>
      </c>
      <c r="AG60" s="37" t="n">
        <v>1</v>
      </c>
      <c r="AH60" s="11" t="n">
        <f aca="false">SUM(AI60,AJ60,AK60)</f>
        <v>6</v>
      </c>
      <c r="AI60" s="11" t="n">
        <f aca="false">IF(AJ59&gt;=1,INT(AI59*(1-$CJ$61/100)),0)</f>
        <v>4</v>
      </c>
      <c r="AJ60" s="11" t="n">
        <v>2</v>
      </c>
      <c r="AK60" s="6" t="n">
        <f aca="false">AH$46-AI$46-AJ$46</f>
        <v>0</v>
      </c>
      <c r="AL60" s="16" t="s">
        <v>35</v>
      </c>
      <c r="AM60" s="37" t="n">
        <v>1</v>
      </c>
      <c r="AN60" s="11" t="n">
        <f aca="false">SUM(AO60,AP60,AQ60)</f>
        <v>2</v>
      </c>
      <c r="AO60" s="11" t="n">
        <f aca="false">IF(AP59&gt;=1,INT(AO59*(1-$CJ$61/100)),0)</f>
        <v>1</v>
      </c>
      <c r="AP60" s="11" t="n">
        <f aca="false">IF(AP59&gt;1,INT(AP59*(1-$CJ$4/100)),IF(AO60=1,1,IF(AO60=0,0,AP59)))</f>
        <v>1</v>
      </c>
      <c r="AQ60" s="6" t="n">
        <f aca="false">AN$46-AO$46-AP$46</f>
        <v>0</v>
      </c>
      <c r="AR60" s="17" t="s">
        <v>36</v>
      </c>
      <c r="AS60" s="37" t="n">
        <v>1</v>
      </c>
      <c r="AT60" s="11" t="n">
        <f aca="false">SUM(AU60,AV60,AW60)</f>
        <v>0</v>
      </c>
      <c r="AU60" s="11" t="n">
        <v>0</v>
      </c>
      <c r="AV60" s="11" t="n">
        <v>0</v>
      </c>
      <c r="AW60" s="6" t="n">
        <f aca="false">AT$46-AU$46-AV$46</f>
        <v>0</v>
      </c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38" t="s">
        <v>39</v>
      </c>
      <c r="BK60" s="40" t="n">
        <v>0</v>
      </c>
      <c r="BL60" s="11" t="n">
        <f aca="false">SUM(BM60,BN60,BO60)</f>
        <v>0</v>
      </c>
      <c r="BM60" s="11" t="n">
        <f aca="false">IF(BN59&gt;=1,INT(BM59*(1-$CJ$61/100)),0)</f>
        <v>0</v>
      </c>
      <c r="BN60" s="11" t="n">
        <f aca="false">IF(BN59&gt;1,INT(BN59*(1-$CJ$4/100)),IF(BM60=1,1,IF(BM60=0,0,BN59)))</f>
        <v>0</v>
      </c>
      <c r="BO60" s="6" t="n">
        <f aca="false">BL$46-BM$46-BN$46</f>
        <v>0</v>
      </c>
      <c r="BP60" s="15" t="s">
        <v>37</v>
      </c>
      <c r="BQ60" s="40" t="n">
        <v>0</v>
      </c>
      <c r="BR60" s="11" t="n">
        <f aca="false">SUM(BS60,BT60,BU60)</f>
        <v>4</v>
      </c>
      <c r="BS60" s="11" t="n">
        <f aca="false">IF(BT59&gt;=1,INT(BS59*(1-$CJ$61/100)),0)</f>
        <v>3</v>
      </c>
      <c r="BT60" s="11" t="n">
        <v>1</v>
      </c>
      <c r="BU60" s="22" t="n">
        <f aca="false">BR$46-BS$46-BT$46</f>
        <v>0</v>
      </c>
      <c r="BV60" s="41" t="s">
        <v>38</v>
      </c>
      <c r="BW60" s="40" t="n">
        <v>0</v>
      </c>
      <c r="BX60" s="11" t="n">
        <f aca="false">SUM(BY60,BZ60,CA60)</f>
        <v>8</v>
      </c>
      <c r="BY60" s="11" t="n">
        <f aca="false">IF(BZ59&gt;=1,INT(BY59*(1-$CJ$61/100)),0)</f>
        <v>7</v>
      </c>
      <c r="BZ60" s="11" t="n">
        <v>1</v>
      </c>
      <c r="CA60" s="22" t="n">
        <f aca="false">BX$46-BY$46-BZ$46</f>
        <v>0</v>
      </c>
      <c r="CB60" s="14" t="s">
        <v>40</v>
      </c>
      <c r="CC60" s="21" t="n">
        <v>0</v>
      </c>
      <c r="CD60" s="11" t="n">
        <f aca="false">SUM(CE60,CF60,CG60)</f>
        <v>19</v>
      </c>
      <c r="CE60" s="11" t="n">
        <f aca="false">IF(CF59&gt;=1,INT(CE59*(1-$CJ$39/100)),0)</f>
        <v>0</v>
      </c>
      <c r="CF60" s="11" t="n">
        <v>0</v>
      </c>
      <c r="CG60" s="22" t="n">
        <f aca="false">CD$46-CE$46-CF$46</f>
        <v>19</v>
      </c>
      <c r="CH60" s="0"/>
      <c r="CI60" s="4"/>
      <c r="CJ60" s="0"/>
      <c r="CK60" s="24"/>
      <c r="CL60" s="0"/>
      <c r="CM60" s="0"/>
      <c r="CN60" s="0"/>
    </row>
    <row r="61" customFormat="false" ht="12.8" hidden="false" customHeight="false" outlineLevel="0" collapsed="false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1"/>
      <c r="CH61" s="0"/>
      <c r="CI61" s="0" t="s">
        <v>41</v>
      </c>
      <c r="CJ61" s="24" t="n">
        <v>10</v>
      </c>
      <c r="CK61" s="24"/>
      <c r="CL61" s="0"/>
      <c r="CM61" s="0"/>
      <c r="CN61" s="0"/>
    </row>
    <row r="62" customFormat="false" ht="12.8" hidden="false" customHeight="false" outlineLevel="0" collapsed="false">
      <c r="A62" s="6" t="s">
        <v>127</v>
      </c>
      <c r="B62" s="7" t="n">
        <f aca="false">C62+D62</f>
        <v>236</v>
      </c>
      <c r="C62" s="8" t="n">
        <f aca="false">V62+AB62+AH62+AN62+AT62</f>
        <v>118</v>
      </c>
      <c r="D62" s="8" t="n">
        <f aca="false">BX62+BR62+BL62+CD62</f>
        <v>118</v>
      </c>
      <c r="E62" s="9" t="n">
        <f aca="false">C62-D62</f>
        <v>0</v>
      </c>
      <c r="F62" s="8" t="n">
        <f aca="false">W62+AC62+AI62+AO62+AU62</f>
        <v>78</v>
      </c>
      <c r="G62" s="8" t="n">
        <f aca="false">BM62+BS62+BY62+CE62</f>
        <v>78</v>
      </c>
      <c r="H62" s="9" t="n">
        <f aca="false">F62-G62</f>
        <v>0</v>
      </c>
      <c r="I62" s="8" t="n">
        <f aca="false">X62+AD62+AJ62+AP62+AV62</f>
        <v>20</v>
      </c>
      <c r="J62" s="8" t="n">
        <f aca="false">BN62+BT62+BZ62+CF62</f>
        <v>20</v>
      </c>
      <c r="K62" s="9" t="n">
        <f aca="false">I62-J62</f>
        <v>0</v>
      </c>
      <c r="L62" s="8" t="n">
        <f aca="false">Y62+AE62+AK62+AQ62+AW62</f>
        <v>20</v>
      </c>
      <c r="M62" s="8" t="n">
        <f aca="false">CA62+BU62+BO62+CG62</f>
        <v>20</v>
      </c>
      <c r="N62" s="10" t="n">
        <v>80</v>
      </c>
      <c r="O62" s="11" t="s">
        <v>128</v>
      </c>
      <c r="P62" s="11" t="n">
        <v>20</v>
      </c>
      <c r="Q62" s="11" t="s">
        <v>128</v>
      </c>
      <c r="R62" s="11" t="n">
        <v>100</v>
      </c>
      <c r="S62" s="6" t="s">
        <v>129</v>
      </c>
      <c r="T62" s="12" t="s">
        <v>32</v>
      </c>
      <c r="U62" s="37" t="n">
        <v>1</v>
      </c>
      <c r="V62" s="11" t="n">
        <v>19</v>
      </c>
      <c r="W62" s="11" t="n">
        <f aca="false">ROUND(V62*$N$62/100,0)</f>
        <v>15</v>
      </c>
      <c r="X62" s="11" t="n">
        <f aca="false">ROUND(V62*$P$62/100,0)</f>
        <v>4</v>
      </c>
      <c r="Y62" s="6" t="n">
        <f aca="false">V$62-W$62-X$62</f>
        <v>0</v>
      </c>
      <c r="Z62" s="38" t="s">
        <v>33</v>
      </c>
      <c r="AA62" s="37" t="n">
        <v>1</v>
      </c>
      <c r="AB62" s="11" t="n">
        <v>30</v>
      </c>
      <c r="AC62" s="11" t="n">
        <f aca="false">ROUND(AB62*$N$62/100,0)</f>
        <v>24</v>
      </c>
      <c r="AD62" s="11" t="n">
        <f aca="false">ROUND(AB62*$P$62/100,0)</f>
        <v>6</v>
      </c>
      <c r="AE62" s="6" t="n">
        <f aca="false">AB$46-AC$46-AD$46</f>
        <v>0</v>
      </c>
      <c r="AF62" s="39" t="s">
        <v>34</v>
      </c>
      <c r="AG62" s="37" t="n">
        <v>1</v>
      </c>
      <c r="AH62" s="11" t="n">
        <v>20</v>
      </c>
      <c r="AI62" s="11" t="n">
        <v>0</v>
      </c>
      <c r="AJ62" s="11" t="n">
        <v>0</v>
      </c>
      <c r="AK62" s="6" t="n">
        <f aca="false">AH$62-AI$62-AJ$62</f>
        <v>20</v>
      </c>
      <c r="AL62" s="16" t="s">
        <v>35</v>
      </c>
      <c r="AM62" s="37" t="n">
        <v>1</v>
      </c>
      <c r="AN62" s="11" t="n">
        <v>40</v>
      </c>
      <c r="AO62" s="11" t="n">
        <f aca="false">ROUND(AN62*$N$62/100,0)</f>
        <v>32</v>
      </c>
      <c r="AP62" s="11" t="n">
        <f aca="false">ROUND(AN62*$P$62/100,0)</f>
        <v>8</v>
      </c>
      <c r="AQ62" s="6" t="n">
        <f aca="false">AN$62-AO$62-AP$62</f>
        <v>0</v>
      </c>
      <c r="AR62" s="17" t="s">
        <v>36</v>
      </c>
      <c r="AS62" s="37" t="n">
        <v>1</v>
      </c>
      <c r="AT62" s="11" t="n">
        <v>9</v>
      </c>
      <c r="AU62" s="11" t="n">
        <f aca="false">ROUND(AT62*$N$62/100,0)</f>
        <v>7</v>
      </c>
      <c r="AV62" s="11" t="n">
        <f aca="false">ROUND(AT62*$P$62/100,0)</f>
        <v>2</v>
      </c>
      <c r="AW62" s="6" t="n">
        <f aca="false">AT$62-AU$62-AV$62</f>
        <v>0</v>
      </c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38" t="s">
        <v>39</v>
      </c>
      <c r="BK62" s="40" t="n">
        <v>0</v>
      </c>
      <c r="BL62" s="11" t="n">
        <v>20</v>
      </c>
      <c r="BM62" s="11" t="n">
        <f aca="false">ROUND(BL62*$N$62/100,0)</f>
        <v>16</v>
      </c>
      <c r="BN62" s="11" t="n">
        <f aca="false">ROUND(BL62*$P$62/100,0)</f>
        <v>4</v>
      </c>
      <c r="BO62" s="6" t="n">
        <f aca="false">BL$62-BM$62-BN$62</f>
        <v>0</v>
      </c>
      <c r="BP62" s="15" t="s">
        <v>37</v>
      </c>
      <c r="BQ62" s="40" t="n">
        <v>0</v>
      </c>
      <c r="BR62" s="11" t="n">
        <v>20</v>
      </c>
      <c r="BS62" s="11" t="n">
        <v>0</v>
      </c>
      <c r="BT62" s="11" t="n">
        <v>0</v>
      </c>
      <c r="BU62" s="22" t="n">
        <f aca="false">BR$62-BS$62-BT$62</f>
        <v>20</v>
      </c>
      <c r="BV62" s="41" t="s">
        <v>38</v>
      </c>
      <c r="BW62" s="40" t="n">
        <v>0</v>
      </c>
      <c r="BX62" s="11" t="n">
        <v>45</v>
      </c>
      <c r="BY62" s="11" t="n">
        <f aca="false">ROUND(BX62*$N$62/100,0)</f>
        <v>36</v>
      </c>
      <c r="BZ62" s="11" t="n">
        <f aca="false">ROUND(BX62*$P$62/100,0)</f>
        <v>9</v>
      </c>
      <c r="CA62" s="22" t="n">
        <f aca="false">BX$62-BY$62-BZ$62</f>
        <v>0</v>
      </c>
      <c r="CB62" s="14" t="s">
        <v>40</v>
      </c>
      <c r="CC62" s="21" t="n">
        <v>0</v>
      </c>
      <c r="CD62" s="23" t="n">
        <v>33</v>
      </c>
      <c r="CE62" s="11" t="n">
        <f aca="false">ROUND(CD62*$N$62/100,0)</f>
        <v>26</v>
      </c>
      <c r="CF62" s="11" t="n">
        <f aca="false">ROUND(CD62*$P$62/100,0)</f>
        <v>7</v>
      </c>
      <c r="CG62" s="22" t="n">
        <f aca="false">CD$62-CE$62-CF$62</f>
        <v>0</v>
      </c>
      <c r="CH62" s="0"/>
      <c r="CI62" s="0"/>
      <c r="CJ62" s="24"/>
      <c r="CK62" s="0"/>
      <c r="CL62" s="0"/>
      <c r="CM62" s="0"/>
      <c r="CN62" s="0"/>
    </row>
    <row r="63" customFormat="false" ht="12.8" hidden="false" customHeight="false" outlineLevel="0" collapsed="false">
      <c r="A63" s="6" t="s">
        <v>130</v>
      </c>
      <c r="B63" s="7" t="n">
        <f aca="false">C63+D63</f>
        <v>218</v>
      </c>
      <c r="C63" s="8" t="n">
        <f aca="false">V63+AB63+AH63+AN63+AT63</f>
        <v>109</v>
      </c>
      <c r="D63" s="8" t="n">
        <f aca="false">BX63+BR63+BL63+CD63</f>
        <v>109</v>
      </c>
      <c r="E63" s="9" t="n">
        <f aca="false">C63-D63</f>
        <v>0</v>
      </c>
      <c r="F63" s="8" t="n">
        <f aca="false">W63+AC63+AI63+AO63+AU63</f>
        <v>69</v>
      </c>
      <c r="G63" s="8" t="n">
        <f aca="false">BM63+BS63+BY63+CE63</f>
        <v>69</v>
      </c>
      <c r="H63" s="9" t="n">
        <f aca="false">F63-G63</f>
        <v>0</v>
      </c>
      <c r="I63" s="8" t="n">
        <f aca="false">X63+AD63+AJ63+AP63+AV63</f>
        <v>20</v>
      </c>
      <c r="J63" s="8" t="n">
        <f aca="false">BN63+BT63+BZ63+CF63</f>
        <v>20</v>
      </c>
      <c r="K63" s="9" t="n">
        <f aca="false">I63-J63</f>
        <v>0</v>
      </c>
      <c r="L63" s="8" t="n">
        <f aca="false">Y63+AE63+AK63+AQ63+AW63</f>
        <v>20</v>
      </c>
      <c r="M63" s="8" t="n">
        <f aca="false">CA63+BU63+BO63+CG63</f>
        <v>20</v>
      </c>
      <c r="N63" s="43" t="str">
        <f aca="false">"The training data reduces by "&amp;CJ77&amp;"% from previous row"</f>
        <v>The training data reduces by 10% from previous row</v>
      </c>
      <c r="O63" s="11"/>
      <c r="P63" s="44" t="s">
        <v>43</v>
      </c>
      <c r="Q63" s="11"/>
      <c r="R63" s="45" t="s">
        <v>131</v>
      </c>
      <c r="S63" s="6"/>
      <c r="T63" s="12" t="s">
        <v>32</v>
      </c>
      <c r="U63" s="37" t="n">
        <v>1</v>
      </c>
      <c r="V63" s="11" t="n">
        <f aca="false">SUM(W63,X63,Y63)</f>
        <v>17</v>
      </c>
      <c r="W63" s="11" t="n">
        <f aca="false">IF(X62&gt;=1,INT(W62*(1-$CJ$77/100)),0)</f>
        <v>13</v>
      </c>
      <c r="X63" s="11" t="n">
        <v>4</v>
      </c>
      <c r="Y63" s="6" t="n">
        <f aca="false">V$62-W$62-X$62</f>
        <v>0</v>
      </c>
      <c r="Z63" s="38" t="s">
        <v>33</v>
      </c>
      <c r="AA63" s="37" t="n">
        <v>1</v>
      </c>
      <c r="AB63" s="11" t="n">
        <f aca="false">SUM(AC63,AD63,AE63)</f>
        <v>27</v>
      </c>
      <c r="AC63" s="11" t="n">
        <f aca="false">IF(AD62&gt;=1,INT(AC62*(1-$CJ$77/100)),0)</f>
        <v>21</v>
      </c>
      <c r="AD63" s="11" t="n">
        <v>6</v>
      </c>
      <c r="AE63" s="6" t="n">
        <f aca="false">AB$46-AC$46-AD$46</f>
        <v>0</v>
      </c>
      <c r="AF63" s="39" t="s">
        <v>34</v>
      </c>
      <c r="AG63" s="37" t="n">
        <v>1</v>
      </c>
      <c r="AH63" s="11" t="n">
        <f aca="false">SUM(AI63,AJ63,AK63)</f>
        <v>20</v>
      </c>
      <c r="AI63" s="11" t="n">
        <f aca="false">IF(AJ62&gt;=1,INT(AI62*(1-$CJ$39/100)),0)</f>
        <v>0</v>
      </c>
      <c r="AJ63" s="11" t="n">
        <v>0</v>
      </c>
      <c r="AK63" s="6" t="n">
        <f aca="false">AH$62-AI$62-AJ$62</f>
        <v>20</v>
      </c>
      <c r="AL63" s="16" t="s">
        <v>35</v>
      </c>
      <c r="AM63" s="37" t="n">
        <v>1</v>
      </c>
      <c r="AN63" s="11" t="n">
        <f aca="false">SUM(AO63,AP63,AQ63)</f>
        <v>36</v>
      </c>
      <c r="AO63" s="11" t="n">
        <f aca="false">IF(AP62&gt;=1,INT(AO62*(1-$CJ$77/100)),0)</f>
        <v>28</v>
      </c>
      <c r="AP63" s="11" t="n">
        <v>8</v>
      </c>
      <c r="AQ63" s="6" t="n">
        <f aca="false">AN$62-AO$62-AP$62</f>
        <v>0</v>
      </c>
      <c r="AR63" s="17" t="s">
        <v>36</v>
      </c>
      <c r="AS63" s="37" t="n">
        <v>1</v>
      </c>
      <c r="AT63" s="11" t="n">
        <f aca="false">SUM(AU63,AV63,AW63)</f>
        <v>9</v>
      </c>
      <c r="AU63" s="11" t="n">
        <v>7</v>
      </c>
      <c r="AV63" s="11" t="n">
        <v>2</v>
      </c>
      <c r="AW63" s="6" t="n">
        <f aca="false">AT$62-AU$62-AV$62</f>
        <v>0</v>
      </c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38" t="s">
        <v>39</v>
      </c>
      <c r="BK63" s="40" t="n">
        <v>0</v>
      </c>
      <c r="BL63" s="11" t="n">
        <f aca="false">SUM(BM63,BN63,BO63)</f>
        <v>18</v>
      </c>
      <c r="BM63" s="11" t="n">
        <f aca="false">IF(BN62&gt;=1,INT(BM62*(1-$CJ$77/100)),0)</f>
        <v>14</v>
      </c>
      <c r="BN63" s="11" t="n">
        <v>4</v>
      </c>
      <c r="BO63" s="6" t="n">
        <f aca="false">BL$62-BM$62-BN$62</f>
        <v>0</v>
      </c>
      <c r="BP63" s="15" t="s">
        <v>37</v>
      </c>
      <c r="BQ63" s="40" t="n">
        <v>0</v>
      </c>
      <c r="BR63" s="11" t="n">
        <f aca="false">SUM(BS63,BT63,BU63)</f>
        <v>20</v>
      </c>
      <c r="BS63" s="11" t="n">
        <f aca="false">IF(BT62&gt;=1,INT(BS62*(1-$CJ$39/100)),0)</f>
        <v>0</v>
      </c>
      <c r="BT63" s="11" t="n">
        <v>0</v>
      </c>
      <c r="BU63" s="22" t="n">
        <f aca="false">BR$62-BS$62-BT$62</f>
        <v>20</v>
      </c>
      <c r="BV63" s="41" t="s">
        <v>38</v>
      </c>
      <c r="BW63" s="40" t="n">
        <v>0</v>
      </c>
      <c r="BX63" s="11" t="n">
        <f aca="false">SUM(BY63,BZ63,CA63)</f>
        <v>41</v>
      </c>
      <c r="BY63" s="11" t="n">
        <f aca="false">IF(BZ62&gt;=1,INT(BY62*(1-$CJ$77/100)),0)</f>
        <v>32</v>
      </c>
      <c r="BZ63" s="11" t="n">
        <v>9</v>
      </c>
      <c r="CA63" s="22" t="n">
        <f aca="false">BX$62-BY$62-BZ$62</f>
        <v>0</v>
      </c>
      <c r="CB63" s="14" t="s">
        <v>40</v>
      </c>
      <c r="CC63" s="21" t="n">
        <v>0</v>
      </c>
      <c r="CD63" s="11" t="n">
        <f aca="false">SUM(CE63,CF63,CG63)</f>
        <v>30</v>
      </c>
      <c r="CE63" s="11" t="n">
        <f aca="false">IF(CF62&gt;=1,INT(CE62*(1-$CJ$77/100)),0)</f>
        <v>23</v>
      </c>
      <c r="CF63" s="11" t="n">
        <v>7</v>
      </c>
      <c r="CG63" s="22" t="n">
        <f aca="false">CD$62-CE$62-CF$62</f>
        <v>0</v>
      </c>
      <c r="CH63" s="0"/>
      <c r="CI63" s="0"/>
      <c r="CJ63" s="24"/>
      <c r="CK63" s="0"/>
      <c r="CL63" s="0"/>
      <c r="CM63" s="0"/>
      <c r="CN63" s="0"/>
    </row>
    <row r="64" customFormat="false" ht="12.8" hidden="false" customHeight="false" outlineLevel="0" collapsed="false">
      <c r="A64" s="6" t="s">
        <v>132</v>
      </c>
      <c r="B64" s="7" t="n">
        <f aca="false">C64+D64</f>
        <v>196</v>
      </c>
      <c r="C64" s="8" t="n">
        <f aca="false">V64+AB64+AH64+AN64+AT64</f>
        <v>98</v>
      </c>
      <c r="D64" s="8" t="n">
        <f aca="false">BX64+BR64+BL64+CD64</f>
        <v>98</v>
      </c>
      <c r="E64" s="9" t="n">
        <f aca="false">C64-D64</f>
        <v>0</v>
      </c>
      <c r="F64" s="8" t="n">
        <f aca="false">W64+AC64+AI64+AO64+AU64</f>
        <v>60</v>
      </c>
      <c r="G64" s="8" t="n">
        <f aca="false">BM64+BS64+BY64+CE64</f>
        <v>60</v>
      </c>
      <c r="H64" s="9" t="n">
        <f aca="false">F64-G64</f>
        <v>0</v>
      </c>
      <c r="I64" s="8" t="n">
        <f aca="false">X64+AD64+AJ64+AP64+AV64</f>
        <v>18</v>
      </c>
      <c r="J64" s="8" t="n">
        <f aca="false">BN64+BT64+BZ64+CF64</f>
        <v>18</v>
      </c>
      <c r="K64" s="9" t="n">
        <f aca="false">I64-J64</f>
        <v>0</v>
      </c>
      <c r="L64" s="8" t="n">
        <f aca="false">Y64+AE64+AK64+AQ64+AW64</f>
        <v>20</v>
      </c>
      <c r="M64" s="8" t="n">
        <f aca="false">CA64+BU64+BO64+CG64</f>
        <v>20</v>
      </c>
      <c r="N64" s="43"/>
      <c r="O64" s="11"/>
      <c r="P64" s="44"/>
      <c r="Q64" s="11"/>
      <c r="R64" s="45"/>
      <c r="S64" s="6"/>
      <c r="T64" s="12" t="s">
        <v>32</v>
      </c>
      <c r="U64" s="37" t="n">
        <v>1</v>
      </c>
      <c r="V64" s="11" t="n">
        <f aca="false">SUM(W64,X64,Y64)</f>
        <v>14</v>
      </c>
      <c r="W64" s="11" t="n">
        <f aca="false">IF(X63&gt;=1,INT(W63*(1-$CJ$77/100)),0)</f>
        <v>11</v>
      </c>
      <c r="X64" s="11" t="n">
        <v>3</v>
      </c>
      <c r="Y64" s="6" t="n">
        <f aca="false">V$62-W$62-X$62</f>
        <v>0</v>
      </c>
      <c r="Z64" s="38" t="s">
        <v>33</v>
      </c>
      <c r="AA64" s="37" t="n">
        <v>1</v>
      </c>
      <c r="AB64" s="11" t="n">
        <f aca="false">SUM(AC64,AD64,AE64)</f>
        <v>23</v>
      </c>
      <c r="AC64" s="11" t="n">
        <f aca="false">IF(AD63&gt;=1,INT(AC63*(1-$CJ$77/100)),0)</f>
        <v>18</v>
      </c>
      <c r="AD64" s="11" t="n">
        <v>5</v>
      </c>
      <c r="AE64" s="6" t="n">
        <f aca="false">AB$46-AC$46-AD$46</f>
        <v>0</v>
      </c>
      <c r="AF64" s="39" t="s">
        <v>34</v>
      </c>
      <c r="AG64" s="37" t="n">
        <v>1</v>
      </c>
      <c r="AH64" s="11" t="n">
        <f aca="false">SUM(AI64,AJ64,AK64)</f>
        <v>20</v>
      </c>
      <c r="AI64" s="11" t="n">
        <f aca="false">IF(AJ63&gt;=1,INT(AI63*(1-$CJ$39/100)),0)</f>
        <v>0</v>
      </c>
      <c r="AJ64" s="11" t="n">
        <v>0</v>
      </c>
      <c r="AK64" s="6" t="n">
        <f aca="false">AH$62-AI$62-AJ$62</f>
        <v>20</v>
      </c>
      <c r="AL64" s="16" t="s">
        <v>35</v>
      </c>
      <c r="AM64" s="37" t="n">
        <v>1</v>
      </c>
      <c r="AN64" s="11" t="n">
        <f aca="false">SUM(AO64,AP64,AQ64)</f>
        <v>33</v>
      </c>
      <c r="AO64" s="11" t="n">
        <f aca="false">IF(AP63&gt;=1,INT(AO63*(1-$CJ$77/100)),0)</f>
        <v>25</v>
      </c>
      <c r="AP64" s="11" t="n">
        <v>8</v>
      </c>
      <c r="AQ64" s="6" t="n">
        <f aca="false">AN$62-AO$62-AP$62</f>
        <v>0</v>
      </c>
      <c r="AR64" s="17" t="s">
        <v>36</v>
      </c>
      <c r="AS64" s="37" t="n">
        <v>1</v>
      </c>
      <c r="AT64" s="11" t="n">
        <f aca="false">SUM(AU64,AV64,AW64)</f>
        <v>8</v>
      </c>
      <c r="AU64" s="11" t="n">
        <v>6</v>
      </c>
      <c r="AV64" s="11" t="n">
        <v>2</v>
      </c>
      <c r="AW64" s="6" t="n">
        <f aca="false">AT$62-AU$62-AV$62</f>
        <v>0</v>
      </c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38" t="s">
        <v>39</v>
      </c>
      <c r="BK64" s="40" t="n">
        <v>0</v>
      </c>
      <c r="BL64" s="11" t="n">
        <f aca="false">SUM(BM64,BN64,BO64)</f>
        <v>16</v>
      </c>
      <c r="BM64" s="11" t="n">
        <f aca="false">IF(BN63&gt;=1,INT(BM63*(1-$CJ$77/100)),0)</f>
        <v>12</v>
      </c>
      <c r="BN64" s="11" t="n">
        <v>4</v>
      </c>
      <c r="BO64" s="6" t="n">
        <f aca="false">BL$62-BM$62-BN$62</f>
        <v>0</v>
      </c>
      <c r="BP64" s="15" t="s">
        <v>37</v>
      </c>
      <c r="BQ64" s="40" t="n">
        <v>0</v>
      </c>
      <c r="BR64" s="11" t="n">
        <f aca="false">SUM(BS64,BT64,BU64)</f>
        <v>20</v>
      </c>
      <c r="BS64" s="11" t="n">
        <f aca="false">IF(BT63&gt;=1,INT(BS63*(1-$CJ$39/100)),0)</f>
        <v>0</v>
      </c>
      <c r="BT64" s="11" t="n">
        <v>0</v>
      </c>
      <c r="BU64" s="22" t="n">
        <f aca="false">BR$62-BS$62-BT$62</f>
        <v>20</v>
      </c>
      <c r="BV64" s="41" t="s">
        <v>38</v>
      </c>
      <c r="BW64" s="40" t="n">
        <v>0</v>
      </c>
      <c r="BX64" s="11" t="n">
        <f aca="false">SUM(BY64,BZ64,CA64)</f>
        <v>36</v>
      </c>
      <c r="BY64" s="11" t="n">
        <f aca="false">IF(BZ63&gt;=1,INT(BY63*(1-$CJ$77/100)),0)</f>
        <v>28</v>
      </c>
      <c r="BZ64" s="11" t="n">
        <v>8</v>
      </c>
      <c r="CA64" s="22" t="n">
        <f aca="false">BX$62-BY$62-BZ$62</f>
        <v>0</v>
      </c>
      <c r="CB64" s="14" t="s">
        <v>40</v>
      </c>
      <c r="CC64" s="21" t="n">
        <v>0</v>
      </c>
      <c r="CD64" s="11" t="n">
        <f aca="false">SUM(CE64,CF64,CG64)</f>
        <v>26</v>
      </c>
      <c r="CE64" s="11" t="n">
        <f aca="false">IF(CF63&gt;=1,INT(CE63*(1-$CJ$77/100)),0)</f>
        <v>20</v>
      </c>
      <c r="CF64" s="11" t="n">
        <v>6</v>
      </c>
      <c r="CG64" s="22" t="n">
        <f aca="false">CD$62-CE$62-CF$62</f>
        <v>0</v>
      </c>
      <c r="CH64" s="0"/>
      <c r="CI64" s="0"/>
      <c r="CJ64" s="24"/>
      <c r="CK64" s="0"/>
      <c r="CL64" s="0"/>
      <c r="CM64" s="0"/>
      <c r="CN64" s="0"/>
    </row>
    <row r="65" customFormat="false" ht="12.8" hidden="false" customHeight="false" outlineLevel="0" collapsed="false">
      <c r="A65" s="6" t="s">
        <v>133</v>
      </c>
      <c r="B65" s="7" t="n">
        <f aca="false">C65+D65</f>
        <v>180</v>
      </c>
      <c r="C65" s="8" t="n">
        <f aca="false">V65+AB65+AH65+AN65+AT65</f>
        <v>90</v>
      </c>
      <c r="D65" s="8" t="n">
        <f aca="false">BX65+BR65+BL65+CD65</f>
        <v>90</v>
      </c>
      <c r="E65" s="9" t="n">
        <f aca="false">C65-D65</f>
        <v>0</v>
      </c>
      <c r="F65" s="8" t="n">
        <f aca="false">W65+AC65+AI65+AO65+AU65</f>
        <v>53</v>
      </c>
      <c r="G65" s="8" t="n">
        <f aca="false">BM65+BS65+BY65+CE65</f>
        <v>53</v>
      </c>
      <c r="H65" s="9" t="n">
        <f aca="false">F65-G65</f>
        <v>0</v>
      </c>
      <c r="I65" s="8" t="n">
        <f aca="false">X65+AD65+AJ65+AP65+AV65</f>
        <v>17</v>
      </c>
      <c r="J65" s="8" t="n">
        <f aca="false">BN65+BT65+BZ65+CF65</f>
        <v>17</v>
      </c>
      <c r="K65" s="9" t="n">
        <f aca="false">I65-J65</f>
        <v>0</v>
      </c>
      <c r="L65" s="8" t="n">
        <f aca="false">Y65+AE65+AK65+AQ65+AW65</f>
        <v>20</v>
      </c>
      <c r="M65" s="8" t="n">
        <f aca="false">CA65+BU65+BO65+CG65</f>
        <v>20</v>
      </c>
      <c r="N65" s="43"/>
      <c r="O65" s="11"/>
      <c r="P65" s="44"/>
      <c r="Q65" s="11"/>
      <c r="R65" s="45"/>
      <c r="S65" s="6"/>
      <c r="T65" s="12" t="s">
        <v>32</v>
      </c>
      <c r="U65" s="37" t="n">
        <v>1</v>
      </c>
      <c r="V65" s="11" t="n">
        <f aca="false">SUM(W65,X65,Y65)</f>
        <v>12</v>
      </c>
      <c r="W65" s="11" t="n">
        <f aca="false">IF(X64&gt;=1,INT(W64*(1-$CJ$77/100)),0)</f>
        <v>9</v>
      </c>
      <c r="X65" s="11" t="n">
        <v>3</v>
      </c>
      <c r="Y65" s="6" t="n">
        <f aca="false">V$62-W$62-X$62</f>
        <v>0</v>
      </c>
      <c r="Z65" s="38" t="s">
        <v>33</v>
      </c>
      <c r="AA65" s="37" t="n">
        <v>1</v>
      </c>
      <c r="AB65" s="11" t="n">
        <f aca="false">SUM(AC65,AD65,AE65)</f>
        <v>21</v>
      </c>
      <c r="AC65" s="11" t="n">
        <f aca="false">IF(AD64&gt;=1,INT(AC64*(1-$CJ$77/100)),0)</f>
        <v>16</v>
      </c>
      <c r="AD65" s="11" t="n">
        <v>5</v>
      </c>
      <c r="AE65" s="6" t="n">
        <f aca="false">AB$46-AC$46-AD$46</f>
        <v>0</v>
      </c>
      <c r="AF65" s="39" t="s">
        <v>34</v>
      </c>
      <c r="AG65" s="37" t="n">
        <v>1</v>
      </c>
      <c r="AH65" s="11" t="n">
        <f aca="false">SUM(AI65,AJ65,AK65)</f>
        <v>20</v>
      </c>
      <c r="AI65" s="11" t="n">
        <f aca="false">IF(AJ64&gt;=1,INT(AI64*(1-$CJ$39/100)),0)</f>
        <v>0</v>
      </c>
      <c r="AJ65" s="11" t="n">
        <v>0</v>
      </c>
      <c r="AK65" s="6" t="n">
        <f aca="false">AH$62-AI$62-AJ$62</f>
        <v>20</v>
      </c>
      <c r="AL65" s="16" t="s">
        <v>35</v>
      </c>
      <c r="AM65" s="37" t="n">
        <v>1</v>
      </c>
      <c r="AN65" s="11" t="n">
        <f aca="false">SUM(AO65,AP65,AQ65)</f>
        <v>29</v>
      </c>
      <c r="AO65" s="11" t="n">
        <f aca="false">IF(AP64&gt;=1,INT(AO64*(1-$CJ$77/100)),0)</f>
        <v>22</v>
      </c>
      <c r="AP65" s="11" t="n">
        <v>7</v>
      </c>
      <c r="AQ65" s="6" t="n">
        <f aca="false">AN$62-AO$62-AP$62</f>
        <v>0</v>
      </c>
      <c r="AR65" s="17" t="s">
        <v>36</v>
      </c>
      <c r="AS65" s="37" t="n">
        <v>1</v>
      </c>
      <c r="AT65" s="11" t="n">
        <f aca="false">SUM(AU65,AV65,AW65)</f>
        <v>8</v>
      </c>
      <c r="AU65" s="11" t="n">
        <v>6</v>
      </c>
      <c r="AV65" s="11" t="n">
        <v>2</v>
      </c>
      <c r="AW65" s="6" t="n">
        <f aca="false">AT$62-AU$62-AV$62</f>
        <v>0</v>
      </c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38" t="s">
        <v>39</v>
      </c>
      <c r="BK65" s="40" t="n">
        <v>0</v>
      </c>
      <c r="BL65" s="11" t="n">
        <f aca="false">SUM(BM65,BN65,BO65)</f>
        <v>13</v>
      </c>
      <c r="BM65" s="11" t="n">
        <f aca="false">IF(BN64&gt;=1,INT(BM64*(1-$CJ$77/100)),0)</f>
        <v>10</v>
      </c>
      <c r="BN65" s="11" t="n">
        <v>3</v>
      </c>
      <c r="BO65" s="6" t="n">
        <f aca="false">BL$62-BM$62-BN$62</f>
        <v>0</v>
      </c>
      <c r="BP65" s="15" t="s">
        <v>37</v>
      </c>
      <c r="BQ65" s="40" t="n">
        <v>0</v>
      </c>
      <c r="BR65" s="11" t="n">
        <f aca="false">SUM(BS65,BT65,BU65)</f>
        <v>20</v>
      </c>
      <c r="BS65" s="11" t="n">
        <f aca="false">IF(BT64&gt;=1,INT(BS64*(1-$CJ$39/100)),0)</f>
        <v>0</v>
      </c>
      <c r="BT65" s="11" t="n">
        <v>0</v>
      </c>
      <c r="BU65" s="22" t="n">
        <f aca="false">BR$62-BS$62-BT$62</f>
        <v>20</v>
      </c>
      <c r="BV65" s="41" t="s">
        <v>38</v>
      </c>
      <c r="BW65" s="40" t="n">
        <v>0</v>
      </c>
      <c r="BX65" s="11" t="n">
        <f aca="false">SUM(BY65,BZ65,CA65)</f>
        <v>33</v>
      </c>
      <c r="BY65" s="11" t="n">
        <f aca="false">IF(BZ64&gt;=1,INT(BY64*(1-$CJ$77/100)),0)</f>
        <v>25</v>
      </c>
      <c r="BZ65" s="11" t="n">
        <v>8</v>
      </c>
      <c r="CA65" s="22" t="n">
        <f aca="false">BX$62-BY$62-BZ$62</f>
        <v>0</v>
      </c>
      <c r="CB65" s="14" t="s">
        <v>40</v>
      </c>
      <c r="CC65" s="21" t="n">
        <v>0</v>
      </c>
      <c r="CD65" s="11" t="n">
        <f aca="false">SUM(CE65,CF65,CG65)</f>
        <v>24</v>
      </c>
      <c r="CE65" s="11" t="n">
        <f aca="false">IF(CF64&gt;=1,INT(CE64*(1-$CJ$77/100)),0)</f>
        <v>18</v>
      </c>
      <c r="CF65" s="11" t="n">
        <v>6</v>
      </c>
      <c r="CG65" s="22" t="n">
        <f aca="false">CD$62-CE$62-CF$62</f>
        <v>0</v>
      </c>
      <c r="CH65" s="0"/>
      <c r="CI65" s="0"/>
      <c r="CJ65" s="24"/>
      <c r="CK65" s="0"/>
      <c r="CL65" s="0"/>
      <c r="CM65" s="0"/>
      <c r="CN65" s="0"/>
    </row>
    <row r="66" customFormat="false" ht="12.8" hidden="false" customHeight="false" outlineLevel="0" collapsed="false">
      <c r="A66" s="6" t="s">
        <v>134</v>
      </c>
      <c r="B66" s="7" t="n">
        <f aca="false">C66+D66</f>
        <v>166</v>
      </c>
      <c r="C66" s="8" t="n">
        <f aca="false">V66+AB66+AH66+AN66+AT66</f>
        <v>83</v>
      </c>
      <c r="D66" s="8" t="n">
        <f aca="false">BX66+BR66+BL66+CD66</f>
        <v>83</v>
      </c>
      <c r="E66" s="9" t="n">
        <f aca="false">C66-D66</f>
        <v>0</v>
      </c>
      <c r="F66" s="8" t="n">
        <f aca="false">W66+AC66+AI66+AO66+AU66</f>
        <v>46</v>
      </c>
      <c r="G66" s="8" t="n">
        <f aca="false">BM66+BS66+BY66+CE66</f>
        <v>47</v>
      </c>
      <c r="H66" s="9" t="n">
        <f aca="false">F66-G66</f>
        <v>-1</v>
      </c>
      <c r="I66" s="8" t="n">
        <f aca="false">X66+AD66+AJ66+AP66+AV66</f>
        <v>17</v>
      </c>
      <c r="J66" s="8" t="n">
        <f aca="false">BN66+BT66+BZ66+CF66</f>
        <v>16</v>
      </c>
      <c r="K66" s="9" t="n">
        <f aca="false">I66-J66</f>
        <v>1</v>
      </c>
      <c r="L66" s="8" t="n">
        <f aca="false">Y66+AE66+AK66+AQ66+AW66</f>
        <v>20</v>
      </c>
      <c r="M66" s="8" t="n">
        <f aca="false">CA66+BU66+BO66+CG66</f>
        <v>20</v>
      </c>
      <c r="N66" s="43"/>
      <c r="O66" s="11"/>
      <c r="P66" s="44"/>
      <c r="Q66" s="11"/>
      <c r="R66" s="45"/>
      <c r="S66" s="6"/>
      <c r="T66" s="12" t="s">
        <v>32</v>
      </c>
      <c r="U66" s="37" t="n">
        <v>1</v>
      </c>
      <c r="V66" s="11" t="n">
        <f aca="false">SUM(W66,X66,Y66)</f>
        <v>11</v>
      </c>
      <c r="W66" s="11" t="n">
        <f aca="false">IF(X65&gt;=1,INT(W65*(1-$CJ$77/100)),0)</f>
        <v>8</v>
      </c>
      <c r="X66" s="11" t="n">
        <v>3</v>
      </c>
      <c r="Y66" s="6" t="n">
        <f aca="false">V$62-W$62-X$62</f>
        <v>0</v>
      </c>
      <c r="Z66" s="38" t="s">
        <v>33</v>
      </c>
      <c r="AA66" s="37" t="n">
        <v>1</v>
      </c>
      <c r="AB66" s="11" t="n">
        <f aca="false">SUM(AC66,AD66,AE66)</f>
        <v>19</v>
      </c>
      <c r="AC66" s="11" t="n">
        <f aca="false">IF(AD65&gt;=1,INT(AC65*(1-$CJ$77/100)),0)</f>
        <v>14</v>
      </c>
      <c r="AD66" s="11" t="n">
        <v>5</v>
      </c>
      <c r="AE66" s="6" t="n">
        <f aca="false">AB$46-AC$46-AD$46</f>
        <v>0</v>
      </c>
      <c r="AF66" s="39" t="s">
        <v>34</v>
      </c>
      <c r="AG66" s="37" t="n">
        <v>1</v>
      </c>
      <c r="AH66" s="11" t="n">
        <f aca="false">SUM(AI66,AJ66,AK66)</f>
        <v>20</v>
      </c>
      <c r="AI66" s="11" t="n">
        <f aca="false">IF(AJ65&gt;=1,INT(AI65*(1-$CJ$39/100)),0)</f>
        <v>0</v>
      </c>
      <c r="AJ66" s="11" t="n">
        <v>0</v>
      </c>
      <c r="AK66" s="6" t="n">
        <f aca="false">AH$62-AI$62-AJ$62</f>
        <v>20</v>
      </c>
      <c r="AL66" s="16" t="s">
        <v>35</v>
      </c>
      <c r="AM66" s="37" t="n">
        <v>1</v>
      </c>
      <c r="AN66" s="11" t="n">
        <f aca="false">SUM(AO66,AP66,AQ66)</f>
        <v>26</v>
      </c>
      <c r="AO66" s="11" t="n">
        <f aca="false">IF(AP65&gt;=1,INT(AO65*(1-$CJ$77/100)),0)</f>
        <v>19</v>
      </c>
      <c r="AP66" s="11" t="n">
        <v>7</v>
      </c>
      <c r="AQ66" s="6" t="n">
        <f aca="false">AN$62-AO$62-AP$62</f>
        <v>0</v>
      </c>
      <c r="AR66" s="17" t="s">
        <v>36</v>
      </c>
      <c r="AS66" s="37" t="n">
        <v>1</v>
      </c>
      <c r="AT66" s="11" t="n">
        <f aca="false">SUM(AU66,AV66,AW66)</f>
        <v>7</v>
      </c>
      <c r="AU66" s="11" t="n">
        <v>5</v>
      </c>
      <c r="AV66" s="11" t="n">
        <v>2</v>
      </c>
      <c r="AW66" s="6" t="n">
        <f aca="false">AT$62-AU$62-AV$62</f>
        <v>0</v>
      </c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38" t="s">
        <v>39</v>
      </c>
      <c r="BK66" s="40" t="n">
        <v>0</v>
      </c>
      <c r="BL66" s="11" t="n">
        <f aca="false">SUM(BM66,BN66,BO66)</f>
        <v>12</v>
      </c>
      <c r="BM66" s="11" t="n">
        <f aca="false">IF(BN65&gt;=1,INT(BM65*(1-$CJ$77/100)),0)</f>
        <v>9</v>
      </c>
      <c r="BN66" s="11" t="n">
        <v>3</v>
      </c>
      <c r="BO66" s="6" t="n">
        <f aca="false">BL$62-BM$62-BN$62</f>
        <v>0</v>
      </c>
      <c r="BP66" s="15" t="s">
        <v>37</v>
      </c>
      <c r="BQ66" s="40" t="n">
        <v>0</v>
      </c>
      <c r="BR66" s="11" t="n">
        <f aca="false">SUM(BS66,BT66,BU66)</f>
        <v>20</v>
      </c>
      <c r="BS66" s="11" t="n">
        <f aca="false">IF(BT65&gt;=1,INT(BS65*(1-$CJ$39/100)),0)</f>
        <v>0</v>
      </c>
      <c r="BT66" s="11" t="n">
        <v>0</v>
      </c>
      <c r="BU66" s="22" t="n">
        <f aca="false">BR$62-BS$62-BT$62</f>
        <v>20</v>
      </c>
      <c r="BV66" s="41" t="s">
        <v>38</v>
      </c>
      <c r="BW66" s="40" t="n">
        <v>0</v>
      </c>
      <c r="BX66" s="11" t="n">
        <f aca="false">SUM(BY66,BZ66,CA66)</f>
        <v>29</v>
      </c>
      <c r="BY66" s="11" t="n">
        <f aca="false">IF(BZ65&gt;=1,INT(BY65*(1-$CJ$77/100)),0)</f>
        <v>22</v>
      </c>
      <c r="BZ66" s="11" t="n">
        <v>7</v>
      </c>
      <c r="CA66" s="22" t="n">
        <f aca="false">BX$62-BY$62-BZ$62</f>
        <v>0</v>
      </c>
      <c r="CB66" s="14" t="s">
        <v>40</v>
      </c>
      <c r="CC66" s="21" t="n">
        <v>0</v>
      </c>
      <c r="CD66" s="11" t="n">
        <f aca="false">SUM(CE66,CF66,CG66)</f>
        <v>22</v>
      </c>
      <c r="CE66" s="11" t="n">
        <f aca="false">IF(CF65&gt;=1,INT(CE65*(1-$CJ$77/100)),0)</f>
        <v>16</v>
      </c>
      <c r="CF66" s="11" t="n">
        <v>6</v>
      </c>
      <c r="CG66" s="22" t="n">
        <f aca="false">CD$62-CE$62-CF$62</f>
        <v>0</v>
      </c>
      <c r="CH66" s="0"/>
      <c r="CI66" s="0"/>
      <c r="CJ66" s="24"/>
      <c r="CK66" s="0"/>
      <c r="CL66" s="0"/>
      <c r="CM66" s="0"/>
      <c r="CN66" s="0"/>
    </row>
    <row r="67" customFormat="false" ht="12.8" hidden="false" customHeight="false" outlineLevel="0" collapsed="false">
      <c r="A67" s="6" t="s">
        <v>135</v>
      </c>
      <c r="B67" s="7" t="n">
        <f aca="false">C67+D67</f>
        <v>152</v>
      </c>
      <c r="C67" s="8" t="n">
        <f aca="false">V67+AB67+AH67+AN67+AT67</f>
        <v>76</v>
      </c>
      <c r="D67" s="8" t="n">
        <f aca="false">BX67+BR67+BL67+CD67</f>
        <v>76</v>
      </c>
      <c r="E67" s="9" t="n">
        <f aca="false">C67-D67</f>
        <v>0</v>
      </c>
      <c r="F67" s="8" t="n">
        <f aca="false">W67+AC67+AI67+AO67+AU67</f>
        <v>41</v>
      </c>
      <c r="G67" s="8" t="n">
        <f aca="false">BM67+BS67+BY67+CE67</f>
        <v>41</v>
      </c>
      <c r="H67" s="9" t="n">
        <f aca="false">F67-G67</f>
        <v>0</v>
      </c>
      <c r="I67" s="8" t="n">
        <f aca="false">X67+AD67+AJ67+AP67+AV67</f>
        <v>15</v>
      </c>
      <c r="J67" s="8" t="n">
        <f aca="false">BN67+BT67+BZ67+CF67</f>
        <v>15</v>
      </c>
      <c r="K67" s="9" t="n">
        <f aca="false">I67-J67</f>
        <v>0</v>
      </c>
      <c r="L67" s="8" t="n">
        <f aca="false">Y67+AE67+AK67+AQ67+AW67</f>
        <v>20</v>
      </c>
      <c r="M67" s="8" t="n">
        <f aca="false">CA67+BU67+BO67+CG67</f>
        <v>20</v>
      </c>
      <c r="N67" s="43"/>
      <c r="O67" s="11"/>
      <c r="P67" s="44"/>
      <c r="Q67" s="11"/>
      <c r="R67" s="45"/>
      <c r="S67" s="6"/>
      <c r="T67" s="12" t="s">
        <v>32</v>
      </c>
      <c r="U67" s="37" t="n">
        <v>1</v>
      </c>
      <c r="V67" s="11" t="n">
        <f aca="false">SUM(W67,X67,Y67)</f>
        <v>10</v>
      </c>
      <c r="W67" s="11" t="n">
        <f aca="false">IF(X66&gt;=1,INT(W66*(1-$CJ$77/100)),0)</f>
        <v>7</v>
      </c>
      <c r="X67" s="11" t="n">
        <v>3</v>
      </c>
      <c r="Y67" s="6" t="n">
        <f aca="false">V$62-W$62-X$62</f>
        <v>0</v>
      </c>
      <c r="Z67" s="38" t="s">
        <v>33</v>
      </c>
      <c r="AA67" s="37" t="n">
        <v>1</v>
      </c>
      <c r="AB67" s="11" t="n">
        <f aca="false">SUM(AC67,AD67,AE67)</f>
        <v>16</v>
      </c>
      <c r="AC67" s="11" t="n">
        <f aca="false">IF(AD66&gt;=1,INT(AC66*(1-$CJ$77/100)),0)</f>
        <v>12</v>
      </c>
      <c r="AD67" s="11" t="n">
        <v>4</v>
      </c>
      <c r="AE67" s="6" t="n">
        <f aca="false">AB$46-AC$46-AD$46</f>
        <v>0</v>
      </c>
      <c r="AF67" s="39" t="s">
        <v>34</v>
      </c>
      <c r="AG67" s="37" t="n">
        <v>1</v>
      </c>
      <c r="AH67" s="11" t="n">
        <f aca="false">SUM(AI67,AJ67,AK67)</f>
        <v>20</v>
      </c>
      <c r="AI67" s="11" t="n">
        <f aca="false">IF(AJ66&gt;=1,INT(AI66*(1-$CJ$39/100)),0)</f>
        <v>0</v>
      </c>
      <c r="AJ67" s="11" t="n">
        <v>0</v>
      </c>
      <c r="AK67" s="6" t="n">
        <f aca="false">AH$62-AI$62-AJ$62</f>
        <v>20</v>
      </c>
      <c r="AL67" s="16" t="s">
        <v>35</v>
      </c>
      <c r="AM67" s="37" t="n">
        <v>1</v>
      </c>
      <c r="AN67" s="11" t="n">
        <f aca="false">SUM(AO67,AP67,AQ67)</f>
        <v>23</v>
      </c>
      <c r="AO67" s="11" t="n">
        <f aca="false">IF(AP66&gt;=1,INT(AO66*(1-$CJ$77/100)),0)</f>
        <v>17</v>
      </c>
      <c r="AP67" s="11" t="n">
        <v>6</v>
      </c>
      <c r="AQ67" s="6" t="n">
        <f aca="false">AN$62-AO$62-AP$62</f>
        <v>0</v>
      </c>
      <c r="AR67" s="17" t="s">
        <v>36</v>
      </c>
      <c r="AS67" s="37" t="n">
        <v>1</v>
      </c>
      <c r="AT67" s="11" t="n">
        <f aca="false">SUM(AU67,AV67,AW67)</f>
        <v>7</v>
      </c>
      <c r="AU67" s="11" t="n">
        <v>5</v>
      </c>
      <c r="AV67" s="11" t="n">
        <v>2</v>
      </c>
      <c r="AW67" s="6" t="n">
        <f aca="false">AT$62-AU$62-AV$62</f>
        <v>0</v>
      </c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38" t="s">
        <v>39</v>
      </c>
      <c r="BK67" s="40" t="n">
        <v>0</v>
      </c>
      <c r="BL67" s="11" t="n">
        <f aca="false">SUM(BM67,BN67,BO67)</f>
        <v>11</v>
      </c>
      <c r="BM67" s="11" t="n">
        <f aca="false">IF(BN66&gt;=1,INT(BM66*(1-$CJ$77/100)),0)</f>
        <v>8</v>
      </c>
      <c r="BN67" s="11" t="n">
        <v>3</v>
      </c>
      <c r="BO67" s="6" t="n">
        <f aca="false">BL$62-BM$62-BN$62</f>
        <v>0</v>
      </c>
      <c r="BP67" s="15" t="s">
        <v>37</v>
      </c>
      <c r="BQ67" s="40" t="n">
        <v>0</v>
      </c>
      <c r="BR67" s="11" t="n">
        <f aca="false">SUM(BS67,BT67,BU67)</f>
        <v>20</v>
      </c>
      <c r="BS67" s="11" t="n">
        <f aca="false">IF(BT66&gt;=1,INT(BS66*(1-$CJ$39/100)),0)</f>
        <v>0</v>
      </c>
      <c r="BT67" s="11" t="n">
        <v>0</v>
      </c>
      <c r="BU67" s="22" t="n">
        <f aca="false">BR$62-BS$62-BT$62</f>
        <v>20</v>
      </c>
      <c r="BV67" s="41" t="s">
        <v>38</v>
      </c>
      <c r="BW67" s="40" t="n">
        <v>0</v>
      </c>
      <c r="BX67" s="11" t="n">
        <f aca="false">SUM(BY67,BZ67,CA67)</f>
        <v>26</v>
      </c>
      <c r="BY67" s="11" t="n">
        <f aca="false">IF(BZ66&gt;=1,INT(BY66*(1-$CJ$77/100)),0)</f>
        <v>19</v>
      </c>
      <c r="BZ67" s="11" t="n">
        <v>7</v>
      </c>
      <c r="CA67" s="22" t="n">
        <f aca="false">BX$62-BY$62-BZ$62</f>
        <v>0</v>
      </c>
      <c r="CB67" s="14" t="s">
        <v>40</v>
      </c>
      <c r="CC67" s="21" t="n">
        <v>0</v>
      </c>
      <c r="CD67" s="11" t="n">
        <f aca="false">SUM(CE67,CF67,CG67)</f>
        <v>19</v>
      </c>
      <c r="CE67" s="11" t="n">
        <f aca="false">IF(CF66&gt;=1,INT(CE66*(1-$CJ$77/100)),0)</f>
        <v>14</v>
      </c>
      <c r="CF67" s="11" t="n">
        <v>5</v>
      </c>
      <c r="CG67" s="22" t="n">
        <f aca="false">CD$62-CE$62-CF$62</f>
        <v>0</v>
      </c>
      <c r="CH67" s="0"/>
      <c r="CI67" s="0"/>
      <c r="CJ67" s="24"/>
      <c r="CK67" s="0"/>
      <c r="CL67" s="0"/>
      <c r="CM67" s="0"/>
      <c r="CN67" s="0"/>
    </row>
    <row r="68" customFormat="false" ht="12.8" hidden="false" customHeight="false" outlineLevel="0" collapsed="false">
      <c r="A68" s="6" t="s">
        <v>136</v>
      </c>
      <c r="B68" s="7" t="n">
        <f aca="false">C68+D68</f>
        <v>138</v>
      </c>
      <c r="C68" s="8" t="n">
        <f aca="false">V68+AB68+AH68+AN68+AT68</f>
        <v>69</v>
      </c>
      <c r="D68" s="8" t="n">
        <f aca="false">BX68+BR68+BL68+CD68</f>
        <v>69</v>
      </c>
      <c r="E68" s="9" t="n">
        <f aca="false">C68-D68</f>
        <v>0</v>
      </c>
      <c r="F68" s="8" t="n">
        <f aca="false">W68+AC68+AI68+AO68+AU68</f>
        <v>35</v>
      </c>
      <c r="G68" s="8" t="n">
        <f aca="false">BM68+BS68+BY68+CE68</f>
        <v>36</v>
      </c>
      <c r="H68" s="9" t="n">
        <f aca="false">F68-G68</f>
        <v>-1</v>
      </c>
      <c r="I68" s="8" t="n">
        <f aca="false">X68+AD68+AJ68+AP68+AV68</f>
        <v>14</v>
      </c>
      <c r="J68" s="8" t="n">
        <f aca="false">BN68+BT68+BZ68+CF68</f>
        <v>13</v>
      </c>
      <c r="K68" s="9" t="n">
        <f aca="false">I68-J68</f>
        <v>1</v>
      </c>
      <c r="L68" s="8" t="n">
        <f aca="false">Y68+AE68+AK68+AQ68+AW68</f>
        <v>20</v>
      </c>
      <c r="M68" s="8" t="n">
        <f aca="false">CA68+BU68+BO68+CG68</f>
        <v>20</v>
      </c>
      <c r="N68" s="43"/>
      <c r="O68" s="0"/>
      <c r="P68" s="44"/>
      <c r="Q68" s="0"/>
      <c r="R68" s="45"/>
      <c r="S68" s="0"/>
      <c r="T68" s="12" t="s">
        <v>32</v>
      </c>
      <c r="U68" s="37" t="n">
        <v>1</v>
      </c>
      <c r="V68" s="11" t="n">
        <f aca="false">SUM(W68,X68,Y68)</f>
        <v>8</v>
      </c>
      <c r="W68" s="11" t="n">
        <f aca="false">IF(X67&gt;=1,INT(W67*(1-$CJ$77/100)),0)</f>
        <v>6</v>
      </c>
      <c r="X68" s="11" t="n">
        <v>2</v>
      </c>
      <c r="Y68" s="6" t="n">
        <f aca="false">V$62-W$62-X$62</f>
        <v>0</v>
      </c>
      <c r="Z68" s="38" t="s">
        <v>33</v>
      </c>
      <c r="AA68" s="37" t="n">
        <v>1</v>
      </c>
      <c r="AB68" s="11" t="n">
        <f aca="false">SUM(AC68,AD68,AE68)</f>
        <v>14</v>
      </c>
      <c r="AC68" s="11" t="n">
        <f aca="false">IF(AD67&gt;=1,INT(AC67*(1-$CJ$77/100)),0)</f>
        <v>10</v>
      </c>
      <c r="AD68" s="11" t="n">
        <v>4</v>
      </c>
      <c r="AE68" s="6" t="n">
        <f aca="false">AB$46-AC$46-AD$46</f>
        <v>0</v>
      </c>
      <c r="AF68" s="39" t="s">
        <v>34</v>
      </c>
      <c r="AG68" s="37" t="n">
        <v>1</v>
      </c>
      <c r="AH68" s="11" t="n">
        <f aca="false">SUM(AI68,AJ68,AK68)</f>
        <v>20</v>
      </c>
      <c r="AI68" s="11" t="n">
        <f aca="false">IF(AJ67&gt;=1,INT(AI67*(1-$CJ$39/100)),0)</f>
        <v>0</v>
      </c>
      <c r="AJ68" s="11" t="n">
        <v>0</v>
      </c>
      <c r="AK68" s="6" t="n">
        <f aca="false">AH$62-AI$62-AJ$62</f>
        <v>20</v>
      </c>
      <c r="AL68" s="16" t="s">
        <v>35</v>
      </c>
      <c r="AM68" s="37" t="n">
        <v>1</v>
      </c>
      <c r="AN68" s="11" t="n">
        <f aca="false">SUM(AO68,AP68,AQ68)</f>
        <v>21</v>
      </c>
      <c r="AO68" s="11" t="n">
        <f aca="false">IF(AP67&gt;=1,INT(AO67*(1-$CJ$77/100)),0)</f>
        <v>15</v>
      </c>
      <c r="AP68" s="11" t="n">
        <v>6</v>
      </c>
      <c r="AQ68" s="6" t="n">
        <f aca="false">AN$62-AO$62-AP$62</f>
        <v>0</v>
      </c>
      <c r="AR68" s="17" t="s">
        <v>36</v>
      </c>
      <c r="AS68" s="37" t="n">
        <v>1</v>
      </c>
      <c r="AT68" s="11" t="n">
        <f aca="false">SUM(AU68,AV68,AW68)</f>
        <v>6</v>
      </c>
      <c r="AU68" s="11" t="n">
        <v>4</v>
      </c>
      <c r="AV68" s="11" t="n">
        <v>2</v>
      </c>
      <c r="AW68" s="6" t="n">
        <f aca="false">AT$62-AU$62-AV$62</f>
        <v>0</v>
      </c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38" t="s">
        <v>39</v>
      </c>
      <c r="BK68" s="40" t="n">
        <v>0</v>
      </c>
      <c r="BL68" s="11" t="n">
        <f aca="false">SUM(BM68,BN68,BO68)</f>
        <v>9</v>
      </c>
      <c r="BM68" s="11" t="n">
        <f aca="false">IF(BN67&gt;=1,INT(BM67*(1-$CJ$77/100)),0)</f>
        <v>7</v>
      </c>
      <c r="BN68" s="11" t="n">
        <v>2</v>
      </c>
      <c r="BO68" s="6" t="n">
        <f aca="false">BL$62-BM$62-BN$62</f>
        <v>0</v>
      </c>
      <c r="BP68" s="15" t="s">
        <v>37</v>
      </c>
      <c r="BQ68" s="40" t="n">
        <v>0</v>
      </c>
      <c r="BR68" s="11" t="n">
        <f aca="false">SUM(BS68,BT68,BU68)</f>
        <v>20</v>
      </c>
      <c r="BS68" s="11" t="n">
        <f aca="false">IF(BT67&gt;=1,INT(BS67*(1-$CJ$39/100)),0)</f>
        <v>0</v>
      </c>
      <c r="BT68" s="11" t="n">
        <v>0</v>
      </c>
      <c r="BU68" s="22" t="n">
        <f aca="false">BR$62-BS$62-BT$62</f>
        <v>20</v>
      </c>
      <c r="BV68" s="41" t="s">
        <v>38</v>
      </c>
      <c r="BW68" s="40" t="n">
        <v>0</v>
      </c>
      <c r="BX68" s="11" t="n">
        <f aca="false">SUM(BY68,BZ68,CA68)</f>
        <v>23</v>
      </c>
      <c r="BY68" s="11" t="n">
        <f aca="false">IF(BZ67&gt;=1,INT(BY67*(1-$CJ$77/100)),0)</f>
        <v>17</v>
      </c>
      <c r="BZ68" s="11" t="n">
        <v>6</v>
      </c>
      <c r="CA68" s="22" t="n">
        <f aca="false">BX$62-BY$62-BZ$62</f>
        <v>0</v>
      </c>
      <c r="CB68" s="14" t="s">
        <v>40</v>
      </c>
      <c r="CC68" s="21" t="n">
        <v>0</v>
      </c>
      <c r="CD68" s="11" t="n">
        <f aca="false">SUM(CE68,CF68,CG68)</f>
        <v>17</v>
      </c>
      <c r="CE68" s="11" t="n">
        <f aca="false">IF(CF67&gt;=1,INT(CE67*(1-$CJ$77/100)),0)</f>
        <v>12</v>
      </c>
      <c r="CF68" s="11" t="n">
        <v>5</v>
      </c>
      <c r="CG68" s="22" t="n">
        <f aca="false">CD$62-CE$62-CF$62</f>
        <v>0</v>
      </c>
      <c r="CH68" s="0"/>
      <c r="CI68" s="0"/>
      <c r="CJ68" s="24"/>
      <c r="CK68" s="0"/>
      <c r="CL68" s="0"/>
      <c r="CM68" s="0"/>
      <c r="CN68" s="0"/>
    </row>
    <row r="69" customFormat="false" ht="12.8" hidden="false" customHeight="false" outlineLevel="0" collapsed="false">
      <c r="A69" s="6" t="s">
        <v>137</v>
      </c>
      <c r="B69" s="7" t="n">
        <f aca="false">C69+D69</f>
        <v>126</v>
      </c>
      <c r="C69" s="8" t="n">
        <f aca="false">V69+AB69+AH69+AN69+AT69</f>
        <v>63</v>
      </c>
      <c r="D69" s="8" t="n">
        <f aca="false">BX69+BR69+BL69+CD69</f>
        <v>63</v>
      </c>
      <c r="E69" s="9" t="n">
        <f aca="false">C69-D69</f>
        <v>0</v>
      </c>
      <c r="F69" s="8" t="n">
        <f aca="false">W69+AC69+AI69+AO69+AU69</f>
        <v>31</v>
      </c>
      <c r="G69" s="8" t="n">
        <f aca="false">BM69+BS69+BY69+CE69</f>
        <v>31</v>
      </c>
      <c r="H69" s="9" t="n">
        <f aca="false">F69-G69</f>
        <v>0</v>
      </c>
      <c r="I69" s="8" t="n">
        <f aca="false">X69+AD69+AJ69+AP69+AV69</f>
        <v>12</v>
      </c>
      <c r="J69" s="8" t="n">
        <f aca="false">BN69+BT69+BZ69+CF69</f>
        <v>12</v>
      </c>
      <c r="K69" s="9" t="n">
        <f aca="false">I69-J69</f>
        <v>0</v>
      </c>
      <c r="L69" s="8" t="n">
        <f aca="false">Y69+AE69+AK69+AQ69+AW69</f>
        <v>20</v>
      </c>
      <c r="M69" s="8" t="n">
        <f aca="false">CA69+BU69+BO69+CG69</f>
        <v>20</v>
      </c>
      <c r="N69" s="43"/>
      <c r="O69" s="11"/>
      <c r="P69" s="44"/>
      <c r="Q69" s="11"/>
      <c r="R69" s="45"/>
      <c r="S69" s="6"/>
      <c r="T69" s="12" t="s">
        <v>32</v>
      </c>
      <c r="U69" s="37" t="n">
        <v>1</v>
      </c>
      <c r="V69" s="11" t="n">
        <f aca="false">SUM(W69,X69,Y69)</f>
        <v>7</v>
      </c>
      <c r="W69" s="11" t="n">
        <f aca="false">IF(X68&gt;=1,INT(W68*(1-$CJ$77/100)),0)</f>
        <v>5</v>
      </c>
      <c r="X69" s="11" t="n">
        <v>2</v>
      </c>
      <c r="Y69" s="6" t="n">
        <f aca="false">V$62-W$62-X$62</f>
        <v>0</v>
      </c>
      <c r="Z69" s="38" t="s">
        <v>33</v>
      </c>
      <c r="AA69" s="37" t="n">
        <v>1</v>
      </c>
      <c r="AB69" s="11" t="n">
        <f aca="false">SUM(AC69,AD69,AE69)</f>
        <v>13</v>
      </c>
      <c r="AC69" s="11" t="n">
        <f aca="false">IF(AD68&gt;=1,INT(AC68*(1-$CJ$77/100)),0)</f>
        <v>9</v>
      </c>
      <c r="AD69" s="11" t="n">
        <v>4</v>
      </c>
      <c r="AE69" s="6" t="n">
        <f aca="false">AB$46-AC$46-AD$46</f>
        <v>0</v>
      </c>
      <c r="AF69" s="39" t="s">
        <v>34</v>
      </c>
      <c r="AG69" s="37" t="n">
        <v>1</v>
      </c>
      <c r="AH69" s="11" t="n">
        <f aca="false">SUM(AI69,AJ69,AK69)</f>
        <v>20</v>
      </c>
      <c r="AI69" s="11" t="n">
        <f aca="false">IF(AJ68&gt;=1,INT(AI68*(1-$CJ$39/100)),0)</f>
        <v>0</v>
      </c>
      <c r="AJ69" s="11" t="n">
        <v>0</v>
      </c>
      <c r="AK69" s="6" t="n">
        <f aca="false">AH$62-AI$62-AJ$62</f>
        <v>20</v>
      </c>
      <c r="AL69" s="16" t="s">
        <v>35</v>
      </c>
      <c r="AM69" s="37" t="n">
        <v>1</v>
      </c>
      <c r="AN69" s="11" t="n">
        <f aca="false">SUM(AO69,AP69,AQ69)</f>
        <v>18</v>
      </c>
      <c r="AO69" s="11" t="n">
        <f aca="false">IF(AP68&gt;=1,INT(AO68*(1-$CJ$77/100)),0)</f>
        <v>13</v>
      </c>
      <c r="AP69" s="11" t="n">
        <v>5</v>
      </c>
      <c r="AQ69" s="6" t="n">
        <f aca="false">AN$62-AO$62-AP$62</f>
        <v>0</v>
      </c>
      <c r="AR69" s="17" t="s">
        <v>36</v>
      </c>
      <c r="AS69" s="37" t="n">
        <v>1</v>
      </c>
      <c r="AT69" s="11" t="n">
        <f aca="false">SUM(AU69,AV69,AW69)</f>
        <v>5</v>
      </c>
      <c r="AU69" s="11" t="n">
        <v>4</v>
      </c>
      <c r="AV69" s="11" t="n">
        <v>1</v>
      </c>
      <c r="AW69" s="6" t="n">
        <f aca="false">AT$62-AU$62-AV$62</f>
        <v>0</v>
      </c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38" t="s">
        <v>39</v>
      </c>
      <c r="BK69" s="40" t="n">
        <v>0</v>
      </c>
      <c r="BL69" s="11" t="n">
        <f aca="false">SUM(BM69,BN69,BO69)</f>
        <v>8</v>
      </c>
      <c r="BM69" s="11" t="n">
        <f aca="false">IF(BN68&gt;=1,INT(BM68*(1-$CJ$77/100)),0)</f>
        <v>6</v>
      </c>
      <c r="BN69" s="11" t="n">
        <v>2</v>
      </c>
      <c r="BO69" s="6" t="n">
        <f aca="false">BL$62-BM$62-BN$62</f>
        <v>0</v>
      </c>
      <c r="BP69" s="15" t="s">
        <v>37</v>
      </c>
      <c r="BQ69" s="40" t="n">
        <v>0</v>
      </c>
      <c r="BR69" s="11" t="n">
        <f aca="false">SUM(BS69,BT69,BU69)</f>
        <v>20</v>
      </c>
      <c r="BS69" s="11" t="n">
        <f aca="false">IF(BT68&gt;=1,INT(BS68*(1-$CJ$39/100)),0)</f>
        <v>0</v>
      </c>
      <c r="BT69" s="11" t="n">
        <v>0</v>
      </c>
      <c r="BU69" s="22" t="n">
        <f aca="false">BR$62-BS$62-BT$62</f>
        <v>20</v>
      </c>
      <c r="BV69" s="41" t="s">
        <v>38</v>
      </c>
      <c r="BW69" s="40" t="n">
        <v>0</v>
      </c>
      <c r="BX69" s="11" t="n">
        <f aca="false">SUM(BY69,BZ69,CA69)</f>
        <v>21</v>
      </c>
      <c r="BY69" s="11" t="n">
        <f aca="false">IF(BZ68&gt;=1,INT(BY68*(1-$CJ$77/100)),0)</f>
        <v>15</v>
      </c>
      <c r="BZ69" s="11" t="n">
        <v>6</v>
      </c>
      <c r="CA69" s="22" t="n">
        <f aca="false">BX$62-BY$62-BZ$62</f>
        <v>0</v>
      </c>
      <c r="CB69" s="14" t="s">
        <v>40</v>
      </c>
      <c r="CC69" s="21" t="n">
        <v>0</v>
      </c>
      <c r="CD69" s="11" t="n">
        <f aca="false">SUM(CE69,CF69,CG69)</f>
        <v>14</v>
      </c>
      <c r="CE69" s="11" t="n">
        <f aca="false">IF(CF68&gt;=1,INT(CE68*(1-$CJ$77/100)),0)</f>
        <v>10</v>
      </c>
      <c r="CF69" s="11" t="n">
        <v>4</v>
      </c>
      <c r="CG69" s="22" t="n">
        <f aca="false">CD$62-CE$62-CF$62</f>
        <v>0</v>
      </c>
      <c r="CH69" s="0"/>
      <c r="CI69" s="0"/>
      <c r="CJ69" s="24"/>
      <c r="CK69" s="0"/>
      <c r="CL69" s="0"/>
      <c r="CM69" s="0"/>
      <c r="CN69" s="0"/>
    </row>
    <row r="70" customFormat="false" ht="12.8" hidden="false" customHeight="false" outlineLevel="0" collapsed="false">
      <c r="A70" s="6" t="s">
        <v>138</v>
      </c>
      <c r="B70" s="7" t="n">
        <f aca="false">C70+D70</f>
        <v>116</v>
      </c>
      <c r="C70" s="8" t="n">
        <f aca="false">V70+AB70+AH70+AN70+AT70</f>
        <v>58</v>
      </c>
      <c r="D70" s="8" t="n">
        <f aca="false">BX70+BR70+BL70+CD70</f>
        <v>58</v>
      </c>
      <c r="E70" s="9" t="n">
        <f aca="false">C70-D70</f>
        <v>0</v>
      </c>
      <c r="F70" s="8" t="n">
        <f aca="false">W70+AC70+AI70+AO70+AU70</f>
        <v>26</v>
      </c>
      <c r="G70" s="8" t="n">
        <f aca="false">BM70+BS70+BY70+CE70</f>
        <v>27</v>
      </c>
      <c r="H70" s="9" t="n">
        <f aca="false">F70-G70</f>
        <v>-1</v>
      </c>
      <c r="I70" s="8" t="n">
        <f aca="false">X70+AD70+AJ70+AP70+AV70</f>
        <v>12</v>
      </c>
      <c r="J70" s="8" t="n">
        <f aca="false">BN70+BT70+BZ70+CF70</f>
        <v>11</v>
      </c>
      <c r="K70" s="9" t="n">
        <f aca="false">I70-J70</f>
        <v>1</v>
      </c>
      <c r="L70" s="8" t="n">
        <f aca="false">Y70+AE70+AK70+AQ70+AW70</f>
        <v>20</v>
      </c>
      <c r="M70" s="8" t="n">
        <f aca="false">CA70+BU70+BO70+CG70</f>
        <v>20</v>
      </c>
      <c r="N70" s="43"/>
      <c r="O70" s="11"/>
      <c r="P70" s="44"/>
      <c r="Q70" s="11"/>
      <c r="R70" s="45"/>
      <c r="S70" s="6"/>
      <c r="T70" s="12" t="s">
        <v>32</v>
      </c>
      <c r="U70" s="37" t="n">
        <v>1</v>
      </c>
      <c r="V70" s="11" t="n">
        <f aca="false">SUM(W70,X70,Y70)</f>
        <v>6</v>
      </c>
      <c r="W70" s="11" t="n">
        <f aca="false">IF(X69&gt;=1,INT(W69*(1-$CJ$77/100)),0)</f>
        <v>4</v>
      </c>
      <c r="X70" s="11" t="n">
        <v>2</v>
      </c>
      <c r="Y70" s="6" t="n">
        <f aca="false">V$62-W$62-X$62</f>
        <v>0</v>
      </c>
      <c r="Z70" s="38" t="s">
        <v>33</v>
      </c>
      <c r="AA70" s="37" t="n">
        <v>1</v>
      </c>
      <c r="AB70" s="11" t="n">
        <f aca="false">SUM(AC70,AD70,AE70)</f>
        <v>12</v>
      </c>
      <c r="AC70" s="11" t="n">
        <f aca="false">IF(AD69&gt;=1,INT(AC69*(1-$CJ$77/100)),0)</f>
        <v>8</v>
      </c>
      <c r="AD70" s="11" t="n">
        <v>4</v>
      </c>
      <c r="AE70" s="6" t="n">
        <f aca="false">AB$46-AC$46-AD$46</f>
        <v>0</v>
      </c>
      <c r="AF70" s="39" t="s">
        <v>34</v>
      </c>
      <c r="AG70" s="37" t="n">
        <v>1</v>
      </c>
      <c r="AH70" s="11" t="n">
        <f aca="false">SUM(AI70,AJ70,AK70)</f>
        <v>20</v>
      </c>
      <c r="AI70" s="11" t="n">
        <f aca="false">IF(AJ69&gt;=1,INT(AI69*(1-$CJ$39/100)),0)</f>
        <v>0</v>
      </c>
      <c r="AJ70" s="11" t="n">
        <v>0</v>
      </c>
      <c r="AK70" s="6" t="n">
        <f aca="false">AH$62-AI$62-AJ$62</f>
        <v>20</v>
      </c>
      <c r="AL70" s="16" t="s">
        <v>35</v>
      </c>
      <c r="AM70" s="37" t="n">
        <v>1</v>
      </c>
      <c r="AN70" s="11" t="n">
        <f aca="false">SUM(AO70,AP70,AQ70)</f>
        <v>16</v>
      </c>
      <c r="AO70" s="11" t="n">
        <f aca="false">IF(AP69&gt;=1,INT(AO69*(1-$CJ$77/100)),0)</f>
        <v>11</v>
      </c>
      <c r="AP70" s="11" t="n">
        <v>5</v>
      </c>
      <c r="AQ70" s="6" t="n">
        <f aca="false">AN$62-AO$62-AP$62</f>
        <v>0</v>
      </c>
      <c r="AR70" s="17" t="s">
        <v>36</v>
      </c>
      <c r="AS70" s="37" t="n">
        <v>1</v>
      </c>
      <c r="AT70" s="11" t="n">
        <f aca="false">SUM(AU70,AV70,AW70)</f>
        <v>4</v>
      </c>
      <c r="AU70" s="11" t="n">
        <v>3</v>
      </c>
      <c r="AV70" s="11" t="n">
        <v>1</v>
      </c>
      <c r="AW70" s="6" t="n">
        <f aca="false">AT$62-AU$62-AV$62</f>
        <v>0</v>
      </c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38" t="s">
        <v>39</v>
      </c>
      <c r="BK70" s="40" t="n">
        <v>0</v>
      </c>
      <c r="BL70" s="11" t="n">
        <f aca="false">SUM(BM70,BN70,BO70)</f>
        <v>7</v>
      </c>
      <c r="BM70" s="11" t="n">
        <f aca="false">IF(BN69&gt;=1,INT(BM69*(1-$CJ$77/100)),0)</f>
        <v>5</v>
      </c>
      <c r="BN70" s="11" t="n">
        <v>2</v>
      </c>
      <c r="BO70" s="6" t="n">
        <f aca="false">BL$62-BM$62-BN$62</f>
        <v>0</v>
      </c>
      <c r="BP70" s="15" t="s">
        <v>37</v>
      </c>
      <c r="BQ70" s="40" t="n">
        <v>0</v>
      </c>
      <c r="BR70" s="11" t="n">
        <f aca="false">SUM(BS70,BT70,BU70)</f>
        <v>20</v>
      </c>
      <c r="BS70" s="11" t="n">
        <f aca="false">IF(BT69&gt;=1,INT(BS69*(1-$CJ$39/100)),0)</f>
        <v>0</v>
      </c>
      <c r="BT70" s="11" t="n">
        <v>0</v>
      </c>
      <c r="BU70" s="22" t="n">
        <f aca="false">BR$62-BS$62-BT$62</f>
        <v>20</v>
      </c>
      <c r="BV70" s="41" t="s">
        <v>38</v>
      </c>
      <c r="BW70" s="40" t="n">
        <v>0</v>
      </c>
      <c r="BX70" s="11" t="n">
        <f aca="false">SUM(BY70,BZ70,CA70)</f>
        <v>18</v>
      </c>
      <c r="BY70" s="11" t="n">
        <f aca="false">IF(BZ69&gt;=1,INT(BY69*(1-$CJ$77/100)),0)</f>
        <v>13</v>
      </c>
      <c r="BZ70" s="11" t="n">
        <v>5</v>
      </c>
      <c r="CA70" s="22" t="n">
        <f aca="false">BX$62-BY$62-BZ$62</f>
        <v>0</v>
      </c>
      <c r="CB70" s="14" t="s">
        <v>40</v>
      </c>
      <c r="CC70" s="21" t="n">
        <v>0</v>
      </c>
      <c r="CD70" s="11" t="n">
        <f aca="false">SUM(CE70,CF70,CG70)</f>
        <v>13</v>
      </c>
      <c r="CE70" s="11" t="n">
        <f aca="false">IF(CF69&gt;=1,INT(CE69*(1-$CJ$77/100)),0)</f>
        <v>9</v>
      </c>
      <c r="CF70" s="11" t="n">
        <v>4</v>
      </c>
      <c r="CG70" s="22" t="n">
        <f aca="false">CD$62-CE$62-CF$62</f>
        <v>0</v>
      </c>
      <c r="CH70" s="0"/>
      <c r="CI70" s="0"/>
      <c r="CJ70" s="24"/>
      <c r="CK70" s="0"/>
      <c r="CL70" s="0"/>
      <c r="CM70" s="0"/>
      <c r="CN70" s="0"/>
    </row>
    <row r="71" customFormat="false" ht="12.8" hidden="false" customHeight="false" outlineLevel="0" collapsed="false">
      <c r="A71" s="6" t="s">
        <v>139</v>
      </c>
      <c r="B71" s="7" t="n">
        <f aca="false">C71+D71</f>
        <v>106</v>
      </c>
      <c r="C71" s="8" t="n">
        <f aca="false">V71+AB71+AH71+AN71+AT71</f>
        <v>53</v>
      </c>
      <c r="D71" s="8" t="n">
        <f aca="false">BX71+BR71+BL71+CD71</f>
        <v>53</v>
      </c>
      <c r="E71" s="9" t="n">
        <f aca="false">C71-D71</f>
        <v>0</v>
      </c>
      <c r="F71" s="8" t="n">
        <f aca="false">W71+AC71+AI71+AO71+AU71</f>
        <v>22</v>
      </c>
      <c r="G71" s="8" t="n">
        <f aca="false">BM71+BS71+BY71+CE71</f>
        <v>23</v>
      </c>
      <c r="H71" s="9" t="n">
        <f aca="false">F71-G71</f>
        <v>-1</v>
      </c>
      <c r="I71" s="8" t="n">
        <f aca="false">X71+AD71+AJ71+AP71+AV71</f>
        <v>11</v>
      </c>
      <c r="J71" s="8" t="n">
        <f aca="false">BN71+BT71+BZ71+CF71</f>
        <v>10</v>
      </c>
      <c r="K71" s="9" t="n">
        <f aca="false">I71-J71</f>
        <v>1</v>
      </c>
      <c r="L71" s="8" t="n">
        <f aca="false">Y71+AE71+AK71+AQ71+AW71</f>
        <v>20</v>
      </c>
      <c r="M71" s="8" t="n">
        <f aca="false">CA71+BU71+BO71+CG71</f>
        <v>20</v>
      </c>
      <c r="N71" s="43"/>
      <c r="O71" s="11"/>
      <c r="P71" s="44"/>
      <c r="Q71" s="11"/>
      <c r="R71" s="45"/>
      <c r="S71" s="6"/>
      <c r="T71" s="12" t="s">
        <v>32</v>
      </c>
      <c r="U71" s="37" t="n">
        <v>1</v>
      </c>
      <c r="V71" s="11" t="n">
        <f aca="false">SUM(W71,X71,Y71)</f>
        <v>5</v>
      </c>
      <c r="W71" s="11" t="n">
        <f aca="false">IF(X70&gt;=1,INT(W70*(1-$CJ$77/100)),0)</f>
        <v>3</v>
      </c>
      <c r="X71" s="11" t="n">
        <v>2</v>
      </c>
      <c r="Y71" s="6" t="n">
        <f aca="false">V$62-W$62-X$62</f>
        <v>0</v>
      </c>
      <c r="Z71" s="38" t="s">
        <v>33</v>
      </c>
      <c r="AA71" s="37" t="n">
        <v>1</v>
      </c>
      <c r="AB71" s="11" t="n">
        <f aca="false">SUM(AC71,AD71,AE71)</f>
        <v>10</v>
      </c>
      <c r="AC71" s="11" t="n">
        <f aca="false">IF(AD70&gt;=1,INT(AC70*(1-$CJ$77/100)),0)</f>
        <v>7</v>
      </c>
      <c r="AD71" s="11" t="n">
        <v>3</v>
      </c>
      <c r="AE71" s="6" t="n">
        <f aca="false">AB$46-AC$46-AD$46</f>
        <v>0</v>
      </c>
      <c r="AF71" s="39" t="s">
        <v>34</v>
      </c>
      <c r="AG71" s="37" t="n">
        <v>1</v>
      </c>
      <c r="AH71" s="11" t="n">
        <f aca="false">SUM(AI71,AJ71,AK71)</f>
        <v>20</v>
      </c>
      <c r="AI71" s="11" t="n">
        <f aca="false">IF(AJ70&gt;=1,INT(AI70*(1-$CJ$39/100)),0)</f>
        <v>0</v>
      </c>
      <c r="AJ71" s="11" t="n">
        <v>0</v>
      </c>
      <c r="AK71" s="6" t="n">
        <f aca="false">AH$62-AI$62-AJ$62</f>
        <v>20</v>
      </c>
      <c r="AL71" s="16" t="s">
        <v>35</v>
      </c>
      <c r="AM71" s="37" t="n">
        <v>1</v>
      </c>
      <c r="AN71" s="11" t="n">
        <f aca="false">SUM(AO71,AP71,AQ71)</f>
        <v>14</v>
      </c>
      <c r="AO71" s="11" t="n">
        <f aca="false">IF(AP70&gt;=1,INT(AO70*(1-$CJ$77/100)),0)</f>
        <v>9</v>
      </c>
      <c r="AP71" s="11" t="n">
        <v>5</v>
      </c>
      <c r="AQ71" s="6" t="n">
        <f aca="false">AN$62-AO$62-AP$62</f>
        <v>0</v>
      </c>
      <c r="AR71" s="17" t="s">
        <v>36</v>
      </c>
      <c r="AS71" s="37" t="n">
        <v>1</v>
      </c>
      <c r="AT71" s="11" t="n">
        <f aca="false">SUM(AU71,AV71,AW71)</f>
        <v>4</v>
      </c>
      <c r="AU71" s="11" t="n">
        <v>3</v>
      </c>
      <c r="AV71" s="11" t="n">
        <v>1</v>
      </c>
      <c r="AW71" s="6" t="n">
        <f aca="false">AT$62-AU$62-AV$62</f>
        <v>0</v>
      </c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38" t="s">
        <v>39</v>
      </c>
      <c r="BK71" s="40" t="n">
        <v>0</v>
      </c>
      <c r="BL71" s="11" t="n">
        <f aca="false">SUM(BM71,BN71,BO71)</f>
        <v>6</v>
      </c>
      <c r="BM71" s="11" t="n">
        <f aca="false">IF(BN70&gt;=1,INT(BM70*(1-$CJ$77/100)),0)</f>
        <v>4</v>
      </c>
      <c r="BN71" s="11" t="n">
        <v>2</v>
      </c>
      <c r="BO71" s="6" t="n">
        <f aca="false">BL$62-BM$62-BN$62</f>
        <v>0</v>
      </c>
      <c r="BP71" s="15" t="s">
        <v>37</v>
      </c>
      <c r="BQ71" s="40" t="n">
        <v>0</v>
      </c>
      <c r="BR71" s="11" t="n">
        <f aca="false">SUM(BS71,BT71,BU71)</f>
        <v>20</v>
      </c>
      <c r="BS71" s="11" t="n">
        <f aca="false">IF(BT70&gt;=1,INT(BS70*(1-$CJ$39/100)),0)</f>
        <v>0</v>
      </c>
      <c r="BT71" s="11" t="n">
        <v>0</v>
      </c>
      <c r="BU71" s="22" t="n">
        <f aca="false">BR$62-BS$62-BT$62</f>
        <v>20</v>
      </c>
      <c r="BV71" s="41" t="s">
        <v>38</v>
      </c>
      <c r="BW71" s="40" t="n">
        <v>0</v>
      </c>
      <c r="BX71" s="11" t="n">
        <f aca="false">SUM(BY71,BZ71,CA71)</f>
        <v>16</v>
      </c>
      <c r="BY71" s="11" t="n">
        <f aca="false">IF(BZ70&gt;=1,INT(BY70*(1-$CJ$77/100)),0)</f>
        <v>11</v>
      </c>
      <c r="BZ71" s="11" t="n">
        <v>5</v>
      </c>
      <c r="CA71" s="22" t="n">
        <f aca="false">BX$62-BY$62-BZ$62</f>
        <v>0</v>
      </c>
      <c r="CB71" s="14" t="s">
        <v>40</v>
      </c>
      <c r="CC71" s="21" t="n">
        <v>0</v>
      </c>
      <c r="CD71" s="11" t="n">
        <f aca="false">SUM(CE71,CF71,CG71)</f>
        <v>11</v>
      </c>
      <c r="CE71" s="11" t="n">
        <f aca="false">IF(CF70&gt;=1,INT(CE70*(1-$CJ$77/100)),0)</f>
        <v>8</v>
      </c>
      <c r="CF71" s="11" t="n">
        <v>3</v>
      </c>
      <c r="CG71" s="22" t="n">
        <f aca="false">CD$62-CE$62-CF$62</f>
        <v>0</v>
      </c>
      <c r="CH71" s="0"/>
      <c r="CI71" s="0"/>
      <c r="CJ71" s="24"/>
      <c r="CK71" s="0"/>
      <c r="CL71" s="0"/>
      <c r="CM71" s="0"/>
      <c r="CN71" s="0"/>
    </row>
    <row r="72" customFormat="false" ht="12.8" hidden="false" customHeight="false" outlineLevel="0" collapsed="false">
      <c r="A72" s="6" t="s">
        <v>140</v>
      </c>
      <c r="B72" s="7" t="n">
        <f aca="false">C72+D72</f>
        <v>94</v>
      </c>
      <c r="C72" s="8" t="n">
        <f aca="false">V72+AB72+AH72+AN72+AT72</f>
        <v>47</v>
      </c>
      <c r="D72" s="8" t="n">
        <f aca="false">BX72+BR72+BL72+CD72</f>
        <v>47</v>
      </c>
      <c r="E72" s="9" t="n">
        <f aca="false">C72-D72</f>
        <v>0</v>
      </c>
      <c r="F72" s="8" t="n">
        <f aca="false">W72+AC72+AI72+AO72+AU72</f>
        <v>18</v>
      </c>
      <c r="G72" s="8" t="n">
        <f aca="false">BM72+BS72+BY72+CE72</f>
        <v>19</v>
      </c>
      <c r="H72" s="9" t="n">
        <f aca="false">F72-G72</f>
        <v>-1</v>
      </c>
      <c r="I72" s="8" t="n">
        <f aca="false">X72+AD72+AJ72+AP72+AV72</f>
        <v>9</v>
      </c>
      <c r="J72" s="8" t="n">
        <f aca="false">BN72+BT72+BZ72+CF72</f>
        <v>8</v>
      </c>
      <c r="K72" s="9" t="n">
        <f aca="false">I72-J72</f>
        <v>1</v>
      </c>
      <c r="L72" s="8" t="n">
        <f aca="false">Y72+AE72+AK72+AQ72+AW72</f>
        <v>20</v>
      </c>
      <c r="M72" s="8" t="n">
        <f aca="false">CA72+BU72+BO72+CG72</f>
        <v>20</v>
      </c>
      <c r="N72" s="43"/>
      <c r="O72" s="11"/>
      <c r="P72" s="44"/>
      <c r="Q72" s="11"/>
      <c r="R72" s="45"/>
      <c r="S72" s="6"/>
      <c r="T72" s="12" t="s">
        <v>32</v>
      </c>
      <c r="U72" s="37" t="n">
        <v>1</v>
      </c>
      <c r="V72" s="11" t="n">
        <f aca="false">SUM(W72,X72,Y72)</f>
        <v>3</v>
      </c>
      <c r="W72" s="11" t="n">
        <f aca="false">IF(X71&gt;=1,INT(W71*(1-$CJ$77/100)),0)</f>
        <v>2</v>
      </c>
      <c r="X72" s="11" t="n">
        <v>1</v>
      </c>
      <c r="Y72" s="6" t="n">
        <f aca="false">V$62-W$62-X$62</f>
        <v>0</v>
      </c>
      <c r="Z72" s="38" t="s">
        <v>33</v>
      </c>
      <c r="AA72" s="37" t="n">
        <v>1</v>
      </c>
      <c r="AB72" s="11" t="n">
        <f aca="false">SUM(AC72,AD72,AE72)</f>
        <v>9</v>
      </c>
      <c r="AC72" s="11" t="n">
        <f aca="false">IF(AD71&gt;=1,INT(AC71*(1-$CJ$77/100)),0)</f>
        <v>6</v>
      </c>
      <c r="AD72" s="11" t="n">
        <v>3</v>
      </c>
      <c r="AE72" s="6" t="n">
        <f aca="false">AB$46-AC$46-AD$46</f>
        <v>0</v>
      </c>
      <c r="AF72" s="39" t="s">
        <v>34</v>
      </c>
      <c r="AG72" s="37" t="n">
        <v>1</v>
      </c>
      <c r="AH72" s="11" t="n">
        <f aca="false">SUM(AI72,AJ72,AK72)</f>
        <v>20</v>
      </c>
      <c r="AI72" s="11" t="n">
        <f aca="false">IF(AJ71&gt;=1,INT(AI71*(1-$CJ$39/100)),0)</f>
        <v>0</v>
      </c>
      <c r="AJ72" s="11" t="n">
        <v>0</v>
      </c>
      <c r="AK72" s="6" t="n">
        <f aca="false">AH$62-AI$62-AJ$62</f>
        <v>20</v>
      </c>
      <c r="AL72" s="16" t="s">
        <v>35</v>
      </c>
      <c r="AM72" s="37" t="n">
        <v>1</v>
      </c>
      <c r="AN72" s="11" t="n">
        <f aca="false">SUM(AO72,AP72,AQ72)</f>
        <v>12</v>
      </c>
      <c r="AO72" s="11" t="n">
        <f aca="false">IF(AP71&gt;=1,INT(AO71*(1-$CJ$77/100)),0)</f>
        <v>8</v>
      </c>
      <c r="AP72" s="11" t="n">
        <v>4</v>
      </c>
      <c r="AQ72" s="6" t="n">
        <f aca="false">AN$62-AO$62-AP$62</f>
        <v>0</v>
      </c>
      <c r="AR72" s="17" t="s">
        <v>36</v>
      </c>
      <c r="AS72" s="37" t="n">
        <v>1</v>
      </c>
      <c r="AT72" s="11" t="n">
        <f aca="false">SUM(AU72,AV72,AW72)</f>
        <v>3</v>
      </c>
      <c r="AU72" s="11" t="n">
        <v>2</v>
      </c>
      <c r="AV72" s="11" t="n">
        <v>1</v>
      </c>
      <c r="AW72" s="6" t="n">
        <f aca="false">AT$62-AU$62-AV$62</f>
        <v>0</v>
      </c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38" t="s">
        <v>39</v>
      </c>
      <c r="BK72" s="40" t="n">
        <v>0</v>
      </c>
      <c r="BL72" s="11" t="n">
        <f aca="false">SUM(BM72,BN72,BO72)</f>
        <v>4</v>
      </c>
      <c r="BM72" s="11" t="n">
        <f aca="false">IF(BN71&gt;=1,INT(BM71*(1-$CJ$77/100)),0)</f>
        <v>3</v>
      </c>
      <c r="BN72" s="11" t="n">
        <v>1</v>
      </c>
      <c r="BO72" s="6" t="n">
        <f aca="false">BL$62-BM$62-BN$62</f>
        <v>0</v>
      </c>
      <c r="BP72" s="15" t="s">
        <v>37</v>
      </c>
      <c r="BQ72" s="40" t="n">
        <v>0</v>
      </c>
      <c r="BR72" s="11" t="n">
        <f aca="false">SUM(BS72,BT72,BU72)</f>
        <v>20</v>
      </c>
      <c r="BS72" s="11" t="n">
        <f aca="false">IF(BT71&gt;=1,INT(BS71*(1-$CJ$39/100)),0)</f>
        <v>0</v>
      </c>
      <c r="BT72" s="11" t="n">
        <v>0</v>
      </c>
      <c r="BU72" s="22" t="n">
        <f aca="false">BR$62-BS$62-BT$62</f>
        <v>20</v>
      </c>
      <c r="BV72" s="41" t="s">
        <v>38</v>
      </c>
      <c r="BW72" s="40" t="n">
        <v>0</v>
      </c>
      <c r="BX72" s="11" t="n">
        <f aca="false">SUM(BY72,BZ72,CA72)</f>
        <v>13</v>
      </c>
      <c r="BY72" s="11" t="n">
        <f aca="false">IF(BZ71&gt;=1,INT(BY71*(1-$CJ$77/100)),0)</f>
        <v>9</v>
      </c>
      <c r="BZ72" s="11" t="n">
        <v>4</v>
      </c>
      <c r="CA72" s="22" t="n">
        <f aca="false">BX$62-BY$62-BZ$62</f>
        <v>0</v>
      </c>
      <c r="CB72" s="14" t="s">
        <v>40</v>
      </c>
      <c r="CC72" s="21" t="n">
        <v>0</v>
      </c>
      <c r="CD72" s="11" t="n">
        <f aca="false">SUM(CE72,CF72,CG72)</f>
        <v>10</v>
      </c>
      <c r="CE72" s="11" t="n">
        <f aca="false">IF(CF71&gt;=1,INT(CE71*(1-$CJ$77/100)),0)</f>
        <v>7</v>
      </c>
      <c r="CF72" s="11" t="n">
        <v>3</v>
      </c>
      <c r="CG72" s="22" t="n">
        <f aca="false">CD$62-CE$62-CF$62</f>
        <v>0</v>
      </c>
      <c r="CH72" s="0"/>
      <c r="CI72" s="0"/>
      <c r="CJ72" s="0"/>
      <c r="CK72" s="0"/>
      <c r="CL72" s="0"/>
      <c r="CM72" s="0"/>
      <c r="CN72" s="0"/>
    </row>
    <row r="73" customFormat="false" ht="12.8" hidden="false" customHeight="false" outlineLevel="0" collapsed="false">
      <c r="A73" s="6" t="s">
        <v>141</v>
      </c>
      <c r="B73" s="7" t="n">
        <f aca="false">C73+D73</f>
        <v>88</v>
      </c>
      <c r="C73" s="8" t="n">
        <f aca="false">V73+AB73+AH73+AN73+AT73</f>
        <v>44</v>
      </c>
      <c r="D73" s="8" t="n">
        <f aca="false">BX73+BR73+BL73+CD73</f>
        <v>44</v>
      </c>
      <c r="E73" s="9" t="n">
        <f aca="false">C73-D73</f>
        <v>0</v>
      </c>
      <c r="F73" s="8" t="n">
        <f aca="false">W73+AC73+AI73+AO73+AU73</f>
        <v>15</v>
      </c>
      <c r="G73" s="8" t="n">
        <f aca="false">BM73+BS73+BY73+CE73</f>
        <v>16</v>
      </c>
      <c r="H73" s="9" t="n">
        <f aca="false">F73-G73</f>
        <v>-1</v>
      </c>
      <c r="I73" s="8" t="n">
        <f aca="false">X73+AD73+AJ73+AP73+AV73</f>
        <v>9</v>
      </c>
      <c r="J73" s="8" t="n">
        <f aca="false">BN73+BT73+BZ73+CF73</f>
        <v>8</v>
      </c>
      <c r="K73" s="9" t="n">
        <f aca="false">I73-J73</f>
        <v>1</v>
      </c>
      <c r="L73" s="8" t="n">
        <f aca="false">Y73+AE73+AK73+AQ73+AW73</f>
        <v>20</v>
      </c>
      <c r="M73" s="8" t="n">
        <f aca="false">CA73+BU73+BO73+CG73</f>
        <v>20</v>
      </c>
      <c r="N73" s="43"/>
      <c r="O73" s="11"/>
      <c r="P73" s="44"/>
      <c r="Q73" s="11"/>
      <c r="R73" s="45"/>
      <c r="S73" s="6"/>
      <c r="T73" s="12" t="s">
        <v>32</v>
      </c>
      <c r="U73" s="37" t="n">
        <v>1</v>
      </c>
      <c r="V73" s="11" t="n">
        <f aca="false">SUM(W73,X73,Y73)</f>
        <v>2</v>
      </c>
      <c r="W73" s="11" t="n">
        <f aca="false">IF(X72&gt;=1,INT(W72*(1-$CJ$77/100)),0)</f>
        <v>1</v>
      </c>
      <c r="X73" s="11" t="n">
        <v>1</v>
      </c>
      <c r="Y73" s="6" t="n">
        <f aca="false">V$62-W$62-X$62</f>
        <v>0</v>
      </c>
      <c r="Z73" s="38" t="s">
        <v>33</v>
      </c>
      <c r="AA73" s="37" t="n">
        <v>1</v>
      </c>
      <c r="AB73" s="11" t="n">
        <f aca="false">SUM(AC73,AD73,AE73)</f>
        <v>8</v>
      </c>
      <c r="AC73" s="11" t="n">
        <f aca="false">IF(AD72&gt;=1,INT(AC72*(1-$CJ$77/100)),0)</f>
        <v>5</v>
      </c>
      <c r="AD73" s="11" t="n">
        <v>3</v>
      </c>
      <c r="AE73" s="6" t="n">
        <f aca="false">AB$46-AC$46-AD$46</f>
        <v>0</v>
      </c>
      <c r="AF73" s="39" t="s">
        <v>34</v>
      </c>
      <c r="AG73" s="37" t="n">
        <v>1</v>
      </c>
      <c r="AH73" s="11" t="n">
        <f aca="false">SUM(AI73,AJ73,AK73)</f>
        <v>20</v>
      </c>
      <c r="AI73" s="11" t="n">
        <f aca="false">IF(AJ72&gt;=1,INT(AI72*(1-$CJ$39/100)),0)</f>
        <v>0</v>
      </c>
      <c r="AJ73" s="11" t="n">
        <v>0</v>
      </c>
      <c r="AK73" s="6" t="n">
        <f aca="false">AH$62-AI$62-AJ$62</f>
        <v>20</v>
      </c>
      <c r="AL73" s="16" t="s">
        <v>35</v>
      </c>
      <c r="AM73" s="37" t="n">
        <v>1</v>
      </c>
      <c r="AN73" s="11" t="n">
        <f aca="false">SUM(AO73,AP73,AQ73)</f>
        <v>11</v>
      </c>
      <c r="AO73" s="11" t="n">
        <f aca="false">IF(AP72&gt;=1,INT(AO72*(1-$CJ$77/100)),0)</f>
        <v>7</v>
      </c>
      <c r="AP73" s="11" t="n">
        <v>4</v>
      </c>
      <c r="AQ73" s="6" t="n">
        <f aca="false">AN$62-AO$62-AP$62</f>
        <v>0</v>
      </c>
      <c r="AR73" s="17" t="s">
        <v>36</v>
      </c>
      <c r="AS73" s="37" t="n">
        <v>1</v>
      </c>
      <c r="AT73" s="11" t="n">
        <f aca="false">SUM(AU73,AV73,AW73)</f>
        <v>3</v>
      </c>
      <c r="AU73" s="11" t="n">
        <v>2</v>
      </c>
      <c r="AV73" s="11" t="n">
        <v>1</v>
      </c>
      <c r="AW73" s="6" t="n">
        <f aca="false">AT$62-AU$62-AV$62</f>
        <v>0</v>
      </c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38" t="s">
        <v>39</v>
      </c>
      <c r="BK73" s="40" t="n">
        <v>0</v>
      </c>
      <c r="BL73" s="11" t="n">
        <f aca="false">SUM(BM73,BN73,BO73)</f>
        <v>3</v>
      </c>
      <c r="BM73" s="11" t="n">
        <f aca="false">IF(BN72&gt;=1,INT(BM72*(1-$CJ$77/100)),0)</f>
        <v>2</v>
      </c>
      <c r="BN73" s="11" t="n">
        <f aca="false">IF(BN72&gt;1,INT(BN72*(1-$CJ$4/100)),IF(BM73=1,1,IF(BM73=0,0,BN72)))</f>
        <v>1</v>
      </c>
      <c r="BO73" s="6" t="n">
        <f aca="false">BL$62-BM$62-BN$62</f>
        <v>0</v>
      </c>
      <c r="BP73" s="15" t="s">
        <v>37</v>
      </c>
      <c r="BQ73" s="40" t="n">
        <v>0</v>
      </c>
      <c r="BR73" s="11" t="n">
        <f aca="false">SUM(BS73,BT73,BU73)</f>
        <v>20</v>
      </c>
      <c r="BS73" s="11" t="n">
        <f aca="false">IF(BT72&gt;=1,INT(BS72*(1-$CJ$39/100)),0)</f>
        <v>0</v>
      </c>
      <c r="BT73" s="11" t="n">
        <v>0</v>
      </c>
      <c r="BU73" s="22" t="n">
        <f aca="false">BR$62-BS$62-BT$62</f>
        <v>20</v>
      </c>
      <c r="BV73" s="41" t="s">
        <v>38</v>
      </c>
      <c r="BW73" s="40" t="n">
        <v>0</v>
      </c>
      <c r="BX73" s="11" t="n">
        <f aca="false">SUM(BY73,BZ73,CA73)</f>
        <v>12</v>
      </c>
      <c r="BY73" s="11" t="n">
        <f aca="false">IF(BZ72&gt;=1,INT(BY72*(1-$CJ$77/100)),0)</f>
        <v>8</v>
      </c>
      <c r="BZ73" s="11" t="n">
        <v>4</v>
      </c>
      <c r="CA73" s="22" t="n">
        <f aca="false">BX$62-BY$62-BZ$62</f>
        <v>0</v>
      </c>
      <c r="CB73" s="14" t="s">
        <v>40</v>
      </c>
      <c r="CC73" s="21" t="n">
        <v>0</v>
      </c>
      <c r="CD73" s="11" t="n">
        <f aca="false">SUM(CE73,CF73,CG73)</f>
        <v>9</v>
      </c>
      <c r="CE73" s="11" t="n">
        <f aca="false">IF(CF72&gt;=1,INT(CE72*(1-$CJ$77/100)),0)</f>
        <v>6</v>
      </c>
      <c r="CF73" s="11" t="n">
        <v>3</v>
      </c>
      <c r="CG73" s="22" t="n">
        <f aca="false">CD$62-CE$62-CF$62</f>
        <v>0</v>
      </c>
      <c r="CH73" s="0"/>
      <c r="CI73" s="0"/>
      <c r="CJ73" s="0"/>
      <c r="CK73" s="0"/>
      <c r="CL73" s="0"/>
      <c r="CM73" s="0"/>
      <c r="CN73" s="0"/>
    </row>
    <row r="74" customFormat="false" ht="12.8" hidden="false" customHeight="false" outlineLevel="0" collapsed="false">
      <c r="A74" s="6" t="s">
        <v>142</v>
      </c>
      <c r="B74" s="7" t="n">
        <f aca="false">C74+D74</f>
        <v>78</v>
      </c>
      <c r="C74" s="8" t="n">
        <f aca="false">V74+AB74+AH74+AN74+AT74</f>
        <v>39</v>
      </c>
      <c r="D74" s="8" t="n">
        <f aca="false">BX74+BR74+BL74+CD74</f>
        <v>39</v>
      </c>
      <c r="E74" s="9" t="n">
        <f aca="false">C74-D74</f>
        <v>0</v>
      </c>
      <c r="F74" s="8" t="n">
        <f aca="false">W74+AC74+AI74+AO74+AU74</f>
        <v>11</v>
      </c>
      <c r="G74" s="8" t="n">
        <f aca="false">BM74+BS74+BY74+CE74</f>
        <v>13</v>
      </c>
      <c r="H74" s="9" t="n">
        <f aca="false">F74-G74</f>
        <v>-2</v>
      </c>
      <c r="I74" s="8" t="n">
        <f aca="false">X74+AD74+AJ74+AP74+AV74</f>
        <v>8</v>
      </c>
      <c r="J74" s="8" t="n">
        <f aca="false">BN74+BT74+BZ74+CF74</f>
        <v>6</v>
      </c>
      <c r="K74" s="9" t="n">
        <f aca="false">I74-J74</f>
        <v>2</v>
      </c>
      <c r="L74" s="8" t="n">
        <f aca="false">Y74+AE74+AK74+AQ74+AW74</f>
        <v>20</v>
      </c>
      <c r="M74" s="8" t="n">
        <f aca="false">CA74+BU74+BO74+CG74</f>
        <v>20</v>
      </c>
      <c r="N74" s="43"/>
      <c r="O74" s="11"/>
      <c r="P74" s="44"/>
      <c r="Q74" s="11"/>
      <c r="R74" s="45"/>
      <c r="S74" s="6"/>
      <c r="T74" s="12" t="s">
        <v>32</v>
      </c>
      <c r="U74" s="37" t="n">
        <v>1</v>
      </c>
      <c r="V74" s="11" t="n">
        <f aca="false">SUM(W74,X74,Y74)</f>
        <v>0</v>
      </c>
      <c r="W74" s="11" t="n">
        <f aca="false">IF(X73&gt;=1,INT(W73*(1-$CJ$77/100)),0)</f>
        <v>0</v>
      </c>
      <c r="X74" s="11" t="n">
        <v>0</v>
      </c>
      <c r="Y74" s="6" t="n">
        <f aca="false">V$62-W$62-X$62</f>
        <v>0</v>
      </c>
      <c r="Z74" s="38" t="s">
        <v>33</v>
      </c>
      <c r="AA74" s="37" t="n">
        <v>1</v>
      </c>
      <c r="AB74" s="11" t="n">
        <f aca="false">SUM(AC74,AD74,AE74)</f>
        <v>7</v>
      </c>
      <c r="AC74" s="11" t="n">
        <f aca="false">IF(AD73&gt;=1,INT(AC73*(1-$CJ$77/100)),0)</f>
        <v>4</v>
      </c>
      <c r="AD74" s="11" t="n">
        <v>3</v>
      </c>
      <c r="AE74" s="6" t="n">
        <f aca="false">AB$46-AC$46-AD$46</f>
        <v>0</v>
      </c>
      <c r="AF74" s="39" t="s">
        <v>34</v>
      </c>
      <c r="AG74" s="37" t="n">
        <v>1</v>
      </c>
      <c r="AH74" s="11" t="n">
        <f aca="false">SUM(AI74,AJ74,AK74)</f>
        <v>20</v>
      </c>
      <c r="AI74" s="11" t="n">
        <f aca="false">IF(AJ73&gt;=1,INT(AI73*(1-$CJ$39/100)),0)</f>
        <v>0</v>
      </c>
      <c r="AJ74" s="11" t="n">
        <v>0</v>
      </c>
      <c r="AK74" s="6" t="n">
        <f aca="false">AH$62-AI$62-AJ$62</f>
        <v>20</v>
      </c>
      <c r="AL74" s="16" t="s">
        <v>35</v>
      </c>
      <c r="AM74" s="37" t="n">
        <v>1</v>
      </c>
      <c r="AN74" s="11" t="n">
        <f aca="false">SUM(AO74,AP74,AQ74)</f>
        <v>10</v>
      </c>
      <c r="AO74" s="11" t="n">
        <f aca="false">IF(AP73&gt;=1,INT(AO73*(1-$CJ$77/100)),0)</f>
        <v>6</v>
      </c>
      <c r="AP74" s="11" t="n">
        <v>4</v>
      </c>
      <c r="AQ74" s="6" t="n">
        <f aca="false">AN$62-AO$62-AP$62</f>
        <v>0</v>
      </c>
      <c r="AR74" s="17" t="s">
        <v>36</v>
      </c>
      <c r="AS74" s="37" t="n">
        <v>1</v>
      </c>
      <c r="AT74" s="11" t="n">
        <f aca="false">SUM(AU74,AV74,AW74)</f>
        <v>2</v>
      </c>
      <c r="AU74" s="11" t="n">
        <v>1</v>
      </c>
      <c r="AV74" s="11" t="n">
        <v>1</v>
      </c>
      <c r="AW74" s="6" t="n">
        <f aca="false">AT$62-AU$62-AV$62</f>
        <v>0</v>
      </c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38" t="s">
        <v>39</v>
      </c>
      <c r="BK74" s="40" t="n">
        <v>0</v>
      </c>
      <c r="BL74" s="11" t="n">
        <f aca="false">SUM(BM74,BN74,BO74)</f>
        <v>2</v>
      </c>
      <c r="BM74" s="11" t="n">
        <f aca="false">IF(BN73&gt;=1,INT(BM73*(1-$CJ$77/100)),0)</f>
        <v>1</v>
      </c>
      <c r="BN74" s="11" t="n">
        <f aca="false">IF(BN73&gt;1,INT(BN73*(1-$CJ$4/100)),IF(BM74=1,1,IF(BM74=0,0,BN73)))</f>
        <v>1</v>
      </c>
      <c r="BO74" s="6" t="n">
        <f aca="false">BL$62-BM$62-BN$62</f>
        <v>0</v>
      </c>
      <c r="BP74" s="15" t="s">
        <v>37</v>
      </c>
      <c r="BQ74" s="40" t="n">
        <v>0</v>
      </c>
      <c r="BR74" s="11" t="n">
        <f aca="false">SUM(BS74,BT74,BU74)</f>
        <v>20</v>
      </c>
      <c r="BS74" s="11" t="n">
        <f aca="false">IF(BT73&gt;=1,INT(BS73*(1-$CJ$39/100)),0)</f>
        <v>0</v>
      </c>
      <c r="BT74" s="11" t="n">
        <v>0</v>
      </c>
      <c r="BU74" s="22" t="n">
        <f aca="false">BR$62-BS$62-BT$62</f>
        <v>20</v>
      </c>
      <c r="BV74" s="41" t="s">
        <v>38</v>
      </c>
      <c r="BW74" s="40" t="n">
        <v>0</v>
      </c>
      <c r="BX74" s="11" t="n">
        <f aca="false">SUM(BY74,BZ74,CA74)</f>
        <v>10</v>
      </c>
      <c r="BY74" s="11" t="n">
        <f aca="false">IF(BZ73&gt;=1,INT(BY73*(1-$CJ$77/100)),0)</f>
        <v>7</v>
      </c>
      <c r="BZ74" s="11" t="n">
        <v>3</v>
      </c>
      <c r="CA74" s="22" t="n">
        <f aca="false">BX$62-BY$62-BZ$62</f>
        <v>0</v>
      </c>
      <c r="CB74" s="14" t="s">
        <v>40</v>
      </c>
      <c r="CC74" s="21" t="n">
        <v>0</v>
      </c>
      <c r="CD74" s="11" t="n">
        <f aca="false">SUM(CE74,CF74,CG74)</f>
        <v>7</v>
      </c>
      <c r="CE74" s="11" t="n">
        <f aca="false">IF(CF73&gt;=1,INT(CE73*(1-$CJ$77/100)),0)</f>
        <v>5</v>
      </c>
      <c r="CF74" s="11" t="n">
        <v>2</v>
      </c>
      <c r="CG74" s="22" t="n">
        <f aca="false">CD$62-CE$62-CF$62</f>
        <v>0</v>
      </c>
      <c r="CH74" s="0"/>
      <c r="CI74" s="0"/>
      <c r="CJ74" s="24"/>
      <c r="CK74" s="24"/>
      <c r="CL74" s="0"/>
      <c r="CM74" s="0"/>
      <c r="CN74" s="0"/>
    </row>
    <row r="75" customFormat="false" ht="12.8" hidden="false" customHeight="false" outlineLevel="0" collapsed="false">
      <c r="A75" s="6" t="s">
        <v>143</v>
      </c>
      <c r="B75" s="7" t="n">
        <f aca="false">C75+D75</f>
        <v>70</v>
      </c>
      <c r="C75" s="8" t="n">
        <f aca="false">V75+AB75+AH75+AN75+AT75</f>
        <v>35</v>
      </c>
      <c r="D75" s="8" t="n">
        <f aca="false">BX75+BR75+BL75+CD75</f>
        <v>35</v>
      </c>
      <c r="E75" s="9" t="n">
        <f aca="false">C75-D75</f>
        <v>0</v>
      </c>
      <c r="F75" s="8" t="n">
        <f aca="false">W75+AC75+AI75+AO75+AU75</f>
        <v>9</v>
      </c>
      <c r="G75" s="8" t="n">
        <f aca="false">BM75+BS75+BY75+CE75</f>
        <v>10</v>
      </c>
      <c r="H75" s="9" t="n">
        <f aca="false">F75-G75</f>
        <v>-1</v>
      </c>
      <c r="I75" s="8" t="n">
        <f aca="false">X75+AD75+AJ75+AP75+AV75</f>
        <v>6</v>
      </c>
      <c r="J75" s="8" t="n">
        <f aca="false">BN75+BT75+BZ75+CF75</f>
        <v>5</v>
      </c>
      <c r="K75" s="9" t="n">
        <f aca="false">I75-J75</f>
        <v>1</v>
      </c>
      <c r="L75" s="8" t="n">
        <f aca="false">Y75+AE75+AK75+AQ75+AW75</f>
        <v>20</v>
      </c>
      <c r="M75" s="8" t="n">
        <f aca="false">CA75+BU75+BO75+CG75</f>
        <v>20</v>
      </c>
      <c r="N75" s="43"/>
      <c r="O75" s="11"/>
      <c r="P75" s="44"/>
      <c r="Q75" s="11"/>
      <c r="R75" s="45"/>
      <c r="S75" s="6"/>
      <c r="T75" s="12" t="s">
        <v>32</v>
      </c>
      <c r="U75" s="37" t="n">
        <v>1</v>
      </c>
      <c r="V75" s="11" t="n">
        <f aca="false">SUM(W75,X75,Y75)</f>
        <v>0</v>
      </c>
      <c r="W75" s="11" t="n">
        <f aca="false">IF(X74&gt;=1,INT(W74*(1-$CJ$77/100)),0)</f>
        <v>0</v>
      </c>
      <c r="X75" s="11" t="n">
        <v>0</v>
      </c>
      <c r="Y75" s="6" t="n">
        <f aca="false">V$62-W$62-X$62</f>
        <v>0</v>
      </c>
      <c r="Z75" s="38" t="s">
        <v>33</v>
      </c>
      <c r="AA75" s="37" t="n">
        <v>1</v>
      </c>
      <c r="AB75" s="11" t="n">
        <f aca="false">SUM(AC75,AD75,AE75)</f>
        <v>5</v>
      </c>
      <c r="AC75" s="11" t="n">
        <f aca="false">IF(AD74&gt;=1,INT(AC74*(1-$CJ$77/100)),0)</f>
        <v>3</v>
      </c>
      <c r="AD75" s="11" t="n">
        <v>2</v>
      </c>
      <c r="AE75" s="6" t="n">
        <f aca="false">AB$46-AC$46-AD$46</f>
        <v>0</v>
      </c>
      <c r="AF75" s="39" t="s">
        <v>34</v>
      </c>
      <c r="AG75" s="37" t="n">
        <v>1</v>
      </c>
      <c r="AH75" s="11" t="n">
        <f aca="false">SUM(AI75,AJ75,AK75)</f>
        <v>20</v>
      </c>
      <c r="AI75" s="11" t="n">
        <f aca="false">IF(AJ74&gt;=1,INT(AI74*(1-$CJ$39/100)),0)</f>
        <v>0</v>
      </c>
      <c r="AJ75" s="11" t="n">
        <v>0</v>
      </c>
      <c r="AK75" s="6" t="n">
        <f aca="false">AH$62-AI$62-AJ$62</f>
        <v>20</v>
      </c>
      <c r="AL75" s="16" t="s">
        <v>35</v>
      </c>
      <c r="AM75" s="37" t="n">
        <v>1</v>
      </c>
      <c r="AN75" s="11" t="n">
        <f aca="false">SUM(AO75,AP75,AQ75)</f>
        <v>8</v>
      </c>
      <c r="AO75" s="11" t="n">
        <f aca="false">IF(AP74&gt;=1,INT(AO74*(1-$CJ$77/100)),0)</f>
        <v>5</v>
      </c>
      <c r="AP75" s="11" t="n">
        <v>3</v>
      </c>
      <c r="AQ75" s="6" t="n">
        <f aca="false">AN$62-AO$62-AP$62</f>
        <v>0</v>
      </c>
      <c r="AR75" s="17" t="s">
        <v>36</v>
      </c>
      <c r="AS75" s="37" t="n">
        <v>1</v>
      </c>
      <c r="AT75" s="11" t="n">
        <f aca="false">SUM(AU75,AV75,AW75)</f>
        <v>2</v>
      </c>
      <c r="AU75" s="11" t="n">
        <v>1</v>
      </c>
      <c r="AV75" s="11" t="n">
        <v>1</v>
      </c>
      <c r="AW75" s="6" t="n">
        <f aca="false">AT$62-AU$62-AV$62</f>
        <v>0</v>
      </c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38" t="s">
        <v>39</v>
      </c>
      <c r="BK75" s="40" t="n">
        <v>0</v>
      </c>
      <c r="BL75" s="11" t="n">
        <f aca="false">SUM(BM75,BN75,BO75)</f>
        <v>0</v>
      </c>
      <c r="BM75" s="11" t="n">
        <f aca="false">IF(BN74&gt;=1,INT(BM74*(1-$CJ$77/100)),0)</f>
        <v>0</v>
      </c>
      <c r="BN75" s="11" t="n">
        <f aca="false">IF(BN74&gt;1,INT(BN74*(1-$CJ$4/100)),IF(BM75=1,1,IF(BM75=0,0,BN74)))</f>
        <v>0</v>
      </c>
      <c r="BO75" s="6" t="n">
        <f aca="false">BL$62-BM$62-BN$62</f>
        <v>0</v>
      </c>
      <c r="BP75" s="15" t="s">
        <v>37</v>
      </c>
      <c r="BQ75" s="40" t="n">
        <v>0</v>
      </c>
      <c r="BR75" s="11" t="n">
        <f aca="false">SUM(BS75,BT75,BU75)</f>
        <v>20</v>
      </c>
      <c r="BS75" s="11" t="n">
        <f aca="false">IF(BT74&gt;=1,INT(BS74*(1-$CJ$39/100)),0)</f>
        <v>0</v>
      </c>
      <c r="BT75" s="11" t="n">
        <v>0</v>
      </c>
      <c r="BU75" s="22" t="n">
        <f aca="false">BR$62-BS$62-BT$62</f>
        <v>20</v>
      </c>
      <c r="BV75" s="41" t="s">
        <v>38</v>
      </c>
      <c r="BW75" s="40" t="n">
        <v>0</v>
      </c>
      <c r="BX75" s="11" t="n">
        <f aca="false">SUM(BY75,BZ75,CA75)</f>
        <v>9</v>
      </c>
      <c r="BY75" s="11" t="n">
        <f aca="false">IF(BZ74&gt;=1,INT(BY74*(1-$CJ$77/100)),0)</f>
        <v>6</v>
      </c>
      <c r="BZ75" s="11" t="n">
        <v>3</v>
      </c>
      <c r="CA75" s="22" t="n">
        <f aca="false">BX$62-BY$62-BZ$62</f>
        <v>0</v>
      </c>
      <c r="CB75" s="14" t="s">
        <v>40</v>
      </c>
      <c r="CC75" s="21" t="n">
        <v>0</v>
      </c>
      <c r="CD75" s="11" t="n">
        <f aca="false">SUM(CE75,CF75,CG75)</f>
        <v>6</v>
      </c>
      <c r="CE75" s="11" t="n">
        <f aca="false">IF(CF74&gt;=1,INT(CE74*(1-$CJ$77/100)),0)</f>
        <v>4</v>
      </c>
      <c r="CF75" s="11" t="n">
        <v>2</v>
      </c>
      <c r="CG75" s="22" t="n">
        <f aca="false">CD$62-CE$62-CF$62</f>
        <v>0</v>
      </c>
      <c r="CH75" s="0"/>
      <c r="CI75" s="4" t="s">
        <v>22</v>
      </c>
      <c r="CJ75" s="0"/>
      <c r="CK75" s="24"/>
      <c r="CL75" s="0"/>
      <c r="CM75" s="0"/>
      <c r="CN75" s="0"/>
    </row>
    <row r="76" customFormat="false" ht="12.8" hidden="false" customHeight="false" outlineLevel="0" collapsed="false">
      <c r="A76" s="6" t="s">
        <v>144</v>
      </c>
      <c r="B76" s="7" t="n">
        <f aca="false">C76+D76</f>
        <v>62</v>
      </c>
      <c r="C76" s="8" t="n">
        <f aca="false">V76+AB76+AH76+AN76+AT76</f>
        <v>31</v>
      </c>
      <c r="D76" s="8" t="n">
        <f aca="false">BX76+BR76+BL76+CD76</f>
        <v>31</v>
      </c>
      <c r="E76" s="9" t="n">
        <f aca="false">C76-D76</f>
        <v>0</v>
      </c>
      <c r="F76" s="8" t="n">
        <f aca="false">W76+AC76+AI76+AO76+AU76</f>
        <v>6</v>
      </c>
      <c r="G76" s="8" t="n">
        <f aca="false">BM76+BS76+BY76+CE76</f>
        <v>8</v>
      </c>
      <c r="H76" s="9" t="n">
        <f aca="false">F76-G76</f>
        <v>-2</v>
      </c>
      <c r="I76" s="8" t="n">
        <f aca="false">X76+AD76+AJ76+AP76+AV76</f>
        <v>5</v>
      </c>
      <c r="J76" s="8" t="n">
        <f aca="false">BN76+BT76+BZ76+CF76</f>
        <v>3</v>
      </c>
      <c r="K76" s="9" t="n">
        <f aca="false">I76-J76</f>
        <v>2</v>
      </c>
      <c r="L76" s="8" t="n">
        <f aca="false">Y76+AE76+AK76+AQ76+AW76</f>
        <v>20</v>
      </c>
      <c r="M76" s="8" t="n">
        <f aca="false">CA76+BU76+BO76+CG76</f>
        <v>20</v>
      </c>
      <c r="N76" s="43"/>
      <c r="O76" s="11"/>
      <c r="P76" s="44"/>
      <c r="Q76" s="11"/>
      <c r="R76" s="45"/>
      <c r="S76" s="6"/>
      <c r="T76" s="12" t="s">
        <v>32</v>
      </c>
      <c r="U76" s="37" t="n">
        <v>1</v>
      </c>
      <c r="V76" s="11" t="n">
        <f aca="false">SUM(W76,X76,Y76)</f>
        <v>0</v>
      </c>
      <c r="W76" s="11" t="n">
        <f aca="false">IF(X75&gt;=1,INT(W75*(1-$CJ$77/100)),0)</f>
        <v>0</v>
      </c>
      <c r="X76" s="11" t="n">
        <v>0</v>
      </c>
      <c r="Y76" s="6" t="n">
        <f aca="false">V$62-W$62-X$62</f>
        <v>0</v>
      </c>
      <c r="Z76" s="38" t="s">
        <v>33</v>
      </c>
      <c r="AA76" s="37" t="n">
        <v>1</v>
      </c>
      <c r="AB76" s="11" t="n">
        <f aca="false">SUM(AC76,AD76,AE76)</f>
        <v>4</v>
      </c>
      <c r="AC76" s="11" t="n">
        <f aca="false">IF(AD75&gt;=1,INT(AC75*(1-$CJ$77/100)),0)</f>
        <v>2</v>
      </c>
      <c r="AD76" s="11" t="n">
        <v>2</v>
      </c>
      <c r="AE76" s="6" t="n">
        <f aca="false">AB$46-AC$46-AD$46</f>
        <v>0</v>
      </c>
      <c r="AF76" s="39" t="s">
        <v>34</v>
      </c>
      <c r="AG76" s="37" t="n">
        <v>1</v>
      </c>
      <c r="AH76" s="11" t="n">
        <f aca="false">SUM(AI76,AJ76,AK76)</f>
        <v>20</v>
      </c>
      <c r="AI76" s="11" t="n">
        <f aca="false">IF(AJ75&gt;=1,INT(AI75*(1-$CJ$39/100)),0)</f>
        <v>0</v>
      </c>
      <c r="AJ76" s="11" t="n">
        <v>0</v>
      </c>
      <c r="AK76" s="6" t="n">
        <f aca="false">AH$62-AI$62-AJ$62</f>
        <v>20</v>
      </c>
      <c r="AL76" s="16" t="s">
        <v>35</v>
      </c>
      <c r="AM76" s="37" t="n">
        <v>1</v>
      </c>
      <c r="AN76" s="11" t="n">
        <f aca="false">SUM(AO76,AP76,AQ76)</f>
        <v>7</v>
      </c>
      <c r="AO76" s="11" t="n">
        <f aca="false">IF(AP75&gt;=1,INT(AO75*(1-$CJ$77/100)),0)</f>
        <v>4</v>
      </c>
      <c r="AP76" s="11" t="n">
        <v>3</v>
      </c>
      <c r="AQ76" s="6" t="n">
        <f aca="false">AN$62-AO$62-AP$62</f>
        <v>0</v>
      </c>
      <c r="AR76" s="17" t="s">
        <v>36</v>
      </c>
      <c r="AS76" s="37" t="n">
        <v>1</v>
      </c>
      <c r="AT76" s="11" t="n">
        <f aca="false">SUM(AU76,AV76,AW76)</f>
        <v>0</v>
      </c>
      <c r="AU76" s="11" t="n">
        <v>0</v>
      </c>
      <c r="AV76" s="11" t="n">
        <v>0</v>
      </c>
      <c r="AW76" s="6" t="n">
        <f aca="false">AT$62-AU$62-AV$62</f>
        <v>0</v>
      </c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38" t="s">
        <v>39</v>
      </c>
      <c r="BK76" s="40" t="n">
        <v>0</v>
      </c>
      <c r="BL76" s="11" t="n">
        <f aca="false">SUM(BM76,BN76,BO76)</f>
        <v>0</v>
      </c>
      <c r="BM76" s="11" t="n">
        <f aca="false">IF(BN75&gt;=1,INT(BM75*(1-$CJ$77/100)),0)</f>
        <v>0</v>
      </c>
      <c r="BN76" s="11" t="n">
        <f aca="false">IF(BN75&gt;1,INT(BN75*(1-$CJ$4/100)),IF(BM76=1,1,IF(BM76=0,0,BN75)))</f>
        <v>0</v>
      </c>
      <c r="BO76" s="6" t="n">
        <f aca="false">BL$62-BM$62-BN$62</f>
        <v>0</v>
      </c>
      <c r="BP76" s="15" t="s">
        <v>37</v>
      </c>
      <c r="BQ76" s="40" t="n">
        <v>0</v>
      </c>
      <c r="BR76" s="11" t="n">
        <f aca="false">SUM(BS76,BT76,BU76)</f>
        <v>20</v>
      </c>
      <c r="BS76" s="11" t="n">
        <f aca="false">IF(BT75&gt;=1,INT(BS75*(1-$CJ$39/100)),0)</f>
        <v>0</v>
      </c>
      <c r="BT76" s="11" t="n">
        <v>0</v>
      </c>
      <c r="BU76" s="22" t="n">
        <f aca="false">BR$62-BS$62-BT$62</f>
        <v>20</v>
      </c>
      <c r="BV76" s="41" t="s">
        <v>38</v>
      </c>
      <c r="BW76" s="40" t="n">
        <v>0</v>
      </c>
      <c r="BX76" s="11" t="n">
        <f aca="false">SUM(BY76,BZ76,CA76)</f>
        <v>7</v>
      </c>
      <c r="BY76" s="11" t="n">
        <f aca="false">IF(BZ75&gt;=1,INT(BY75*(1-$CJ$77/100)),0)</f>
        <v>5</v>
      </c>
      <c r="BZ76" s="11" t="n">
        <v>2</v>
      </c>
      <c r="CA76" s="22" t="n">
        <f aca="false">BX$62-BY$62-BZ$62</f>
        <v>0</v>
      </c>
      <c r="CB76" s="14" t="s">
        <v>40</v>
      </c>
      <c r="CC76" s="21" t="n">
        <v>0</v>
      </c>
      <c r="CD76" s="11" t="n">
        <f aca="false">SUM(CE76,CF76,CG76)</f>
        <v>4</v>
      </c>
      <c r="CE76" s="11" t="n">
        <f aca="false">IF(CF75&gt;=1,INT(CE75*(1-$CJ$77/100)),0)</f>
        <v>3</v>
      </c>
      <c r="CF76" s="11" t="n">
        <v>1</v>
      </c>
      <c r="CG76" s="22" t="n">
        <f aca="false">CD$62-CE$62-CF$62</f>
        <v>0</v>
      </c>
      <c r="CH76" s="0"/>
      <c r="CI76" s="4"/>
      <c r="CJ76" s="0"/>
      <c r="CK76" s="24"/>
      <c r="CL76" s="0"/>
      <c r="CM76" s="0"/>
      <c r="CN76" s="0"/>
    </row>
    <row r="77" customFormat="false" ht="12.8" hidden="false" customHeight="false" outlineLevel="0" collapsed="false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1"/>
      <c r="CH77" s="0"/>
      <c r="CI77" s="0" t="s">
        <v>41</v>
      </c>
      <c r="CJ77" s="24" t="n">
        <v>10</v>
      </c>
      <c r="CK77" s="24"/>
      <c r="CL77" s="0"/>
      <c r="CM77" s="0"/>
      <c r="CN77" s="0"/>
    </row>
    <row r="78" customFormat="false" ht="12.8" hidden="false" customHeight="false" outlineLevel="0" collapsed="false">
      <c r="A78" s="6" t="s">
        <v>145</v>
      </c>
      <c r="B78" s="7" t="n">
        <f aca="false">C78+D78</f>
        <v>216</v>
      </c>
      <c r="C78" s="8" t="n">
        <f aca="false">V78+AB78+AH78+AN78+AT78</f>
        <v>108</v>
      </c>
      <c r="D78" s="8" t="n">
        <f aca="false">BX78+BR78+BL78+CD78</f>
        <v>108</v>
      </c>
      <c r="E78" s="9" t="n">
        <f aca="false">C78-D78</f>
        <v>0</v>
      </c>
      <c r="F78" s="8" t="n">
        <f aca="false">W78+AC78+AI78+AO78+AU78</f>
        <v>70</v>
      </c>
      <c r="G78" s="8" t="n">
        <f aca="false">BM78+BS78+BY78+CE78</f>
        <v>70</v>
      </c>
      <c r="H78" s="9" t="n">
        <f aca="false">F78-G78</f>
        <v>0</v>
      </c>
      <c r="I78" s="8" t="n">
        <f aca="false">X78+AD78+AJ78+AP78+AV78</f>
        <v>18</v>
      </c>
      <c r="J78" s="8" t="n">
        <f aca="false">BN78+BT78+BZ78+CF78</f>
        <v>18</v>
      </c>
      <c r="K78" s="9" t="n">
        <f aca="false">I78-J78</f>
        <v>0</v>
      </c>
      <c r="L78" s="8" t="n">
        <f aca="false">Y78+AE78+AK78+AQ78+AW78</f>
        <v>20</v>
      </c>
      <c r="M78" s="8" t="n">
        <f aca="false">CA78+BU78+BO78+CG78</f>
        <v>20</v>
      </c>
      <c r="N78" s="10" t="n">
        <v>80</v>
      </c>
      <c r="O78" s="11" t="s">
        <v>146</v>
      </c>
      <c r="P78" s="11" t="n">
        <v>20</v>
      </c>
      <c r="Q78" s="11" t="s">
        <v>146</v>
      </c>
      <c r="R78" s="11" t="n">
        <v>100</v>
      </c>
      <c r="S78" s="6" t="s">
        <v>147</v>
      </c>
      <c r="T78" s="12" t="s">
        <v>32</v>
      </c>
      <c r="U78" s="37" t="n">
        <v>1</v>
      </c>
      <c r="V78" s="11" t="n">
        <v>19</v>
      </c>
      <c r="W78" s="11" t="n">
        <f aca="false">ROUND(V78*$N$78/100,0)</f>
        <v>15</v>
      </c>
      <c r="X78" s="11" t="n">
        <f aca="false">ROUND(V78*$P$78/100,0)</f>
        <v>4</v>
      </c>
      <c r="Y78" s="6" t="n">
        <f aca="false">V$78-W$78-X$78</f>
        <v>0</v>
      </c>
      <c r="Z78" s="38" t="s">
        <v>33</v>
      </c>
      <c r="AA78" s="37" t="n">
        <v>1</v>
      </c>
      <c r="AB78" s="11" t="n">
        <v>30</v>
      </c>
      <c r="AC78" s="11" t="n">
        <f aca="false">ROUND(AB78*$N$78/100,0)</f>
        <v>24</v>
      </c>
      <c r="AD78" s="11" t="n">
        <f aca="false">ROUND(AB78*$P$78/100,0)</f>
        <v>6</v>
      </c>
      <c r="AE78" s="6" t="n">
        <f aca="false">AB$78-AC$78-AD$78</f>
        <v>0</v>
      </c>
      <c r="AF78" s="39" t="s">
        <v>34</v>
      </c>
      <c r="AG78" s="37" t="n">
        <v>1</v>
      </c>
      <c r="AH78" s="11" t="n">
        <v>30</v>
      </c>
      <c r="AI78" s="11" t="n">
        <f aca="false">ROUND(AH78*$N$78/100,0)</f>
        <v>24</v>
      </c>
      <c r="AJ78" s="11" t="n">
        <f aca="false">ROUND(AH78*$P$78/100,0)</f>
        <v>6</v>
      </c>
      <c r="AK78" s="6" t="n">
        <f aca="false">AH$78-AI$78-AJ$78</f>
        <v>0</v>
      </c>
      <c r="AL78" s="16" t="s">
        <v>35</v>
      </c>
      <c r="AM78" s="37" t="n">
        <v>1</v>
      </c>
      <c r="AN78" s="11" t="n">
        <v>20</v>
      </c>
      <c r="AO78" s="11" t="n">
        <v>0</v>
      </c>
      <c r="AP78" s="11" t="n">
        <v>0</v>
      </c>
      <c r="AQ78" s="6" t="n">
        <f aca="false">AN$78-AO$78-AP$78</f>
        <v>20</v>
      </c>
      <c r="AR78" s="17" t="s">
        <v>36</v>
      </c>
      <c r="AS78" s="37" t="n">
        <v>1</v>
      </c>
      <c r="AT78" s="11" t="n">
        <v>9</v>
      </c>
      <c r="AU78" s="11" t="n">
        <f aca="false">ROUND(AT78*$N$78/100,0)</f>
        <v>7</v>
      </c>
      <c r="AV78" s="11" t="n">
        <f aca="false">ROUND(AT78*$P$78/100,0)</f>
        <v>2</v>
      </c>
      <c r="AW78" s="6" t="n">
        <f aca="false">AT$78-AU$78-AV$78</f>
        <v>0</v>
      </c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38" t="s">
        <v>39</v>
      </c>
      <c r="BK78" s="40" t="n">
        <v>0</v>
      </c>
      <c r="BL78" s="11" t="n">
        <v>20</v>
      </c>
      <c r="BM78" s="11" t="n">
        <f aca="false">ROUND(BL78*$N$78/100,0)</f>
        <v>16</v>
      </c>
      <c r="BN78" s="11" t="n">
        <f aca="false">ROUND(BL78*$P$78/100,0)</f>
        <v>4</v>
      </c>
      <c r="BO78" s="6" t="n">
        <f aca="false">BL$78-BM$78-BN$78</f>
        <v>0</v>
      </c>
      <c r="BP78" s="15" t="s">
        <v>37</v>
      </c>
      <c r="BQ78" s="40" t="n">
        <v>0</v>
      </c>
      <c r="BR78" s="11" t="n">
        <v>35</v>
      </c>
      <c r="BS78" s="11" t="n">
        <f aca="false">ROUND(BR78*$N$78/100,0)</f>
        <v>28</v>
      </c>
      <c r="BT78" s="11" t="n">
        <f aca="false">ROUND(BR78*$P$78/100,0)</f>
        <v>7</v>
      </c>
      <c r="BU78" s="22" t="n">
        <f aca="false">BR$78-BS$78-BT$78</f>
        <v>0</v>
      </c>
      <c r="BV78" s="41" t="s">
        <v>38</v>
      </c>
      <c r="BW78" s="40" t="n">
        <v>0</v>
      </c>
      <c r="BX78" s="11" t="n">
        <v>20</v>
      </c>
      <c r="BY78" s="11" t="n">
        <v>0</v>
      </c>
      <c r="BZ78" s="11" t="n">
        <v>0</v>
      </c>
      <c r="CA78" s="22" t="n">
        <f aca="false">BX$78-BY$78-BZ$78</f>
        <v>20</v>
      </c>
      <c r="CB78" s="14" t="s">
        <v>40</v>
      </c>
      <c r="CC78" s="21" t="n">
        <v>0</v>
      </c>
      <c r="CD78" s="23" t="n">
        <v>33</v>
      </c>
      <c r="CE78" s="11" t="n">
        <f aca="false">ROUND(CD78*$N$78/100,0)</f>
        <v>26</v>
      </c>
      <c r="CF78" s="11" t="n">
        <f aca="false">ROUND(CD78*$P$78/100,0)</f>
        <v>7</v>
      </c>
      <c r="CG78" s="22" t="n">
        <f aca="false">CD$78-CE$78-CF$78</f>
        <v>0</v>
      </c>
      <c r="CH78" s="0"/>
      <c r="CI78" s="0"/>
      <c r="CJ78" s="24"/>
      <c r="CK78" s="0"/>
      <c r="CL78" s="0"/>
      <c r="CM78" s="0"/>
      <c r="CN78" s="0"/>
    </row>
    <row r="79" customFormat="false" ht="12.8" hidden="false" customHeight="false" outlineLevel="0" collapsed="false">
      <c r="A79" s="6" t="s">
        <v>148</v>
      </c>
      <c r="B79" s="7" t="n">
        <f aca="false">C79+D79</f>
        <v>200</v>
      </c>
      <c r="C79" s="8" t="n">
        <f aca="false">V79+AB79+AH79+AN79+AT79</f>
        <v>100</v>
      </c>
      <c r="D79" s="8" t="n">
        <f aca="false">BX79+BR79+BL79+CD79</f>
        <v>100</v>
      </c>
      <c r="E79" s="9" t="n">
        <f aca="false">C79-D79</f>
        <v>0</v>
      </c>
      <c r="F79" s="8" t="n">
        <f aca="false">W79+AC79+AI79+AO79+AU79</f>
        <v>62</v>
      </c>
      <c r="G79" s="8" t="n">
        <f aca="false">BM79+BS79+BY79+CE79</f>
        <v>62</v>
      </c>
      <c r="H79" s="9" t="n">
        <f aca="false">F79-G79</f>
        <v>0</v>
      </c>
      <c r="I79" s="8" t="n">
        <f aca="false">X79+AD79+AJ79+AP79+AV79</f>
        <v>18</v>
      </c>
      <c r="J79" s="8" t="n">
        <f aca="false">BN79+BT79+BZ79+CF79</f>
        <v>18</v>
      </c>
      <c r="K79" s="9" t="n">
        <f aca="false">I79-J79</f>
        <v>0</v>
      </c>
      <c r="L79" s="8" t="n">
        <f aca="false">Y79+AE79+AK79+AQ79+AW79</f>
        <v>20</v>
      </c>
      <c r="M79" s="8" t="n">
        <f aca="false">CA79+BU79+BO79+CG79</f>
        <v>20</v>
      </c>
      <c r="N79" s="43" t="str">
        <f aca="false">"The training data reduces by "&amp;CJ93&amp;"% from previous row"</f>
        <v>The training data reduces by 10% from previous row</v>
      </c>
      <c r="O79" s="11"/>
      <c r="P79" s="44" t="s">
        <v>43</v>
      </c>
      <c r="Q79" s="11"/>
      <c r="R79" s="45" t="s">
        <v>149</v>
      </c>
      <c r="S79" s="6"/>
      <c r="T79" s="12" t="s">
        <v>32</v>
      </c>
      <c r="U79" s="37" t="n">
        <v>1</v>
      </c>
      <c r="V79" s="11" t="n">
        <f aca="false">SUM(W79,X79,Y79)</f>
        <v>17</v>
      </c>
      <c r="W79" s="11" t="n">
        <f aca="false">IF(X78&gt;=1,INT(W78*(1-$CJ$93/100)),0)</f>
        <v>13</v>
      </c>
      <c r="X79" s="11" t="n">
        <v>4</v>
      </c>
      <c r="Y79" s="6" t="n">
        <f aca="false">V$78-W$78-X$78</f>
        <v>0</v>
      </c>
      <c r="Z79" s="38" t="s">
        <v>33</v>
      </c>
      <c r="AA79" s="37" t="n">
        <v>1</v>
      </c>
      <c r="AB79" s="11" t="n">
        <f aca="false">SUM(AC79,AD79,AE79)</f>
        <v>27</v>
      </c>
      <c r="AC79" s="11" t="n">
        <f aca="false">IF(AD78&gt;=1,INT(AC78*(1-$CJ$93/100)),0)</f>
        <v>21</v>
      </c>
      <c r="AD79" s="11" t="n">
        <v>6</v>
      </c>
      <c r="AE79" s="6" t="n">
        <f aca="false">AB$78-AC$78-AD$78</f>
        <v>0</v>
      </c>
      <c r="AF79" s="39" t="s">
        <v>34</v>
      </c>
      <c r="AG79" s="37" t="n">
        <v>1</v>
      </c>
      <c r="AH79" s="11" t="n">
        <f aca="false">SUM(AI79,AJ79,AK79)</f>
        <v>27</v>
      </c>
      <c r="AI79" s="11" t="n">
        <f aca="false">IF(AJ78&gt;=1,INT(AI78*(1-$CJ$93/100)),0)</f>
        <v>21</v>
      </c>
      <c r="AJ79" s="11" t="n">
        <v>6</v>
      </c>
      <c r="AK79" s="6" t="n">
        <f aca="false">AH$78-AI$78-AJ$78</f>
        <v>0</v>
      </c>
      <c r="AL79" s="16" t="s">
        <v>35</v>
      </c>
      <c r="AM79" s="37" t="n">
        <v>1</v>
      </c>
      <c r="AN79" s="11" t="n">
        <f aca="false">SUM(AO79,AP79,AQ79)</f>
        <v>20</v>
      </c>
      <c r="AO79" s="11" t="n">
        <f aca="false">IF(AP78&gt;=1,INT(AO78*(1-$CJ$39/100)),0)</f>
        <v>0</v>
      </c>
      <c r="AP79" s="11" t="n">
        <v>0</v>
      </c>
      <c r="AQ79" s="6" t="n">
        <f aca="false">AN$78-AO$78-AP$78</f>
        <v>20</v>
      </c>
      <c r="AR79" s="17" t="s">
        <v>36</v>
      </c>
      <c r="AS79" s="37" t="n">
        <v>1</v>
      </c>
      <c r="AT79" s="11" t="n">
        <f aca="false">SUM(AU79,AV79,AW79)</f>
        <v>9</v>
      </c>
      <c r="AU79" s="11" t="n">
        <v>7</v>
      </c>
      <c r="AV79" s="11" t="n">
        <v>2</v>
      </c>
      <c r="AW79" s="6" t="n">
        <f aca="false">AT$78-AU$78-AV$78</f>
        <v>0</v>
      </c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38" t="s">
        <v>39</v>
      </c>
      <c r="BK79" s="40" t="n">
        <v>0</v>
      </c>
      <c r="BL79" s="11" t="n">
        <f aca="false">SUM(BM79,BN79,BO79)</f>
        <v>18</v>
      </c>
      <c r="BM79" s="11" t="n">
        <f aca="false">IF(BN78&gt;=1,INT(BM78*(1-$CJ$93/100)),0)</f>
        <v>14</v>
      </c>
      <c r="BN79" s="11" t="n">
        <v>4</v>
      </c>
      <c r="BO79" s="6" t="n">
        <f aca="false">BL$78-BM$78-BN$78</f>
        <v>0</v>
      </c>
      <c r="BP79" s="15" t="s">
        <v>37</v>
      </c>
      <c r="BQ79" s="40" t="n">
        <v>0</v>
      </c>
      <c r="BR79" s="11" t="n">
        <f aca="false">SUM(BS79,BT79,BU79)</f>
        <v>32</v>
      </c>
      <c r="BS79" s="11" t="n">
        <f aca="false">IF(BT78&gt;=1,INT(BS78*(1-$CJ$93/100)),0)</f>
        <v>25</v>
      </c>
      <c r="BT79" s="11" t="n">
        <v>7</v>
      </c>
      <c r="BU79" s="22" t="n">
        <f aca="false">BR$78-BS$78-BT$78</f>
        <v>0</v>
      </c>
      <c r="BV79" s="41" t="s">
        <v>38</v>
      </c>
      <c r="BW79" s="40" t="n">
        <v>0</v>
      </c>
      <c r="BX79" s="11" t="n">
        <f aca="false">SUM(BY79,BZ79,CA79)</f>
        <v>20</v>
      </c>
      <c r="BY79" s="11" t="n">
        <f aca="false">IF(BZ78&gt;=1,INT(BY78*(1-$CJ$39/100)),0)</f>
        <v>0</v>
      </c>
      <c r="BZ79" s="11" t="n">
        <v>0</v>
      </c>
      <c r="CA79" s="22" t="n">
        <f aca="false">BX$78-BY$78-BZ$78</f>
        <v>20</v>
      </c>
      <c r="CB79" s="14" t="s">
        <v>40</v>
      </c>
      <c r="CC79" s="21" t="n">
        <v>0</v>
      </c>
      <c r="CD79" s="11" t="n">
        <f aca="false">SUM(CE79,CF79,CG79)</f>
        <v>30</v>
      </c>
      <c r="CE79" s="11" t="n">
        <f aca="false">IF(CF78&gt;=1,INT(CE78*(1-$CJ$93/100)),0)</f>
        <v>23</v>
      </c>
      <c r="CF79" s="11" t="n">
        <v>7</v>
      </c>
      <c r="CG79" s="22" t="n">
        <f aca="false">CD$78-CE$78-CF$78</f>
        <v>0</v>
      </c>
      <c r="CH79" s="0"/>
      <c r="CI79" s="0"/>
      <c r="CJ79" s="24"/>
      <c r="CK79" s="0"/>
      <c r="CL79" s="0"/>
      <c r="CM79" s="0"/>
      <c r="CN79" s="0"/>
    </row>
    <row r="80" customFormat="false" ht="12.8" hidden="false" customHeight="false" outlineLevel="0" collapsed="false">
      <c r="A80" s="6" t="s">
        <v>150</v>
      </c>
      <c r="B80" s="7" t="n">
        <f aca="false">C80+D80</f>
        <v>180</v>
      </c>
      <c r="C80" s="8" t="n">
        <f aca="false">V80+AB80+AH80+AN80+AT80</f>
        <v>90</v>
      </c>
      <c r="D80" s="8" t="n">
        <f aca="false">BX80+BR80+BL80+CD80</f>
        <v>90</v>
      </c>
      <c r="E80" s="9" t="n">
        <f aca="false">C80-D80</f>
        <v>0</v>
      </c>
      <c r="F80" s="8" t="n">
        <f aca="false">W80+AC80+AI80+AO80+AU80</f>
        <v>53</v>
      </c>
      <c r="G80" s="8" t="n">
        <f aca="false">BM80+BS80+BY80+CE80</f>
        <v>54</v>
      </c>
      <c r="H80" s="9" t="n">
        <f aca="false">F80-G80</f>
        <v>-1</v>
      </c>
      <c r="I80" s="8" t="n">
        <f aca="false">X80+AD80+AJ80+AP80+AV80</f>
        <v>17</v>
      </c>
      <c r="J80" s="8" t="n">
        <f aca="false">BN80+BT80+BZ80+CF80</f>
        <v>16</v>
      </c>
      <c r="K80" s="9" t="n">
        <f aca="false">I80-J80</f>
        <v>1</v>
      </c>
      <c r="L80" s="8" t="n">
        <f aca="false">Y80+AE80+AK80+AQ80+AW80</f>
        <v>20</v>
      </c>
      <c r="M80" s="8" t="n">
        <f aca="false">CA80+BU80+BO80+CG80</f>
        <v>20</v>
      </c>
      <c r="N80" s="43"/>
      <c r="O80" s="11"/>
      <c r="P80" s="44"/>
      <c r="Q80" s="11"/>
      <c r="R80" s="45"/>
      <c r="S80" s="6"/>
      <c r="T80" s="12" t="s">
        <v>32</v>
      </c>
      <c r="U80" s="37" t="n">
        <v>1</v>
      </c>
      <c r="V80" s="11" t="n">
        <f aca="false">SUM(W80,X80,Y80)</f>
        <v>14</v>
      </c>
      <c r="W80" s="11" t="n">
        <f aca="false">IF(X79&gt;=1,INT(W79*(1-$CJ$93/100)),0)</f>
        <v>11</v>
      </c>
      <c r="X80" s="11" t="n">
        <v>3</v>
      </c>
      <c r="Y80" s="6" t="n">
        <f aca="false">V$78-W$78-X$78</f>
        <v>0</v>
      </c>
      <c r="Z80" s="38" t="s">
        <v>33</v>
      </c>
      <c r="AA80" s="37" t="n">
        <v>1</v>
      </c>
      <c r="AB80" s="11" t="n">
        <f aca="false">SUM(AC80,AD80,AE80)</f>
        <v>24</v>
      </c>
      <c r="AC80" s="11" t="n">
        <f aca="false">IF(AD79&gt;=1,INT(AC79*(1-$CJ$93/100)),0)</f>
        <v>18</v>
      </c>
      <c r="AD80" s="11" t="n">
        <v>6</v>
      </c>
      <c r="AE80" s="6" t="n">
        <f aca="false">AB$78-AC$78-AD$78</f>
        <v>0</v>
      </c>
      <c r="AF80" s="39" t="s">
        <v>34</v>
      </c>
      <c r="AG80" s="37" t="n">
        <v>1</v>
      </c>
      <c r="AH80" s="11" t="n">
        <f aca="false">SUM(AI80,AJ80,AK80)</f>
        <v>24</v>
      </c>
      <c r="AI80" s="11" t="n">
        <f aca="false">IF(AJ79&gt;=1,INT(AI79*(1-$CJ$93/100)),0)</f>
        <v>18</v>
      </c>
      <c r="AJ80" s="11" t="n">
        <v>6</v>
      </c>
      <c r="AK80" s="6" t="n">
        <f aca="false">AH$78-AI$78-AJ$78</f>
        <v>0</v>
      </c>
      <c r="AL80" s="16" t="s">
        <v>35</v>
      </c>
      <c r="AM80" s="37" t="n">
        <v>1</v>
      </c>
      <c r="AN80" s="11" t="n">
        <f aca="false">SUM(AO80,AP80,AQ80)</f>
        <v>20</v>
      </c>
      <c r="AO80" s="11" t="n">
        <f aca="false">IF(AP79&gt;=1,INT(AO79*(1-$CJ$39/100)),0)</f>
        <v>0</v>
      </c>
      <c r="AP80" s="11" t="n">
        <v>0</v>
      </c>
      <c r="AQ80" s="6" t="n">
        <f aca="false">AN$78-AO$78-AP$78</f>
        <v>20</v>
      </c>
      <c r="AR80" s="17" t="s">
        <v>36</v>
      </c>
      <c r="AS80" s="37" t="n">
        <v>1</v>
      </c>
      <c r="AT80" s="11" t="n">
        <f aca="false">SUM(AU80,AV80,AW80)</f>
        <v>8</v>
      </c>
      <c r="AU80" s="11" t="n">
        <v>6</v>
      </c>
      <c r="AV80" s="11" t="n">
        <v>2</v>
      </c>
      <c r="AW80" s="6" t="n">
        <f aca="false">AT$78-AU$78-AV$78</f>
        <v>0</v>
      </c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38" t="s">
        <v>39</v>
      </c>
      <c r="BK80" s="40" t="n">
        <v>0</v>
      </c>
      <c r="BL80" s="11" t="n">
        <f aca="false">SUM(BM80,BN80,BO80)</f>
        <v>16</v>
      </c>
      <c r="BM80" s="11" t="n">
        <f aca="false">IF(BN79&gt;=1,INT(BM79*(1-$CJ$93/100)),0)</f>
        <v>12</v>
      </c>
      <c r="BN80" s="11" t="n">
        <v>4</v>
      </c>
      <c r="BO80" s="6" t="n">
        <f aca="false">BL$78-BM$78-BN$78</f>
        <v>0</v>
      </c>
      <c r="BP80" s="15" t="s">
        <v>37</v>
      </c>
      <c r="BQ80" s="40" t="n">
        <v>0</v>
      </c>
      <c r="BR80" s="11" t="n">
        <f aca="false">SUM(BS80,BT80,BU80)</f>
        <v>28</v>
      </c>
      <c r="BS80" s="11" t="n">
        <f aca="false">IF(BT79&gt;=1,INT(BS79*(1-$CJ$93/100)),0)</f>
        <v>22</v>
      </c>
      <c r="BT80" s="11" t="n">
        <v>6</v>
      </c>
      <c r="BU80" s="22" t="n">
        <f aca="false">BR$78-BS$78-BT$78</f>
        <v>0</v>
      </c>
      <c r="BV80" s="41" t="s">
        <v>38</v>
      </c>
      <c r="BW80" s="40" t="n">
        <v>0</v>
      </c>
      <c r="BX80" s="11" t="n">
        <f aca="false">SUM(BY80,BZ80,CA80)</f>
        <v>20</v>
      </c>
      <c r="BY80" s="11" t="n">
        <f aca="false">IF(BZ79&gt;=1,INT(BY79*(1-$CJ$39/100)),0)</f>
        <v>0</v>
      </c>
      <c r="BZ80" s="11" t="n">
        <v>0</v>
      </c>
      <c r="CA80" s="22" t="n">
        <f aca="false">BX$78-BY$78-BZ$78</f>
        <v>20</v>
      </c>
      <c r="CB80" s="14" t="s">
        <v>40</v>
      </c>
      <c r="CC80" s="21" t="n">
        <v>0</v>
      </c>
      <c r="CD80" s="11" t="n">
        <f aca="false">SUM(CE80,CF80,CG80)</f>
        <v>26</v>
      </c>
      <c r="CE80" s="11" t="n">
        <f aca="false">IF(CF79&gt;=1,INT(CE79*(1-$CJ$93/100)),0)</f>
        <v>20</v>
      </c>
      <c r="CF80" s="11" t="n">
        <v>6</v>
      </c>
      <c r="CG80" s="22" t="n">
        <f aca="false">CD$78-CE$78-CF$78</f>
        <v>0</v>
      </c>
      <c r="CH80" s="0"/>
      <c r="CI80" s="0"/>
      <c r="CJ80" s="24"/>
      <c r="CK80" s="0"/>
      <c r="CL80" s="0"/>
      <c r="CM80" s="0"/>
      <c r="CN80" s="0"/>
    </row>
    <row r="81" customFormat="false" ht="12.8" hidden="false" customHeight="false" outlineLevel="0" collapsed="false">
      <c r="A81" s="6" t="s">
        <v>151</v>
      </c>
      <c r="B81" s="7" t="n">
        <f aca="false">C81+D81</f>
        <v>164</v>
      </c>
      <c r="C81" s="8" t="n">
        <f aca="false">V81+AB81+AH81+AN81+AT81</f>
        <v>82</v>
      </c>
      <c r="D81" s="8" t="n">
        <f aca="false">BX81+BR81+BL81+CD81</f>
        <v>82</v>
      </c>
      <c r="E81" s="9" t="n">
        <f aca="false">C81-D81</f>
        <v>0</v>
      </c>
      <c r="F81" s="8" t="n">
        <f aca="false">W81+AC81+AI81+AO81+AU81</f>
        <v>47</v>
      </c>
      <c r="G81" s="8" t="n">
        <f aca="false">BM81+BS81+BY81+CE81</f>
        <v>47</v>
      </c>
      <c r="H81" s="9" t="n">
        <f aca="false">F81-G81</f>
        <v>0</v>
      </c>
      <c r="I81" s="8" t="n">
        <f aca="false">X81+AD81+AJ81+AP81+AV81</f>
        <v>15</v>
      </c>
      <c r="J81" s="8" t="n">
        <f aca="false">BN81+BT81+BZ81+CF81</f>
        <v>15</v>
      </c>
      <c r="K81" s="9" t="n">
        <f aca="false">I81-J81</f>
        <v>0</v>
      </c>
      <c r="L81" s="8" t="n">
        <f aca="false">Y81+AE81+AK81+AQ81+AW81</f>
        <v>20</v>
      </c>
      <c r="M81" s="8" t="n">
        <f aca="false">CA81+BU81+BO81+CG81</f>
        <v>20</v>
      </c>
      <c r="N81" s="43"/>
      <c r="O81" s="11"/>
      <c r="P81" s="44"/>
      <c r="Q81" s="11"/>
      <c r="R81" s="45"/>
      <c r="S81" s="6"/>
      <c r="T81" s="12" t="s">
        <v>32</v>
      </c>
      <c r="U81" s="37" t="n">
        <v>1</v>
      </c>
      <c r="V81" s="11" t="n">
        <f aca="false">SUM(W81,X81,Y81)</f>
        <v>12</v>
      </c>
      <c r="W81" s="11" t="n">
        <f aca="false">IF(X80&gt;=1,INT(W80*(1-$CJ$93/100)),0)</f>
        <v>9</v>
      </c>
      <c r="X81" s="11" t="n">
        <v>3</v>
      </c>
      <c r="Y81" s="6" t="n">
        <f aca="false">V$78-W$78-X$78</f>
        <v>0</v>
      </c>
      <c r="Z81" s="38" t="s">
        <v>33</v>
      </c>
      <c r="AA81" s="37" t="n">
        <v>1</v>
      </c>
      <c r="AB81" s="11" t="n">
        <f aca="false">SUM(AC81,AD81,AE81)</f>
        <v>21</v>
      </c>
      <c r="AC81" s="11" t="n">
        <f aca="false">IF(AD80&gt;=1,INT(AC80*(1-$CJ$93/100)),0)</f>
        <v>16</v>
      </c>
      <c r="AD81" s="11" t="n">
        <v>5</v>
      </c>
      <c r="AE81" s="6" t="n">
        <f aca="false">AB$78-AC$78-AD$78</f>
        <v>0</v>
      </c>
      <c r="AF81" s="39" t="s">
        <v>34</v>
      </c>
      <c r="AG81" s="37" t="n">
        <v>1</v>
      </c>
      <c r="AH81" s="11" t="n">
        <f aca="false">SUM(AI81,AJ81,AK81)</f>
        <v>21</v>
      </c>
      <c r="AI81" s="11" t="n">
        <f aca="false">IF(AJ80&gt;=1,INT(AI80*(1-$CJ$93/100)),0)</f>
        <v>16</v>
      </c>
      <c r="AJ81" s="11" t="n">
        <v>5</v>
      </c>
      <c r="AK81" s="6" t="n">
        <f aca="false">AH$78-AI$78-AJ$78</f>
        <v>0</v>
      </c>
      <c r="AL81" s="16" t="s">
        <v>35</v>
      </c>
      <c r="AM81" s="37" t="n">
        <v>1</v>
      </c>
      <c r="AN81" s="11" t="n">
        <f aca="false">SUM(AO81,AP81,AQ81)</f>
        <v>20</v>
      </c>
      <c r="AO81" s="11" t="n">
        <f aca="false">IF(AP80&gt;=1,INT(AO80*(1-$CJ$39/100)),0)</f>
        <v>0</v>
      </c>
      <c r="AP81" s="11" t="n">
        <v>0</v>
      </c>
      <c r="AQ81" s="6" t="n">
        <f aca="false">AN$78-AO$78-AP$78</f>
        <v>20</v>
      </c>
      <c r="AR81" s="17" t="s">
        <v>36</v>
      </c>
      <c r="AS81" s="37" t="n">
        <v>1</v>
      </c>
      <c r="AT81" s="11" t="n">
        <f aca="false">SUM(AU81,AV81,AW81)</f>
        <v>8</v>
      </c>
      <c r="AU81" s="11" t="n">
        <v>6</v>
      </c>
      <c r="AV81" s="11" t="n">
        <v>2</v>
      </c>
      <c r="AW81" s="6" t="n">
        <f aca="false">AT$78-AU$78-AV$78</f>
        <v>0</v>
      </c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38" t="s">
        <v>39</v>
      </c>
      <c r="BK81" s="40" t="n">
        <v>0</v>
      </c>
      <c r="BL81" s="11" t="n">
        <f aca="false">SUM(BM81,BN81,BO81)</f>
        <v>13</v>
      </c>
      <c r="BM81" s="11" t="n">
        <f aca="false">IF(BN80&gt;=1,INT(BM80*(1-$CJ$93/100)),0)</f>
        <v>10</v>
      </c>
      <c r="BN81" s="11" t="n">
        <v>3</v>
      </c>
      <c r="BO81" s="6" t="n">
        <f aca="false">BL$78-BM$78-BN$78</f>
        <v>0</v>
      </c>
      <c r="BP81" s="15" t="s">
        <v>37</v>
      </c>
      <c r="BQ81" s="40" t="n">
        <v>0</v>
      </c>
      <c r="BR81" s="11" t="n">
        <f aca="false">SUM(BS81,BT81,BU81)</f>
        <v>25</v>
      </c>
      <c r="BS81" s="11" t="n">
        <f aca="false">IF(BT80&gt;=1,INT(BS80*(1-$CJ$93/100)),0)</f>
        <v>19</v>
      </c>
      <c r="BT81" s="11" t="n">
        <v>6</v>
      </c>
      <c r="BU81" s="22" t="n">
        <f aca="false">BR$78-BS$78-BT$78</f>
        <v>0</v>
      </c>
      <c r="BV81" s="41" t="s">
        <v>38</v>
      </c>
      <c r="BW81" s="40" t="n">
        <v>0</v>
      </c>
      <c r="BX81" s="11" t="n">
        <f aca="false">SUM(BY81,BZ81,CA81)</f>
        <v>20</v>
      </c>
      <c r="BY81" s="11" t="n">
        <f aca="false">IF(BZ80&gt;=1,INT(BY80*(1-$CJ$39/100)),0)</f>
        <v>0</v>
      </c>
      <c r="BZ81" s="11" t="n">
        <v>0</v>
      </c>
      <c r="CA81" s="22" t="n">
        <f aca="false">BX$78-BY$78-BZ$78</f>
        <v>20</v>
      </c>
      <c r="CB81" s="14" t="s">
        <v>40</v>
      </c>
      <c r="CC81" s="21" t="n">
        <v>0</v>
      </c>
      <c r="CD81" s="11" t="n">
        <f aca="false">SUM(CE81,CF81,CG81)</f>
        <v>24</v>
      </c>
      <c r="CE81" s="11" t="n">
        <f aca="false">IF(CF80&gt;=1,INT(CE80*(1-$CJ$93/100)),0)</f>
        <v>18</v>
      </c>
      <c r="CF81" s="11" t="n">
        <v>6</v>
      </c>
      <c r="CG81" s="22" t="n">
        <f aca="false">CD$78-CE$78-CF$78</f>
        <v>0</v>
      </c>
      <c r="CH81" s="0"/>
      <c r="CI81" s="0"/>
      <c r="CJ81" s="24"/>
      <c r="CK81" s="0"/>
      <c r="CL81" s="0"/>
      <c r="CM81" s="0"/>
      <c r="CN81" s="0"/>
    </row>
    <row r="82" customFormat="false" ht="12.8" hidden="false" customHeight="false" outlineLevel="0" collapsed="false">
      <c r="A82" s="6" t="s">
        <v>152</v>
      </c>
      <c r="B82" s="7" t="n">
        <f aca="false">C82+D82</f>
        <v>152</v>
      </c>
      <c r="C82" s="8" t="n">
        <f aca="false">V82+AB82+AH82+AN82+AT82</f>
        <v>76</v>
      </c>
      <c r="D82" s="8" t="n">
        <f aca="false">BX82+BR82+BL82+CD82</f>
        <v>76</v>
      </c>
      <c r="E82" s="9" t="n">
        <f aca="false">C82-D82</f>
        <v>0</v>
      </c>
      <c r="F82" s="8" t="n">
        <f aca="false">W82+AC82+AI82+AO82+AU82</f>
        <v>41</v>
      </c>
      <c r="G82" s="8" t="n">
        <f aca="false">BM82+BS82+BY82+CE82</f>
        <v>42</v>
      </c>
      <c r="H82" s="9" t="n">
        <f aca="false">F82-G82</f>
        <v>-1</v>
      </c>
      <c r="I82" s="8" t="n">
        <f aca="false">X82+AD82+AJ82+AP82+AV82</f>
        <v>15</v>
      </c>
      <c r="J82" s="8" t="n">
        <f aca="false">BN82+BT82+BZ82+CF82</f>
        <v>14</v>
      </c>
      <c r="K82" s="9" t="n">
        <f aca="false">I82-J82</f>
        <v>1</v>
      </c>
      <c r="L82" s="8" t="n">
        <f aca="false">Y82+AE82+AK82+AQ82+AW82</f>
        <v>20</v>
      </c>
      <c r="M82" s="8" t="n">
        <f aca="false">CA82+BU82+BO82+CG82</f>
        <v>20</v>
      </c>
      <c r="N82" s="43"/>
      <c r="O82" s="11"/>
      <c r="P82" s="44"/>
      <c r="Q82" s="11"/>
      <c r="R82" s="45"/>
      <c r="S82" s="6"/>
      <c r="T82" s="12" t="s">
        <v>32</v>
      </c>
      <c r="U82" s="37" t="n">
        <v>1</v>
      </c>
      <c r="V82" s="11" t="n">
        <f aca="false">SUM(W82,X82,Y82)</f>
        <v>11</v>
      </c>
      <c r="W82" s="11" t="n">
        <f aca="false">IF(X81&gt;=1,INT(W81*(1-$CJ$93/100)),0)</f>
        <v>8</v>
      </c>
      <c r="X82" s="11" t="n">
        <v>3</v>
      </c>
      <c r="Y82" s="6" t="n">
        <f aca="false">V$78-W$78-X$78</f>
        <v>0</v>
      </c>
      <c r="Z82" s="38" t="s">
        <v>33</v>
      </c>
      <c r="AA82" s="37" t="n">
        <v>1</v>
      </c>
      <c r="AB82" s="11" t="n">
        <f aca="false">SUM(AC82,AD82,AE82)</f>
        <v>19</v>
      </c>
      <c r="AC82" s="11" t="n">
        <f aca="false">IF(AD81&gt;=1,INT(AC81*(1-$CJ$93/100)),0)</f>
        <v>14</v>
      </c>
      <c r="AD82" s="11" t="n">
        <v>5</v>
      </c>
      <c r="AE82" s="6" t="n">
        <f aca="false">AB$78-AC$78-AD$78</f>
        <v>0</v>
      </c>
      <c r="AF82" s="39" t="s">
        <v>34</v>
      </c>
      <c r="AG82" s="37" t="n">
        <v>1</v>
      </c>
      <c r="AH82" s="11" t="n">
        <f aca="false">SUM(AI82,AJ82,AK82)</f>
        <v>19</v>
      </c>
      <c r="AI82" s="11" t="n">
        <f aca="false">IF(AJ81&gt;=1,INT(AI81*(1-$CJ$93/100)),0)</f>
        <v>14</v>
      </c>
      <c r="AJ82" s="11" t="n">
        <v>5</v>
      </c>
      <c r="AK82" s="6" t="n">
        <f aca="false">AH$78-AI$78-AJ$78</f>
        <v>0</v>
      </c>
      <c r="AL82" s="16" t="s">
        <v>35</v>
      </c>
      <c r="AM82" s="37" t="n">
        <v>1</v>
      </c>
      <c r="AN82" s="11" t="n">
        <f aca="false">SUM(AO82,AP82,AQ82)</f>
        <v>20</v>
      </c>
      <c r="AO82" s="11" t="n">
        <f aca="false">IF(AP81&gt;=1,INT(AO81*(1-$CJ$39/100)),0)</f>
        <v>0</v>
      </c>
      <c r="AP82" s="11" t="n">
        <v>0</v>
      </c>
      <c r="AQ82" s="6" t="n">
        <f aca="false">AN$78-AO$78-AP$78</f>
        <v>20</v>
      </c>
      <c r="AR82" s="17" t="s">
        <v>36</v>
      </c>
      <c r="AS82" s="37" t="n">
        <v>1</v>
      </c>
      <c r="AT82" s="11" t="n">
        <f aca="false">SUM(AU82,AV82,AW82)</f>
        <v>7</v>
      </c>
      <c r="AU82" s="11" t="n">
        <v>5</v>
      </c>
      <c r="AV82" s="11" t="n">
        <v>2</v>
      </c>
      <c r="AW82" s="6" t="n">
        <f aca="false">AT$78-AU$78-AV$78</f>
        <v>0</v>
      </c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38" t="s">
        <v>39</v>
      </c>
      <c r="BK82" s="40" t="n">
        <v>0</v>
      </c>
      <c r="BL82" s="11" t="n">
        <f aca="false">SUM(BM82,BN82,BO82)</f>
        <v>12</v>
      </c>
      <c r="BM82" s="11" t="n">
        <f aca="false">IF(BN81&gt;=1,INT(BM81*(1-$CJ$93/100)),0)</f>
        <v>9</v>
      </c>
      <c r="BN82" s="11" t="n">
        <v>3</v>
      </c>
      <c r="BO82" s="6" t="n">
        <f aca="false">BL$78-BM$78-BN$78</f>
        <v>0</v>
      </c>
      <c r="BP82" s="15" t="s">
        <v>37</v>
      </c>
      <c r="BQ82" s="40" t="n">
        <v>0</v>
      </c>
      <c r="BR82" s="11" t="n">
        <f aca="false">SUM(BS82,BT82,BU82)</f>
        <v>22</v>
      </c>
      <c r="BS82" s="11" t="n">
        <f aca="false">IF(BT81&gt;=1,INT(BS81*(1-$CJ$93/100)),0)</f>
        <v>17</v>
      </c>
      <c r="BT82" s="11" t="n">
        <v>5</v>
      </c>
      <c r="BU82" s="22" t="n">
        <f aca="false">BR$78-BS$78-BT$78</f>
        <v>0</v>
      </c>
      <c r="BV82" s="41" t="s">
        <v>38</v>
      </c>
      <c r="BW82" s="40" t="n">
        <v>0</v>
      </c>
      <c r="BX82" s="11" t="n">
        <f aca="false">SUM(BY82,BZ82,CA82)</f>
        <v>20</v>
      </c>
      <c r="BY82" s="11" t="n">
        <f aca="false">IF(BZ81&gt;=1,INT(BY81*(1-$CJ$39/100)),0)</f>
        <v>0</v>
      </c>
      <c r="BZ82" s="11" t="n">
        <v>0</v>
      </c>
      <c r="CA82" s="22" t="n">
        <f aca="false">BX$78-BY$78-BZ$78</f>
        <v>20</v>
      </c>
      <c r="CB82" s="14" t="s">
        <v>40</v>
      </c>
      <c r="CC82" s="21" t="n">
        <v>0</v>
      </c>
      <c r="CD82" s="11" t="n">
        <f aca="false">SUM(CE82,CF82,CG82)</f>
        <v>22</v>
      </c>
      <c r="CE82" s="11" t="n">
        <f aca="false">IF(CF81&gt;=1,INT(CE81*(1-$CJ$93/100)),0)</f>
        <v>16</v>
      </c>
      <c r="CF82" s="11" t="n">
        <v>6</v>
      </c>
      <c r="CG82" s="22" t="n">
        <f aca="false">CD$78-CE$78-CF$78</f>
        <v>0</v>
      </c>
      <c r="CH82" s="0"/>
      <c r="CI82" s="0"/>
      <c r="CJ82" s="24"/>
      <c r="CK82" s="0"/>
      <c r="CL82" s="0"/>
      <c r="CM82" s="0"/>
      <c r="CN82" s="0"/>
    </row>
    <row r="83" customFormat="false" ht="12.8" hidden="false" customHeight="false" outlineLevel="0" collapsed="false">
      <c r="A83" s="6" t="s">
        <v>153</v>
      </c>
      <c r="B83" s="7" t="n">
        <f aca="false">C83+D83</f>
        <v>140</v>
      </c>
      <c r="C83" s="8" t="n">
        <f aca="false">V83+AB83+AH83+AN83+AT83</f>
        <v>70</v>
      </c>
      <c r="D83" s="8" t="n">
        <f aca="false">BX83+BR83+BL83+CD83</f>
        <v>70</v>
      </c>
      <c r="E83" s="9" t="n">
        <f aca="false">C83-D83</f>
        <v>0</v>
      </c>
      <c r="F83" s="8" t="n">
        <f aca="false">W83+AC83+AI83+AO83+AU83</f>
        <v>36</v>
      </c>
      <c r="G83" s="8" t="n">
        <f aca="false">BM83+BS83+BY83+CE83</f>
        <v>37</v>
      </c>
      <c r="H83" s="9" t="n">
        <f aca="false">F83-G83</f>
        <v>-1</v>
      </c>
      <c r="I83" s="8" t="n">
        <f aca="false">X83+AD83+AJ83+AP83+AV83</f>
        <v>14</v>
      </c>
      <c r="J83" s="8" t="n">
        <f aca="false">BN83+BT83+BZ83+CF83</f>
        <v>13</v>
      </c>
      <c r="K83" s="9" t="n">
        <f aca="false">I83-J83</f>
        <v>1</v>
      </c>
      <c r="L83" s="8" t="n">
        <f aca="false">Y83+AE83+AK83+AQ83+AW83</f>
        <v>20</v>
      </c>
      <c r="M83" s="8" t="n">
        <f aca="false">CA83+BU83+BO83+CG83</f>
        <v>20</v>
      </c>
      <c r="N83" s="43"/>
      <c r="O83" s="11"/>
      <c r="P83" s="44"/>
      <c r="Q83" s="11"/>
      <c r="R83" s="45"/>
      <c r="S83" s="6"/>
      <c r="T83" s="12" t="s">
        <v>32</v>
      </c>
      <c r="U83" s="37" t="n">
        <v>1</v>
      </c>
      <c r="V83" s="11" t="n">
        <f aca="false">SUM(W83,X83,Y83)</f>
        <v>10</v>
      </c>
      <c r="W83" s="11" t="n">
        <f aca="false">IF(X82&gt;=1,INT(W82*(1-$CJ$93/100)),0)</f>
        <v>7</v>
      </c>
      <c r="X83" s="11" t="n">
        <v>3</v>
      </c>
      <c r="Y83" s="6" t="n">
        <f aca="false">V$78-W$78-X$78</f>
        <v>0</v>
      </c>
      <c r="Z83" s="38" t="s">
        <v>33</v>
      </c>
      <c r="AA83" s="37" t="n">
        <v>1</v>
      </c>
      <c r="AB83" s="11" t="n">
        <f aca="false">SUM(AC83,AD83,AE83)</f>
        <v>17</v>
      </c>
      <c r="AC83" s="11" t="n">
        <f aca="false">IF(AD82&gt;=1,INT(AC82*(1-$CJ$93/100)),0)</f>
        <v>12</v>
      </c>
      <c r="AD83" s="11" t="n">
        <v>5</v>
      </c>
      <c r="AE83" s="6" t="n">
        <f aca="false">AB$78-AC$78-AD$78</f>
        <v>0</v>
      </c>
      <c r="AF83" s="39" t="s">
        <v>34</v>
      </c>
      <c r="AG83" s="37" t="n">
        <v>1</v>
      </c>
      <c r="AH83" s="11" t="n">
        <f aca="false">SUM(AI83,AJ83,AK83)</f>
        <v>16</v>
      </c>
      <c r="AI83" s="11" t="n">
        <f aca="false">IF(AJ82&gt;=1,INT(AI82*(1-$CJ$93/100)),0)</f>
        <v>12</v>
      </c>
      <c r="AJ83" s="11" t="n">
        <v>4</v>
      </c>
      <c r="AK83" s="6" t="n">
        <f aca="false">AH$78-AI$78-AJ$78</f>
        <v>0</v>
      </c>
      <c r="AL83" s="16" t="s">
        <v>35</v>
      </c>
      <c r="AM83" s="37" t="n">
        <v>1</v>
      </c>
      <c r="AN83" s="11" t="n">
        <f aca="false">SUM(AO83,AP83,AQ83)</f>
        <v>20</v>
      </c>
      <c r="AO83" s="11" t="n">
        <f aca="false">IF(AP82&gt;=1,INT(AO82*(1-$CJ$39/100)),0)</f>
        <v>0</v>
      </c>
      <c r="AP83" s="11" t="n">
        <v>0</v>
      </c>
      <c r="AQ83" s="6" t="n">
        <f aca="false">AN$78-AO$78-AP$78</f>
        <v>20</v>
      </c>
      <c r="AR83" s="17" t="s">
        <v>36</v>
      </c>
      <c r="AS83" s="37" t="n">
        <v>1</v>
      </c>
      <c r="AT83" s="11" t="n">
        <f aca="false">SUM(AU83,AV83,AW83)</f>
        <v>7</v>
      </c>
      <c r="AU83" s="11" t="n">
        <v>5</v>
      </c>
      <c r="AV83" s="11" t="n">
        <v>2</v>
      </c>
      <c r="AW83" s="6" t="n">
        <f aca="false">AT$78-AU$78-AV$78</f>
        <v>0</v>
      </c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38" t="s">
        <v>39</v>
      </c>
      <c r="BK83" s="40" t="n">
        <v>0</v>
      </c>
      <c r="BL83" s="11" t="n">
        <f aca="false">SUM(BM83,BN83,BO83)</f>
        <v>11</v>
      </c>
      <c r="BM83" s="11" t="n">
        <f aca="false">IF(BN82&gt;=1,INT(BM82*(1-$CJ$93/100)),0)</f>
        <v>8</v>
      </c>
      <c r="BN83" s="11" t="n">
        <v>3</v>
      </c>
      <c r="BO83" s="6" t="n">
        <f aca="false">BL$78-BM$78-BN$78</f>
        <v>0</v>
      </c>
      <c r="BP83" s="15" t="s">
        <v>37</v>
      </c>
      <c r="BQ83" s="40" t="n">
        <v>0</v>
      </c>
      <c r="BR83" s="11" t="n">
        <f aca="false">SUM(BS83,BT83,BU83)</f>
        <v>20</v>
      </c>
      <c r="BS83" s="11" t="n">
        <f aca="false">IF(BT82&gt;=1,INT(BS82*(1-$CJ$93/100)),0)</f>
        <v>15</v>
      </c>
      <c r="BT83" s="11" t="n">
        <v>5</v>
      </c>
      <c r="BU83" s="22" t="n">
        <f aca="false">BR$78-BS$78-BT$78</f>
        <v>0</v>
      </c>
      <c r="BV83" s="41" t="s">
        <v>38</v>
      </c>
      <c r="BW83" s="40" t="n">
        <v>0</v>
      </c>
      <c r="BX83" s="11" t="n">
        <f aca="false">SUM(BY83,BZ83,CA83)</f>
        <v>20</v>
      </c>
      <c r="BY83" s="11" t="n">
        <f aca="false">IF(BZ82&gt;=1,INT(BY82*(1-$CJ$39/100)),0)</f>
        <v>0</v>
      </c>
      <c r="BZ83" s="11" t="n">
        <v>0</v>
      </c>
      <c r="CA83" s="22" t="n">
        <f aca="false">BX$78-BY$78-BZ$78</f>
        <v>20</v>
      </c>
      <c r="CB83" s="14" t="s">
        <v>40</v>
      </c>
      <c r="CC83" s="21" t="n">
        <v>0</v>
      </c>
      <c r="CD83" s="11" t="n">
        <f aca="false">SUM(CE83,CF83,CG83)</f>
        <v>19</v>
      </c>
      <c r="CE83" s="11" t="n">
        <f aca="false">IF(CF82&gt;=1,INT(CE82*(1-$CJ$93/100)),0)</f>
        <v>14</v>
      </c>
      <c r="CF83" s="11" t="n">
        <v>5</v>
      </c>
      <c r="CG83" s="22" t="n">
        <f aca="false">CD$78-CE$78-CF$78</f>
        <v>0</v>
      </c>
      <c r="CH83" s="0"/>
      <c r="CI83" s="0"/>
      <c r="CJ83" s="24"/>
      <c r="CK83" s="0"/>
      <c r="CL83" s="0"/>
      <c r="CM83" s="0"/>
      <c r="CN83" s="0"/>
    </row>
    <row r="84" customFormat="false" ht="12.8" hidden="false" customHeight="false" outlineLevel="0" collapsed="false">
      <c r="A84" s="6" t="s">
        <v>154</v>
      </c>
      <c r="B84" s="7" t="n">
        <f aca="false">C84+D84</f>
        <v>126</v>
      </c>
      <c r="C84" s="8" t="n">
        <f aca="false">V84+AB84+AH84+AN84+AT84</f>
        <v>63</v>
      </c>
      <c r="D84" s="8" t="n">
        <f aca="false">BX84+BR84+BL84+CD84</f>
        <v>63</v>
      </c>
      <c r="E84" s="9" t="n">
        <f aca="false">C84-D84</f>
        <v>0</v>
      </c>
      <c r="F84" s="8" t="n">
        <f aca="false">W84+AC84+AI84+AO84+AU84</f>
        <v>30</v>
      </c>
      <c r="G84" s="8" t="n">
        <f aca="false">BM84+BS84+BY84+CE84</f>
        <v>32</v>
      </c>
      <c r="H84" s="9" t="n">
        <f aca="false">F84-G84</f>
        <v>-2</v>
      </c>
      <c r="I84" s="8" t="n">
        <f aca="false">X84+AD84+AJ84+AP84+AV84</f>
        <v>13</v>
      </c>
      <c r="J84" s="8" t="n">
        <f aca="false">BN84+BT84+BZ84+CF84</f>
        <v>11</v>
      </c>
      <c r="K84" s="9" t="n">
        <f aca="false">I84-J84</f>
        <v>2</v>
      </c>
      <c r="L84" s="8" t="n">
        <f aca="false">Y84+AE84+AK84+AQ84+AW84</f>
        <v>20</v>
      </c>
      <c r="M84" s="8" t="n">
        <f aca="false">CA84+BU84+BO84+CG84</f>
        <v>20</v>
      </c>
      <c r="N84" s="43"/>
      <c r="O84" s="0"/>
      <c r="P84" s="44"/>
      <c r="Q84" s="0"/>
      <c r="R84" s="45"/>
      <c r="S84" s="0"/>
      <c r="T84" s="12" t="s">
        <v>32</v>
      </c>
      <c r="U84" s="37" t="n">
        <v>1</v>
      </c>
      <c r="V84" s="11" t="n">
        <f aca="false">SUM(W84,X84,Y84)</f>
        <v>8</v>
      </c>
      <c r="W84" s="11" t="n">
        <f aca="false">IF(X83&gt;=1,INT(W83*(1-$CJ$93/100)),0)</f>
        <v>6</v>
      </c>
      <c r="X84" s="11" t="n">
        <v>2</v>
      </c>
      <c r="Y84" s="6" t="n">
        <f aca="false">V$78-W$78-X$78</f>
        <v>0</v>
      </c>
      <c r="Z84" s="38" t="s">
        <v>33</v>
      </c>
      <c r="AA84" s="37" t="n">
        <v>1</v>
      </c>
      <c r="AB84" s="11" t="n">
        <f aca="false">SUM(AC84,AD84,AE84)</f>
        <v>15</v>
      </c>
      <c r="AC84" s="11" t="n">
        <f aca="false">IF(AD83&gt;=1,INT(AC83*(1-$CJ$93/100)),0)</f>
        <v>10</v>
      </c>
      <c r="AD84" s="11" t="n">
        <v>5</v>
      </c>
      <c r="AE84" s="6" t="n">
        <f aca="false">AB$78-AC$78-AD$78</f>
        <v>0</v>
      </c>
      <c r="AF84" s="39" t="s">
        <v>34</v>
      </c>
      <c r="AG84" s="37" t="n">
        <v>1</v>
      </c>
      <c r="AH84" s="11" t="n">
        <f aca="false">SUM(AI84,AJ84,AK84)</f>
        <v>14</v>
      </c>
      <c r="AI84" s="11" t="n">
        <f aca="false">IF(AJ83&gt;=1,INT(AI83*(1-$CJ$93/100)),0)</f>
        <v>10</v>
      </c>
      <c r="AJ84" s="11" t="n">
        <v>4</v>
      </c>
      <c r="AK84" s="6" t="n">
        <f aca="false">AH$78-AI$78-AJ$78</f>
        <v>0</v>
      </c>
      <c r="AL84" s="16" t="s">
        <v>35</v>
      </c>
      <c r="AM84" s="37" t="n">
        <v>1</v>
      </c>
      <c r="AN84" s="11" t="n">
        <f aca="false">SUM(AO84,AP84,AQ84)</f>
        <v>20</v>
      </c>
      <c r="AO84" s="11" t="n">
        <f aca="false">IF(AP83&gt;=1,INT(AO83*(1-$CJ$39/100)),0)</f>
        <v>0</v>
      </c>
      <c r="AP84" s="11" t="n">
        <v>0</v>
      </c>
      <c r="AQ84" s="6" t="n">
        <f aca="false">AN$78-AO$78-AP$78</f>
        <v>20</v>
      </c>
      <c r="AR84" s="17" t="s">
        <v>36</v>
      </c>
      <c r="AS84" s="37" t="n">
        <v>1</v>
      </c>
      <c r="AT84" s="11" t="n">
        <f aca="false">SUM(AU84,AV84,AW84)</f>
        <v>6</v>
      </c>
      <c r="AU84" s="11" t="n">
        <v>4</v>
      </c>
      <c r="AV84" s="11" t="n">
        <v>2</v>
      </c>
      <c r="AW84" s="6" t="n">
        <f aca="false">AT$78-AU$78-AV$78</f>
        <v>0</v>
      </c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38" t="s">
        <v>39</v>
      </c>
      <c r="BK84" s="40" t="n">
        <v>0</v>
      </c>
      <c r="BL84" s="11" t="n">
        <f aca="false">SUM(BM84,BN84,BO84)</f>
        <v>9</v>
      </c>
      <c r="BM84" s="11" t="n">
        <f aca="false">IF(BN83&gt;=1,INT(BM83*(1-$CJ$93/100)),0)</f>
        <v>7</v>
      </c>
      <c r="BN84" s="11" t="n">
        <v>2</v>
      </c>
      <c r="BO84" s="6" t="n">
        <f aca="false">BL$78-BM$78-BN$78</f>
        <v>0</v>
      </c>
      <c r="BP84" s="15" t="s">
        <v>37</v>
      </c>
      <c r="BQ84" s="40" t="n">
        <v>0</v>
      </c>
      <c r="BR84" s="11" t="n">
        <f aca="false">SUM(BS84,BT84,BU84)</f>
        <v>17</v>
      </c>
      <c r="BS84" s="11" t="n">
        <f aca="false">IF(BT83&gt;=1,INT(BS83*(1-$CJ$93/100)),0)</f>
        <v>13</v>
      </c>
      <c r="BT84" s="11" t="n">
        <v>4</v>
      </c>
      <c r="BU84" s="22" t="n">
        <f aca="false">BR$78-BS$78-BT$78</f>
        <v>0</v>
      </c>
      <c r="BV84" s="41" t="s">
        <v>38</v>
      </c>
      <c r="BW84" s="40" t="n">
        <v>0</v>
      </c>
      <c r="BX84" s="11" t="n">
        <f aca="false">SUM(BY84,BZ84,CA84)</f>
        <v>20</v>
      </c>
      <c r="BY84" s="11" t="n">
        <f aca="false">IF(BZ83&gt;=1,INT(BY83*(1-$CJ$39/100)),0)</f>
        <v>0</v>
      </c>
      <c r="BZ84" s="11" t="n">
        <v>0</v>
      </c>
      <c r="CA84" s="22" t="n">
        <f aca="false">BX$78-BY$78-BZ$78</f>
        <v>20</v>
      </c>
      <c r="CB84" s="14" t="s">
        <v>40</v>
      </c>
      <c r="CC84" s="21" t="n">
        <v>0</v>
      </c>
      <c r="CD84" s="11" t="n">
        <f aca="false">SUM(CE84,CF84,CG84)</f>
        <v>17</v>
      </c>
      <c r="CE84" s="11" t="n">
        <f aca="false">IF(CF83&gt;=1,INT(CE83*(1-$CJ$93/100)),0)</f>
        <v>12</v>
      </c>
      <c r="CF84" s="11" t="n">
        <v>5</v>
      </c>
      <c r="CG84" s="22" t="n">
        <f aca="false">CD$78-CE$78-CF$78</f>
        <v>0</v>
      </c>
      <c r="CH84" s="0"/>
      <c r="CI84" s="0"/>
      <c r="CJ84" s="24"/>
      <c r="CK84" s="0"/>
      <c r="CL84" s="0"/>
      <c r="CM84" s="0"/>
      <c r="CN84" s="0"/>
    </row>
    <row r="85" customFormat="false" ht="12.8" hidden="false" customHeight="false" outlineLevel="0" collapsed="false">
      <c r="A85" s="6" t="s">
        <v>155</v>
      </c>
      <c r="B85" s="7" t="n">
        <f aca="false">C85+D85</f>
        <v>116</v>
      </c>
      <c r="C85" s="8" t="n">
        <f aca="false">V85+AB85+AH85+AN85+AT85</f>
        <v>58</v>
      </c>
      <c r="D85" s="8" t="n">
        <f aca="false">BX85+BR85+BL85+CD85</f>
        <v>58</v>
      </c>
      <c r="E85" s="9" t="n">
        <f aca="false">C85-D85</f>
        <v>0</v>
      </c>
      <c r="F85" s="8" t="n">
        <f aca="false">W85+AC85+AI85+AO85+AU85</f>
        <v>27</v>
      </c>
      <c r="G85" s="8" t="n">
        <f aca="false">BM85+BS85+BY85+CE85</f>
        <v>27</v>
      </c>
      <c r="H85" s="9" t="n">
        <f aca="false">F85-G85</f>
        <v>0</v>
      </c>
      <c r="I85" s="8" t="n">
        <f aca="false">X85+AD85+AJ85+AP85+AV85</f>
        <v>11</v>
      </c>
      <c r="J85" s="8" t="n">
        <f aca="false">BN85+BT85+BZ85+CF85</f>
        <v>11</v>
      </c>
      <c r="K85" s="9" t="n">
        <f aca="false">I85-J85</f>
        <v>0</v>
      </c>
      <c r="L85" s="8" t="n">
        <f aca="false">Y85+AE85+AK85+AQ85+AW85</f>
        <v>20</v>
      </c>
      <c r="M85" s="8" t="n">
        <f aca="false">CA85+BU85+BO85+CG85</f>
        <v>20</v>
      </c>
      <c r="N85" s="43"/>
      <c r="O85" s="11"/>
      <c r="P85" s="44"/>
      <c r="Q85" s="11"/>
      <c r="R85" s="45"/>
      <c r="S85" s="6"/>
      <c r="T85" s="12" t="s">
        <v>32</v>
      </c>
      <c r="U85" s="37" t="n">
        <v>1</v>
      </c>
      <c r="V85" s="11" t="n">
        <f aca="false">SUM(W85,X85,Y85)</f>
        <v>7</v>
      </c>
      <c r="W85" s="11" t="n">
        <f aca="false">IF(X84&gt;=1,INT(W84*(1-$CJ$93/100)),0)</f>
        <v>5</v>
      </c>
      <c r="X85" s="11" t="n">
        <v>2</v>
      </c>
      <c r="Y85" s="6" t="n">
        <f aca="false">V$78-W$78-X$78</f>
        <v>0</v>
      </c>
      <c r="Z85" s="38" t="s">
        <v>33</v>
      </c>
      <c r="AA85" s="37" t="n">
        <v>1</v>
      </c>
      <c r="AB85" s="11" t="n">
        <f aca="false">SUM(AC85,AD85,AE85)</f>
        <v>13</v>
      </c>
      <c r="AC85" s="11" t="n">
        <f aca="false">IF(AD84&gt;=1,INT(AC84*(1-$CJ$93/100)),0)</f>
        <v>9</v>
      </c>
      <c r="AD85" s="11" t="n">
        <v>4</v>
      </c>
      <c r="AE85" s="6" t="n">
        <f aca="false">AB$78-AC$78-AD$78</f>
        <v>0</v>
      </c>
      <c r="AF85" s="39" t="s">
        <v>34</v>
      </c>
      <c r="AG85" s="37" t="n">
        <v>1</v>
      </c>
      <c r="AH85" s="11" t="n">
        <f aca="false">SUM(AI85,AJ85,AK85)</f>
        <v>13</v>
      </c>
      <c r="AI85" s="11" t="n">
        <f aca="false">IF(AJ84&gt;=1,INT(AI84*(1-$CJ$93/100)),0)</f>
        <v>9</v>
      </c>
      <c r="AJ85" s="11" t="n">
        <v>4</v>
      </c>
      <c r="AK85" s="6" t="n">
        <f aca="false">AH$78-AI$78-AJ$78</f>
        <v>0</v>
      </c>
      <c r="AL85" s="16" t="s">
        <v>35</v>
      </c>
      <c r="AM85" s="37" t="n">
        <v>1</v>
      </c>
      <c r="AN85" s="11" t="n">
        <f aca="false">SUM(AO85,AP85,AQ85)</f>
        <v>20</v>
      </c>
      <c r="AO85" s="11" t="n">
        <f aca="false">IF(AP84&gt;=1,INT(AO84*(1-$CJ$39/100)),0)</f>
        <v>0</v>
      </c>
      <c r="AP85" s="11" t="n">
        <v>0</v>
      </c>
      <c r="AQ85" s="6" t="n">
        <f aca="false">AN$78-AO$78-AP$78</f>
        <v>20</v>
      </c>
      <c r="AR85" s="17" t="s">
        <v>36</v>
      </c>
      <c r="AS85" s="37" t="n">
        <v>1</v>
      </c>
      <c r="AT85" s="11" t="n">
        <f aca="false">SUM(AU85,AV85,AW85)</f>
        <v>5</v>
      </c>
      <c r="AU85" s="11" t="n">
        <v>4</v>
      </c>
      <c r="AV85" s="11" t="n">
        <v>1</v>
      </c>
      <c r="AW85" s="6" t="n">
        <f aca="false">AT$78-AU$78-AV$78</f>
        <v>0</v>
      </c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38" t="s">
        <v>39</v>
      </c>
      <c r="BK85" s="40" t="n">
        <v>0</v>
      </c>
      <c r="BL85" s="11" t="n">
        <f aca="false">SUM(BM85,BN85,BO85)</f>
        <v>8</v>
      </c>
      <c r="BM85" s="11" t="n">
        <f aca="false">IF(BN84&gt;=1,INT(BM84*(1-$CJ$93/100)),0)</f>
        <v>6</v>
      </c>
      <c r="BN85" s="11" t="n">
        <v>2</v>
      </c>
      <c r="BO85" s="6" t="n">
        <f aca="false">BL$78-BM$78-BN$78</f>
        <v>0</v>
      </c>
      <c r="BP85" s="15" t="s">
        <v>37</v>
      </c>
      <c r="BQ85" s="40" t="n">
        <v>0</v>
      </c>
      <c r="BR85" s="11" t="n">
        <f aca="false">SUM(BS85,BT85,BU85)</f>
        <v>15</v>
      </c>
      <c r="BS85" s="11" t="n">
        <f aca="false">IF(BT84&gt;=1,INT(BS84*(1-$CJ$93/100)),0)</f>
        <v>11</v>
      </c>
      <c r="BT85" s="11" t="n">
        <v>4</v>
      </c>
      <c r="BU85" s="22" t="n">
        <f aca="false">BR$78-BS$78-BT$78</f>
        <v>0</v>
      </c>
      <c r="BV85" s="41" t="s">
        <v>38</v>
      </c>
      <c r="BW85" s="40" t="n">
        <v>0</v>
      </c>
      <c r="BX85" s="11" t="n">
        <f aca="false">SUM(BY85,BZ85,CA85)</f>
        <v>20</v>
      </c>
      <c r="BY85" s="11" t="n">
        <f aca="false">IF(BZ84&gt;=1,INT(BY84*(1-$CJ$39/100)),0)</f>
        <v>0</v>
      </c>
      <c r="BZ85" s="11" t="n">
        <v>0</v>
      </c>
      <c r="CA85" s="22" t="n">
        <f aca="false">BX$78-BY$78-BZ$78</f>
        <v>20</v>
      </c>
      <c r="CB85" s="14" t="s">
        <v>40</v>
      </c>
      <c r="CC85" s="21" t="n">
        <v>0</v>
      </c>
      <c r="CD85" s="11" t="n">
        <f aca="false">SUM(CE85,CF85,CG85)</f>
        <v>15</v>
      </c>
      <c r="CE85" s="11" t="n">
        <f aca="false">IF(CF84&gt;=1,INT(CE84*(1-$CJ$93/100)),0)</f>
        <v>10</v>
      </c>
      <c r="CF85" s="11" t="n">
        <v>5</v>
      </c>
      <c r="CG85" s="22" t="n">
        <f aca="false">CD$78-CE$78-CF$78</f>
        <v>0</v>
      </c>
      <c r="CH85" s="0"/>
      <c r="CI85" s="0"/>
      <c r="CJ85" s="24"/>
      <c r="CK85" s="0"/>
      <c r="CL85" s="0"/>
      <c r="CM85" s="0"/>
      <c r="CN85" s="0"/>
    </row>
    <row r="86" customFormat="false" ht="12.8" hidden="false" customHeight="false" outlineLevel="0" collapsed="false">
      <c r="A86" s="6" t="s">
        <v>156</v>
      </c>
      <c r="B86" s="7" t="n">
        <f aca="false">C86+D86</f>
        <v>106</v>
      </c>
      <c r="C86" s="8" t="n">
        <f aca="false">V86+AB86+AH86+AN86+AT86</f>
        <v>53</v>
      </c>
      <c r="D86" s="8" t="n">
        <f aca="false">BX86+BR86+BL86+CD86</f>
        <v>53</v>
      </c>
      <c r="E86" s="9" t="n">
        <f aca="false">C86-D86</f>
        <v>0</v>
      </c>
      <c r="F86" s="8" t="n">
        <f aca="false">W86+AC86+AI86+AO86+AU86</f>
        <v>23</v>
      </c>
      <c r="G86" s="8" t="n">
        <f aca="false">BM86+BS86+BY86+CE86</f>
        <v>23</v>
      </c>
      <c r="H86" s="9" t="n">
        <f aca="false">F86-G86</f>
        <v>0</v>
      </c>
      <c r="I86" s="8" t="n">
        <f aca="false">X86+AD86+AJ86+AP86+AV86</f>
        <v>10</v>
      </c>
      <c r="J86" s="8" t="n">
        <f aca="false">BN86+BT86+BZ86+CF86</f>
        <v>10</v>
      </c>
      <c r="K86" s="9" t="n">
        <f aca="false">I86-J86</f>
        <v>0</v>
      </c>
      <c r="L86" s="8" t="n">
        <f aca="false">Y86+AE86+AK86+AQ86+AW86</f>
        <v>20</v>
      </c>
      <c r="M86" s="8" t="n">
        <f aca="false">CA86+BU86+BO86+CG86</f>
        <v>20</v>
      </c>
      <c r="N86" s="43"/>
      <c r="O86" s="11"/>
      <c r="P86" s="44"/>
      <c r="Q86" s="11"/>
      <c r="R86" s="45"/>
      <c r="S86" s="6"/>
      <c r="T86" s="12" t="s">
        <v>32</v>
      </c>
      <c r="U86" s="37" t="n">
        <v>1</v>
      </c>
      <c r="V86" s="11" t="n">
        <f aca="false">SUM(W86,X86,Y86)</f>
        <v>6</v>
      </c>
      <c r="W86" s="11" t="n">
        <f aca="false">IF(X85&gt;=1,INT(W85*(1-$CJ$93/100)),0)</f>
        <v>4</v>
      </c>
      <c r="X86" s="11" t="n">
        <v>2</v>
      </c>
      <c r="Y86" s="6" t="n">
        <f aca="false">V$78-W$78-X$78</f>
        <v>0</v>
      </c>
      <c r="Z86" s="38" t="s">
        <v>33</v>
      </c>
      <c r="AA86" s="37" t="n">
        <v>1</v>
      </c>
      <c r="AB86" s="11" t="n">
        <f aca="false">SUM(AC86,AD86,AE86)</f>
        <v>12</v>
      </c>
      <c r="AC86" s="11" t="n">
        <f aca="false">IF(AD85&gt;=1,INT(AC85*(1-$CJ$93/100)),0)</f>
        <v>8</v>
      </c>
      <c r="AD86" s="11" t="n">
        <v>4</v>
      </c>
      <c r="AE86" s="6" t="n">
        <f aca="false">AB$78-AC$78-AD$78</f>
        <v>0</v>
      </c>
      <c r="AF86" s="39" t="s">
        <v>34</v>
      </c>
      <c r="AG86" s="37" t="n">
        <v>1</v>
      </c>
      <c r="AH86" s="11" t="n">
        <f aca="false">SUM(AI86,AJ86,AK86)</f>
        <v>11</v>
      </c>
      <c r="AI86" s="11" t="n">
        <f aca="false">IF(AJ85&gt;=1,INT(AI85*(1-$CJ$93/100)),0)</f>
        <v>8</v>
      </c>
      <c r="AJ86" s="11" t="n">
        <v>3</v>
      </c>
      <c r="AK86" s="6" t="n">
        <f aca="false">AH$78-AI$78-AJ$78</f>
        <v>0</v>
      </c>
      <c r="AL86" s="16" t="s">
        <v>35</v>
      </c>
      <c r="AM86" s="37" t="n">
        <v>1</v>
      </c>
      <c r="AN86" s="11" t="n">
        <f aca="false">SUM(AO86,AP86,AQ86)</f>
        <v>20</v>
      </c>
      <c r="AO86" s="11" t="n">
        <f aca="false">IF(AP85&gt;=1,INT(AO85*(1-$CJ$39/100)),0)</f>
        <v>0</v>
      </c>
      <c r="AP86" s="11" t="n">
        <v>0</v>
      </c>
      <c r="AQ86" s="6" t="n">
        <f aca="false">AN$78-AO$78-AP$78</f>
        <v>20</v>
      </c>
      <c r="AR86" s="17" t="s">
        <v>36</v>
      </c>
      <c r="AS86" s="37" t="n">
        <v>1</v>
      </c>
      <c r="AT86" s="11" t="n">
        <f aca="false">SUM(AU86,AV86,AW86)</f>
        <v>4</v>
      </c>
      <c r="AU86" s="11" t="n">
        <v>3</v>
      </c>
      <c r="AV86" s="11" t="n">
        <v>1</v>
      </c>
      <c r="AW86" s="6" t="n">
        <f aca="false">AT$78-AU$78-AV$78</f>
        <v>0</v>
      </c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38" t="s">
        <v>39</v>
      </c>
      <c r="BK86" s="40" t="n">
        <v>0</v>
      </c>
      <c r="BL86" s="11" t="n">
        <f aca="false">SUM(BM86,BN86,BO86)</f>
        <v>7</v>
      </c>
      <c r="BM86" s="11" t="n">
        <f aca="false">IF(BN85&gt;=1,INT(BM85*(1-$CJ$93/100)),0)</f>
        <v>5</v>
      </c>
      <c r="BN86" s="11" t="n">
        <v>2</v>
      </c>
      <c r="BO86" s="6" t="n">
        <f aca="false">BL$78-BM$78-BN$78</f>
        <v>0</v>
      </c>
      <c r="BP86" s="15" t="s">
        <v>37</v>
      </c>
      <c r="BQ86" s="40" t="n">
        <v>0</v>
      </c>
      <c r="BR86" s="11" t="n">
        <f aca="false">SUM(BS86,BT86,BU86)</f>
        <v>13</v>
      </c>
      <c r="BS86" s="11" t="n">
        <f aca="false">IF(BT85&gt;=1,INT(BS85*(1-$CJ$93/100)),0)</f>
        <v>9</v>
      </c>
      <c r="BT86" s="11" t="n">
        <v>4</v>
      </c>
      <c r="BU86" s="22" t="n">
        <f aca="false">BR$78-BS$78-BT$78</f>
        <v>0</v>
      </c>
      <c r="BV86" s="41" t="s">
        <v>38</v>
      </c>
      <c r="BW86" s="40" t="n">
        <v>0</v>
      </c>
      <c r="BX86" s="11" t="n">
        <f aca="false">SUM(BY86,BZ86,CA86)</f>
        <v>20</v>
      </c>
      <c r="BY86" s="11" t="n">
        <f aca="false">IF(BZ85&gt;=1,INT(BY85*(1-$CJ$39/100)),0)</f>
        <v>0</v>
      </c>
      <c r="BZ86" s="11" t="n">
        <v>0</v>
      </c>
      <c r="CA86" s="22" t="n">
        <f aca="false">BX$78-BY$78-BZ$78</f>
        <v>20</v>
      </c>
      <c r="CB86" s="14" t="s">
        <v>40</v>
      </c>
      <c r="CC86" s="21" t="n">
        <v>0</v>
      </c>
      <c r="CD86" s="11" t="n">
        <f aca="false">SUM(CE86,CF86,CG86)</f>
        <v>13</v>
      </c>
      <c r="CE86" s="11" t="n">
        <f aca="false">IF(CF85&gt;=1,INT(CE85*(1-$CJ$93/100)),0)</f>
        <v>9</v>
      </c>
      <c r="CF86" s="11" t="n">
        <v>4</v>
      </c>
      <c r="CG86" s="22" t="n">
        <f aca="false">CD$78-CE$78-CF$78</f>
        <v>0</v>
      </c>
      <c r="CH86" s="0"/>
      <c r="CI86" s="0"/>
      <c r="CJ86" s="24"/>
      <c r="CK86" s="0"/>
      <c r="CL86" s="0"/>
      <c r="CM86" s="0"/>
      <c r="CN86" s="0"/>
    </row>
    <row r="87" customFormat="false" ht="12.8" hidden="false" customHeight="false" outlineLevel="0" collapsed="false">
      <c r="A87" s="6" t="s">
        <v>157</v>
      </c>
      <c r="B87" s="7" t="n">
        <f aca="false">C87+D87</f>
        <v>98</v>
      </c>
      <c r="C87" s="8" t="n">
        <f aca="false">V87+AB87+AH87+AN87+AT87</f>
        <v>49</v>
      </c>
      <c r="D87" s="8" t="n">
        <f aca="false">BX87+BR87+BL87+CD87</f>
        <v>49</v>
      </c>
      <c r="E87" s="9" t="n">
        <f aca="false">C87-D87</f>
        <v>0</v>
      </c>
      <c r="F87" s="8" t="n">
        <f aca="false">W87+AC87+AI87+AO87+AU87</f>
        <v>20</v>
      </c>
      <c r="G87" s="8" t="n">
        <f aca="false">BM87+BS87+BY87+CE87</f>
        <v>20</v>
      </c>
      <c r="H87" s="9" t="n">
        <f aca="false">F87-G87</f>
        <v>0</v>
      </c>
      <c r="I87" s="8" t="n">
        <f aca="false">X87+AD87+AJ87+AP87+AV87</f>
        <v>9</v>
      </c>
      <c r="J87" s="8" t="n">
        <f aca="false">BN87+BT87+BZ87+CF87</f>
        <v>9</v>
      </c>
      <c r="K87" s="9" t="n">
        <f aca="false">I87-J87</f>
        <v>0</v>
      </c>
      <c r="L87" s="8" t="n">
        <f aca="false">Y87+AE87+AK87+AQ87+AW87</f>
        <v>20</v>
      </c>
      <c r="M87" s="8" t="n">
        <f aca="false">CA87+BU87+BO87+CG87</f>
        <v>20</v>
      </c>
      <c r="N87" s="43"/>
      <c r="O87" s="11"/>
      <c r="P87" s="44"/>
      <c r="Q87" s="11"/>
      <c r="R87" s="45"/>
      <c r="S87" s="6"/>
      <c r="T87" s="12" t="s">
        <v>32</v>
      </c>
      <c r="U87" s="37" t="n">
        <v>1</v>
      </c>
      <c r="V87" s="11" t="n">
        <f aca="false">SUM(W87,X87,Y87)</f>
        <v>5</v>
      </c>
      <c r="W87" s="11" t="n">
        <f aca="false">IF(X86&gt;=1,INT(W86*(1-$CJ$93/100)),0)</f>
        <v>3</v>
      </c>
      <c r="X87" s="11" t="n">
        <v>2</v>
      </c>
      <c r="Y87" s="6" t="n">
        <f aca="false">V$78-W$78-X$78</f>
        <v>0</v>
      </c>
      <c r="Z87" s="38" t="s">
        <v>33</v>
      </c>
      <c r="AA87" s="37" t="n">
        <v>1</v>
      </c>
      <c r="AB87" s="11" t="n">
        <f aca="false">SUM(AC87,AD87,AE87)</f>
        <v>10</v>
      </c>
      <c r="AC87" s="11" t="n">
        <f aca="false">IF(AD86&gt;=1,INT(AC86*(1-$CJ$93/100)),0)</f>
        <v>7</v>
      </c>
      <c r="AD87" s="11" t="n">
        <v>3</v>
      </c>
      <c r="AE87" s="6" t="n">
        <f aca="false">AB$78-AC$78-AD$78</f>
        <v>0</v>
      </c>
      <c r="AF87" s="39" t="s">
        <v>34</v>
      </c>
      <c r="AG87" s="37" t="n">
        <v>1</v>
      </c>
      <c r="AH87" s="11" t="n">
        <f aca="false">SUM(AI87,AJ87,AK87)</f>
        <v>10</v>
      </c>
      <c r="AI87" s="11" t="n">
        <f aca="false">IF(AJ86&gt;=1,INT(AI86*(1-$CJ$93/100)),0)</f>
        <v>7</v>
      </c>
      <c r="AJ87" s="11" t="n">
        <v>3</v>
      </c>
      <c r="AK87" s="6" t="n">
        <f aca="false">AH$78-AI$78-AJ$78</f>
        <v>0</v>
      </c>
      <c r="AL87" s="16" t="s">
        <v>35</v>
      </c>
      <c r="AM87" s="37" t="n">
        <v>1</v>
      </c>
      <c r="AN87" s="11" t="n">
        <f aca="false">SUM(AO87,AP87,AQ87)</f>
        <v>20</v>
      </c>
      <c r="AO87" s="11" t="n">
        <f aca="false">IF(AP86&gt;=1,INT(AO86*(1-$CJ$39/100)),0)</f>
        <v>0</v>
      </c>
      <c r="AP87" s="11" t="n">
        <v>0</v>
      </c>
      <c r="AQ87" s="6" t="n">
        <f aca="false">AN$78-AO$78-AP$78</f>
        <v>20</v>
      </c>
      <c r="AR87" s="17" t="s">
        <v>36</v>
      </c>
      <c r="AS87" s="37" t="n">
        <v>1</v>
      </c>
      <c r="AT87" s="11" t="n">
        <f aca="false">SUM(AU87,AV87,AW87)</f>
        <v>4</v>
      </c>
      <c r="AU87" s="11" t="n">
        <v>3</v>
      </c>
      <c r="AV87" s="11" t="n">
        <v>1</v>
      </c>
      <c r="AW87" s="6" t="n">
        <f aca="false">AT$78-AU$78-AV$78</f>
        <v>0</v>
      </c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38" t="s">
        <v>39</v>
      </c>
      <c r="BK87" s="40" t="n">
        <v>0</v>
      </c>
      <c r="BL87" s="11" t="n">
        <f aca="false">SUM(BM87,BN87,BO87)</f>
        <v>6</v>
      </c>
      <c r="BM87" s="11" t="n">
        <f aca="false">IF(BN86&gt;=1,INT(BM86*(1-$CJ$93/100)),0)</f>
        <v>4</v>
      </c>
      <c r="BN87" s="11" t="n">
        <v>2</v>
      </c>
      <c r="BO87" s="6" t="n">
        <f aca="false">BL$78-BM$78-BN$78</f>
        <v>0</v>
      </c>
      <c r="BP87" s="15" t="s">
        <v>37</v>
      </c>
      <c r="BQ87" s="40" t="n">
        <v>0</v>
      </c>
      <c r="BR87" s="11" t="n">
        <f aca="false">SUM(BS87,BT87,BU87)</f>
        <v>11</v>
      </c>
      <c r="BS87" s="11" t="n">
        <f aca="false">IF(BT86&gt;=1,INT(BS86*(1-$CJ$93/100)),0)</f>
        <v>8</v>
      </c>
      <c r="BT87" s="11" t="n">
        <v>3</v>
      </c>
      <c r="BU87" s="22" t="n">
        <f aca="false">BR$78-BS$78-BT$78</f>
        <v>0</v>
      </c>
      <c r="BV87" s="41" t="s">
        <v>38</v>
      </c>
      <c r="BW87" s="40" t="n">
        <v>0</v>
      </c>
      <c r="BX87" s="11" t="n">
        <f aca="false">SUM(BY87,BZ87,CA87)</f>
        <v>20</v>
      </c>
      <c r="BY87" s="11" t="n">
        <f aca="false">IF(BZ86&gt;=1,INT(BY86*(1-$CJ$39/100)),0)</f>
        <v>0</v>
      </c>
      <c r="BZ87" s="11" t="n">
        <v>0</v>
      </c>
      <c r="CA87" s="22" t="n">
        <f aca="false">BX$78-BY$78-BZ$78</f>
        <v>20</v>
      </c>
      <c r="CB87" s="14" t="s">
        <v>40</v>
      </c>
      <c r="CC87" s="21" t="n">
        <v>0</v>
      </c>
      <c r="CD87" s="11" t="n">
        <f aca="false">SUM(CE87,CF87,CG87)</f>
        <v>12</v>
      </c>
      <c r="CE87" s="11" t="n">
        <f aca="false">IF(CF86&gt;=1,INT(CE86*(1-$CJ$93/100)),0)</f>
        <v>8</v>
      </c>
      <c r="CF87" s="11" t="n">
        <v>4</v>
      </c>
      <c r="CG87" s="22" t="n">
        <f aca="false">CD$78-CE$78-CF$78</f>
        <v>0</v>
      </c>
      <c r="CH87" s="0"/>
      <c r="CI87" s="0"/>
      <c r="CJ87" s="24"/>
      <c r="CK87" s="0"/>
      <c r="CL87" s="0"/>
      <c r="CM87" s="0"/>
      <c r="CN87" s="0"/>
    </row>
    <row r="88" customFormat="false" ht="12.8" hidden="false" customHeight="false" outlineLevel="0" collapsed="false">
      <c r="A88" s="6" t="s">
        <v>158</v>
      </c>
      <c r="B88" s="7" t="n">
        <f aca="false">C88+D88</f>
        <v>88</v>
      </c>
      <c r="C88" s="8" t="n">
        <f aca="false">V88+AB88+AH88+AN88+AT88</f>
        <v>44</v>
      </c>
      <c r="D88" s="8" t="n">
        <f aca="false">BX88+BR88+BL88+CD88</f>
        <v>44</v>
      </c>
      <c r="E88" s="9" t="n">
        <f aca="false">C88-D88</f>
        <v>0</v>
      </c>
      <c r="F88" s="8" t="n">
        <f aca="false">W88+AC88+AI88+AO88+AU88</f>
        <v>16</v>
      </c>
      <c r="G88" s="8" t="n">
        <f aca="false">BM88+BS88+BY88+CE88</f>
        <v>17</v>
      </c>
      <c r="H88" s="9" t="n">
        <f aca="false">F88-G88</f>
        <v>-1</v>
      </c>
      <c r="I88" s="8" t="n">
        <f aca="false">X88+AD88+AJ88+AP88+AV88</f>
        <v>8</v>
      </c>
      <c r="J88" s="8" t="n">
        <f aca="false">BN88+BT88+BZ88+CF88</f>
        <v>7</v>
      </c>
      <c r="K88" s="9" t="n">
        <f aca="false">I88-J88</f>
        <v>1</v>
      </c>
      <c r="L88" s="8" t="n">
        <f aca="false">Y88+AE88+AK88+AQ88+AW88</f>
        <v>20</v>
      </c>
      <c r="M88" s="8" t="n">
        <f aca="false">CA88+BU88+BO88+CG88</f>
        <v>20</v>
      </c>
      <c r="N88" s="43"/>
      <c r="O88" s="11"/>
      <c r="P88" s="44"/>
      <c r="Q88" s="11"/>
      <c r="R88" s="45"/>
      <c r="S88" s="6"/>
      <c r="T88" s="12" t="s">
        <v>32</v>
      </c>
      <c r="U88" s="37" t="n">
        <v>1</v>
      </c>
      <c r="V88" s="11" t="n">
        <f aca="false">SUM(W88,X88,Y88)</f>
        <v>3</v>
      </c>
      <c r="W88" s="11" t="n">
        <f aca="false">IF(X87&gt;=1,INT(W87*(1-$CJ$93/100)),0)</f>
        <v>2</v>
      </c>
      <c r="X88" s="11" t="n">
        <v>1</v>
      </c>
      <c r="Y88" s="6" t="n">
        <f aca="false">V$78-W$78-X$78</f>
        <v>0</v>
      </c>
      <c r="Z88" s="38" t="s">
        <v>33</v>
      </c>
      <c r="AA88" s="37" t="n">
        <v>1</v>
      </c>
      <c r="AB88" s="11" t="n">
        <f aca="false">SUM(AC88,AD88,AE88)</f>
        <v>9</v>
      </c>
      <c r="AC88" s="11" t="n">
        <f aca="false">IF(AD87&gt;=1,INT(AC87*(1-$CJ$93/100)),0)</f>
        <v>6</v>
      </c>
      <c r="AD88" s="11" t="n">
        <v>3</v>
      </c>
      <c r="AE88" s="6" t="n">
        <f aca="false">AB$78-AC$78-AD$78</f>
        <v>0</v>
      </c>
      <c r="AF88" s="39" t="s">
        <v>34</v>
      </c>
      <c r="AG88" s="37" t="n">
        <v>1</v>
      </c>
      <c r="AH88" s="11" t="n">
        <f aca="false">SUM(AI88,AJ88,AK88)</f>
        <v>9</v>
      </c>
      <c r="AI88" s="11" t="n">
        <f aca="false">IF(AJ87&gt;=1,INT(AI87*(1-$CJ$93/100)),0)</f>
        <v>6</v>
      </c>
      <c r="AJ88" s="11" t="n">
        <v>3</v>
      </c>
      <c r="AK88" s="6" t="n">
        <f aca="false">AH$78-AI$78-AJ$78</f>
        <v>0</v>
      </c>
      <c r="AL88" s="16" t="s">
        <v>35</v>
      </c>
      <c r="AM88" s="37" t="n">
        <v>1</v>
      </c>
      <c r="AN88" s="11" t="n">
        <f aca="false">SUM(AO88,AP88,AQ88)</f>
        <v>20</v>
      </c>
      <c r="AO88" s="11" t="n">
        <f aca="false">IF(AP87&gt;=1,INT(AO87*(1-$CJ$39/100)),0)</f>
        <v>0</v>
      </c>
      <c r="AP88" s="11" t="n">
        <v>0</v>
      </c>
      <c r="AQ88" s="6" t="n">
        <f aca="false">AN$78-AO$78-AP$78</f>
        <v>20</v>
      </c>
      <c r="AR88" s="17" t="s">
        <v>36</v>
      </c>
      <c r="AS88" s="37" t="n">
        <v>1</v>
      </c>
      <c r="AT88" s="11" t="n">
        <f aca="false">SUM(AU88,AV88,AW88)</f>
        <v>3</v>
      </c>
      <c r="AU88" s="11" t="n">
        <v>2</v>
      </c>
      <c r="AV88" s="11" t="n">
        <v>1</v>
      </c>
      <c r="AW88" s="6" t="n">
        <f aca="false">AT$78-AU$78-AV$78</f>
        <v>0</v>
      </c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38" t="s">
        <v>39</v>
      </c>
      <c r="BK88" s="40" t="n">
        <v>0</v>
      </c>
      <c r="BL88" s="11" t="n">
        <f aca="false">SUM(BM88,BN88,BO88)</f>
        <v>4</v>
      </c>
      <c r="BM88" s="11" t="n">
        <f aca="false">IF(BN87&gt;=1,INT(BM87*(1-$CJ$93/100)),0)</f>
        <v>3</v>
      </c>
      <c r="BN88" s="11" t="n">
        <v>1</v>
      </c>
      <c r="BO88" s="6" t="n">
        <f aca="false">BL$78-BM$78-BN$78</f>
        <v>0</v>
      </c>
      <c r="BP88" s="15" t="s">
        <v>37</v>
      </c>
      <c r="BQ88" s="40" t="n">
        <v>0</v>
      </c>
      <c r="BR88" s="11" t="n">
        <f aca="false">SUM(BS88,BT88,BU88)</f>
        <v>10</v>
      </c>
      <c r="BS88" s="11" t="n">
        <f aca="false">IF(BT87&gt;=1,INT(BS87*(1-$CJ$93/100)),0)</f>
        <v>7</v>
      </c>
      <c r="BT88" s="11" t="n">
        <v>3</v>
      </c>
      <c r="BU88" s="22" t="n">
        <f aca="false">BR$78-BS$78-BT$78</f>
        <v>0</v>
      </c>
      <c r="BV88" s="41" t="s">
        <v>38</v>
      </c>
      <c r="BW88" s="40" t="n">
        <v>0</v>
      </c>
      <c r="BX88" s="11" t="n">
        <f aca="false">SUM(BY88,BZ88,CA88)</f>
        <v>20</v>
      </c>
      <c r="BY88" s="11" t="n">
        <f aca="false">IF(BZ87&gt;=1,INT(BY87*(1-$CJ$39/100)),0)</f>
        <v>0</v>
      </c>
      <c r="BZ88" s="11" t="n">
        <v>0</v>
      </c>
      <c r="CA88" s="22" t="n">
        <f aca="false">BX$78-BY$78-BZ$78</f>
        <v>20</v>
      </c>
      <c r="CB88" s="14" t="s">
        <v>40</v>
      </c>
      <c r="CC88" s="21" t="n">
        <v>0</v>
      </c>
      <c r="CD88" s="11" t="n">
        <f aca="false">SUM(CE88,CF88,CG88)</f>
        <v>10</v>
      </c>
      <c r="CE88" s="11" t="n">
        <f aca="false">IF(CF87&gt;=1,INT(CE87*(1-$CJ$93/100)),0)</f>
        <v>7</v>
      </c>
      <c r="CF88" s="11" t="n">
        <v>3</v>
      </c>
      <c r="CG88" s="22" t="n">
        <f aca="false">CD$78-CE$78-CF$78</f>
        <v>0</v>
      </c>
      <c r="CH88" s="0"/>
      <c r="CI88" s="0"/>
      <c r="CJ88" s="0"/>
      <c r="CK88" s="0"/>
      <c r="CL88" s="0"/>
      <c r="CM88" s="0"/>
      <c r="CN88" s="0"/>
    </row>
    <row r="89" customFormat="false" ht="12.8" hidden="false" customHeight="false" outlineLevel="0" collapsed="false">
      <c r="A89" s="6" t="s">
        <v>159</v>
      </c>
      <c r="B89" s="7" t="n">
        <f aca="false">C89+D89</f>
        <v>82</v>
      </c>
      <c r="C89" s="8" t="n">
        <f aca="false">V89+AB89+AH89+AN89+AT89</f>
        <v>41</v>
      </c>
      <c r="D89" s="8" t="n">
        <f aca="false">BX89+BR89+BL89+CD89</f>
        <v>41</v>
      </c>
      <c r="E89" s="9" t="n">
        <f aca="false">C89-D89</f>
        <v>0</v>
      </c>
      <c r="F89" s="8" t="n">
        <f aca="false">W89+AC89+AI89+AO89+AU89</f>
        <v>13</v>
      </c>
      <c r="G89" s="8" t="n">
        <f aca="false">BM89+BS89+BY89+CE89</f>
        <v>14</v>
      </c>
      <c r="H89" s="9" t="n">
        <f aca="false">F89-G89</f>
        <v>-1</v>
      </c>
      <c r="I89" s="8" t="n">
        <f aca="false">X89+AD89+AJ89+AP89+AV89</f>
        <v>8</v>
      </c>
      <c r="J89" s="8" t="n">
        <f aca="false">BN89+BT89+BZ89+CF89</f>
        <v>7</v>
      </c>
      <c r="K89" s="9" t="n">
        <f aca="false">I89-J89</f>
        <v>1</v>
      </c>
      <c r="L89" s="8" t="n">
        <f aca="false">Y89+AE89+AK89+AQ89+AW89</f>
        <v>20</v>
      </c>
      <c r="M89" s="8" t="n">
        <f aca="false">CA89+BU89+BO89+CG89</f>
        <v>20</v>
      </c>
      <c r="N89" s="43"/>
      <c r="O89" s="11"/>
      <c r="P89" s="44"/>
      <c r="Q89" s="11"/>
      <c r="R89" s="45"/>
      <c r="S89" s="6"/>
      <c r="T89" s="12" t="s">
        <v>32</v>
      </c>
      <c r="U89" s="37" t="n">
        <v>1</v>
      </c>
      <c r="V89" s="11" t="n">
        <f aca="false">SUM(W89,X89,Y89)</f>
        <v>2</v>
      </c>
      <c r="W89" s="11" t="n">
        <f aca="false">IF(X88&gt;=1,INT(W88*(1-$CJ$93/100)),0)</f>
        <v>1</v>
      </c>
      <c r="X89" s="11" t="n">
        <v>1</v>
      </c>
      <c r="Y89" s="6" t="n">
        <f aca="false">V$78-W$78-X$78</f>
        <v>0</v>
      </c>
      <c r="Z89" s="38" t="s">
        <v>33</v>
      </c>
      <c r="AA89" s="37" t="n">
        <v>1</v>
      </c>
      <c r="AB89" s="11" t="n">
        <f aca="false">SUM(AC89,AD89,AE89)</f>
        <v>8</v>
      </c>
      <c r="AC89" s="11" t="n">
        <f aca="false">IF(AD88&gt;=1,INT(AC88*(1-$CJ$93/100)),0)</f>
        <v>5</v>
      </c>
      <c r="AD89" s="11" t="n">
        <v>3</v>
      </c>
      <c r="AE89" s="6" t="n">
        <f aca="false">AB$78-AC$78-AD$78</f>
        <v>0</v>
      </c>
      <c r="AF89" s="39" t="s">
        <v>34</v>
      </c>
      <c r="AG89" s="37" t="n">
        <v>1</v>
      </c>
      <c r="AH89" s="11" t="n">
        <f aca="false">SUM(AI89,AJ89,AK89)</f>
        <v>8</v>
      </c>
      <c r="AI89" s="11" t="n">
        <f aca="false">IF(AJ88&gt;=1,INT(AI88*(1-$CJ$93/100)),0)</f>
        <v>5</v>
      </c>
      <c r="AJ89" s="11" t="n">
        <v>3</v>
      </c>
      <c r="AK89" s="6" t="n">
        <f aca="false">AH$78-AI$78-AJ$78</f>
        <v>0</v>
      </c>
      <c r="AL89" s="16" t="s">
        <v>35</v>
      </c>
      <c r="AM89" s="37" t="n">
        <v>1</v>
      </c>
      <c r="AN89" s="11" t="n">
        <f aca="false">SUM(AO89,AP89,AQ89)</f>
        <v>20</v>
      </c>
      <c r="AO89" s="11" t="n">
        <f aca="false">IF(AP88&gt;=1,INT(AO88*(1-$CJ$39/100)),0)</f>
        <v>0</v>
      </c>
      <c r="AP89" s="11" t="n">
        <v>0</v>
      </c>
      <c r="AQ89" s="6" t="n">
        <f aca="false">AN$78-AO$78-AP$78</f>
        <v>20</v>
      </c>
      <c r="AR89" s="17" t="s">
        <v>36</v>
      </c>
      <c r="AS89" s="37" t="n">
        <v>1</v>
      </c>
      <c r="AT89" s="11" t="n">
        <f aca="false">SUM(AU89,AV89,AW89)</f>
        <v>3</v>
      </c>
      <c r="AU89" s="11" t="n">
        <v>2</v>
      </c>
      <c r="AV89" s="11" t="n">
        <v>1</v>
      </c>
      <c r="AW89" s="6" t="n">
        <f aca="false">AT$78-AU$78-AV$78</f>
        <v>0</v>
      </c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38" t="s">
        <v>39</v>
      </c>
      <c r="BK89" s="40" t="n">
        <v>0</v>
      </c>
      <c r="BL89" s="11" t="n">
        <f aca="false">SUM(BM89,BN89,BO89)</f>
        <v>3</v>
      </c>
      <c r="BM89" s="11" t="n">
        <f aca="false">IF(BN88&gt;=1,INT(BM88*(1-$CJ$93/100)),0)</f>
        <v>2</v>
      </c>
      <c r="BN89" s="11" t="n">
        <f aca="false">IF(BN88&gt;1,INT(BN88*(1-$CJ$4/100)),IF(BM89=1,1,IF(BM89=0,0,BN88)))</f>
        <v>1</v>
      </c>
      <c r="BO89" s="6" t="n">
        <f aca="false">BL$78-BM$78-BN$78</f>
        <v>0</v>
      </c>
      <c r="BP89" s="15" t="s">
        <v>37</v>
      </c>
      <c r="BQ89" s="40" t="n">
        <v>0</v>
      </c>
      <c r="BR89" s="11" t="n">
        <f aca="false">SUM(BS89,BT89,BU89)</f>
        <v>9</v>
      </c>
      <c r="BS89" s="11" t="n">
        <f aca="false">IF(BT88&gt;=1,INT(BS88*(1-$CJ$93/100)),0)</f>
        <v>6</v>
      </c>
      <c r="BT89" s="11" t="n">
        <v>3</v>
      </c>
      <c r="BU89" s="22" t="n">
        <f aca="false">BR$78-BS$78-BT$78</f>
        <v>0</v>
      </c>
      <c r="BV89" s="41" t="s">
        <v>38</v>
      </c>
      <c r="BW89" s="40" t="n">
        <v>0</v>
      </c>
      <c r="BX89" s="11" t="n">
        <f aca="false">SUM(BY89,BZ89,CA89)</f>
        <v>20</v>
      </c>
      <c r="BY89" s="11" t="n">
        <f aca="false">IF(BZ88&gt;=1,INT(BY88*(1-$CJ$39/100)),0)</f>
        <v>0</v>
      </c>
      <c r="BZ89" s="11" t="n">
        <v>0</v>
      </c>
      <c r="CA89" s="22" t="n">
        <f aca="false">BX$78-BY$78-BZ$78</f>
        <v>20</v>
      </c>
      <c r="CB89" s="14" t="s">
        <v>40</v>
      </c>
      <c r="CC89" s="21" t="n">
        <v>0</v>
      </c>
      <c r="CD89" s="11" t="n">
        <f aca="false">SUM(CE89,CF89,CG89)</f>
        <v>9</v>
      </c>
      <c r="CE89" s="11" t="n">
        <f aca="false">IF(CF88&gt;=1,INT(CE88*(1-$CJ$93/100)),0)</f>
        <v>6</v>
      </c>
      <c r="CF89" s="11" t="n">
        <v>3</v>
      </c>
      <c r="CG89" s="22" t="n">
        <f aca="false">CD$78-CE$78-CF$78</f>
        <v>0</v>
      </c>
      <c r="CH89" s="0"/>
      <c r="CI89" s="0"/>
      <c r="CJ89" s="0"/>
      <c r="CK89" s="0"/>
      <c r="CL89" s="0"/>
      <c r="CM89" s="0"/>
      <c r="CN89" s="0"/>
    </row>
    <row r="90" customFormat="false" ht="12.8" hidden="false" customHeight="false" outlineLevel="0" collapsed="false">
      <c r="A90" s="6" t="s">
        <v>160</v>
      </c>
      <c r="B90" s="7" t="n">
        <f aca="false">C90+D90</f>
        <v>72</v>
      </c>
      <c r="C90" s="8" t="n">
        <f aca="false">V90+AB90+AH90+AN90+AT90</f>
        <v>36</v>
      </c>
      <c r="D90" s="8" t="n">
        <f aca="false">BX90+BR90+BL90+CD90</f>
        <v>36</v>
      </c>
      <c r="E90" s="9" t="n">
        <f aca="false">C90-D90</f>
        <v>0</v>
      </c>
      <c r="F90" s="8" t="n">
        <f aca="false">W90+AC90+AI90+AO90+AU90</f>
        <v>9</v>
      </c>
      <c r="G90" s="8" t="n">
        <f aca="false">BM90+BS90+BY90+CE90</f>
        <v>11</v>
      </c>
      <c r="H90" s="9" t="n">
        <f aca="false">F90-G90</f>
        <v>-2</v>
      </c>
      <c r="I90" s="8" t="n">
        <f aca="false">X90+AD90+AJ90+AP90+AV90</f>
        <v>7</v>
      </c>
      <c r="J90" s="8" t="n">
        <f aca="false">BN90+BT90+BZ90+CF90</f>
        <v>5</v>
      </c>
      <c r="K90" s="9" t="n">
        <f aca="false">I90-J90</f>
        <v>2</v>
      </c>
      <c r="L90" s="8" t="n">
        <f aca="false">Y90+AE90+AK90+AQ90+AW90</f>
        <v>20</v>
      </c>
      <c r="M90" s="8" t="n">
        <f aca="false">CA90+BU90+BO90+CG90</f>
        <v>20</v>
      </c>
      <c r="N90" s="43"/>
      <c r="O90" s="11"/>
      <c r="P90" s="44"/>
      <c r="Q90" s="11"/>
      <c r="R90" s="45"/>
      <c r="S90" s="6"/>
      <c r="T90" s="12" t="s">
        <v>32</v>
      </c>
      <c r="U90" s="37" t="n">
        <v>1</v>
      </c>
      <c r="V90" s="11" t="n">
        <f aca="false">SUM(W90,X90,Y90)</f>
        <v>0</v>
      </c>
      <c r="W90" s="11" t="n">
        <f aca="false">IF(X89&gt;=1,INT(W89*(1-$CJ$93/100)),0)</f>
        <v>0</v>
      </c>
      <c r="X90" s="11" t="n">
        <v>0</v>
      </c>
      <c r="Y90" s="6" t="n">
        <f aca="false">V$78-W$78-X$78</f>
        <v>0</v>
      </c>
      <c r="Z90" s="38" t="s">
        <v>33</v>
      </c>
      <c r="AA90" s="37" t="n">
        <v>1</v>
      </c>
      <c r="AB90" s="11" t="n">
        <f aca="false">SUM(AC90,AD90,AE90)</f>
        <v>7</v>
      </c>
      <c r="AC90" s="11" t="n">
        <f aca="false">IF(AD89&gt;=1,INT(AC89*(1-$CJ$93/100)),0)</f>
        <v>4</v>
      </c>
      <c r="AD90" s="11" t="n">
        <v>3</v>
      </c>
      <c r="AE90" s="6" t="n">
        <f aca="false">AB$78-AC$78-AD$78</f>
        <v>0</v>
      </c>
      <c r="AF90" s="39" t="s">
        <v>34</v>
      </c>
      <c r="AG90" s="37" t="n">
        <v>1</v>
      </c>
      <c r="AH90" s="11" t="n">
        <f aca="false">SUM(AI90,AJ90,AK90)</f>
        <v>7</v>
      </c>
      <c r="AI90" s="11" t="n">
        <f aca="false">IF(AJ89&gt;=1,INT(AI89*(1-$CJ$93/100)),0)</f>
        <v>4</v>
      </c>
      <c r="AJ90" s="11" t="n">
        <v>3</v>
      </c>
      <c r="AK90" s="6" t="n">
        <f aca="false">AH$78-AI$78-AJ$78</f>
        <v>0</v>
      </c>
      <c r="AL90" s="16" t="s">
        <v>35</v>
      </c>
      <c r="AM90" s="37" t="n">
        <v>1</v>
      </c>
      <c r="AN90" s="11" t="n">
        <f aca="false">SUM(AO90,AP90,AQ90)</f>
        <v>20</v>
      </c>
      <c r="AO90" s="11" t="n">
        <f aca="false">IF(AP89&gt;=1,INT(AO89*(1-$CJ$39/100)),0)</f>
        <v>0</v>
      </c>
      <c r="AP90" s="11" t="n">
        <v>0</v>
      </c>
      <c r="AQ90" s="6" t="n">
        <f aca="false">AN$78-AO$78-AP$78</f>
        <v>20</v>
      </c>
      <c r="AR90" s="17" t="s">
        <v>36</v>
      </c>
      <c r="AS90" s="37" t="n">
        <v>1</v>
      </c>
      <c r="AT90" s="11" t="n">
        <f aca="false">SUM(AU90,AV90,AW90)</f>
        <v>2</v>
      </c>
      <c r="AU90" s="11" t="n">
        <v>1</v>
      </c>
      <c r="AV90" s="11" t="n">
        <v>1</v>
      </c>
      <c r="AW90" s="6" t="n">
        <f aca="false">AT$78-AU$78-AV$78</f>
        <v>0</v>
      </c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38" t="s">
        <v>39</v>
      </c>
      <c r="BK90" s="40" t="n">
        <v>0</v>
      </c>
      <c r="BL90" s="11" t="n">
        <f aca="false">SUM(BM90,BN90,BO90)</f>
        <v>2</v>
      </c>
      <c r="BM90" s="11" t="n">
        <f aca="false">IF(BN89&gt;=1,INT(BM89*(1-$CJ$93/100)),0)</f>
        <v>1</v>
      </c>
      <c r="BN90" s="11" t="n">
        <f aca="false">IF(BN89&gt;1,INT(BN89*(1-$CJ$4/100)),IF(BM90=1,1,IF(BM90=0,0,BN89)))</f>
        <v>1</v>
      </c>
      <c r="BO90" s="6" t="n">
        <f aca="false">BL$78-BM$78-BN$78</f>
        <v>0</v>
      </c>
      <c r="BP90" s="15" t="s">
        <v>37</v>
      </c>
      <c r="BQ90" s="40" t="n">
        <v>0</v>
      </c>
      <c r="BR90" s="11" t="n">
        <f aca="false">SUM(BS90,BT90,BU90)</f>
        <v>7</v>
      </c>
      <c r="BS90" s="11" t="n">
        <f aca="false">IF(BT89&gt;=1,INT(BS89*(1-$CJ$93/100)),0)</f>
        <v>5</v>
      </c>
      <c r="BT90" s="11" t="n">
        <v>2</v>
      </c>
      <c r="BU90" s="22" t="n">
        <f aca="false">BR$78-BS$78-BT$78</f>
        <v>0</v>
      </c>
      <c r="BV90" s="41" t="s">
        <v>38</v>
      </c>
      <c r="BW90" s="40" t="n">
        <v>0</v>
      </c>
      <c r="BX90" s="11" t="n">
        <f aca="false">SUM(BY90,BZ90,CA90)</f>
        <v>20</v>
      </c>
      <c r="BY90" s="11" t="n">
        <f aca="false">IF(BZ89&gt;=1,INT(BY89*(1-$CJ$39/100)),0)</f>
        <v>0</v>
      </c>
      <c r="BZ90" s="11" t="n">
        <v>0</v>
      </c>
      <c r="CA90" s="22" t="n">
        <f aca="false">BX$78-BY$78-BZ$78</f>
        <v>20</v>
      </c>
      <c r="CB90" s="14" t="s">
        <v>40</v>
      </c>
      <c r="CC90" s="21" t="n">
        <v>0</v>
      </c>
      <c r="CD90" s="11" t="n">
        <f aca="false">SUM(CE90,CF90,CG90)</f>
        <v>7</v>
      </c>
      <c r="CE90" s="11" t="n">
        <f aca="false">IF(CF89&gt;=1,INT(CE89*(1-$CJ$93/100)),0)</f>
        <v>5</v>
      </c>
      <c r="CF90" s="11" t="n">
        <v>2</v>
      </c>
      <c r="CG90" s="22" t="n">
        <f aca="false">CD$78-CE$78-CF$78</f>
        <v>0</v>
      </c>
      <c r="CH90" s="0"/>
      <c r="CI90" s="0"/>
      <c r="CJ90" s="24"/>
      <c r="CK90" s="24"/>
      <c r="CL90" s="0"/>
      <c r="CM90" s="0"/>
      <c r="CN90" s="0"/>
    </row>
    <row r="91" customFormat="false" ht="12.8" hidden="false" customHeight="false" outlineLevel="0" collapsed="false">
      <c r="A91" s="6" t="s">
        <v>161</v>
      </c>
      <c r="B91" s="7" t="n">
        <f aca="false">C91+D91</f>
        <v>64</v>
      </c>
      <c r="C91" s="8" t="n">
        <f aca="false">V91+AB91+AH91+AN91+AT91</f>
        <v>32</v>
      </c>
      <c r="D91" s="8" t="n">
        <f aca="false">BX91+BR91+BL91+CD91</f>
        <v>32</v>
      </c>
      <c r="E91" s="9" t="n">
        <f aca="false">C91-D91</f>
        <v>0</v>
      </c>
      <c r="F91" s="8" t="n">
        <f aca="false">W91+AC91+AI91+AO91+AU91</f>
        <v>7</v>
      </c>
      <c r="G91" s="8" t="n">
        <f aca="false">BM91+BS91+BY91+CE91</f>
        <v>8</v>
      </c>
      <c r="H91" s="9" t="n">
        <f aca="false">F91-G91</f>
        <v>-1</v>
      </c>
      <c r="I91" s="8" t="n">
        <f aca="false">X91+AD91+AJ91+AP91+AV91</f>
        <v>5</v>
      </c>
      <c r="J91" s="8" t="n">
        <f aca="false">BN91+BT91+BZ91+CF91</f>
        <v>4</v>
      </c>
      <c r="K91" s="9" t="n">
        <f aca="false">I91-J91</f>
        <v>1</v>
      </c>
      <c r="L91" s="8" t="n">
        <f aca="false">Y91+AE91+AK91+AQ91+AW91</f>
        <v>20</v>
      </c>
      <c r="M91" s="8" t="n">
        <f aca="false">CA91+BU91+BO91+CG91</f>
        <v>20</v>
      </c>
      <c r="N91" s="43"/>
      <c r="O91" s="11"/>
      <c r="P91" s="44"/>
      <c r="Q91" s="11"/>
      <c r="R91" s="45"/>
      <c r="S91" s="6"/>
      <c r="T91" s="12" t="s">
        <v>32</v>
      </c>
      <c r="U91" s="37" t="n">
        <v>1</v>
      </c>
      <c r="V91" s="11" t="n">
        <f aca="false">SUM(W91,X91,Y91)</f>
        <v>0</v>
      </c>
      <c r="W91" s="11" t="n">
        <f aca="false">IF(X90&gt;=1,INT(W90*(1-$CJ$93/100)),0)</f>
        <v>0</v>
      </c>
      <c r="X91" s="11" t="n">
        <v>0</v>
      </c>
      <c r="Y91" s="6" t="n">
        <f aca="false">V$78-W$78-X$78</f>
        <v>0</v>
      </c>
      <c r="Z91" s="38" t="s">
        <v>33</v>
      </c>
      <c r="AA91" s="37" t="n">
        <v>1</v>
      </c>
      <c r="AB91" s="11" t="n">
        <f aca="false">SUM(AC91,AD91,AE91)</f>
        <v>5</v>
      </c>
      <c r="AC91" s="11" t="n">
        <f aca="false">IF(AD90&gt;=1,INT(AC90*(1-$CJ$93/100)),0)</f>
        <v>3</v>
      </c>
      <c r="AD91" s="11" t="n">
        <v>2</v>
      </c>
      <c r="AE91" s="6" t="n">
        <f aca="false">AB$78-AC$78-AD$78</f>
        <v>0</v>
      </c>
      <c r="AF91" s="39" t="s">
        <v>34</v>
      </c>
      <c r="AG91" s="37" t="n">
        <v>1</v>
      </c>
      <c r="AH91" s="11" t="n">
        <f aca="false">SUM(AI91,AJ91,AK91)</f>
        <v>5</v>
      </c>
      <c r="AI91" s="11" t="n">
        <f aca="false">IF(AJ90&gt;=1,INT(AI90*(1-$CJ$93/100)),0)</f>
        <v>3</v>
      </c>
      <c r="AJ91" s="11" t="n">
        <v>2</v>
      </c>
      <c r="AK91" s="6" t="n">
        <f aca="false">AH$78-AI$78-AJ$78</f>
        <v>0</v>
      </c>
      <c r="AL91" s="16" t="s">
        <v>35</v>
      </c>
      <c r="AM91" s="37" t="n">
        <v>1</v>
      </c>
      <c r="AN91" s="11" t="n">
        <f aca="false">SUM(AO91,AP91,AQ91)</f>
        <v>20</v>
      </c>
      <c r="AO91" s="11" t="n">
        <f aca="false">IF(AP90&gt;=1,INT(AO90*(1-$CJ$39/100)),0)</f>
        <v>0</v>
      </c>
      <c r="AP91" s="11" t="n">
        <v>0</v>
      </c>
      <c r="AQ91" s="6" t="n">
        <f aca="false">AN$78-AO$78-AP$78</f>
        <v>20</v>
      </c>
      <c r="AR91" s="17" t="s">
        <v>36</v>
      </c>
      <c r="AS91" s="37" t="n">
        <v>1</v>
      </c>
      <c r="AT91" s="11" t="n">
        <f aca="false">SUM(AU91,AV91,AW91)</f>
        <v>2</v>
      </c>
      <c r="AU91" s="11" t="n">
        <v>1</v>
      </c>
      <c r="AV91" s="11" t="n">
        <v>1</v>
      </c>
      <c r="AW91" s="6" t="n">
        <f aca="false">AT$78-AU$78-AV$78</f>
        <v>0</v>
      </c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38" t="s">
        <v>39</v>
      </c>
      <c r="BK91" s="40" t="n">
        <v>0</v>
      </c>
      <c r="BL91" s="11" t="n">
        <f aca="false">SUM(BM91,BN91,BO91)</f>
        <v>0</v>
      </c>
      <c r="BM91" s="11" t="n">
        <f aca="false">IF(BN90&gt;=1,INT(BM90*(1-$CJ$93/100)),0)</f>
        <v>0</v>
      </c>
      <c r="BN91" s="11" t="n">
        <f aca="false">IF(BN90&gt;1,INT(BN90*(1-$CJ$4/100)),IF(BM91=1,1,IF(BM91=0,0,BN90)))</f>
        <v>0</v>
      </c>
      <c r="BO91" s="6" t="n">
        <f aca="false">BL$78-BM$78-BN$78</f>
        <v>0</v>
      </c>
      <c r="BP91" s="15" t="s">
        <v>37</v>
      </c>
      <c r="BQ91" s="40" t="n">
        <v>0</v>
      </c>
      <c r="BR91" s="11" t="n">
        <f aca="false">SUM(BS91,BT91,BU91)</f>
        <v>6</v>
      </c>
      <c r="BS91" s="11" t="n">
        <f aca="false">IF(BT90&gt;=1,INT(BS90*(1-$CJ$93/100)),0)</f>
        <v>4</v>
      </c>
      <c r="BT91" s="11" t="n">
        <v>2</v>
      </c>
      <c r="BU91" s="22" t="n">
        <f aca="false">BR$78-BS$78-BT$78</f>
        <v>0</v>
      </c>
      <c r="BV91" s="41" t="s">
        <v>38</v>
      </c>
      <c r="BW91" s="40" t="n">
        <v>0</v>
      </c>
      <c r="BX91" s="11" t="n">
        <f aca="false">SUM(BY91,BZ91,CA91)</f>
        <v>20</v>
      </c>
      <c r="BY91" s="11" t="n">
        <f aca="false">IF(BZ90&gt;=1,INT(BY90*(1-$CJ$39/100)),0)</f>
        <v>0</v>
      </c>
      <c r="BZ91" s="11" t="n">
        <v>0</v>
      </c>
      <c r="CA91" s="22" t="n">
        <f aca="false">BX$78-BY$78-BZ$78</f>
        <v>20</v>
      </c>
      <c r="CB91" s="14" t="s">
        <v>40</v>
      </c>
      <c r="CC91" s="21" t="n">
        <v>0</v>
      </c>
      <c r="CD91" s="11" t="n">
        <f aca="false">SUM(CE91,CF91,CG91)</f>
        <v>6</v>
      </c>
      <c r="CE91" s="11" t="n">
        <f aca="false">IF(CF90&gt;=1,INT(CE90*(1-$CJ$93/100)),0)</f>
        <v>4</v>
      </c>
      <c r="CF91" s="11" t="n">
        <v>2</v>
      </c>
      <c r="CG91" s="22" t="n">
        <f aca="false">CD$78-CE$78-CF$78</f>
        <v>0</v>
      </c>
      <c r="CH91" s="0"/>
      <c r="CI91" s="4" t="s">
        <v>22</v>
      </c>
      <c r="CJ91" s="0"/>
      <c r="CK91" s="24"/>
      <c r="CL91" s="0"/>
      <c r="CM91" s="0"/>
      <c r="CN91" s="0"/>
    </row>
    <row r="92" customFormat="false" ht="12.8" hidden="false" customHeight="false" outlineLevel="0" collapsed="false">
      <c r="A92" s="6" t="s">
        <v>162</v>
      </c>
      <c r="B92" s="7" t="n">
        <f aca="false">C92+D92</f>
        <v>56</v>
      </c>
      <c r="C92" s="8" t="n">
        <f aca="false">V92+AB92+AH92+AN92+AT92</f>
        <v>28</v>
      </c>
      <c r="D92" s="8" t="n">
        <f aca="false">BX92+BR92+BL92+CD92</f>
        <v>28</v>
      </c>
      <c r="E92" s="9" t="n">
        <f aca="false">C92-D92</f>
        <v>0</v>
      </c>
      <c r="F92" s="8" t="n">
        <f aca="false">W92+AC92+AI92+AO92+AU92</f>
        <v>4</v>
      </c>
      <c r="G92" s="8" t="n">
        <f aca="false">BM92+BS92+BY92+CE92</f>
        <v>6</v>
      </c>
      <c r="H92" s="9" t="n">
        <f aca="false">F92-G92</f>
        <v>-2</v>
      </c>
      <c r="I92" s="8" t="n">
        <f aca="false">X92+AD92+AJ92+AP92+AV92</f>
        <v>4</v>
      </c>
      <c r="J92" s="8" t="n">
        <f aca="false">BN92+BT92+BZ92+CF92</f>
        <v>2</v>
      </c>
      <c r="K92" s="9" t="n">
        <f aca="false">I92-J92</f>
        <v>2</v>
      </c>
      <c r="L92" s="8" t="n">
        <f aca="false">Y92+AE92+AK92+AQ92+AW92</f>
        <v>20</v>
      </c>
      <c r="M92" s="8" t="n">
        <f aca="false">CA92+BU92+BO92+CG92</f>
        <v>20</v>
      </c>
      <c r="N92" s="43"/>
      <c r="O92" s="11"/>
      <c r="P92" s="44"/>
      <c r="Q92" s="11"/>
      <c r="R92" s="45"/>
      <c r="S92" s="6"/>
      <c r="T92" s="12" t="s">
        <v>32</v>
      </c>
      <c r="U92" s="37" t="n">
        <v>1</v>
      </c>
      <c r="V92" s="11" t="n">
        <f aca="false">SUM(W92,X92,Y92)</f>
        <v>0</v>
      </c>
      <c r="W92" s="11" t="n">
        <f aca="false">IF(X91&gt;=1,INT(W91*(1-$CJ$93/100)),0)</f>
        <v>0</v>
      </c>
      <c r="X92" s="11" t="n">
        <v>0</v>
      </c>
      <c r="Y92" s="6" t="n">
        <f aca="false">V$78-W$78-X$78</f>
        <v>0</v>
      </c>
      <c r="Z92" s="38" t="s">
        <v>33</v>
      </c>
      <c r="AA92" s="37" t="n">
        <v>1</v>
      </c>
      <c r="AB92" s="11" t="n">
        <f aca="false">SUM(AC92,AD92,AE92)</f>
        <v>4</v>
      </c>
      <c r="AC92" s="11" t="n">
        <f aca="false">IF(AD91&gt;=1,INT(AC91*(1-$CJ$93/100)),0)</f>
        <v>2</v>
      </c>
      <c r="AD92" s="11" t="n">
        <v>2</v>
      </c>
      <c r="AE92" s="6" t="n">
        <f aca="false">AB$78-AC$78-AD$78</f>
        <v>0</v>
      </c>
      <c r="AF92" s="39" t="s">
        <v>34</v>
      </c>
      <c r="AG92" s="37" t="n">
        <v>1</v>
      </c>
      <c r="AH92" s="11" t="n">
        <f aca="false">SUM(AI92,AJ92,AK92)</f>
        <v>4</v>
      </c>
      <c r="AI92" s="11" t="n">
        <f aca="false">IF(AJ91&gt;=1,INT(AI91*(1-$CJ$93/100)),0)</f>
        <v>2</v>
      </c>
      <c r="AJ92" s="11" t="n">
        <v>2</v>
      </c>
      <c r="AK92" s="6" t="n">
        <f aca="false">AH$78-AI$78-AJ$78</f>
        <v>0</v>
      </c>
      <c r="AL92" s="16" t="s">
        <v>35</v>
      </c>
      <c r="AM92" s="37" t="n">
        <v>1</v>
      </c>
      <c r="AN92" s="11" t="n">
        <f aca="false">SUM(AO92,AP92,AQ92)</f>
        <v>20</v>
      </c>
      <c r="AO92" s="11" t="n">
        <f aca="false">IF(AP91&gt;=1,INT(AO91*(1-$CJ$39/100)),0)</f>
        <v>0</v>
      </c>
      <c r="AP92" s="11" t="n">
        <v>0</v>
      </c>
      <c r="AQ92" s="6" t="n">
        <f aca="false">AN$78-AO$78-AP$78</f>
        <v>20</v>
      </c>
      <c r="AR92" s="17" t="s">
        <v>36</v>
      </c>
      <c r="AS92" s="37" t="n">
        <v>1</v>
      </c>
      <c r="AT92" s="11" t="n">
        <f aca="false">SUM(AU92,AV92,AW92)</f>
        <v>0</v>
      </c>
      <c r="AU92" s="11" t="n">
        <v>0</v>
      </c>
      <c r="AV92" s="11" t="n">
        <v>0</v>
      </c>
      <c r="AW92" s="6" t="n">
        <f aca="false">AT$78-AU$78-AV$78</f>
        <v>0</v>
      </c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38" t="s">
        <v>39</v>
      </c>
      <c r="BK92" s="40" t="n">
        <v>0</v>
      </c>
      <c r="BL92" s="11" t="n">
        <f aca="false">SUM(BM92,BN92,BO92)</f>
        <v>0</v>
      </c>
      <c r="BM92" s="11" t="n">
        <f aca="false">IF(BN91&gt;=1,INT(BM91*(1-$CJ$93/100)),0)</f>
        <v>0</v>
      </c>
      <c r="BN92" s="11" t="n">
        <f aca="false">IF(BN91&gt;1,INT(BN91*(1-$CJ$4/100)),IF(BM92=1,1,IF(BM92=0,0,BN91)))</f>
        <v>0</v>
      </c>
      <c r="BO92" s="6" t="n">
        <f aca="false">BL$78-BM$78-BN$78</f>
        <v>0</v>
      </c>
      <c r="BP92" s="15" t="s">
        <v>37</v>
      </c>
      <c r="BQ92" s="40" t="n">
        <v>0</v>
      </c>
      <c r="BR92" s="11" t="n">
        <f aca="false">SUM(BS92,BT92,BU92)</f>
        <v>4</v>
      </c>
      <c r="BS92" s="11" t="n">
        <f aca="false">IF(BT91&gt;=1,INT(BS91*(1-$CJ$93/100)),0)</f>
        <v>3</v>
      </c>
      <c r="BT92" s="11" t="n">
        <v>1</v>
      </c>
      <c r="BU92" s="22" t="n">
        <f aca="false">BR$78-BS$78-BT$78</f>
        <v>0</v>
      </c>
      <c r="BV92" s="41" t="s">
        <v>38</v>
      </c>
      <c r="BW92" s="40" t="n">
        <v>0</v>
      </c>
      <c r="BX92" s="11" t="n">
        <f aca="false">SUM(BY92,BZ92,CA92)</f>
        <v>20</v>
      </c>
      <c r="BY92" s="11" t="n">
        <f aca="false">IF(BZ91&gt;=1,INT(BY91*(1-$CJ$39/100)),0)</f>
        <v>0</v>
      </c>
      <c r="BZ92" s="11" t="n">
        <v>0</v>
      </c>
      <c r="CA92" s="22" t="n">
        <f aca="false">BX$78-BY$78-BZ$78</f>
        <v>20</v>
      </c>
      <c r="CB92" s="14" t="s">
        <v>40</v>
      </c>
      <c r="CC92" s="21" t="n">
        <v>0</v>
      </c>
      <c r="CD92" s="11" t="n">
        <f aca="false">SUM(CE92,CF92,CG92)</f>
        <v>4</v>
      </c>
      <c r="CE92" s="11" t="n">
        <f aca="false">IF(CF91&gt;=1,INT(CE91*(1-$CJ$93/100)),0)</f>
        <v>3</v>
      </c>
      <c r="CF92" s="11" t="n">
        <v>1</v>
      </c>
      <c r="CG92" s="22" t="n">
        <f aca="false">CD$78-CE$78-CF$78</f>
        <v>0</v>
      </c>
      <c r="CH92" s="0"/>
      <c r="CI92" s="4"/>
      <c r="CJ92" s="0"/>
      <c r="CK92" s="24"/>
      <c r="CL92" s="0"/>
      <c r="CM92" s="0"/>
      <c r="CN92" s="0"/>
    </row>
    <row r="93" customFormat="false" ht="12.8" hidden="false" customHeight="false" outlineLevel="0" collapsed="false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1"/>
      <c r="CH93" s="0"/>
      <c r="CI93" s="0" t="s">
        <v>41</v>
      </c>
      <c r="CJ93" s="24" t="n">
        <v>10</v>
      </c>
      <c r="CK93" s="24"/>
      <c r="CL93" s="0"/>
      <c r="CM93" s="0"/>
      <c r="CN93" s="0"/>
    </row>
    <row r="94" customFormat="false" ht="12.8" hidden="false" customHeight="false" outlineLevel="0" collapsed="false">
      <c r="V94" s="1"/>
      <c r="W94" s="1"/>
      <c r="X94" s="1"/>
      <c r="Y94" s="1"/>
      <c r="CH94" s="0"/>
      <c r="CI94" s="0"/>
      <c r="CJ94" s="24"/>
      <c r="CK94" s="0"/>
      <c r="CL94" s="0"/>
      <c r="CM94" s="0"/>
      <c r="CN94" s="0"/>
    </row>
    <row r="95" customFormat="false" ht="12.8" hidden="false" customHeight="false" outlineLevel="0" collapsed="false">
      <c r="V95" s="1"/>
      <c r="W95" s="1"/>
      <c r="X95" s="1"/>
      <c r="Y95" s="1"/>
      <c r="CH95" s="0"/>
      <c r="CI95" s="0"/>
      <c r="CJ95" s="24"/>
      <c r="CK95" s="0"/>
      <c r="CL95" s="0"/>
      <c r="CM95" s="0"/>
      <c r="CN95" s="0"/>
    </row>
    <row r="96" customFormat="false" ht="12.8" hidden="false" customHeight="false" outlineLevel="0" collapsed="false">
      <c r="C96" s="46"/>
      <c r="CH96" s="0"/>
      <c r="CI96" s="0"/>
      <c r="CJ96" s="24"/>
      <c r="CK96" s="0"/>
      <c r="CL96" s="0"/>
      <c r="CM96" s="0"/>
      <c r="CN96" s="0"/>
    </row>
    <row r="97" customFormat="false" ht="12.8" hidden="false" customHeight="false" outlineLevel="0" collapsed="false">
      <c r="CH97" s="0"/>
      <c r="CI97" s="0"/>
      <c r="CJ97" s="24"/>
      <c r="CK97" s="0"/>
      <c r="CL97" s="0"/>
      <c r="CM97" s="0"/>
      <c r="CN97" s="0"/>
    </row>
    <row r="98" customFormat="false" ht="12.8" hidden="false" customHeight="false" outlineLevel="0" collapsed="false">
      <c r="CH98" s="0"/>
      <c r="CI98" s="0"/>
      <c r="CJ98" s="24"/>
      <c r="CK98" s="0"/>
      <c r="CL98" s="0"/>
      <c r="CM98" s="0"/>
      <c r="CN98" s="0"/>
    </row>
    <row r="99" customFormat="false" ht="12.8" hidden="false" customHeight="false" outlineLevel="0" collapsed="false">
      <c r="CH99" s="0"/>
      <c r="CI99" s="0"/>
      <c r="CJ99" s="24"/>
      <c r="CK99" s="0"/>
      <c r="CL99" s="0"/>
      <c r="CM99" s="0"/>
      <c r="CN99" s="0"/>
    </row>
    <row r="100" customFormat="false" ht="12.8" hidden="false" customHeight="false" outlineLevel="0" collapsed="false">
      <c r="CH100" s="0"/>
      <c r="CI100" s="0"/>
      <c r="CJ100" s="24"/>
      <c r="CK100" s="0"/>
      <c r="CL100" s="0"/>
      <c r="CM100" s="0"/>
      <c r="CN100" s="0"/>
    </row>
    <row r="101" customFormat="false" ht="12.8" hidden="false" customHeight="false" outlineLevel="0" collapsed="false">
      <c r="CH101" s="0"/>
      <c r="CI101" s="0"/>
      <c r="CJ101" s="24"/>
      <c r="CK101" s="0"/>
      <c r="CL101" s="0"/>
      <c r="CM101" s="0"/>
      <c r="CN101" s="0"/>
    </row>
    <row r="102" customFormat="false" ht="12.8" hidden="false" customHeight="false" outlineLevel="0" collapsed="false">
      <c r="CH102" s="0"/>
      <c r="CI102" s="0"/>
      <c r="CJ102" s="24"/>
      <c r="CK102" s="0"/>
      <c r="CL102" s="0"/>
      <c r="CM102" s="0"/>
      <c r="CN102" s="0"/>
    </row>
    <row r="103" customFormat="false" ht="12.8" hidden="false" customHeight="false" outlineLevel="0" collapsed="false">
      <c r="CH103" s="0"/>
      <c r="CI103" s="0"/>
      <c r="CJ103" s="24"/>
      <c r="CK103" s="0"/>
      <c r="CL103" s="0"/>
      <c r="CM103" s="0"/>
      <c r="CN103" s="0"/>
    </row>
    <row r="104" customFormat="false" ht="12.8" hidden="false" customHeight="false" outlineLevel="0" collapsed="false">
      <c r="CH104" s="0"/>
      <c r="CI104" s="0"/>
      <c r="CJ104" s="0"/>
      <c r="CK104" s="0"/>
      <c r="CL104" s="0"/>
      <c r="CM104" s="0"/>
      <c r="CN104" s="0"/>
    </row>
    <row r="105" customFormat="false" ht="12.8" hidden="false" customHeight="false" outlineLevel="0" collapsed="false">
      <c r="CH105" s="0"/>
      <c r="CI105" s="0"/>
      <c r="CJ105" s="0"/>
      <c r="CK105" s="0"/>
      <c r="CL105" s="0"/>
      <c r="CM105" s="0"/>
      <c r="CN105" s="0"/>
    </row>
    <row r="106" customFormat="false" ht="12.8" hidden="false" customHeight="false" outlineLevel="0" collapsed="false">
      <c r="CH106" s="0"/>
      <c r="CI106" s="0"/>
      <c r="CJ106" s="0"/>
      <c r="CK106" s="0"/>
      <c r="CL106" s="0"/>
      <c r="CM106" s="0"/>
      <c r="CN106" s="0"/>
    </row>
    <row r="107" customFormat="false" ht="12.8" hidden="false" customHeight="false" outlineLevel="0" collapsed="false">
      <c r="CH107" s="0"/>
      <c r="CI107" s="4" t="s">
        <v>22</v>
      </c>
      <c r="CJ107" s="0"/>
      <c r="CK107" s="0"/>
      <c r="CL107" s="0"/>
      <c r="CM107" s="0"/>
      <c r="CN107" s="0"/>
    </row>
    <row r="108" customFormat="false" ht="12.8" hidden="false" customHeight="false" outlineLevel="0" collapsed="false">
      <c r="CH108" s="0"/>
      <c r="CI108" s="4"/>
      <c r="CJ108" s="0"/>
      <c r="CK108" s="0"/>
      <c r="CL108" s="0"/>
      <c r="CM108" s="0"/>
      <c r="CN108" s="0"/>
    </row>
    <row r="109" customFormat="false" ht="12.8" hidden="false" customHeight="false" outlineLevel="0" collapsed="false">
      <c r="CH109" s="0"/>
      <c r="CI109" s="0" t="s">
        <v>41</v>
      </c>
      <c r="CJ109" s="24" t="n">
        <v>10</v>
      </c>
      <c r="CK109" s="0"/>
      <c r="CL109" s="0"/>
      <c r="CM109" s="0"/>
      <c r="CN109" s="0"/>
    </row>
    <row r="110" customFormat="false" ht="12.8" hidden="false" customHeight="false" outlineLevel="0" collapsed="false">
      <c r="CH110" s="0"/>
      <c r="CI110" s="0"/>
      <c r="CJ110" s="0"/>
      <c r="CK110" s="0"/>
      <c r="CL110" s="0"/>
      <c r="CM110" s="0"/>
      <c r="CN110" s="0"/>
    </row>
    <row r="111" customFormat="false" ht="12.8" hidden="false" customHeight="false" outlineLevel="0" collapsed="false">
      <c r="CH111" s="0"/>
      <c r="CI111" s="0"/>
      <c r="CJ111" s="0"/>
      <c r="CK111" s="0"/>
      <c r="CL111" s="0"/>
      <c r="CM111" s="0"/>
      <c r="CN111" s="0"/>
    </row>
    <row r="112" customFormat="false" ht="12.8" hidden="false" customHeight="false" outlineLevel="0" collapsed="false">
      <c r="CH112" s="0"/>
      <c r="CI112" s="0"/>
      <c r="CJ112" s="0"/>
      <c r="CK112" s="0"/>
      <c r="CL112" s="0"/>
      <c r="CM112" s="0"/>
      <c r="CN112" s="0"/>
    </row>
    <row r="113" customFormat="false" ht="12.8" hidden="false" customHeight="false" outlineLevel="0" collapsed="false">
      <c r="CH113" s="0"/>
      <c r="CI113" s="0"/>
      <c r="CJ113" s="0"/>
      <c r="CK113" s="0"/>
      <c r="CL113" s="0"/>
      <c r="CM113" s="0"/>
      <c r="CN113" s="0"/>
    </row>
    <row r="114" customFormat="false" ht="12.8" hidden="false" customHeight="false" outlineLevel="0" collapsed="false">
      <c r="CH114" s="0"/>
      <c r="CI114" s="0"/>
      <c r="CJ114" s="0"/>
      <c r="CK114" s="0"/>
      <c r="CL114" s="0"/>
      <c r="CM114" s="0"/>
      <c r="CN114" s="0"/>
    </row>
    <row r="115" customFormat="false" ht="12.8" hidden="false" customHeight="false" outlineLevel="0" collapsed="false">
      <c r="CH115" s="0"/>
      <c r="CI115" s="0"/>
      <c r="CJ115" s="0"/>
      <c r="CK115" s="0"/>
      <c r="CL115" s="0"/>
      <c r="CM115" s="0"/>
      <c r="CN115" s="0"/>
    </row>
    <row r="116" customFormat="false" ht="12.8" hidden="false" customHeight="false" outlineLevel="0" collapsed="false">
      <c r="CH116" s="0"/>
      <c r="CI116" s="0"/>
      <c r="CJ116" s="0"/>
      <c r="CK116" s="0"/>
      <c r="CL116" s="0"/>
      <c r="CM116" s="0"/>
      <c r="CN116" s="0"/>
    </row>
    <row r="117" customFormat="false" ht="12.8" hidden="false" customHeight="false" outlineLevel="0" collapsed="false">
      <c r="CH117" s="0"/>
      <c r="CI117" s="0"/>
      <c r="CJ117" s="0"/>
      <c r="CK117" s="0"/>
      <c r="CL117" s="0"/>
      <c r="CM117" s="0"/>
      <c r="CN117" s="0"/>
    </row>
    <row r="118" customFormat="false" ht="12.8" hidden="false" customHeight="false" outlineLevel="0" collapsed="false">
      <c r="CH118" s="0"/>
      <c r="CI118" s="0"/>
      <c r="CJ118" s="0"/>
      <c r="CK118" s="0"/>
      <c r="CL118" s="0"/>
      <c r="CM118" s="0"/>
      <c r="CN118" s="0"/>
    </row>
    <row r="119" customFormat="false" ht="12.8" hidden="false" customHeight="false" outlineLevel="0" collapsed="false">
      <c r="CH119" s="0"/>
      <c r="CI119" s="0"/>
      <c r="CJ119" s="0"/>
      <c r="CK119" s="0"/>
      <c r="CL119" s="0"/>
      <c r="CM119" s="0"/>
      <c r="CN119" s="0"/>
    </row>
    <row r="120" customFormat="false" ht="12.8" hidden="false" customHeight="false" outlineLevel="0" collapsed="false">
      <c r="CH120" s="0"/>
      <c r="CI120" s="4" t="s">
        <v>22</v>
      </c>
      <c r="CJ120" s="0"/>
      <c r="CK120" s="0"/>
      <c r="CL120" s="0"/>
      <c r="CM120" s="0"/>
      <c r="CN120" s="0"/>
    </row>
    <row r="121" customFormat="false" ht="12.8" hidden="false" customHeight="false" outlineLevel="0" collapsed="false">
      <c r="CH121" s="0"/>
      <c r="CI121" s="4"/>
      <c r="CJ121" s="0"/>
      <c r="CK121" s="0"/>
      <c r="CL121" s="0"/>
      <c r="CM121" s="0"/>
      <c r="CN121" s="0"/>
    </row>
    <row r="122" customFormat="false" ht="12.8" hidden="false" customHeight="false" outlineLevel="0" collapsed="false">
      <c r="CH122" s="0"/>
      <c r="CI122" s="0" t="s">
        <v>41</v>
      </c>
      <c r="CJ122" s="24" t="n">
        <v>10</v>
      </c>
      <c r="CK122" s="0"/>
      <c r="CL122" s="0"/>
      <c r="CM122" s="0"/>
      <c r="CN122" s="0"/>
    </row>
    <row r="123" customFormat="false" ht="12.8" hidden="false" customHeight="false" outlineLevel="0" collapsed="false">
      <c r="CH123" s="0"/>
      <c r="CI123" s="0"/>
      <c r="CJ123" s="0"/>
      <c r="CK123" s="0"/>
      <c r="CL123" s="0"/>
      <c r="CM123" s="0"/>
      <c r="CN123" s="0"/>
    </row>
    <row r="124" customFormat="false" ht="12.8" hidden="false" customHeight="false" outlineLevel="0" collapsed="false">
      <c r="CH124" s="0"/>
      <c r="CI124" s="0"/>
      <c r="CJ124" s="0"/>
      <c r="CK124" s="0"/>
      <c r="CL124" s="0"/>
      <c r="CM124" s="0"/>
      <c r="CN124" s="0"/>
    </row>
    <row r="125" customFormat="false" ht="12.8" hidden="false" customHeight="false" outlineLevel="0" collapsed="false">
      <c r="CH125" s="0"/>
      <c r="CI125" s="0"/>
      <c r="CJ125" s="0"/>
      <c r="CK125" s="0"/>
      <c r="CL125" s="0"/>
      <c r="CM125" s="0"/>
      <c r="CN125" s="0"/>
    </row>
    <row r="126" customFormat="false" ht="12.8" hidden="false" customHeight="false" outlineLevel="0" collapsed="false">
      <c r="CH126" s="0"/>
      <c r="CI126" s="0"/>
      <c r="CJ126" s="0"/>
      <c r="CK126" s="0"/>
      <c r="CL126" s="0"/>
      <c r="CM126" s="0"/>
      <c r="CN126" s="0"/>
    </row>
    <row r="127" customFormat="false" ht="12.8" hidden="false" customHeight="false" outlineLevel="0" collapsed="false">
      <c r="CH127" s="0"/>
      <c r="CI127" s="4" t="s">
        <v>22</v>
      </c>
      <c r="CJ127" s="0"/>
      <c r="CK127" s="0"/>
      <c r="CL127" s="0"/>
      <c r="CM127" s="0"/>
      <c r="CN127" s="0"/>
    </row>
    <row r="128" customFormat="false" ht="12.8" hidden="false" customHeight="false" outlineLevel="0" collapsed="false">
      <c r="CH128" s="0"/>
      <c r="CI128" s="4"/>
      <c r="CJ128" s="0"/>
      <c r="CK128" s="0"/>
      <c r="CL128" s="0"/>
      <c r="CM128" s="0"/>
      <c r="CN128" s="0"/>
    </row>
    <row r="129" customFormat="false" ht="12.8" hidden="false" customHeight="false" outlineLevel="0" collapsed="false">
      <c r="CH129" s="0"/>
      <c r="CI129" s="0" t="s">
        <v>41</v>
      </c>
      <c r="CJ129" s="24" t="n">
        <v>10</v>
      </c>
      <c r="CK129" s="0"/>
      <c r="CL129" s="0"/>
      <c r="CM129" s="0"/>
      <c r="CN129" s="0"/>
    </row>
    <row r="130" customFormat="false" ht="12.8" hidden="false" customHeight="false" outlineLevel="0" collapsed="false">
      <c r="CH130" s="0"/>
      <c r="CI130" s="0"/>
      <c r="CJ130" s="0"/>
      <c r="CK130" s="0"/>
      <c r="CL130" s="0"/>
      <c r="CM130" s="0"/>
      <c r="CN130" s="0"/>
    </row>
    <row r="131" customFormat="false" ht="12.8" hidden="false" customHeight="false" outlineLevel="0" collapsed="false">
      <c r="CH131" s="0"/>
      <c r="CI131" s="0"/>
      <c r="CJ131" s="0"/>
      <c r="CK131" s="0"/>
      <c r="CL131" s="0"/>
      <c r="CM131" s="0"/>
      <c r="CN131" s="0"/>
    </row>
    <row r="132" customFormat="false" ht="12.8" hidden="false" customHeight="false" outlineLevel="0" collapsed="false">
      <c r="CH132" s="0"/>
      <c r="CI132" s="0"/>
      <c r="CJ132" s="0"/>
      <c r="CK132" s="0"/>
      <c r="CL132" s="0"/>
      <c r="CM132" s="0"/>
      <c r="CN132" s="0"/>
    </row>
    <row r="133" customFormat="false" ht="12.8" hidden="false" customHeight="false" outlineLevel="0" collapsed="false">
      <c r="CH133" s="0"/>
      <c r="CI133" s="0"/>
      <c r="CJ133" s="0"/>
      <c r="CK133" s="0"/>
      <c r="CL133" s="0"/>
      <c r="CM133" s="0"/>
      <c r="CN133" s="0"/>
    </row>
    <row r="134" customFormat="false" ht="12.8" hidden="false" customHeight="false" outlineLevel="0" collapsed="false">
      <c r="CH134" s="0"/>
      <c r="CI134" s="4" t="s">
        <v>22</v>
      </c>
      <c r="CJ134" s="0"/>
      <c r="CK134" s="0"/>
      <c r="CL134" s="0"/>
      <c r="CM134" s="0"/>
      <c r="CN134" s="0"/>
    </row>
    <row r="135" customFormat="false" ht="12.8" hidden="false" customHeight="false" outlineLevel="0" collapsed="false">
      <c r="CH135" s="0"/>
      <c r="CI135" s="4"/>
      <c r="CJ135" s="0"/>
      <c r="CK135" s="0"/>
      <c r="CL135" s="0"/>
      <c r="CM135" s="0"/>
      <c r="CN135" s="0"/>
    </row>
    <row r="136" customFormat="false" ht="12.8" hidden="false" customHeight="false" outlineLevel="0" collapsed="false">
      <c r="CH136" s="0"/>
      <c r="CI136" s="0" t="s">
        <v>41</v>
      </c>
      <c r="CJ136" s="24" t="n">
        <v>10</v>
      </c>
      <c r="CK136" s="0"/>
      <c r="CL136" s="0"/>
      <c r="CM136" s="0"/>
      <c r="CN136" s="0"/>
    </row>
    <row r="137" customFormat="false" ht="12.8" hidden="false" customHeight="false" outlineLevel="0" collapsed="false">
      <c r="CH137" s="0"/>
      <c r="CI137" s="0"/>
      <c r="CJ137" s="0"/>
      <c r="CK137" s="0"/>
      <c r="CL137" s="0"/>
      <c r="CM137" s="0"/>
      <c r="CN137" s="0"/>
    </row>
    <row r="138" customFormat="false" ht="12.8" hidden="false" customHeight="false" outlineLevel="0" collapsed="false">
      <c r="CH138" s="0"/>
      <c r="CI138" s="0"/>
      <c r="CJ138" s="0"/>
      <c r="CK138" s="0"/>
      <c r="CL138" s="0"/>
      <c r="CM138" s="0"/>
      <c r="CN138" s="0"/>
    </row>
    <row r="139" customFormat="false" ht="12.8" hidden="false" customHeight="false" outlineLevel="0" collapsed="false">
      <c r="CH139" s="0"/>
      <c r="CI139" s="0"/>
      <c r="CJ139" s="0"/>
      <c r="CK139" s="0"/>
      <c r="CL139" s="0"/>
      <c r="CM139" s="0"/>
      <c r="CN139" s="0"/>
    </row>
  </sheetData>
  <mergeCells count="69">
    <mergeCell ref="A1:A3"/>
    <mergeCell ref="B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CB1:CG1"/>
    <mergeCell ref="B2:E2"/>
    <mergeCell ref="F2:H2"/>
    <mergeCell ref="I2:K2"/>
    <mergeCell ref="L2:M2"/>
    <mergeCell ref="N2:O2"/>
    <mergeCell ref="P2:Q2"/>
    <mergeCell ref="R2:S2"/>
    <mergeCell ref="T2:T3"/>
    <mergeCell ref="U2:U3"/>
    <mergeCell ref="V2:Y2"/>
    <mergeCell ref="Z2:Z3"/>
    <mergeCell ref="AA2:AA3"/>
    <mergeCell ref="AB2:AE2"/>
    <mergeCell ref="AF2:AF3"/>
    <mergeCell ref="AG2:AG3"/>
    <mergeCell ref="AH2:AK2"/>
    <mergeCell ref="AL2:AL3"/>
    <mergeCell ref="AM2:AM3"/>
    <mergeCell ref="AN2:AQ2"/>
    <mergeCell ref="AR2:AR3"/>
    <mergeCell ref="AS2:AS3"/>
    <mergeCell ref="AT2:AW2"/>
    <mergeCell ref="AX2:AX3"/>
    <mergeCell ref="AY2:AY3"/>
    <mergeCell ref="AZ2:BC2"/>
    <mergeCell ref="BD2:BD3"/>
    <mergeCell ref="BE2:BE3"/>
    <mergeCell ref="BF2:BI2"/>
    <mergeCell ref="BJ2:BJ3"/>
    <mergeCell ref="BK2:BK3"/>
    <mergeCell ref="BL2:BO2"/>
    <mergeCell ref="BP2:BP3"/>
    <mergeCell ref="BQ2:BQ3"/>
    <mergeCell ref="BR2:BU2"/>
    <mergeCell ref="BV2:BV3"/>
    <mergeCell ref="BW2:BW3"/>
    <mergeCell ref="BX2:CA2"/>
    <mergeCell ref="CB2:CB3"/>
    <mergeCell ref="CC2:CC3"/>
    <mergeCell ref="CD2:CG2"/>
    <mergeCell ref="N5:N22"/>
    <mergeCell ref="P5:P22"/>
    <mergeCell ref="R5:R22"/>
    <mergeCell ref="N25:N44"/>
    <mergeCell ref="P25:P44"/>
    <mergeCell ref="R25:R44"/>
    <mergeCell ref="N47:N60"/>
    <mergeCell ref="P47:P60"/>
    <mergeCell ref="R47:R60"/>
    <mergeCell ref="N63:N76"/>
    <mergeCell ref="P63:P76"/>
    <mergeCell ref="R63:R76"/>
    <mergeCell ref="N79:N92"/>
    <mergeCell ref="P79:P92"/>
    <mergeCell ref="R79:R92"/>
  </mergeCells>
  <hyperlinks>
    <hyperlink ref="CN11" r:id="rId1" display="https://smart-stats-tools.org/lesion-challenge-2015"/>
    <hyperlink ref="CN12" r:id="rId2" display="https://doi.org/10.1007/s12021-017-9348-7"/>
    <hyperlink ref="CO12" r:id="rId3" display="https://github.com/muschellij2/open_ms_data/"/>
    <hyperlink ref="CN13" r:id="rId4" display="https://portal.fli-iam.irisa.fr/"/>
    <hyperlink ref="CN14" r:id="rId5" display="https://portal.fli-iam.irisa.fr/"/>
    <hyperlink ref="CN15" r:id="rId6" display="https://www.sciencedirect.com/science/article/pii/S235234092200347X"/>
    <hyperlink ref="CO15" r:id="rId7" display="https://data.mendeley.com/datasets/8bctsm8jz7/1"/>
    <hyperlink ref="CN16" r:id="rId8" display="https://www.jstor.org/stable/3067153?seq=5"/>
    <hyperlink ref="CO16" r:id="rId9" display="https://ida.loni.usc.edu/"/>
    <hyperlink ref="CN17" r:id="rId10" display="https://www.oasis-brains.org/"/>
    <hyperlink ref="CN18" r:id="rId11" display="https://adni.loni.usc.edu/"/>
    <hyperlink ref="CN19" r:id="rId12" display="https://doi.org/10.1186/s13550-021-00830-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:A1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1" width="5.55"/>
    <col collapsed="false" customWidth="true" hidden="false" outlineLevel="0" max="3" min="3" style="1" width="7.17"/>
    <col collapsed="false" customWidth="true" hidden="false" outlineLevel="0" max="4" min="4" style="1" width="7.07"/>
    <col collapsed="false" customWidth="true" hidden="false" outlineLevel="0" max="5" min="5" style="1" width="4.17"/>
    <col collapsed="false" customWidth="true" hidden="false" outlineLevel="0" max="6" min="6" style="1" width="6.94"/>
    <col collapsed="false" customWidth="true" hidden="false" outlineLevel="0" max="7" min="7" style="1" width="7.17"/>
    <col collapsed="false" customWidth="true" hidden="false" outlineLevel="0" max="8" min="8" style="1" width="4.05"/>
    <col collapsed="false" customWidth="true" hidden="false" outlineLevel="0" max="9" min="9" style="1" width="6.94"/>
    <col collapsed="false" customWidth="true" hidden="false" outlineLevel="0" max="10" min="10" style="1" width="7.95"/>
    <col collapsed="false" customWidth="true" hidden="false" outlineLevel="0" max="11" min="11" style="1" width="4.63"/>
    <col collapsed="false" customWidth="true" hidden="false" outlineLevel="0" max="12" min="12" style="1" width="6.94"/>
    <col collapsed="false" customWidth="true" hidden="false" outlineLevel="0" max="13" min="13" style="1" width="7.29"/>
    <col collapsed="false" customWidth="true" hidden="false" outlineLevel="0" max="14" min="14" style="1" width="3.37"/>
    <col collapsed="false" customWidth="true" hidden="false" outlineLevel="0" max="15" min="15" style="1" width="8.4"/>
    <col collapsed="false" customWidth="true" hidden="false" outlineLevel="0" max="16" min="16" style="1" width="3.11"/>
    <col collapsed="false" customWidth="true" hidden="false" outlineLevel="0" max="17" min="17" style="1" width="8.4"/>
    <col collapsed="false" customWidth="true" hidden="false" outlineLevel="0" max="18" min="18" style="1" width="3.7"/>
    <col collapsed="false" customWidth="true" hidden="false" outlineLevel="0" max="19" min="19" style="1" width="8.66"/>
    <col collapsed="false" customWidth="true" hidden="false" outlineLevel="0" max="20" min="20" style="1" width="16.87"/>
    <col collapsed="false" customWidth="true" hidden="false" outlineLevel="0" max="21" min="21" style="1" width="7.11"/>
    <col collapsed="false" customWidth="true" hidden="false" outlineLevel="0" max="22" min="22" style="2" width="5.81"/>
    <col collapsed="false" customWidth="true" hidden="false" outlineLevel="0" max="23" min="23" style="2" width="5.88"/>
    <col collapsed="false" customWidth="true" hidden="false" outlineLevel="0" max="24" min="24" style="2" width="5.81"/>
    <col collapsed="false" customWidth="true" hidden="false" outlineLevel="0" max="25" min="25" style="2" width="5.1"/>
    <col collapsed="false" customWidth="true" hidden="false" outlineLevel="0" max="26" min="26" style="1" width="16.91"/>
    <col collapsed="false" customWidth="true" hidden="false" outlineLevel="0" max="27" min="27" style="1" width="6.88"/>
    <col collapsed="false" customWidth="true" hidden="false" outlineLevel="0" max="28" min="28" style="2" width="6.21"/>
    <col collapsed="false" customWidth="true" hidden="false" outlineLevel="0" max="29" min="29" style="2" width="6.81"/>
    <col collapsed="false" customWidth="true" hidden="false" outlineLevel="0" max="30" min="30" style="2" width="7.09"/>
    <col collapsed="false" customWidth="true" hidden="false" outlineLevel="0" max="31" min="31" style="2" width="5.41"/>
    <col collapsed="false" customWidth="true" hidden="false" outlineLevel="0" max="32" min="32" style="1" width="18.08"/>
    <col collapsed="false" customWidth="true" hidden="false" outlineLevel="0" max="33" min="33" style="2" width="7.04"/>
    <col collapsed="false" customWidth="true" hidden="false" outlineLevel="0" max="34" min="34" style="2" width="5.76"/>
    <col collapsed="false" customWidth="true" hidden="false" outlineLevel="0" max="35" min="35" style="2" width="5.88"/>
    <col collapsed="false" customWidth="true" hidden="false" outlineLevel="0" max="36" min="36" style="2" width="5.76"/>
    <col collapsed="false" customWidth="true" hidden="false" outlineLevel="0" max="37" min="37" style="2" width="5.16"/>
    <col collapsed="false" customWidth="true" hidden="false" outlineLevel="0" max="38" min="38" style="1" width="17.19"/>
    <col collapsed="false" customWidth="true" hidden="false" outlineLevel="0" max="39" min="39" style="2" width="7.04"/>
    <col collapsed="false" customWidth="true" hidden="false" outlineLevel="0" max="40" min="40" style="2" width="7.22"/>
    <col collapsed="false" customWidth="true" hidden="false" outlineLevel="0" max="41" min="41" style="2" width="6.05"/>
    <col collapsed="false" customWidth="true" hidden="false" outlineLevel="0" max="42" min="42" style="2" width="6.15"/>
    <col collapsed="false" customWidth="true" hidden="false" outlineLevel="0" max="43" min="43" style="2" width="5.55"/>
    <col collapsed="false" customWidth="true" hidden="false" outlineLevel="0" max="44" min="44" style="1" width="17.09"/>
    <col collapsed="false" customWidth="true" hidden="false" outlineLevel="0" max="45" min="45" style="2" width="6.74"/>
    <col collapsed="false" customWidth="true" hidden="false" outlineLevel="0" max="46" min="46" style="2" width="6.15"/>
    <col collapsed="false" customWidth="true" hidden="false" outlineLevel="0" max="47" min="47" style="1" width="6.84"/>
    <col collapsed="false" customWidth="true" hidden="false" outlineLevel="0" max="48" min="48" style="1" width="6.23"/>
    <col collapsed="false" customWidth="true" hidden="false" outlineLevel="0" max="49" min="49" style="2" width="5.55"/>
    <col collapsed="false" customWidth="true" hidden="false" outlineLevel="0" max="50" min="50" style="2" width="17.99"/>
    <col collapsed="false" customWidth="true" hidden="false" outlineLevel="0" max="51" min="51" style="2" width="6.57"/>
    <col collapsed="false" customWidth="true" hidden="false" outlineLevel="0" max="52" min="52" style="2" width="5.78"/>
    <col collapsed="false" customWidth="true" hidden="false" outlineLevel="0" max="53" min="53" style="2" width="5.96"/>
    <col collapsed="false" customWidth="true" hidden="false" outlineLevel="0" max="54" min="54" style="2" width="5.88"/>
    <col collapsed="false" customWidth="true" hidden="false" outlineLevel="0" max="55" min="55" style="2" width="5.16"/>
    <col collapsed="false" customWidth="true" hidden="false" outlineLevel="0" max="56" min="56" style="1" width="17.53"/>
    <col collapsed="false" customWidth="true" hidden="false" outlineLevel="0" max="57" min="57" style="2" width="8.33"/>
    <col collapsed="false" customWidth="true" hidden="false" outlineLevel="0" max="58" min="58" style="2" width="6.61"/>
    <col collapsed="false" customWidth="true" hidden="false" outlineLevel="0" max="59" min="59" style="2" width="5.83"/>
    <col collapsed="false" customWidth="true" hidden="false" outlineLevel="0" max="60" min="60" style="2" width="6.83"/>
    <col collapsed="false" customWidth="true" hidden="false" outlineLevel="0" max="61" min="61" style="2" width="5.89"/>
    <col collapsed="false" customWidth="true" hidden="false" outlineLevel="0" max="62" min="62" style="2" width="16.91"/>
    <col collapsed="false" customWidth="true" hidden="false" outlineLevel="0" max="63" min="63" style="2" width="6.94"/>
    <col collapsed="false" customWidth="true" hidden="false" outlineLevel="0" max="64" min="64" style="2" width="5.73"/>
    <col collapsed="false" customWidth="true" hidden="false" outlineLevel="0" max="65" min="65" style="2" width="5.83"/>
    <col collapsed="false" customWidth="true" hidden="false" outlineLevel="0" max="66" min="66" style="2" width="5.73"/>
    <col collapsed="false" customWidth="true" hidden="false" outlineLevel="0" max="67" min="67" style="2" width="5.09"/>
    <col collapsed="false" customWidth="true" hidden="false" outlineLevel="0" max="68" min="68" style="2" width="17.67"/>
    <col collapsed="false" customWidth="true" hidden="false" outlineLevel="0" max="69" min="69" style="2" width="7.31"/>
    <col collapsed="false" customWidth="true" hidden="false" outlineLevel="0" max="70" min="70" style="2" width="5.73"/>
    <col collapsed="false" customWidth="true" hidden="false" outlineLevel="0" max="71" min="71" style="2" width="5.83"/>
    <col collapsed="false" customWidth="true" hidden="false" outlineLevel="0" max="72" min="72" style="2" width="5.73"/>
    <col collapsed="false" customWidth="true" hidden="false" outlineLevel="0" max="73" min="73" style="1" width="5.09"/>
    <col collapsed="false" customWidth="true" hidden="false" outlineLevel="0" max="74" min="74" style="1" width="16.67"/>
    <col collapsed="false" customWidth="true" hidden="false" outlineLevel="0" max="75" min="75" style="2" width="7.56"/>
    <col collapsed="false" customWidth="true" hidden="false" outlineLevel="0" max="76" min="76" style="2" width="5.78"/>
    <col collapsed="false" customWidth="true" hidden="false" outlineLevel="0" max="77" min="77" style="2" width="5.96"/>
    <col collapsed="false" customWidth="true" hidden="false" outlineLevel="0" max="78" min="78" style="1" width="5.88"/>
    <col collapsed="false" customWidth="true" hidden="false" outlineLevel="0" max="79" min="79" style="2" width="5.16"/>
    <col collapsed="false" customWidth="true" hidden="false" outlineLevel="0" max="80" min="80" style="1" width="16.99"/>
    <col collapsed="false" customWidth="true" hidden="false" outlineLevel="0" max="81" min="81" style="2" width="7.56"/>
    <col collapsed="false" customWidth="true" hidden="false" outlineLevel="0" max="82" min="82" style="2" width="5.78"/>
    <col collapsed="false" customWidth="true" hidden="false" outlineLevel="0" max="83" min="83" style="2" width="5.96"/>
    <col collapsed="false" customWidth="true" hidden="false" outlineLevel="0" max="84" min="84" style="2" width="5.88"/>
    <col collapsed="false" customWidth="true" hidden="false" outlineLevel="0" max="85" min="85" style="2" width="5.16"/>
    <col collapsed="false" customWidth="true" hidden="false" outlineLevel="0" max="86" min="86" style="2" width="16.6"/>
    <col collapsed="false" customWidth="true" hidden="false" outlineLevel="0" max="87" min="87" style="2" width="7.64"/>
    <col collapsed="false" customWidth="true" hidden="false" outlineLevel="0" max="88" min="88" style="2" width="5.76"/>
    <col collapsed="false" customWidth="true" hidden="false" outlineLevel="0" max="89" min="89" style="2" width="5.88"/>
    <col collapsed="false" customWidth="true" hidden="false" outlineLevel="0" max="90" min="90" style="2" width="5.76"/>
    <col collapsed="false" customWidth="true" hidden="false" outlineLevel="0" max="91" min="91" style="2" width="5.16"/>
    <col collapsed="false" customWidth="true" hidden="false" outlineLevel="0" max="92" min="92" style="2" width="18.15"/>
    <col collapsed="false" customWidth="true" hidden="false" outlineLevel="0" max="93" min="93" style="2" width="7.15"/>
    <col collapsed="false" customWidth="true" hidden="false" outlineLevel="0" max="94" min="94" style="2" width="5.78"/>
    <col collapsed="false" customWidth="true" hidden="false" outlineLevel="0" max="95" min="95" style="2" width="5.96"/>
    <col collapsed="false" customWidth="true" hidden="false" outlineLevel="0" max="96" min="96" style="2" width="5.95"/>
    <col collapsed="false" customWidth="true" hidden="false" outlineLevel="0" max="97" min="97" style="2" width="5.16"/>
    <col collapsed="false" customWidth="true" hidden="false" outlineLevel="0" max="98" min="98" style="2" width="18.28"/>
    <col collapsed="false" customWidth="true" hidden="false" outlineLevel="0" max="99" min="99" style="2" width="7.15"/>
    <col collapsed="false" customWidth="true" hidden="false" outlineLevel="0" max="100" min="100" style="2" width="5.78"/>
    <col collapsed="false" customWidth="true" hidden="false" outlineLevel="0" max="101" min="101" style="2" width="5.96"/>
    <col collapsed="false" customWidth="true" hidden="false" outlineLevel="0" max="102" min="102" style="2" width="5.88"/>
    <col collapsed="false" customWidth="true" hidden="false" outlineLevel="0" max="103" min="103" style="2" width="5.16"/>
    <col collapsed="false" customWidth="true" hidden="false" outlineLevel="0" max="104" min="104" style="2" width="16.6"/>
    <col collapsed="false" customWidth="true" hidden="false" outlineLevel="0" max="105" min="105" style="2" width="7.31"/>
    <col collapsed="false" customWidth="true" hidden="false" outlineLevel="0" max="106" min="106" style="2" width="5.73"/>
    <col collapsed="false" customWidth="true" hidden="false" outlineLevel="0" max="107" min="107" style="2" width="5.83"/>
    <col collapsed="false" customWidth="true" hidden="false" outlineLevel="0" max="108" min="108" style="2" width="5.73"/>
    <col collapsed="false" customWidth="true" hidden="false" outlineLevel="0" max="109" min="109" style="2" width="5.09"/>
    <col collapsed="false" customWidth="true" hidden="false" outlineLevel="0" max="110" min="110" style="2" width="18.15"/>
    <col collapsed="false" customWidth="true" hidden="false" outlineLevel="0" max="111" min="111" style="2" width="11.52"/>
    <col collapsed="false" customWidth="true" hidden="false" outlineLevel="0" max="112" min="112" style="2" width="5.73"/>
    <col collapsed="false" customWidth="true" hidden="false" outlineLevel="0" max="113" min="113" style="2" width="5.83"/>
    <col collapsed="false" customWidth="true" hidden="false" outlineLevel="0" max="114" min="114" style="2" width="5.73"/>
    <col collapsed="false" customWidth="true" hidden="false" outlineLevel="0" max="115" min="115" style="2" width="5.09"/>
    <col collapsed="false" customWidth="true" hidden="false" outlineLevel="0" max="116" min="116" style="2" width="16.04"/>
    <col collapsed="false" customWidth="true" hidden="false" outlineLevel="0" max="117" min="117" style="2" width="17.67"/>
    <col collapsed="false" customWidth="true" hidden="false" outlineLevel="0" max="118" min="118" style="2" width="31.21"/>
    <col collapsed="false" customWidth="true" hidden="false" outlineLevel="0" max="119" min="119" style="0" width="19.31"/>
    <col collapsed="false" customWidth="true" hidden="false" outlineLevel="0" max="120" min="120" style="0" width="29.37"/>
    <col collapsed="false" customWidth="true" hidden="false" outlineLevel="0" max="121" min="121" style="0" width="15.18"/>
    <col collapsed="false" customWidth="true" hidden="false" outlineLevel="0" max="122" min="122" style="0" width="19.84"/>
    <col collapsed="false" customWidth="true" hidden="false" outlineLevel="0" max="123" min="123" style="0" width="18.9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2</v>
      </c>
      <c r="O1" s="3"/>
      <c r="P1" s="3"/>
      <c r="Q1" s="3"/>
      <c r="R1" s="3"/>
      <c r="S1" s="3"/>
      <c r="T1" s="3" t="s">
        <v>163</v>
      </c>
      <c r="U1" s="3"/>
      <c r="V1" s="3"/>
      <c r="W1" s="3"/>
      <c r="X1" s="3"/>
      <c r="Y1" s="3"/>
      <c r="Z1" s="3" t="s">
        <v>164</v>
      </c>
      <c r="AA1" s="3"/>
      <c r="AB1" s="3"/>
      <c r="AC1" s="3"/>
      <c r="AD1" s="3"/>
      <c r="AE1" s="3"/>
      <c r="AF1" s="3" t="s">
        <v>165</v>
      </c>
      <c r="AG1" s="3"/>
      <c r="AH1" s="3"/>
      <c r="AI1" s="3"/>
      <c r="AJ1" s="3"/>
      <c r="AK1" s="3"/>
      <c r="AL1" s="3" t="s">
        <v>166</v>
      </c>
      <c r="AM1" s="3"/>
      <c r="AN1" s="3"/>
      <c r="AO1" s="3"/>
      <c r="AP1" s="3"/>
      <c r="AQ1" s="3"/>
      <c r="AR1" s="3" t="s">
        <v>167</v>
      </c>
      <c r="AS1" s="3"/>
      <c r="AT1" s="3"/>
      <c r="AU1" s="3"/>
      <c r="AV1" s="3"/>
      <c r="AW1" s="3"/>
      <c r="AX1" s="3" t="s">
        <v>168</v>
      </c>
      <c r="AY1" s="3"/>
      <c r="AZ1" s="3"/>
      <c r="BA1" s="3"/>
      <c r="BB1" s="3"/>
      <c r="BC1" s="3"/>
      <c r="BD1" s="3" t="s">
        <v>169</v>
      </c>
      <c r="BE1" s="3"/>
      <c r="BF1" s="3"/>
      <c r="BG1" s="3"/>
      <c r="BH1" s="3"/>
      <c r="BI1" s="3"/>
      <c r="BJ1" s="3" t="s">
        <v>170</v>
      </c>
      <c r="BK1" s="3"/>
      <c r="BL1" s="3"/>
      <c r="BM1" s="3"/>
      <c r="BN1" s="3"/>
      <c r="BO1" s="3"/>
      <c r="BP1" s="3" t="s">
        <v>171</v>
      </c>
      <c r="BQ1" s="3"/>
      <c r="BR1" s="3"/>
      <c r="BS1" s="3"/>
      <c r="BT1" s="3"/>
      <c r="BU1" s="3"/>
      <c r="BV1" s="3" t="s">
        <v>172</v>
      </c>
      <c r="BW1" s="3"/>
      <c r="BX1" s="3"/>
      <c r="BY1" s="3"/>
      <c r="BZ1" s="3"/>
      <c r="CA1" s="3"/>
      <c r="CB1" s="3" t="s">
        <v>173</v>
      </c>
      <c r="CC1" s="3"/>
      <c r="CD1" s="3"/>
      <c r="CE1" s="3"/>
      <c r="CF1" s="3"/>
      <c r="CG1" s="3"/>
      <c r="CH1" s="3" t="s">
        <v>174</v>
      </c>
      <c r="CI1" s="3"/>
      <c r="CJ1" s="3"/>
      <c r="CK1" s="3"/>
      <c r="CL1" s="3"/>
      <c r="CM1" s="3"/>
      <c r="CN1" s="3" t="s">
        <v>175</v>
      </c>
      <c r="CO1" s="3"/>
      <c r="CP1" s="3"/>
      <c r="CQ1" s="3"/>
      <c r="CR1" s="3"/>
      <c r="CS1" s="3"/>
      <c r="CT1" s="3" t="s">
        <v>176</v>
      </c>
      <c r="CU1" s="3"/>
      <c r="CV1" s="3"/>
      <c r="CW1" s="3"/>
      <c r="CX1" s="3"/>
      <c r="CY1" s="3"/>
      <c r="CZ1" s="3" t="s">
        <v>177</v>
      </c>
      <c r="DA1" s="3"/>
      <c r="DB1" s="3"/>
      <c r="DC1" s="3"/>
      <c r="DD1" s="3"/>
      <c r="DE1" s="3"/>
      <c r="DF1" s="3" t="s">
        <v>178</v>
      </c>
      <c r="DG1" s="3"/>
      <c r="DH1" s="3"/>
      <c r="DI1" s="3"/>
      <c r="DJ1" s="3"/>
      <c r="DK1" s="3"/>
      <c r="DL1" s="0"/>
      <c r="DM1" s="0"/>
      <c r="DN1" s="0"/>
    </row>
    <row r="2" customFormat="false" ht="12.8" hidden="false" customHeight="false" outlineLevel="0" collapsed="false">
      <c r="A2" s="3"/>
      <c r="B2" s="3" t="s">
        <v>14</v>
      </c>
      <c r="C2" s="3"/>
      <c r="D2" s="3"/>
      <c r="E2" s="3"/>
      <c r="F2" s="3" t="s">
        <v>15</v>
      </c>
      <c r="G2" s="3"/>
      <c r="H2" s="3"/>
      <c r="I2" s="3" t="s">
        <v>16</v>
      </c>
      <c r="J2" s="3"/>
      <c r="K2" s="3"/>
      <c r="L2" s="3" t="s">
        <v>17</v>
      </c>
      <c r="M2" s="3"/>
      <c r="N2" s="3" t="s">
        <v>15</v>
      </c>
      <c r="O2" s="3"/>
      <c r="P2" s="3" t="s">
        <v>16</v>
      </c>
      <c r="Q2" s="3"/>
      <c r="R2" s="3" t="s">
        <v>18</v>
      </c>
      <c r="S2" s="3"/>
      <c r="T2" s="3" t="s">
        <v>19</v>
      </c>
      <c r="U2" s="3" t="s">
        <v>20</v>
      </c>
      <c r="V2" s="3" t="s">
        <v>21</v>
      </c>
      <c r="W2" s="3"/>
      <c r="X2" s="3"/>
      <c r="Y2" s="3"/>
      <c r="Z2" s="3" t="s">
        <v>19</v>
      </c>
      <c r="AA2" s="3" t="s">
        <v>20</v>
      </c>
      <c r="AB2" s="3" t="s">
        <v>21</v>
      </c>
      <c r="AC2" s="3"/>
      <c r="AD2" s="3"/>
      <c r="AE2" s="3"/>
      <c r="AF2" s="3" t="s">
        <v>19</v>
      </c>
      <c r="AG2" s="3" t="s">
        <v>20</v>
      </c>
      <c r="AH2" s="3" t="s">
        <v>21</v>
      </c>
      <c r="AI2" s="3"/>
      <c r="AJ2" s="3"/>
      <c r="AK2" s="3"/>
      <c r="AL2" s="3" t="s">
        <v>19</v>
      </c>
      <c r="AM2" s="3" t="s">
        <v>20</v>
      </c>
      <c r="AN2" s="3" t="s">
        <v>21</v>
      </c>
      <c r="AO2" s="3"/>
      <c r="AP2" s="3"/>
      <c r="AQ2" s="3"/>
      <c r="AR2" s="3" t="s">
        <v>19</v>
      </c>
      <c r="AS2" s="3" t="s">
        <v>20</v>
      </c>
      <c r="AT2" s="3" t="s">
        <v>21</v>
      </c>
      <c r="AU2" s="3"/>
      <c r="AV2" s="3"/>
      <c r="AW2" s="3"/>
      <c r="AX2" s="3" t="s">
        <v>19</v>
      </c>
      <c r="AY2" s="3" t="s">
        <v>20</v>
      </c>
      <c r="AZ2" s="3" t="s">
        <v>21</v>
      </c>
      <c r="BA2" s="3"/>
      <c r="BB2" s="3"/>
      <c r="BC2" s="3"/>
      <c r="BD2" s="3" t="s">
        <v>19</v>
      </c>
      <c r="BE2" s="3" t="s">
        <v>20</v>
      </c>
      <c r="BF2" s="3" t="s">
        <v>21</v>
      </c>
      <c r="BG2" s="3"/>
      <c r="BH2" s="3"/>
      <c r="BI2" s="3"/>
      <c r="BJ2" s="3" t="s">
        <v>19</v>
      </c>
      <c r="BK2" s="3" t="s">
        <v>20</v>
      </c>
      <c r="BL2" s="3" t="s">
        <v>21</v>
      </c>
      <c r="BM2" s="3"/>
      <c r="BN2" s="3"/>
      <c r="BO2" s="3"/>
      <c r="BP2" s="3" t="s">
        <v>19</v>
      </c>
      <c r="BQ2" s="3" t="s">
        <v>20</v>
      </c>
      <c r="BR2" s="3" t="s">
        <v>21</v>
      </c>
      <c r="BS2" s="3"/>
      <c r="BT2" s="3"/>
      <c r="BU2" s="3"/>
      <c r="BV2" s="3" t="s">
        <v>19</v>
      </c>
      <c r="BW2" s="3" t="s">
        <v>20</v>
      </c>
      <c r="BX2" s="3" t="s">
        <v>21</v>
      </c>
      <c r="BY2" s="3"/>
      <c r="BZ2" s="3"/>
      <c r="CA2" s="3"/>
      <c r="CB2" s="3" t="s">
        <v>19</v>
      </c>
      <c r="CC2" s="3" t="s">
        <v>20</v>
      </c>
      <c r="CD2" s="3" t="s">
        <v>21</v>
      </c>
      <c r="CE2" s="3"/>
      <c r="CF2" s="3"/>
      <c r="CG2" s="3"/>
      <c r="CH2" s="3" t="s">
        <v>19</v>
      </c>
      <c r="CI2" s="3" t="s">
        <v>20</v>
      </c>
      <c r="CJ2" s="3" t="s">
        <v>21</v>
      </c>
      <c r="CK2" s="3"/>
      <c r="CL2" s="3"/>
      <c r="CM2" s="3"/>
      <c r="CN2" s="3" t="s">
        <v>19</v>
      </c>
      <c r="CO2" s="3" t="s">
        <v>20</v>
      </c>
      <c r="CP2" s="3" t="s">
        <v>21</v>
      </c>
      <c r="CQ2" s="3"/>
      <c r="CR2" s="3"/>
      <c r="CS2" s="3"/>
      <c r="CT2" s="3" t="s">
        <v>19</v>
      </c>
      <c r="CU2" s="3" t="s">
        <v>20</v>
      </c>
      <c r="CV2" s="3" t="s">
        <v>21</v>
      </c>
      <c r="CW2" s="3"/>
      <c r="CX2" s="3"/>
      <c r="CY2" s="3"/>
      <c r="CZ2" s="3" t="s">
        <v>19</v>
      </c>
      <c r="DA2" s="3" t="s">
        <v>20</v>
      </c>
      <c r="DB2" s="3" t="s">
        <v>21</v>
      </c>
      <c r="DC2" s="3"/>
      <c r="DD2" s="3"/>
      <c r="DE2" s="3"/>
      <c r="DF2" s="3" t="s">
        <v>19</v>
      </c>
      <c r="DG2" s="3" t="s">
        <v>20</v>
      </c>
      <c r="DH2" s="3" t="s">
        <v>21</v>
      </c>
      <c r="DI2" s="3"/>
      <c r="DJ2" s="3"/>
      <c r="DK2" s="3"/>
      <c r="DL2" s="0"/>
      <c r="DM2" s="4" t="s">
        <v>22</v>
      </c>
      <c r="DN2" s="0"/>
    </row>
    <row r="3" customFormat="false" ht="12.8" hidden="false" customHeight="false" outlineLevel="0" collapsed="false">
      <c r="A3" s="3"/>
      <c r="B3" s="3" t="s">
        <v>23</v>
      </c>
      <c r="C3" s="5" t="s">
        <v>24</v>
      </c>
      <c r="D3" s="5" t="s">
        <v>25</v>
      </c>
      <c r="E3" s="5" t="s">
        <v>26</v>
      </c>
      <c r="F3" s="5" t="s">
        <v>24</v>
      </c>
      <c r="G3" s="5" t="s">
        <v>25</v>
      </c>
      <c r="H3" s="5" t="s">
        <v>26</v>
      </c>
      <c r="I3" s="5" t="s">
        <v>24</v>
      </c>
      <c r="J3" s="5" t="s">
        <v>25</v>
      </c>
      <c r="K3" s="5" t="s">
        <v>26</v>
      </c>
      <c r="L3" s="5" t="s">
        <v>24</v>
      </c>
      <c r="M3" s="5" t="s">
        <v>25</v>
      </c>
      <c r="N3" s="5" t="s">
        <v>27</v>
      </c>
      <c r="O3" s="5" t="s">
        <v>28</v>
      </c>
      <c r="P3" s="5" t="s">
        <v>27</v>
      </c>
      <c r="Q3" s="5" t="s">
        <v>28</v>
      </c>
      <c r="R3" s="5" t="s">
        <v>27</v>
      </c>
      <c r="S3" s="5" t="s">
        <v>28</v>
      </c>
      <c r="T3" s="3"/>
      <c r="U3" s="3"/>
      <c r="V3" s="5" t="s">
        <v>14</v>
      </c>
      <c r="W3" s="5" t="s">
        <v>15</v>
      </c>
      <c r="X3" s="5" t="s">
        <v>29</v>
      </c>
      <c r="Y3" s="5" t="s">
        <v>17</v>
      </c>
      <c r="Z3" s="3"/>
      <c r="AA3" s="3"/>
      <c r="AB3" s="5" t="s">
        <v>14</v>
      </c>
      <c r="AC3" s="5" t="s">
        <v>15</v>
      </c>
      <c r="AD3" s="5" t="s">
        <v>29</v>
      </c>
      <c r="AE3" s="5" t="s">
        <v>17</v>
      </c>
      <c r="AF3" s="3"/>
      <c r="AG3" s="3"/>
      <c r="AH3" s="5" t="s">
        <v>14</v>
      </c>
      <c r="AI3" s="5" t="s">
        <v>15</v>
      </c>
      <c r="AJ3" s="5" t="s">
        <v>29</v>
      </c>
      <c r="AK3" s="5" t="s">
        <v>17</v>
      </c>
      <c r="AL3" s="3"/>
      <c r="AM3" s="3"/>
      <c r="AN3" s="5" t="s">
        <v>14</v>
      </c>
      <c r="AO3" s="5" t="s">
        <v>15</v>
      </c>
      <c r="AP3" s="5" t="s">
        <v>29</v>
      </c>
      <c r="AQ3" s="5" t="s">
        <v>17</v>
      </c>
      <c r="AR3" s="3"/>
      <c r="AS3" s="3"/>
      <c r="AT3" s="5" t="s">
        <v>14</v>
      </c>
      <c r="AU3" s="5" t="s">
        <v>15</v>
      </c>
      <c r="AV3" s="5" t="s">
        <v>29</v>
      </c>
      <c r="AW3" s="5" t="s">
        <v>17</v>
      </c>
      <c r="AX3" s="3"/>
      <c r="AY3" s="3"/>
      <c r="AZ3" s="5" t="s">
        <v>14</v>
      </c>
      <c r="BA3" s="5" t="s">
        <v>15</v>
      </c>
      <c r="BB3" s="5" t="s">
        <v>29</v>
      </c>
      <c r="BC3" s="5" t="s">
        <v>17</v>
      </c>
      <c r="BD3" s="3"/>
      <c r="BE3" s="3"/>
      <c r="BF3" s="5" t="s">
        <v>14</v>
      </c>
      <c r="BG3" s="5" t="s">
        <v>15</v>
      </c>
      <c r="BH3" s="5" t="s">
        <v>29</v>
      </c>
      <c r="BI3" s="5" t="s">
        <v>17</v>
      </c>
      <c r="BJ3" s="3"/>
      <c r="BK3" s="3"/>
      <c r="BL3" s="5" t="s">
        <v>14</v>
      </c>
      <c r="BM3" s="5" t="s">
        <v>15</v>
      </c>
      <c r="BN3" s="5" t="s">
        <v>29</v>
      </c>
      <c r="BO3" s="5" t="s">
        <v>17</v>
      </c>
      <c r="BP3" s="3"/>
      <c r="BQ3" s="3"/>
      <c r="BR3" s="5" t="s">
        <v>14</v>
      </c>
      <c r="BS3" s="5" t="s">
        <v>15</v>
      </c>
      <c r="BT3" s="5" t="s">
        <v>29</v>
      </c>
      <c r="BU3" s="5" t="s">
        <v>17</v>
      </c>
      <c r="BV3" s="3"/>
      <c r="BW3" s="3"/>
      <c r="BX3" s="5" t="s">
        <v>14</v>
      </c>
      <c r="BY3" s="5" t="s">
        <v>15</v>
      </c>
      <c r="BZ3" s="5" t="s">
        <v>29</v>
      </c>
      <c r="CA3" s="5" t="s">
        <v>17</v>
      </c>
      <c r="CB3" s="3"/>
      <c r="CC3" s="3"/>
      <c r="CD3" s="5" t="s">
        <v>14</v>
      </c>
      <c r="CE3" s="5" t="s">
        <v>15</v>
      </c>
      <c r="CF3" s="5" t="s">
        <v>29</v>
      </c>
      <c r="CG3" s="5" t="s">
        <v>17</v>
      </c>
      <c r="CH3" s="3"/>
      <c r="CI3" s="3"/>
      <c r="CJ3" s="5" t="s">
        <v>14</v>
      </c>
      <c r="CK3" s="5" t="s">
        <v>15</v>
      </c>
      <c r="CL3" s="5" t="s">
        <v>29</v>
      </c>
      <c r="CM3" s="5" t="s">
        <v>17</v>
      </c>
      <c r="CN3" s="3"/>
      <c r="CO3" s="3"/>
      <c r="CP3" s="5" t="s">
        <v>14</v>
      </c>
      <c r="CQ3" s="5" t="s">
        <v>15</v>
      </c>
      <c r="CR3" s="5" t="s">
        <v>29</v>
      </c>
      <c r="CS3" s="5" t="s">
        <v>17</v>
      </c>
      <c r="CT3" s="3"/>
      <c r="CU3" s="3"/>
      <c r="CV3" s="5" t="s">
        <v>14</v>
      </c>
      <c r="CW3" s="5" t="s">
        <v>15</v>
      </c>
      <c r="CX3" s="5" t="s">
        <v>29</v>
      </c>
      <c r="CY3" s="5" t="s">
        <v>17</v>
      </c>
      <c r="CZ3" s="3"/>
      <c r="DA3" s="3"/>
      <c r="DB3" s="5" t="s">
        <v>14</v>
      </c>
      <c r="DC3" s="5" t="s">
        <v>15</v>
      </c>
      <c r="DD3" s="5" t="s">
        <v>29</v>
      </c>
      <c r="DE3" s="5" t="s">
        <v>17</v>
      </c>
      <c r="DF3" s="3"/>
      <c r="DG3" s="3"/>
      <c r="DH3" s="5" t="s">
        <v>14</v>
      </c>
      <c r="DI3" s="5" t="s">
        <v>15</v>
      </c>
      <c r="DJ3" s="5" t="s">
        <v>29</v>
      </c>
      <c r="DK3" s="5" t="s">
        <v>17</v>
      </c>
      <c r="DL3" s="0"/>
      <c r="DM3" s="4"/>
      <c r="DN3" s="0"/>
    </row>
    <row r="4" customFormat="false" ht="12.8" hidden="false" customHeight="false" outlineLevel="0" collapsed="false">
      <c r="A4" s="6" t="s">
        <v>179</v>
      </c>
      <c r="B4" s="7" t="n">
        <f aca="false">C4+D4</f>
        <v>112</v>
      </c>
      <c r="C4" s="8" t="n">
        <f aca="false">V4+AB4+AH4+AN4+AT4+AZ4+BF4+BL4</f>
        <v>56</v>
      </c>
      <c r="D4" s="8" t="n">
        <f aca="false">BX4+CD4+CJ4+CP4+CV4+BR4+DB4+DH4</f>
        <v>56</v>
      </c>
      <c r="E4" s="9" t="n">
        <f aca="false">C4-D4</f>
        <v>0</v>
      </c>
      <c r="F4" s="8" t="n">
        <f aca="false">W4+AC4+AI4+AO4+AU4+BA4+BG4+BM4</f>
        <v>40</v>
      </c>
      <c r="G4" s="8" t="n">
        <f aca="false">BY4+CE4+CK4+CQ4+CW4+BS4+DC4+DI4</f>
        <v>40</v>
      </c>
      <c r="H4" s="9" t="n">
        <f aca="false">F4-G4</f>
        <v>0</v>
      </c>
      <c r="I4" s="8" t="n">
        <f aca="false">X4+AD4+AJ4+AP4+AV4+BB4+BH4+BN4</f>
        <v>8</v>
      </c>
      <c r="J4" s="8" t="n">
        <f aca="false">BZ4+CF4+CL4+CR4+CX4+DD4+DJ4+BT4</f>
        <v>8</v>
      </c>
      <c r="K4" s="9" t="n">
        <f aca="false">I4-J4</f>
        <v>0</v>
      </c>
      <c r="L4" s="8" t="n">
        <f aca="false">Y4+AE4+AK4+AQ4+AW4+BC4+BI4+BO4</f>
        <v>8</v>
      </c>
      <c r="M4" s="8" t="n">
        <f aca="false">CG4+CA4+CM4+CS4+CY4+DK4+DE4+BU4</f>
        <v>8</v>
      </c>
      <c r="N4" s="10" t="n">
        <v>70</v>
      </c>
      <c r="O4" s="11" t="s">
        <v>31</v>
      </c>
      <c r="P4" s="11" t="n">
        <v>10</v>
      </c>
      <c r="Q4" s="11" t="s">
        <v>31</v>
      </c>
      <c r="R4" s="11" t="n">
        <v>20</v>
      </c>
      <c r="S4" s="6" t="s">
        <v>31</v>
      </c>
      <c r="T4" s="47" t="s">
        <v>180</v>
      </c>
      <c r="U4" s="13" t="n">
        <v>1</v>
      </c>
      <c r="V4" s="11" t="n">
        <v>7</v>
      </c>
      <c r="W4" s="11" t="n">
        <f aca="false">ROUND(V4*$N$4/100,0)</f>
        <v>5</v>
      </c>
      <c r="X4" s="11" t="n">
        <f aca="false">ROUND(V4*$P$4/100,0)</f>
        <v>1</v>
      </c>
      <c r="Y4" s="6" t="n">
        <f aca="false">V$4-W$4-X$4</f>
        <v>1</v>
      </c>
      <c r="Z4" s="11" t="s">
        <v>181</v>
      </c>
      <c r="AA4" s="13" t="n">
        <v>1</v>
      </c>
      <c r="AB4" s="11" t="n">
        <v>7</v>
      </c>
      <c r="AC4" s="11" t="n">
        <f aca="false">ROUND(AB4*$N$4/100,0)</f>
        <v>5</v>
      </c>
      <c r="AD4" s="11" t="n">
        <f aca="false">ROUND(AB4*$P$4/100,0)</f>
        <v>1</v>
      </c>
      <c r="AE4" s="6" t="n">
        <f aca="false">AB$4-AC$4-AD$4</f>
        <v>1</v>
      </c>
      <c r="AF4" s="11" t="s">
        <v>182</v>
      </c>
      <c r="AG4" s="13" t="n">
        <v>1</v>
      </c>
      <c r="AH4" s="11" t="n">
        <v>7</v>
      </c>
      <c r="AI4" s="11" t="n">
        <f aca="false">ROUND(AH4*$N$4/100,0)</f>
        <v>5</v>
      </c>
      <c r="AJ4" s="11" t="n">
        <f aca="false">ROUND(AH4*$P$4/100,0)</f>
        <v>1</v>
      </c>
      <c r="AK4" s="6" t="n">
        <f aca="false">AH$4-AI$4-AJ$4</f>
        <v>1</v>
      </c>
      <c r="AL4" s="11" t="s">
        <v>183</v>
      </c>
      <c r="AM4" s="13" t="n">
        <v>1</v>
      </c>
      <c r="AN4" s="11" t="n">
        <v>7</v>
      </c>
      <c r="AO4" s="11" t="n">
        <f aca="false">ROUND(AN4*$N$4/100,0)</f>
        <v>5</v>
      </c>
      <c r="AP4" s="11" t="n">
        <f aca="false">ROUND(AN4*$P$4/100,0)</f>
        <v>1</v>
      </c>
      <c r="AQ4" s="6" t="n">
        <f aca="false">AN$4-AO$4-AP$4</f>
        <v>1</v>
      </c>
      <c r="AR4" s="11" t="s">
        <v>184</v>
      </c>
      <c r="AS4" s="13" t="n">
        <v>1</v>
      </c>
      <c r="AT4" s="11" t="n">
        <v>7</v>
      </c>
      <c r="AU4" s="11" t="n">
        <f aca="false">ROUND(AT4*$N$4/100,0)</f>
        <v>5</v>
      </c>
      <c r="AV4" s="11" t="n">
        <f aca="false">ROUND(AT4*$P$4/100,0)</f>
        <v>1</v>
      </c>
      <c r="AW4" s="6" t="n">
        <f aca="false">AT$4-AU$4-AV$4</f>
        <v>1</v>
      </c>
      <c r="AX4" s="11" t="s">
        <v>185</v>
      </c>
      <c r="AY4" s="13" t="n">
        <v>1</v>
      </c>
      <c r="AZ4" s="11" t="n">
        <v>7</v>
      </c>
      <c r="BA4" s="11" t="n">
        <f aca="false">ROUND(AZ4*$N$4/100,0)</f>
        <v>5</v>
      </c>
      <c r="BB4" s="11" t="n">
        <f aca="false">ROUND(AZ4*$P$4/100,0)</f>
        <v>1</v>
      </c>
      <c r="BC4" s="6" t="n">
        <f aca="false">AZ$4-BA$4-BB$4</f>
        <v>1</v>
      </c>
      <c r="BD4" s="48" t="s">
        <v>186</v>
      </c>
      <c r="BE4" s="13" t="n">
        <v>1</v>
      </c>
      <c r="BF4" s="11" t="n">
        <v>7</v>
      </c>
      <c r="BG4" s="11" t="n">
        <f aca="false">ROUND(BF4*$N$4/100,0)</f>
        <v>5</v>
      </c>
      <c r="BH4" s="11" t="n">
        <f aca="false">ROUND(BF4*$P$4/100,0)</f>
        <v>1</v>
      </c>
      <c r="BI4" s="6" t="n">
        <f aca="false">BF$4-BG$4-BH$4</f>
        <v>1</v>
      </c>
      <c r="BJ4" s="48" t="s">
        <v>187</v>
      </c>
      <c r="BK4" s="13" t="n">
        <v>1</v>
      </c>
      <c r="BL4" s="11" t="n">
        <v>7</v>
      </c>
      <c r="BM4" s="11" t="n">
        <f aca="false">ROUND(BL4*$N$4/100,0)</f>
        <v>5</v>
      </c>
      <c r="BN4" s="11" t="n">
        <f aca="false">ROUND(BL4*$P$4/100,0)</f>
        <v>1</v>
      </c>
      <c r="BO4" s="6" t="n">
        <f aca="false">BL$4-BM$4-BN$4</f>
        <v>1</v>
      </c>
      <c r="BP4" s="11" t="s">
        <v>188</v>
      </c>
      <c r="BQ4" s="21" t="n">
        <v>0</v>
      </c>
      <c r="BR4" s="11" t="n">
        <v>7</v>
      </c>
      <c r="BS4" s="11" t="n">
        <f aca="false">ROUND(BR4*$N$4/100,0)</f>
        <v>5</v>
      </c>
      <c r="BT4" s="11" t="n">
        <f aca="false">ROUND(BR4*$P$4/100,0)</f>
        <v>1</v>
      </c>
      <c r="BU4" s="6" t="n">
        <f aca="false">BR$4-BS$4-BT$4</f>
        <v>1</v>
      </c>
      <c r="BV4" s="11" t="s">
        <v>184</v>
      </c>
      <c r="BW4" s="21" t="n">
        <v>0</v>
      </c>
      <c r="BX4" s="11" t="n">
        <v>7</v>
      </c>
      <c r="BY4" s="11" t="n">
        <f aca="false">ROUND(BX4*$N$4/100,0)</f>
        <v>5</v>
      </c>
      <c r="BZ4" s="11" t="n">
        <f aca="false">ROUND(BX4*$P$4/100,0)</f>
        <v>1</v>
      </c>
      <c r="CA4" s="6" t="n">
        <f aca="false">BX$4-BY$4-BZ$4</f>
        <v>1</v>
      </c>
      <c r="CB4" s="11" t="s">
        <v>189</v>
      </c>
      <c r="CC4" s="21" t="n">
        <v>0</v>
      </c>
      <c r="CD4" s="11" t="n">
        <v>7</v>
      </c>
      <c r="CE4" s="11" t="n">
        <f aca="false">ROUND(CD4*$N$4/100,0)</f>
        <v>5</v>
      </c>
      <c r="CF4" s="11" t="n">
        <f aca="false">ROUND(CD4*$P$4/100,0)</f>
        <v>1</v>
      </c>
      <c r="CG4" s="6" t="n">
        <f aca="false">CD$4-CE$4-CF$4</f>
        <v>1</v>
      </c>
      <c r="CH4" s="49" t="s">
        <v>190</v>
      </c>
      <c r="CI4" s="21" t="n">
        <v>0</v>
      </c>
      <c r="CJ4" s="11" t="n">
        <v>7</v>
      </c>
      <c r="CK4" s="11" t="n">
        <f aca="false">ROUND(CJ4*$N$4/100,0)</f>
        <v>5</v>
      </c>
      <c r="CL4" s="11" t="n">
        <f aca="false">ROUND(CJ4*$P$4/100,0)</f>
        <v>1</v>
      </c>
      <c r="CM4" s="6" t="n">
        <f aca="false">CJ$4-CK$4-CL$4</f>
        <v>1</v>
      </c>
      <c r="CN4" s="48" t="s">
        <v>191</v>
      </c>
      <c r="CO4" s="21" t="n">
        <v>0</v>
      </c>
      <c r="CP4" s="11" t="n">
        <v>7</v>
      </c>
      <c r="CQ4" s="11" t="n">
        <f aca="false">ROUND(CP4*$N$4/100,0)</f>
        <v>5</v>
      </c>
      <c r="CR4" s="11" t="n">
        <f aca="false">ROUND(CP4*$P$4/100,0)</f>
        <v>1</v>
      </c>
      <c r="CS4" s="6" t="n">
        <f aca="false">CP$4-CQ$4-CR$4</f>
        <v>1</v>
      </c>
      <c r="CT4" s="49" t="s">
        <v>192</v>
      </c>
      <c r="CU4" s="21" t="n">
        <v>0</v>
      </c>
      <c r="CV4" s="11" t="n">
        <v>7</v>
      </c>
      <c r="CW4" s="11" t="n">
        <f aca="false">ROUND(CV4*$N$4/100,0)</f>
        <v>5</v>
      </c>
      <c r="CX4" s="11" t="n">
        <f aca="false">ROUND(CV4*$P$4/100,0)</f>
        <v>1</v>
      </c>
      <c r="CY4" s="6" t="n">
        <f aca="false">CV$4-CW$4-CX$4</f>
        <v>1</v>
      </c>
      <c r="CZ4" s="49" t="s">
        <v>193</v>
      </c>
      <c r="DA4" s="21" t="n">
        <v>0</v>
      </c>
      <c r="DB4" s="11" t="n">
        <v>7</v>
      </c>
      <c r="DC4" s="11" t="n">
        <f aca="false">ROUND(DB4*$N$4/100,0)</f>
        <v>5</v>
      </c>
      <c r="DD4" s="11" t="n">
        <f aca="false">ROUND(DB4*$P$4/100,0)</f>
        <v>1</v>
      </c>
      <c r="DE4" s="6" t="n">
        <f aca="false">DB$4-DC$4-DD$4</f>
        <v>1</v>
      </c>
      <c r="DF4" s="48" t="s">
        <v>194</v>
      </c>
      <c r="DG4" s="21" t="n">
        <v>0</v>
      </c>
      <c r="DH4" s="11" t="n">
        <v>7</v>
      </c>
      <c r="DI4" s="11" t="n">
        <f aca="false">ROUND(DH4*$N$4/100,0)</f>
        <v>5</v>
      </c>
      <c r="DJ4" s="11" t="n">
        <f aca="false">ROUND(DH4*$P$4/100,0)</f>
        <v>1</v>
      </c>
      <c r="DK4" s="6" t="n">
        <f aca="false">DH$4-DI$4-DJ$4</f>
        <v>1</v>
      </c>
      <c r="DL4" s="0"/>
      <c r="DM4" s="0" t="s">
        <v>41</v>
      </c>
      <c r="DN4" s="24" t="n">
        <v>10</v>
      </c>
    </row>
    <row r="5" customFormat="false" ht="12.8" hidden="false" customHeight="false" outlineLevel="0" collapsed="false">
      <c r="A5" s="6" t="s">
        <v>195</v>
      </c>
      <c r="B5" s="7" t="n">
        <f aca="false">C5+D5</f>
        <v>96</v>
      </c>
      <c r="C5" s="8" t="n">
        <f aca="false">V5+AB5+AH5+AN5+AT5+AZ5+BF5+BL5</f>
        <v>48</v>
      </c>
      <c r="D5" s="8" t="n">
        <f aca="false">BX5+CD5+CJ5+CP5+CV5+BR5+DB5+DH5</f>
        <v>48</v>
      </c>
      <c r="E5" s="9" t="n">
        <f aca="false">C5-D5</f>
        <v>0</v>
      </c>
      <c r="F5" s="8" t="n">
        <f aca="false">W5+AC5+AI5+AO5+AU5+BA5+BG5+BM5</f>
        <v>32</v>
      </c>
      <c r="G5" s="8" t="n">
        <f aca="false">BY5+CE5+CK5+CQ5+CW5+BS5+DC5+DI5</f>
        <v>32</v>
      </c>
      <c r="H5" s="9" t="n">
        <f aca="false">F5-G5</f>
        <v>0</v>
      </c>
      <c r="I5" s="8" t="n">
        <f aca="false">X5+AD5+AJ5+AP5+AV5+BB5+BH5+BN5</f>
        <v>8</v>
      </c>
      <c r="J5" s="8" t="n">
        <f aca="false">BZ5+CF5+CL5+CR5+CX5+DD5+DJ5+BT5</f>
        <v>8</v>
      </c>
      <c r="K5" s="9" t="n">
        <f aca="false">I5-J5</f>
        <v>0</v>
      </c>
      <c r="L5" s="8" t="n">
        <f aca="false">Y5+AE5+AK5+AQ5+AW5+BC5+BI5+BO5</f>
        <v>8</v>
      </c>
      <c r="M5" s="8" t="n">
        <f aca="false">CG5+CA5+CM5+CS5+CY5+DK5+DE5+BU5</f>
        <v>8</v>
      </c>
      <c r="N5" s="50" t="str">
        <f aca="false">"Reduces by "&amp;DN4&amp;"%"</f>
        <v>Reduces by 10%</v>
      </c>
      <c r="O5" s="23"/>
      <c r="P5" s="51" t="str">
        <f aca="false">"Reduces gradually"</f>
        <v>Reduces gradually</v>
      </c>
      <c r="Q5" s="23"/>
      <c r="R5" s="44" t="s">
        <v>196</v>
      </c>
      <c r="S5" s="0"/>
      <c r="T5" s="47" t="s">
        <v>180</v>
      </c>
      <c r="U5" s="13" t="n">
        <v>1</v>
      </c>
      <c r="V5" s="23" t="n">
        <f aca="false">SUM(W5,X5,Y5)</f>
        <v>6</v>
      </c>
      <c r="W5" s="23" t="n">
        <f aca="false">IF(X4&gt;=1,INT(W4*(1-$DN$4/100)),0)</f>
        <v>4</v>
      </c>
      <c r="X5" s="23" t="n">
        <v>1</v>
      </c>
      <c r="Y5" s="6" t="n">
        <f aca="false">V$4-W$4-X$4</f>
        <v>1</v>
      </c>
      <c r="Z5" s="11" t="s">
        <v>181</v>
      </c>
      <c r="AA5" s="13" t="n">
        <v>1</v>
      </c>
      <c r="AB5" s="23" t="n">
        <f aca="false">SUM(AC5,AD5,AE5)</f>
        <v>6</v>
      </c>
      <c r="AC5" s="23" t="n">
        <f aca="false">IF(AD4&gt;=1,INT(AC4*(1-$DN$4/100)),0)</f>
        <v>4</v>
      </c>
      <c r="AD5" s="23" t="n">
        <v>1</v>
      </c>
      <c r="AE5" s="6" t="n">
        <f aca="false">AB$4-AC$4-AD$4</f>
        <v>1</v>
      </c>
      <c r="AF5" s="11" t="s">
        <v>182</v>
      </c>
      <c r="AG5" s="13" t="n">
        <v>1</v>
      </c>
      <c r="AH5" s="11" t="n">
        <f aca="false">SUM(AI5,AJ5,AK5)</f>
        <v>6</v>
      </c>
      <c r="AI5" s="11" t="n">
        <f aca="false">IF(AJ4&gt;=1,INT(AI4*(1-$DN$4/100)),0)</f>
        <v>4</v>
      </c>
      <c r="AJ5" s="11" t="n">
        <v>1</v>
      </c>
      <c r="AK5" s="6" t="n">
        <f aca="false">AH$4-AI$4-AJ$4</f>
        <v>1</v>
      </c>
      <c r="AL5" s="11" t="s">
        <v>183</v>
      </c>
      <c r="AM5" s="13" t="n">
        <v>1</v>
      </c>
      <c r="AN5" s="11" t="n">
        <f aca="false">SUM(AO5,AP5,AQ5)</f>
        <v>6</v>
      </c>
      <c r="AO5" s="11" t="n">
        <f aca="false">IF(AP4&gt;=1,INT(AO4*(1-$DN$4/100)),0)</f>
        <v>4</v>
      </c>
      <c r="AP5" s="11" t="n">
        <v>1</v>
      </c>
      <c r="AQ5" s="6" t="n">
        <f aca="false">AN$4-AO$4-AP$4</f>
        <v>1</v>
      </c>
      <c r="AR5" s="11" t="s">
        <v>184</v>
      </c>
      <c r="AS5" s="13" t="n">
        <v>1</v>
      </c>
      <c r="AT5" s="11" t="n">
        <f aca="false">SUM(AU5,AV5,AW5)</f>
        <v>6</v>
      </c>
      <c r="AU5" s="11" t="n">
        <f aca="false">IF(AV4&gt;=1,INT(AU4*(1-$DN$4/100)),0)</f>
        <v>4</v>
      </c>
      <c r="AV5" s="11" t="n">
        <v>1</v>
      </c>
      <c r="AW5" s="6" t="n">
        <f aca="false">AT$4-AU$4-AV$4</f>
        <v>1</v>
      </c>
      <c r="AX5" s="11" t="s">
        <v>185</v>
      </c>
      <c r="AY5" s="13" t="n">
        <v>1</v>
      </c>
      <c r="AZ5" s="11" t="n">
        <f aca="false">SUM(BA5,BB5,BC5)</f>
        <v>6</v>
      </c>
      <c r="BA5" s="11" t="n">
        <f aca="false">IF(BB4&gt;=1,INT(BA4*(1-$DN$4/100)),0)</f>
        <v>4</v>
      </c>
      <c r="BB5" s="11" t="n">
        <v>1</v>
      </c>
      <c r="BC5" s="6" t="n">
        <f aca="false">AZ$4-BA$4-BB$4</f>
        <v>1</v>
      </c>
      <c r="BD5" s="48" t="s">
        <v>186</v>
      </c>
      <c r="BE5" s="13" t="n">
        <v>1</v>
      </c>
      <c r="BF5" s="11" t="n">
        <f aca="false">SUM(BG5,BH5,BI5)</f>
        <v>6</v>
      </c>
      <c r="BG5" s="11" t="n">
        <f aca="false">IF(BH4&gt;=1,INT(BG4*(1-$DN$4/100)),0)</f>
        <v>4</v>
      </c>
      <c r="BH5" s="11" t="n">
        <v>1</v>
      </c>
      <c r="BI5" s="6" t="n">
        <f aca="false">BF$4-BG$4-BH$4</f>
        <v>1</v>
      </c>
      <c r="BJ5" s="48" t="s">
        <v>187</v>
      </c>
      <c r="BK5" s="13" t="n">
        <v>1</v>
      </c>
      <c r="BL5" s="11" t="n">
        <f aca="false">SUM(BM5,BN5,BO5)</f>
        <v>6</v>
      </c>
      <c r="BM5" s="11" t="n">
        <f aca="false">IF(BN4&gt;=1,INT(BM4*(1-$DN$4/100)),0)</f>
        <v>4</v>
      </c>
      <c r="BN5" s="11" t="n">
        <v>1</v>
      </c>
      <c r="BO5" s="6" t="n">
        <f aca="false">BL$4-BM$4-BN$4</f>
        <v>1</v>
      </c>
      <c r="BP5" s="11" t="s">
        <v>188</v>
      </c>
      <c r="BQ5" s="21" t="n">
        <v>0</v>
      </c>
      <c r="BR5" s="11" t="n">
        <f aca="false">SUM(BS5,BT5,BU5)</f>
        <v>6</v>
      </c>
      <c r="BS5" s="11" t="n">
        <f aca="false">IF(BT4&gt;=1,INT(BS4*(1-$DN$4/100)),0)</f>
        <v>4</v>
      </c>
      <c r="BT5" s="11" t="n">
        <v>1</v>
      </c>
      <c r="BU5" s="6" t="n">
        <f aca="false">BR$4-BS$4-BT$4</f>
        <v>1</v>
      </c>
      <c r="BV5" s="11" t="s">
        <v>184</v>
      </c>
      <c r="BW5" s="21" t="n">
        <v>0</v>
      </c>
      <c r="BX5" s="11" t="n">
        <f aca="false">SUM(BY5,BZ5,CA5)</f>
        <v>6</v>
      </c>
      <c r="BY5" s="11" t="n">
        <f aca="false">IF(BZ4&gt;=1,INT(BY4*(1-$DN$4/100)),0)</f>
        <v>4</v>
      </c>
      <c r="BZ5" s="11" t="n">
        <v>1</v>
      </c>
      <c r="CA5" s="6" t="n">
        <f aca="false">BX$4-BY$4-BZ$4</f>
        <v>1</v>
      </c>
      <c r="CB5" s="11" t="s">
        <v>189</v>
      </c>
      <c r="CC5" s="21" t="n">
        <v>0</v>
      </c>
      <c r="CD5" s="11" t="n">
        <f aca="false">SUM(CE5,CF5,CG5)</f>
        <v>6</v>
      </c>
      <c r="CE5" s="11" t="n">
        <f aca="false">IF(CF4&gt;=1,INT(CE4*(1-$DN$4/100)),0)</f>
        <v>4</v>
      </c>
      <c r="CF5" s="11" t="n">
        <v>1</v>
      </c>
      <c r="CG5" s="6" t="n">
        <f aca="false">CD$4-CE$4-CF$4</f>
        <v>1</v>
      </c>
      <c r="CH5" s="49" t="s">
        <v>190</v>
      </c>
      <c r="CI5" s="21" t="n">
        <v>0</v>
      </c>
      <c r="CJ5" s="11" t="n">
        <f aca="false">SUM(CK5,CL5,CM5)</f>
        <v>6</v>
      </c>
      <c r="CK5" s="11" t="n">
        <f aca="false">IF(CL4&gt;=1,INT(CK4*(1-$DN$4/100)),0)</f>
        <v>4</v>
      </c>
      <c r="CL5" s="11" t="n">
        <v>1</v>
      </c>
      <c r="CM5" s="6" t="n">
        <f aca="false">CJ$4-CK$4-CL$4</f>
        <v>1</v>
      </c>
      <c r="CN5" s="48" t="s">
        <v>191</v>
      </c>
      <c r="CO5" s="21" t="n">
        <v>0</v>
      </c>
      <c r="CP5" s="11" t="n">
        <f aca="false">SUM(CQ5,CR5,CS5)</f>
        <v>6</v>
      </c>
      <c r="CQ5" s="11" t="n">
        <f aca="false">IF(CR4&gt;=1,INT(CQ4*(1-$DN$4/100)),0)</f>
        <v>4</v>
      </c>
      <c r="CR5" s="11" t="n">
        <v>1</v>
      </c>
      <c r="CS5" s="6" t="n">
        <f aca="false">CP$4-CQ$4-CR$4</f>
        <v>1</v>
      </c>
      <c r="CT5" s="49" t="s">
        <v>192</v>
      </c>
      <c r="CU5" s="21" t="n">
        <v>0</v>
      </c>
      <c r="CV5" s="11" t="n">
        <f aca="false">SUM(CW5,CX5,CY5)</f>
        <v>6</v>
      </c>
      <c r="CW5" s="11" t="n">
        <f aca="false">IF(CX4&gt;=1,INT(CW4*(1-$DN$4/100)),0)</f>
        <v>4</v>
      </c>
      <c r="CX5" s="11" t="n">
        <v>1</v>
      </c>
      <c r="CY5" s="6" t="n">
        <f aca="false">CV$4-CW$4-CX$4</f>
        <v>1</v>
      </c>
      <c r="CZ5" s="49" t="s">
        <v>193</v>
      </c>
      <c r="DA5" s="21" t="n">
        <v>0</v>
      </c>
      <c r="DB5" s="11" t="n">
        <f aca="false">SUM(DC5,DD5,DE5)</f>
        <v>6</v>
      </c>
      <c r="DC5" s="11" t="n">
        <f aca="false">IF(DD4&gt;=1,INT(DC4*(1-$DN$4/100)),0)</f>
        <v>4</v>
      </c>
      <c r="DD5" s="11" t="n">
        <v>1</v>
      </c>
      <c r="DE5" s="6" t="n">
        <f aca="false">DB$4-DC$4-DD$4</f>
        <v>1</v>
      </c>
      <c r="DF5" s="48" t="s">
        <v>194</v>
      </c>
      <c r="DG5" s="21" t="n">
        <v>0</v>
      </c>
      <c r="DH5" s="11" t="n">
        <f aca="false">SUM(DI5,DJ5,DK5)</f>
        <v>6</v>
      </c>
      <c r="DI5" s="11" t="n">
        <f aca="false">IF(DJ4&gt;=1,INT(DI4*(1-$DN$4/100)),0)</f>
        <v>4</v>
      </c>
      <c r="DJ5" s="11" t="n">
        <v>1</v>
      </c>
      <c r="DK5" s="6" t="n">
        <f aca="false">DH$4-DI$4-DJ$4</f>
        <v>1</v>
      </c>
      <c r="DL5" s="0"/>
      <c r="DM5" s="0"/>
      <c r="DN5" s="0"/>
    </row>
    <row r="6" customFormat="false" ht="12.8" hidden="false" customHeight="false" outlineLevel="0" collapsed="false">
      <c r="A6" s="6" t="s">
        <v>197</v>
      </c>
      <c r="B6" s="7" t="n">
        <f aca="false">C6+D6</f>
        <v>80</v>
      </c>
      <c r="C6" s="8" t="n">
        <f aca="false">V6+AB6+AH6+AN6+AT6+AZ6+BF6+BL6</f>
        <v>40</v>
      </c>
      <c r="D6" s="8" t="n">
        <f aca="false">BX6+CD6+CJ6+CP6+CV6+BR6+DB6+DH6</f>
        <v>40</v>
      </c>
      <c r="E6" s="9" t="n">
        <f aca="false">C6-D6</f>
        <v>0</v>
      </c>
      <c r="F6" s="8" t="n">
        <f aca="false">W6+AC6+AI6+AO6+AU6+BA6+BG6+BM6</f>
        <v>24</v>
      </c>
      <c r="G6" s="8" t="n">
        <f aca="false">BY6+CE6+CK6+CQ6+CW6+BS6+DC6+DI6</f>
        <v>24</v>
      </c>
      <c r="H6" s="9" t="n">
        <f aca="false">F6-G6</f>
        <v>0</v>
      </c>
      <c r="I6" s="8" t="n">
        <f aca="false">X6+AD6+AJ6+AP6+AV6+BB6+BH6+BN6</f>
        <v>8</v>
      </c>
      <c r="J6" s="8" t="n">
        <f aca="false">BZ6+CF6+CL6+CR6+CX6+DD6+DJ6+BT6</f>
        <v>8</v>
      </c>
      <c r="K6" s="9" t="n">
        <f aca="false">I6-J6</f>
        <v>0</v>
      </c>
      <c r="L6" s="8" t="n">
        <f aca="false">Y6+AE6+AK6+AQ6+AW6+BC6+BI6+BO6</f>
        <v>8</v>
      </c>
      <c r="M6" s="8" t="n">
        <f aca="false">CG6+CA6+CM6+CS6+CY6+DK6+DE6+BU6</f>
        <v>8</v>
      </c>
      <c r="N6" s="50"/>
      <c r="O6" s="23"/>
      <c r="P6" s="51"/>
      <c r="Q6" s="23"/>
      <c r="R6" s="44"/>
      <c r="S6" s="0"/>
      <c r="T6" s="47" t="s">
        <v>180</v>
      </c>
      <c r="U6" s="13" t="n">
        <v>1</v>
      </c>
      <c r="V6" s="23" t="n">
        <f aca="false">SUM(W6,X6,Y6)</f>
        <v>5</v>
      </c>
      <c r="W6" s="23" t="n">
        <f aca="false">IF(X5&gt;=1,INT(W5*(1-$DN$4/100)),0)</f>
        <v>3</v>
      </c>
      <c r="X6" s="23" t="n">
        <v>1</v>
      </c>
      <c r="Y6" s="6" t="n">
        <f aca="false">V$4-W$4-X$4</f>
        <v>1</v>
      </c>
      <c r="Z6" s="11" t="s">
        <v>181</v>
      </c>
      <c r="AA6" s="13" t="n">
        <v>1</v>
      </c>
      <c r="AB6" s="23" t="n">
        <f aca="false">SUM(AC6,AD6,AE6)</f>
        <v>5</v>
      </c>
      <c r="AC6" s="23" t="n">
        <f aca="false">IF(AD5&gt;=1,INT(AC5*(1-$DN$4/100)),0)</f>
        <v>3</v>
      </c>
      <c r="AD6" s="23" t="n">
        <v>1</v>
      </c>
      <c r="AE6" s="6" t="n">
        <f aca="false">AB$4-AC$4-AD$4</f>
        <v>1</v>
      </c>
      <c r="AF6" s="11" t="s">
        <v>182</v>
      </c>
      <c r="AG6" s="13" t="n">
        <v>1</v>
      </c>
      <c r="AH6" s="11" t="n">
        <f aca="false">SUM(AI6,AJ6,AK6)</f>
        <v>5</v>
      </c>
      <c r="AI6" s="11" t="n">
        <f aca="false">IF(AJ5&gt;=1,INT(AI5*(1-$DN$4/100)),0)</f>
        <v>3</v>
      </c>
      <c r="AJ6" s="11" t="n">
        <v>1</v>
      </c>
      <c r="AK6" s="6" t="n">
        <f aca="false">AH$4-AI$4-AJ$4</f>
        <v>1</v>
      </c>
      <c r="AL6" s="11" t="s">
        <v>183</v>
      </c>
      <c r="AM6" s="13" t="n">
        <v>1</v>
      </c>
      <c r="AN6" s="11" t="n">
        <f aca="false">SUM(AO6,AP6,AQ6)</f>
        <v>5</v>
      </c>
      <c r="AO6" s="11" t="n">
        <f aca="false">IF(AP5&gt;=1,INT(AO5*(1-$DN$4/100)),0)</f>
        <v>3</v>
      </c>
      <c r="AP6" s="11" t="n">
        <v>1</v>
      </c>
      <c r="AQ6" s="6" t="n">
        <f aca="false">AN$4-AO$4-AP$4</f>
        <v>1</v>
      </c>
      <c r="AR6" s="11" t="s">
        <v>184</v>
      </c>
      <c r="AS6" s="13" t="n">
        <v>1</v>
      </c>
      <c r="AT6" s="11" t="n">
        <f aca="false">SUM(AU6,AV6,AW6)</f>
        <v>5</v>
      </c>
      <c r="AU6" s="11" t="n">
        <f aca="false">IF(AV5&gt;=1,INT(AU5*(1-$DN$4/100)),0)</f>
        <v>3</v>
      </c>
      <c r="AV6" s="11" t="n">
        <v>1</v>
      </c>
      <c r="AW6" s="6" t="n">
        <f aca="false">AT$4-AU$4-AV$4</f>
        <v>1</v>
      </c>
      <c r="AX6" s="11" t="s">
        <v>185</v>
      </c>
      <c r="AY6" s="13" t="n">
        <v>1</v>
      </c>
      <c r="AZ6" s="11" t="n">
        <f aca="false">SUM(BA6,BB6,BC6)</f>
        <v>5</v>
      </c>
      <c r="BA6" s="11" t="n">
        <f aca="false">IF(BB5&gt;=1,INT(BA5*(1-$DN$4/100)),0)</f>
        <v>3</v>
      </c>
      <c r="BB6" s="11" t="n">
        <v>1</v>
      </c>
      <c r="BC6" s="6" t="n">
        <f aca="false">AZ$4-BA$4-BB$4</f>
        <v>1</v>
      </c>
      <c r="BD6" s="48" t="s">
        <v>186</v>
      </c>
      <c r="BE6" s="13" t="n">
        <v>1</v>
      </c>
      <c r="BF6" s="11" t="n">
        <f aca="false">SUM(BG6,BH6,BI6)</f>
        <v>5</v>
      </c>
      <c r="BG6" s="11" t="n">
        <f aca="false">IF(BH5&gt;=1,INT(BG5*(1-$DN$4/100)),0)</f>
        <v>3</v>
      </c>
      <c r="BH6" s="11" t="n">
        <v>1</v>
      </c>
      <c r="BI6" s="6" t="n">
        <f aca="false">BF$4-BG$4-BH$4</f>
        <v>1</v>
      </c>
      <c r="BJ6" s="48" t="s">
        <v>187</v>
      </c>
      <c r="BK6" s="13" t="n">
        <v>1</v>
      </c>
      <c r="BL6" s="11" t="n">
        <f aca="false">SUM(BM6,BN6,BO6)</f>
        <v>5</v>
      </c>
      <c r="BM6" s="11" t="n">
        <f aca="false">IF(BN5&gt;=1,INT(BM5*(1-$DN$4/100)),0)</f>
        <v>3</v>
      </c>
      <c r="BN6" s="11" t="n">
        <v>1</v>
      </c>
      <c r="BO6" s="6" t="n">
        <f aca="false">BL$4-BM$4-BN$4</f>
        <v>1</v>
      </c>
      <c r="BP6" s="11" t="s">
        <v>188</v>
      </c>
      <c r="BQ6" s="21" t="n">
        <v>0</v>
      </c>
      <c r="BR6" s="11" t="n">
        <f aca="false">SUM(BS6,BT6,BU6)</f>
        <v>5</v>
      </c>
      <c r="BS6" s="11" t="n">
        <f aca="false">IF(BT5&gt;=1,INT(BS5*(1-$DN$4/100)),0)</f>
        <v>3</v>
      </c>
      <c r="BT6" s="11" t="n">
        <v>1</v>
      </c>
      <c r="BU6" s="6" t="n">
        <f aca="false">BR$4-BS$4-BT$4</f>
        <v>1</v>
      </c>
      <c r="BV6" s="11" t="s">
        <v>184</v>
      </c>
      <c r="BW6" s="21" t="n">
        <v>0</v>
      </c>
      <c r="BX6" s="11" t="n">
        <f aca="false">SUM(BY6,BZ6,CA6)</f>
        <v>5</v>
      </c>
      <c r="BY6" s="11" t="n">
        <f aca="false">IF(BZ5&gt;=1,INT(BY5*(1-$DN$4/100)),0)</f>
        <v>3</v>
      </c>
      <c r="BZ6" s="11" t="n">
        <v>1</v>
      </c>
      <c r="CA6" s="6" t="n">
        <f aca="false">BX$4-BY$4-BZ$4</f>
        <v>1</v>
      </c>
      <c r="CB6" s="11" t="s">
        <v>189</v>
      </c>
      <c r="CC6" s="21" t="n">
        <v>0</v>
      </c>
      <c r="CD6" s="11" t="n">
        <f aca="false">SUM(CE6,CF6,CG6)</f>
        <v>5</v>
      </c>
      <c r="CE6" s="11" t="n">
        <f aca="false">IF(CF5&gt;=1,INT(CE5*(1-$DN$4/100)),0)</f>
        <v>3</v>
      </c>
      <c r="CF6" s="11" t="n">
        <v>1</v>
      </c>
      <c r="CG6" s="6" t="n">
        <f aca="false">CD$4-CE$4-CF$4</f>
        <v>1</v>
      </c>
      <c r="CH6" s="49" t="s">
        <v>190</v>
      </c>
      <c r="CI6" s="21" t="n">
        <v>0</v>
      </c>
      <c r="CJ6" s="11" t="n">
        <f aca="false">SUM(CK6,CL6,CM6)</f>
        <v>5</v>
      </c>
      <c r="CK6" s="11" t="n">
        <f aca="false">IF(CL5&gt;=1,INT(CK5*(1-$DN$4/100)),0)</f>
        <v>3</v>
      </c>
      <c r="CL6" s="11" t="n">
        <v>1</v>
      </c>
      <c r="CM6" s="6" t="n">
        <f aca="false">CJ$4-CK$4-CL$4</f>
        <v>1</v>
      </c>
      <c r="CN6" s="48" t="s">
        <v>191</v>
      </c>
      <c r="CO6" s="21" t="n">
        <v>0</v>
      </c>
      <c r="CP6" s="11" t="n">
        <f aca="false">SUM(CQ6,CR6,CS6)</f>
        <v>5</v>
      </c>
      <c r="CQ6" s="11" t="n">
        <f aca="false">IF(CR5&gt;=1,INT(CQ5*(1-$DN$4/100)),0)</f>
        <v>3</v>
      </c>
      <c r="CR6" s="11" t="n">
        <v>1</v>
      </c>
      <c r="CS6" s="6" t="n">
        <f aca="false">CP$4-CQ$4-CR$4</f>
        <v>1</v>
      </c>
      <c r="CT6" s="49" t="s">
        <v>192</v>
      </c>
      <c r="CU6" s="21" t="n">
        <v>0</v>
      </c>
      <c r="CV6" s="11" t="n">
        <f aca="false">SUM(CW6,CX6,CY6)</f>
        <v>5</v>
      </c>
      <c r="CW6" s="11" t="n">
        <f aca="false">IF(CX5&gt;=1,INT(CW5*(1-$DN$4/100)),0)</f>
        <v>3</v>
      </c>
      <c r="CX6" s="11" t="n">
        <v>1</v>
      </c>
      <c r="CY6" s="6" t="n">
        <f aca="false">CV$4-CW$4-CX$4</f>
        <v>1</v>
      </c>
      <c r="CZ6" s="49" t="s">
        <v>193</v>
      </c>
      <c r="DA6" s="21" t="n">
        <v>0</v>
      </c>
      <c r="DB6" s="11" t="n">
        <f aca="false">SUM(DC6,DD6,DE6)</f>
        <v>5</v>
      </c>
      <c r="DC6" s="11" t="n">
        <f aca="false">IF(DD5&gt;=1,INT(DC5*(1-$DN$4/100)),0)</f>
        <v>3</v>
      </c>
      <c r="DD6" s="11" t="n">
        <v>1</v>
      </c>
      <c r="DE6" s="6" t="n">
        <f aca="false">DB$4-DC$4-DD$4</f>
        <v>1</v>
      </c>
      <c r="DF6" s="48" t="s">
        <v>194</v>
      </c>
      <c r="DG6" s="21" t="n">
        <v>0</v>
      </c>
      <c r="DH6" s="11" t="n">
        <f aca="false">SUM(DI6,DJ6,DK6)</f>
        <v>5</v>
      </c>
      <c r="DI6" s="11" t="n">
        <f aca="false">IF(DJ5&gt;=1,INT(DI5*(1-$DN$4/100)),0)</f>
        <v>3</v>
      </c>
      <c r="DJ6" s="11" t="n">
        <v>1</v>
      </c>
      <c r="DK6" s="6" t="n">
        <f aca="false">DH$4-DI$4-DJ$4</f>
        <v>1</v>
      </c>
      <c r="DL6" s="0"/>
      <c r="DM6" s="0"/>
      <c r="DN6" s="0"/>
    </row>
    <row r="7" customFormat="false" ht="12.8" hidden="false" customHeight="false" outlineLevel="0" collapsed="false">
      <c r="A7" s="6" t="s">
        <v>198</v>
      </c>
      <c r="B7" s="7" t="n">
        <f aca="false">C7+D7</f>
        <v>64</v>
      </c>
      <c r="C7" s="8" t="n">
        <f aca="false">V7+AB7+AH7+AN7+AT7+AZ7+BF7+BL7</f>
        <v>32</v>
      </c>
      <c r="D7" s="8" t="n">
        <f aca="false">BX7+CD7+CJ7+CP7+CV7+BR7+DB7+DH7</f>
        <v>32</v>
      </c>
      <c r="E7" s="9" t="n">
        <f aca="false">C7-D7</f>
        <v>0</v>
      </c>
      <c r="F7" s="8" t="n">
        <f aca="false">W7+AC7+AI7+AO7+AU7+BA7+BG7+BM7</f>
        <v>16</v>
      </c>
      <c r="G7" s="8" t="n">
        <f aca="false">BY7+CE7+CK7+CQ7+CW7+BS7+DC7+DI7</f>
        <v>16</v>
      </c>
      <c r="H7" s="9" t="n">
        <f aca="false">F7-G7</f>
        <v>0</v>
      </c>
      <c r="I7" s="8" t="n">
        <f aca="false">X7+AD7+AJ7+AP7+AV7+BB7+BH7+BN7</f>
        <v>8</v>
      </c>
      <c r="J7" s="8" t="n">
        <f aca="false">BZ7+CF7+CL7+CR7+CX7+DD7+DJ7+BT7</f>
        <v>8</v>
      </c>
      <c r="K7" s="9" t="n">
        <f aca="false">I7-J7</f>
        <v>0</v>
      </c>
      <c r="L7" s="8" t="n">
        <f aca="false">Y7+AE7+AK7+AQ7+AW7+BC7+BI7+BO7</f>
        <v>8</v>
      </c>
      <c r="M7" s="8" t="n">
        <f aca="false">CG7+CA7+CM7+CS7+CY7+DK7+DE7+BU7</f>
        <v>8</v>
      </c>
      <c r="N7" s="50"/>
      <c r="O7" s="23"/>
      <c r="P7" s="51"/>
      <c r="Q7" s="23"/>
      <c r="R7" s="44"/>
      <c r="S7" s="0"/>
      <c r="T7" s="47" t="s">
        <v>180</v>
      </c>
      <c r="U7" s="13" t="n">
        <v>1</v>
      </c>
      <c r="V7" s="23" t="n">
        <f aca="false">SUM(W7,X7,Y7)</f>
        <v>4</v>
      </c>
      <c r="W7" s="23" t="n">
        <f aca="false">IF(X6&gt;=1,INT(W6*(1-$DN$4/100)),0)</f>
        <v>2</v>
      </c>
      <c r="X7" s="23" t="n">
        <v>1</v>
      </c>
      <c r="Y7" s="6" t="n">
        <f aca="false">V$4-W$4-X$4</f>
        <v>1</v>
      </c>
      <c r="Z7" s="11" t="s">
        <v>181</v>
      </c>
      <c r="AA7" s="13" t="n">
        <v>1</v>
      </c>
      <c r="AB7" s="23" t="n">
        <f aca="false">SUM(AC7,AD7,AE7)</f>
        <v>4</v>
      </c>
      <c r="AC7" s="23" t="n">
        <f aca="false">IF(AD6&gt;=1,INT(AC6*(1-$DN$4/100)),0)</f>
        <v>2</v>
      </c>
      <c r="AD7" s="23" t="n">
        <v>1</v>
      </c>
      <c r="AE7" s="6" t="n">
        <f aca="false">AB$4-AC$4-AD$4</f>
        <v>1</v>
      </c>
      <c r="AF7" s="11" t="s">
        <v>182</v>
      </c>
      <c r="AG7" s="13" t="n">
        <v>1</v>
      </c>
      <c r="AH7" s="11" t="n">
        <f aca="false">SUM(AI7,AJ7,AK7)</f>
        <v>4</v>
      </c>
      <c r="AI7" s="11" t="n">
        <f aca="false">IF(AJ6&gt;=1,INT(AI6*(1-$DN$4/100)),0)</f>
        <v>2</v>
      </c>
      <c r="AJ7" s="11" t="n">
        <v>1</v>
      </c>
      <c r="AK7" s="6" t="n">
        <f aca="false">AH$4-AI$4-AJ$4</f>
        <v>1</v>
      </c>
      <c r="AL7" s="11" t="s">
        <v>183</v>
      </c>
      <c r="AM7" s="13" t="n">
        <v>1</v>
      </c>
      <c r="AN7" s="11" t="n">
        <f aca="false">SUM(AO7,AP7,AQ7)</f>
        <v>4</v>
      </c>
      <c r="AO7" s="11" t="n">
        <f aca="false">IF(AP6&gt;=1,INT(AO6*(1-$DN$4/100)),0)</f>
        <v>2</v>
      </c>
      <c r="AP7" s="11" t="n">
        <v>1</v>
      </c>
      <c r="AQ7" s="6" t="n">
        <f aca="false">AN$4-AO$4-AP$4</f>
        <v>1</v>
      </c>
      <c r="AR7" s="11" t="s">
        <v>184</v>
      </c>
      <c r="AS7" s="13" t="n">
        <v>1</v>
      </c>
      <c r="AT7" s="11" t="n">
        <f aca="false">SUM(AU7,AV7,AW7)</f>
        <v>4</v>
      </c>
      <c r="AU7" s="11" t="n">
        <f aca="false">IF(AV6&gt;=1,INT(AU6*(1-$DN$4/100)),0)</f>
        <v>2</v>
      </c>
      <c r="AV7" s="11" t="n">
        <v>1</v>
      </c>
      <c r="AW7" s="6" t="n">
        <f aca="false">AT$4-AU$4-AV$4</f>
        <v>1</v>
      </c>
      <c r="AX7" s="11" t="s">
        <v>185</v>
      </c>
      <c r="AY7" s="13" t="n">
        <v>1</v>
      </c>
      <c r="AZ7" s="11" t="n">
        <f aca="false">SUM(BA7,BB7,BC7)</f>
        <v>4</v>
      </c>
      <c r="BA7" s="11" t="n">
        <f aca="false">IF(BB6&gt;=1,INT(BA6*(1-$DN$4/100)),0)</f>
        <v>2</v>
      </c>
      <c r="BB7" s="11" t="n">
        <v>1</v>
      </c>
      <c r="BC7" s="6" t="n">
        <f aca="false">AZ$4-BA$4-BB$4</f>
        <v>1</v>
      </c>
      <c r="BD7" s="48" t="s">
        <v>186</v>
      </c>
      <c r="BE7" s="13" t="n">
        <v>1</v>
      </c>
      <c r="BF7" s="11" t="n">
        <f aca="false">SUM(BG7,BH7,BI7)</f>
        <v>4</v>
      </c>
      <c r="BG7" s="11" t="n">
        <f aca="false">IF(BH6&gt;=1,INT(BG6*(1-$DN$4/100)),0)</f>
        <v>2</v>
      </c>
      <c r="BH7" s="11" t="n">
        <v>1</v>
      </c>
      <c r="BI7" s="6" t="n">
        <f aca="false">BF$4-BG$4-BH$4</f>
        <v>1</v>
      </c>
      <c r="BJ7" s="48" t="s">
        <v>187</v>
      </c>
      <c r="BK7" s="13" t="n">
        <v>1</v>
      </c>
      <c r="BL7" s="11" t="n">
        <f aca="false">SUM(BM7,BN7,BO7)</f>
        <v>4</v>
      </c>
      <c r="BM7" s="11" t="n">
        <f aca="false">IF(BN6&gt;=1,INT(BM6*(1-$DN$4/100)),0)</f>
        <v>2</v>
      </c>
      <c r="BN7" s="11" t="n">
        <v>1</v>
      </c>
      <c r="BO7" s="6" t="n">
        <f aca="false">BL$4-BM$4-BN$4</f>
        <v>1</v>
      </c>
      <c r="BP7" s="11" t="s">
        <v>188</v>
      </c>
      <c r="BQ7" s="21" t="n">
        <v>0</v>
      </c>
      <c r="BR7" s="11" t="n">
        <f aca="false">SUM(BS7,BT7,BU7)</f>
        <v>4</v>
      </c>
      <c r="BS7" s="11" t="n">
        <f aca="false">IF(BT6&gt;=1,INT(BS6*(1-$DN$4/100)),0)</f>
        <v>2</v>
      </c>
      <c r="BT7" s="11" t="n">
        <v>1</v>
      </c>
      <c r="BU7" s="6" t="n">
        <f aca="false">BR$4-BS$4-BT$4</f>
        <v>1</v>
      </c>
      <c r="BV7" s="11" t="s">
        <v>184</v>
      </c>
      <c r="BW7" s="21" t="n">
        <v>0</v>
      </c>
      <c r="BX7" s="11" t="n">
        <f aca="false">SUM(BY7,BZ7,CA7)</f>
        <v>4</v>
      </c>
      <c r="BY7" s="11" t="n">
        <f aca="false">IF(BZ6&gt;=1,INT(BY6*(1-$DN$4/100)),0)</f>
        <v>2</v>
      </c>
      <c r="BZ7" s="11" t="n">
        <v>1</v>
      </c>
      <c r="CA7" s="6" t="n">
        <f aca="false">BX$4-BY$4-BZ$4</f>
        <v>1</v>
      </c>
      <c r="CB7" s="11" t="s">
        <v>189</v>
      </c>
      <c r="CC7" s="21" t="n">
        <v>0</v>
      </c>
      <c r="CD7" s="11" t="n">
        <f aca="false">SUM(CE7,CF7,CG7)</f>
        <v>4</v>
      </c>
      <c r="CE7" s="11" t="n">
        <f aca="false">IF(CF6&gt;=1,INT(CE6*(1-$DN$4/100)),0)</f>
        <v>2</v>
      </c>
      <c r="CF7" s="11" t="n">
        <v>1</v>
      </c>
      <c r="CG7" s="6" t="n">
        <f aca="false">CD$4-CE$4-CF$4</f>
        <v>1</v>
      </c>
      <c r="CH7" s="49" t="s">
        <v>190</v>
      </c>
      <c r="CI7" s="21" t="n">
        <v>0</v>
      </c>
      <c r="CJ7" s="11" t="n">
        <f aca="false">SUM(CK7,CL7,CM7)</f>
        <v>4</v>
      </c>
      <c r="CK7" s="11" t="n">
        <f aca="false">IF(CL6&gt;=1,INT(CK6*(1-$DN$4/100)),0)</f>
        <v>2</v>
      </c>
      <c r="CL7" s="11" t="n">
        <v>1</v>
      </c>
      <c r="CM7" s="6" t="n">
        <f aca="false">CJ$4-CK$4-CL$4</f>
        <v>1</v>
      </c>
      <c r="CN7" s="48" t="s">
        <v>191</v>
      </c>
      <c r="CO7" s="21" t="n">
        <v>0</v>
      </c>
      <c r="CP7" s="11" t="n">
        <f aca="false">SUM(CQ7,CR7,CS7)</f>
        <v>4</v>
      </c>
      <c r="CQ7" s="11" t="n">
        <f aca="false">IF(CR6&gt;=1,INT(CQ6*(1-$DN$4/100)),0)</f>
        <v>2</v>
      </c>
      <c r="CR7" s="11" t="n">
        <v>1</v>
      </c>
      <c r="CS7" s="6" t="n">
        <f aca="false">CP$4-CQ$4-CR$4</f>
        <v>1</v>
      </c>
      <c r="CT7" s="49" t="s">
        <v>192</v>
      </c>
      <c r="CU7" s="21" t="n">
        <v>0</v>
      </c>
      <c r="CV7" s="11" t="n">
        <f aca="false">SUM(CW7,CX7,CY7)</f>
        <v>4</v>
      </c>
      <c r="CW7" s="11" t="n">
        <f aca="false">IF(CX6&gt;=1,INT(CW6*(1-$DN$4/100)),0)</f>
        <v>2</v>
      </c>
      <c r="CX7" s="11" t="n">
        <v>1</v>
      </c>
      <c r="CY7" s="6" t="n">
        <f aca="false">CV$4-CW$4-CX$4</f>
        <v>1</v>
      </c>
      <c r="CZ7" s="49" t="s">
        <v>193</v>
      </c>
      <c r="DA7" s="21" t="n">
        <v>0</v>
      </c>
      <c r="DB7" s="11" t="n">
        <f aca="false">SUM(DC7,DD7,DE7)</f>
        <v>4</v>
      </c>
      <c r="DC7" s="11" t="n">
        <f aca="false">IF(DD6&gt;=1,INT(DC6*(1-$DN$4/100)),0)</f>
        <v>2</v>
      </c>
      <c r="DD7" s="11" t="n">
        <v>1</v>
      </c>
      <c r="DE7" s="6" t="n">
        <f aca="false">DB$4-DC$4-DD$4</f>
        <v>1</v>
      </c>
      <c r="DF7" s="48" t="s">
        <v>194</v>
      </c>
      <c r="DG7" s="21" t="n">
        <v>0</v>
      </c>
      <c r="DH7" s="11" t="n">
        <f aca="false">SUM(DI7,DJ7,DK7)</f>
        <v>4</v>
      </c>
      <c r="DI7" s="11" t="n">
        <f aca="false">IF(DJ6&gt;=1,INT(DI6*(1-$DN$4/100)),0)</f>
        <v>2</v>
      </c>
      <c r="DJ7" s="11" t="n">
        <v>1</v>
      </c>
      <c r="DK7" s="6" t="n">
        <f aca="false">DH$4-DI$4-DJ$4</f>
        <v>1</v>
      </c>
      <c r="DL7" s="0"/>
      <c r="DM7" s="0"/>
      <c r="DN7" s="0"/>
    </row>
    <row r="8" customFormat="false" ht="12.8" hidden="false" customHeight="false" outlineLevel="0" collapsed="false">
      <c r="A8" s="6" t="s">
        <v>199</v>
      </c>
      <c r="B8" s="7" t="n">
        <f aca="false">C8+D8</f>
        <v>48</v>
      </c>
      <c r="C8" s="8" t="n">
        <f aca="false">V8+AB8+AH8+AN8+AT8+AZ8+BF8+BL8</f>
        <v>24</v>
      </c>
      <c r="D8" s="8" t="n">
        <f aca="false">BX8+CD8+CJ8+CP8+CV8+BR8+DB8+DH8</f>
        <v>24</v>
      </c>
      <c r="E8" s="9" t="n">
        <f aca="false">C8-D8</f>
        <v>0</v>
      </c>
      <c r="F8" s="8" t="n">
        <f aca="false">W8+AC8+AI8+AO8+AU8+BA8+BG8+BM8</f>
        <v>8</v>
      </c>
      <c r="G8" s="8" t="n">
        <f aca="false">BY8+CE8+CK8+CQ8+CW8+BS8+DC8+DI8</f>
        <v>8</v>
      </c>
      <c r="H8" s="9" t="n">
        <f aca="false">F8-G8</f>
        <v>0</v>
      </c>
      <c r="I8" s="8" t="n">
        <f aca="false">X8+AD8+AJ8+AP8+AV8+BB8+BH8+BN8</f>
        <v>8</v>
      </c>
      <c r="J8" s="8" t="n">
        <f aca="false">BZ8+CF8+CL8+CR8+CX8+DD8+DJ8+BT8</f>
        <v>8</v>
      </c>
      <c r="K8" s="9" t="n">
        <f aca="false">I8-J8</f>
        <v>0</v>
      </c>
      <c r="L8" s="8" t="n">
        <f aca="false">Y8+AE8+AK8+AQ8+AW8+BC8+BI8+BO8</f>
        <v>8</v>
      </c>
      <c r="M8" s="8" t="n">
        <f aca="false">CG8+CA8+CM8+CS8+CY8+DK8+DE8+BU8</f>
        <v>8</v>
      </c>
      <c r="N8" s="50"/>
      <c r="O8" s="23"/>
      <c r="P8" s="51"/>
      <c r="Q8" s="23"/>
      <c r="R8" s="44"/>
      <c r="S8" s="0"/>
      <c r="T8" s="47" t="s">
        <v>180</v>
      </c>
      <c r="U8" s="13" t="n">
        <v>1</v>
      </c>
      <c r="V8" s="23" t="n">
        <f aca="false">SUM(W8,X8,Y8)</f>
        <v>3</v>
      </c>
      <c r="W8" s="23" t="n">
        <f aca="false">IF(X7&gt;=1,INT(W7*(1-$DN$4/100)),0)</f>
        <v>1</v>
      </c>
      <c r="X8" s="23" t="n">
        <v>1</v>
      </c>
      <c r="Y8" s="6" t="n">
        <f aca="false">V$4-W$4-X$4</f>
        <v>1</v>
      </c>
      <c r="Z8" s="11" t="s">
        <v>181</v>
      </c>
      <c r="AA8" s="13" t="n">
        <v>1</v>
      </c>
      <c r="AB8" s="23" t="n">
        <f aca="false">SUM(AC8,AD8,AE8)</f>
        <v>3</v>
      </c>
      <c r="AC8" s="23" t="n">
        <f aca="false">IF(AD7&gt;=1,INT(AC7*(1-$DN$4/100)),0)</f>
        <v>1</v>
      </c>
      <c r="AD8" s="23" t="n">
        <v>1</v>
      </c>
      <c r="AE8" s="6" t="n">
        <f aca="false">AB$4-AC$4-AD$4</f>
        <v>1</v>
      </c>
      <c r="AF8" s="11" t="s">
        <v>182</v>
      </c>
      <c r="AG8" s="13" t="n">
        <v>1</v>
      </c>
      <c r="AH8" s="11" t="n">
        <f aca="false">SUM(AI8,AJ8,AK8)</f>
        <v>3</v>
      </c>
      <c r="AI8" s="11" t="n">
        <f aca="false">IF(AJ7&gt;=1,INT(AI7*(1-$DN$4/100)),0)</f>
        <v>1</v>
      </c>
      <c r="AJ8" s="11" t="n">
        <v>1</v>
      </c>
      <c r="AK8" s="6" t="n">
        <f aca="false">AH$4-AI$4-AJ$4</f>
        <v>1</v>
      </c>
      <c r="AL8" s="11" t="s">
        <v>183</v>
      </c>
      <c r="AM8" s="13" t="n">
        <v>1</v>
      </c>
      <c r="AN8" s="11" t="n">
        <f aca="false">SUM(AO8,AP8,AQ8)</f>
        <v>3</v>
      </c>
      <c r="AO8" s="11" t="n">
        <f aca="false">IF(AP7&gt;=1,INT(AO7*(1-$DN$4/100)),0)</f>
        <v>1</v>
      </c>
      <c r="AP8" s="11" t="n">
        <v>1</v>
      </c>
      <c r="AQ8" s="6" t="n">
        <f aca="false">AN$4-AO$4-AP$4</f>
        <v>1</v>
      </c>
      <c r="AR8" s="11" t="s">
        <v>184</v>
      </c>
      <c r="AS8" s="13" t="n">
        <v>1</v>
      </c>
      <c r="AT8" s="11" t="n">
        <f aca="false">SUM(AU8,AV8,AW8)</f>
        <v>3</v>
      </c>
      <c r="AU8" s="11" t="n">
        <f aca="false">IF(AV7&gt;=1,INT(AU7*(1-$DN$4/100)),0)</f>
        <v>1</v>
      </c>
      <c r="AV8" s="11" t="n">
        <v>1</v>
      </c>
      <c r="AW8" s="6" t="n">
        <f aca="false">AT$4-AU$4-AV$4</f>
        <v>1</v>
      </c>
      <c r="AX8" s="11" t="s">
        <v>185</v>
      </c>
      <c r="AY8" s="13" t="n">
        <v>1</v>
      </c>
      <c r="AZ8" s="11" t="n">
        <f aca="false">SUM(BA8,BB8,BC8)</f>
        <v>3</v>
      </c>
      <c r="BA8" s="11" t="n">
        <f aca="false">IF(BB7&gt;=1,INT(BA7*(1-$DN$4/100)),0)</f>
        <v>1</v>
      </c>
      <c r="BB8" s="11" t="n">
        <v>1</v>
      </c>
      <c r="BC8" s="6" t="n">
        <f aca="false">AZ$4-BA$4-BB$4</f>
        <v>1</v>
      </c>
      <c r="BD8" s="48" t="s">
        <v>186</v>
      </c>
      <c r="BE8" s="13" t="n">
        <v>1</v>
      </c>
      <c r="BF8" s="11" t="n">
        <f aca="false">SUM(BG8,BH8,BI8)</f>
        <v>3</v>
      </c>
      <c r="BG8" s="11" t="n">
        <f aca="false">IF(BH7&gt;=1,INT(BG7*(1-$DN$4/100)),0)</f>
        <v>1</v>
      </c>
      <c r="BH8" s="11" t="n">
        <v>1</v>
      </c>
      <c r="BI8" s="6" t="n">
        <f aca="false">BF$4-BG$4-BH$4</f>
        <v>1</v>
      </c>
      <c r="BJ8" s="48" t="s">
        <v>187</v>
      </c>
      <c r="BK8" s="13" t="n">
        <v>1</v>
      </c>
      <c r="BL8" s="11" t="n">
        <f aca="false">SUM(BM8,BN8,BO8)</f>
        <v>3</v>
      </c>
      <c r="BM8" s="11" t="n">
        <f aca="false">IF(BN7&gt;=1,INT(BM7*(1-$DN$4/100)),0)</f>
        <v>1</v>
      </c>
      <c r="BN8" s="11" t="n">
        <v>1</v>
      </c>
      <c r="BO8" s="6" t="n">
        <f aca="false">BL$4-BM$4-BN$4</f>
        <v>1</v>
      </c>
      <c r="BP8" s="11" t="s">
        <v>188</v>
      </c>
      <c r="BQ8" s="21" t="n">
        <v>0</v>
      </c>
      <c r="BR8" s="11" t="n">
        <f aca="false">SUM(BS8,BT8,BU8)</f>
        <v>3</v>
      </c>
      <c r="BS8" s="11" t="n">
        <f aca="false">IF(BT7&gt;=1,INT(BS7*(1-$DN$4/100)),0)</f>
        <v>1</v>
      </c>
      <c r="BT8" s="11" t="n">
        <v>1</v>
      </c>
      <c r="BU8" s="6" t="n">
        <f aca="false">BR$4-BS$4-BT$4</f>
        <v>1</v>
      </c>
      <c r="BV8" s="11" t="s">
        <v>184</v>
      </c>
      <c r="BW8" s="21" t="n">
        <v>0</v>
      </c>
      <c r="BX8" s="11" t="n">
        <f aca="false">SUM(BY8,BZ8,CA8)</f>
        <v>3</v>
      </c>
      <c r="BY8" s="11" t="n">
        <f aca="false">IF(BZ7&gt;=1,INT(BY7*(1-$DN$4/100)),0)</f>
        <v>1</v>
      </c>
      <c r="BZ8" s="11" t="n">
        <v>1</v>
      </c>
      <c r="CA8" s="6" t="n">
        <f aca="false">BX$4-BY$4-BZ$4</f>
        <v>1</v>
      </c>
      <c r="CB8" s="11" t="s">
        <v>189</v>
      </c>
      <c r="CC8" s="21" t="n">
        <v>0</v>
      </c>
      <c r="CD8" s="11" t="n">
        <f aca="false">SUM(CE8,CF8,CG8)</f>
        <v>3</v>
      </c>
      <c r="CE8" s="11" t="n">
        <f aca="false">IF(CF7&gt;=1,INT(CE7*(1-$DN$4/100)),0)</f>
        <v>1</v>
      </c>
      <c r="CF8" s="11" t="n">
        <v>1</v>
      </c>
      <c r="CG8" s="6" t="n">
        <f aca="false">CD$4-CE$4-CF$4</f>
        <v>1</v>
      </c>
      <c r="CH8" s="49" t="s">
        <v>190</v>
      </c>
      <c r="CI8" s="21" t="n">
        <v>0</v>
      </c>
      <c r="CJ8" s="11" t="n">
        <f aca="false">SUM(CK8,CL8,CM8)</f>
        <v>3</v>
      </c>
      <c r="CK8" s="11" t="n">
        <f aca="false">IF(CL7&gt;=1,INT(CK7*(1-$DN$4/100)),0)</f>
        <v>1</v>
      </c>
      <c r="CL8" s="11" t="n">
        <v>1</v>
      </c>
      <c r="CM8" s="6" t="n">
        <f aca="false">CJ$4-CK$4-CL$4</f>
        <v>1</v>
      </c>
      <c r="CN8" s="48" t="s">
        <v>191</v>
      </c>
      <c r="CO8" s="21" t="n">
        <v>0</v>
      </c>
      <c r="CP8" s="11" t="n">
        <f aca="false">SUM(CQ8,CR8,CS8)</f>
        <v>3</v>
      </c>
      <c r="CQ8" s="11" t="n">
        <f aca="false">IF(CR7&gt;=1,INT(CQ7*(1-$DN$4/100)),0)</f>
        <v>1</v>
      </c>
      <c r="CR8" s="11" t="n">
        <v>1</v>
      </c>
      <c r="CS8" s="6" t="n">
        <f aca="false">CP$4-CQ$4-CR$4</f>
        <v>1</v>
      </c>
      <c r="CT8" s="49" t="s">
        <v>192</v>
      </c>
      <c r="CU8" s="21" t="n">
        <v>0</v>
      </c>
      <c r="CV8" s="11" t="n">
        <f aca="false">SUM(CW8,CX8,CY8)</f>
        <v>3</v>
      </c>
      <c r="CW8" s="11" t="n">
        <f aca="false">IF(CX7&gt;=1,INT(CW7*(1-$DN$4/100)),0)</f>
        <v>1</v>
      </c>
      <c r="CX8" s="11" t="n">
        <v>1</v>
      </c>
      <c r="CY8" s="6" t="n">
        <f aca="false">CV$4-CW$4-CX$4</f>
        <v>1</v>
      </c>
      <c r="CZ8" s="49" t="s">
        <v>193</v>
      </c>
      <c r="DA8" s="21" t="n">
        <v>0</v>
      </c>
      <c r="DB8" s="11" t="n">
        <f aca="false">SUM(DC8,DD8,DE8)</f>
        <v>3</v>
      </c>
      <c r="DC8" s="11" t="n">
        <f aca="false">IF(DD7&gt;=1,INT(DC7*(1-$DN$4/100)),0)</f>
        <v>1</v>
      </c>
      <c r="DD8" s="11" t="n">
        <v>1</v>
      </c>
      <c r="DE8" s="6" t="n">
        <f aca="false">DB$4-DC$4-DD$4</f>
        <v>1</v>
      </c>
      <c r="DF8" s="48" t="s">
        <v>194</v>
      </c>
      <c r="DG8" s="21" t="n">
        <v>0</v>
      </c>
      <c r="DH8" s="11" t="n">
        <f aca="false">SUM(DI8,DJ8,DK8)</f>
        <v>3</v>
      </c>
      <c r="DI8" s="11" t="n">
        <f aca="false">IF(DJ7&gt;=1,INT(DI7*(1-$DN$4/100)),0)</f>
        <v>1</v>
      </c>
      <c r="DJ8" s="11" t="n">
        <v>1</v>
      </c>
      <c r="DK8" s="6" t="n">
        <f aca="false">DH$4-DI$4-DJ$4</f>
        <v>1</v>
      </c>
      <c r="DL8" s="0"/>
      <c r="DM8" s="0"/>
      <c r="DN8" s="0"/>
    </row>
    <row r="9" s="2" customFormat="true" ht="12.8" hidden="false" customHeight="false" outlineLevel="0" collapsed="false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2"/>
      <c r="P9" s="32"/>
      <c r="Q9" s="32"/>
      <c r="R9" s="32"/>
      <c r="S9" s="31"/>
      <c r="T9" s="33"/>
      <c r="U9" s="32"/>
      <c r="V9" s="32"/>
      <c r="W9" s="32"/>
      <c r="X9" s="32"/>
      <c r="Y9" s="31"/>
      <c r="Z9" s="32"/>
      <c r="AA9" s="32"/>
      <c r="AB9" s="32"/>
      <c r="AC9" s="32"/>
      <c r="AD9" s="32"/>
      <c r="AE9" s="31"/>
      <c r="AF9" s="32"/>
      <c r="AG9" s="32"/>
      <c r="AH9" s="32"/>
      <c r="AI9" s="32"/>
      <c r="AJ9" s="32"/>
      <c r="AK9" s="31"/>
      <c r="AL9" s="32"/>
      <c r="AM9" s="32"/>
      <c r="AN9" s="32"/>
      <c r="AO9" s="32"/>
      <c r="AP9" s="32"/>
      <c r="AQ9" s="31"/>
      <c r="AR9" s="32"/>
      <c r="AS9" s="32"/>
      <c r="AT9" s="32"/>
      <c r="AU9" s="32"/>
      <c r="AV9" s="32"/>
      <c r="AW9" s="31"/>
      <c r="AX9" s="32"/>
      <c r="AY9" s="32"/>
      <c r="AZ9" s="32"/>
      <c r="BA9" s="32"/>
      <c r="BB9" s="32"/>
      <c r="BC9" s="31"/>
      <c r="BD9" s="32"/>
      <c r="BE9" s="32"/>
      <c r="BF9" s="32"/>
      <c r="BG9" s="32"/>
      <c r="BH9" s="32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2"/>
      <c r="BV9" s="32"/>
      <c r="BW9" s="32"/>
      <c r="BX9" s="32"/>
      <c r="BY9" s="32"/>
      <c r="BZ9" s="32"/>
      <c r="CA9" s="31"/>
      <c r="CB9" s="32"/>
      <c r="CC9" s="32"/>
      <c r="CD9" s="32"/>
      <c r="CE9" s="32"/>
      <c r="CF9" s="32"/>
      <c r="CG9" s="31"/>
      <c r="CH9" s="34"/>
      <c r="CI9" s="34"/>
      <c r="CJ9" s="34"/>
      <c r="CK9" s="34"/>
      <c r="CL9" s="34"/>
      <c r="CM9" s="35"/>
      <c r="CN9" s="32"/>
      <c r="CO9" s="32"/>
      <c r="CP9" s="32"/>
      <c r="CQ9" s="32"/>
      <c r="CR9" s="32"/>
      <c r="CS9" s="31"/>
      <c r="CT9" s="32"/>
      <c r="CU9" s="32"/>
      <c r="CV9" s="32"/>
      <c r="CW9" s="32"/>
      <c r="CX9" s="32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M9" s="0"/>
      <c r="DN9" s="0"/>
      <c r="DO9" s="0"/>
      <c r="DP9" s="0"/>
      <c r="DQ9" s="0"/>
      <c r="DR9" s="0"/>
      <c r="DS9" s="0"/>
    </row>
    <row r="10" s="2" customFormat="true" ht="12.8" hidden="false" customHeight="false" outlineLevel="0" collapsed="false">
      <c r="A10" s="6" t="s">
        <v>200</v>
      </c>
      <c r="B10" s="7" t="n">
        <f aca="false">C10+D10</f>
        <v>102</v>
      </c>
      <c r="C10" s="8" t="n">
        <f aca="false">V10+AB10+AH10+AN10+AT10+AZ10+BF10+BL10</f>
        <v>51</v>
      </c>
      <c r="D10" s="8" t="n">
        <f aca="false">BX10+CD10+CJ10+CP10+CV10+BR10+DB10+DH10</f>
        <v>51</v>
      </c>
      <c r="E10" s="9" t="n">
        <f aca="false">C10-D10</f>
        <v>0</v>
      </c>
      <c r="F10" s="8" t="n">
        <f aca="false">W10+AC10+AI10+AO10+AU10+BA10+BG10+BM10</f>
        <v>36</v>
      </c>
      <c r="G10" s="8" t="n">
        <f aca="false">BY10+CE10+CK10+CQ10+CW10+BS10+DC10+DI10</f>
        <v>36</v>
      </c>
      <c r="H10" s="9" t="n">
        <f aca="false">F10-G10</f>
        <v>0</v>
      </c>
      <c r="I10" s="8" t="n">
        <f aca="false">X10+AD10+AJ10+AP10+AV10+BB10+BH10+BN10</f>
        <v>5</v>
      </c>
      <c r="J10" s="8" t="n">
        <f aca="false">BZ10+CF10+CL10+CR10+CX10+DD10+DJ10+BT10</f>
        <v>5</v>
      </c>
      <c r="K10" s="9" t="n">
        <f aca="false">I10-J10</f>
        <v>0</v>
      </c>
      <c r="L10" s="8" t="n">
        <f aca="false">Y10+AE10+AK10+AQ10+AW10+BC10+BI10+BO10</f>
        <v>10</v>
      </c>
      <c r="M10" s="8" t="n">
        <f aca="false">CG10+CA10+CM10+CS10+CY10+DK10+DE10+BU10</f>
        <v>10</v>
      </c>
      <c r="N10" s="10" t="n">
        <v>70</v>
      </c>
      <c r="O10" s="11" t="s">
        <v>31</v>
      </c>
      <c r="P10" s="11" t="n">
        <v>10</v>
      </c>
      <c r="Q10" s="11" t="s">
        <v>31</v>
      </c>
      <c r="R10" s="11" t="n">
        <v>20</v>
      </c>
      <c r="S10" s="6" t="s">
        <v>31</v>
      </c>
      <c r="T10" s="47" t="s">
        <v>180</v>
      </c>
      <c r="U10" s="13" t="n">
        <v>1</v>
      </c>
      <c r="V10" s="11" t="n">
        <v>30</v>
      </c>
      <c r="W10" s="11" t="n">
        <f aca="false">ROUND(V10*$N10/100,0)</f>
        <v>21</v>
      </c>
      <c r="X10" s="11" t="n">
        <f aca="false">ROUND(V10*$P10/100,0)</f>
        <v>3</v>
      </c>
      <c r="Y10" s="6" t="n">
        <f aca="false">V10-W10-X10</f>
        <v>6</v>
      </c>
      <c r="Z10" s="11" t="s">
        <v>181</v>
      </c>
      <c r="AA10" s="13" t="n">
        <v>1</v>
      </c>
      <c r="AB10" s="11" t="n">
        <v>21</v>
      </c>
      <c r="AC10" s="11" t="n">
        <f aca="false">ROUND(AB10*$N10/100,0)</f>
        <v>15</v>
      </c>
      <c r="AD10" s="11" t="n">
        <f aca="false">ROUND(AB10*$P10/100,0)</f>
        <v>2</v>
      </c>
      <c r="AE10" s="6" t="n">
        <f aca="false">AB10-AC10-AD10</f>
        <v>4</v>
      </c>
      <c r="AF10" s="11" t="s">
        <v>182</v>
      </c>
      <c r="AG10" s="13" t="n">
        <v>1</v>
      </c>
      <c r="AH10" s="11" t="n">
        <v>0</v>
      </c>
      <c r="AI10" s="11" t="n">
        <f aca="false">ROUND(AH10*$N10/100,0)</f>
        <v>0</v>
      </c>
      <c r="AJ10" s="11" t="n">
        <f aca="false">ROUND(AH10*$P10/100,0)</f>
        <v>0</v>
      </c>
      <c r="AK10" s="6" t="n">
        <f aca="false">AH10-AI10-AJ10</f>
        <v>0</v>
      </c>
      <c r="AL10" s="11" t="s">
        <v>183</v>
      </c>
      <c r="AM10" s="13" t="n">
        <v>1</v>
      </c>
      <c r="AN10" s="11" t="n">
        <v>0</v>
      </c>
      <c r="AO10" s="11" t="n">
        <f aca="false">ROUND(AN10*$N10/100,0)</f>
        <v>0</v>
      </c>
      <c r="AP10" s="11" t="n">
        <f aca="false">ROUND(AN10*$P10/100,0)</f>
        <v>0</v>
      </c>
      <c r="AQ10" s="6" t="n">
        <f aca="false">AN10-AO10-AP10</f>
        <v>0</v>
      </c>
      <c r="AR10" s="11" t="s">
        <v>184</v>
      </c>
      <c r="AS10" s="13" t="n">
        <v>1</v>
      </c>
      <c r="AT10" s="11" t="n">
        <v>0</v>
      </c>
      <c r="AU10" s="11" t="n">
        <f aca="false">ROUND(AT10*$N10/100,0)</f>
        <v>0</v>
      </c>
      <c r="AV10" s="11" t="n">
        <f aca="false">ROUND(AT10*$P10/100,0)</f>
        <v>0</v>
      </c>
      <c r="AW10" s="6" t="n">
        <f aca="false">AT10-AU10-AV10</f>
        <v>0</v>
      </c>
      <c r="AX10" s="11" t="s">
        <v>185</v>
      </c>
      <c r="AY10" s="13" t="n">
        <v>1</v>
      </c>
      <c r="AZ10" s="11" t="n">
        <v>0</v>
      </c>
      <c r="BA10" s="11" t="n">
        <f aca="false">ROUND(AZ10*$N10/100,0)</f>
        <v>0</v>
      </c>
      <c r="BB10" s="11" t="n">
        <f aca="false">ROUND(AZ10*$P10/100,0)</f>
        <v>0</v>
      </c>
      <c r="BC10" s="6" t="n">
        <f aca="false">AZ10-BA10-BB10</f>
        <v>0</v>
      </c>
      <c r="BD10" s="48" t="s">
        <v>186</v>
      </c>
      <c r="BE10" s="13" t="n">
        <v>1</v>
      </c>
      <c r="BF10" s="11" t="n">
        <v>0</v>
      </c>
      <c r="BG10" s="11" t="n">
        <f aca="false">ROUND(BF10*$N10/100,0)</f>
        <v>0</v>
      </c>
      <c r="BH10" s="11" t="n">
        <f aca="false">ROUND(BF10*$P10/100,0)</f>
        <v>0</v>
      </c>
      <c r="BI10" s="6" t="n">
        <f aca="false">BF10-BG10-BH10</f>
        <v>0</v>
      </c>
      <c r="BJ10" s="48" t="s">
        <v>187</v>
      </c>
      <c r="BK10" s="13" t="n">
        <v>1</v>
      </c>
      <c r="BL10" s="11" t="n">
        <v>0</v>
      </c>
      <c r="BM10" s="11" t="n">
        <f aca="false">ROUND(BL10*$N10/100,0)</f>
        <v>0</v>
      </c>
      <c r="BN10" s="11" t="n">
        <f aca="false">ROUND(BL10*$P10/100,0)</f>
        <v>0</v>
      </c>
      <c r="BO10" s="6" t="n">
        <f aca="false">BL10-BM10-BN10</f>
        <v>0</v>
      </c>
      <c r="BP10" s="11" t="s">
        <v>188</v>
      </c>
      <c r="BQ10" s="21" t="n">
        <v>0</v>
      </c>
      <c r="BR10" s="11" t="n">
        <v>30</v>
      </c>
      <c r="BS10" s="11" t="n">
        <f aca="false">ROUND(BR10*$N10/100,0)</f>
        <v>21</v>
      </c>
      <c r="BT10" s="11" t="n">
        <f aca="false">ROUND(BR10*$P10/100,0)</f>
        <v>3</v>
      </c>
      <c r="BU10" s="6" t="n">
        <f aca="false">BR10-BS10-BT10</f>
        <v>6</v>
      </c>
      <c r="BV10" s="11" t="s">
        <v>184</v>
      </c>
      <c r="BW10" s="21" t="n">
        <v>0</v>
      </c>
      <c r="BX10" s="11" t="n">
        <v>21</v>
      </c>
      <c r="BY10" s="11" t="n">
        <f aca="false">ROUND(BX10*$N10/100,0)</f>
        <v>15</v>
      </c>
      <c r="BZ10" s="11" t="n">
        <f aca="false">ROUND(BX10*$P10/100,0)</f>
        <v>2</v>
      </c>
      <c r="CA10" s="6" t="n">
        <f aca="false">BX10-BY10-BZ10</f>
        <v>4</v>
      </c>
      <c r="CB10" s="11" t="s">
        <v>189</v>
      </c>
      <c r="CC10" s="21" t="n">
        <v>0</v>
      </c>
      <c r="CD10" s="11" t="n">
        <v>0</v>
      </c>
      <c r="CE10" s="11" t="n">
        <f aca="false">ROUND(CD10*$N10/100,0)</f>
        <v>0</v>
      </c>
      <c r="CF10" s="11" t="n">
        <f aca="false">ROUND(CD10*$P10/100,0)</f>
        <v>0</v>
      </c>
      <c r="CG10" s="6" t="n">
        <f aca="false">CD10-CE10-CF10</f>
        <v>0</v>
      </c>
      <c r="CH10" s="49" t="s">
        <v>190</v>
      </c>
      <c r="CI10" s="21" t="n">
        <v>0</v>
      </c>
      <c r="CJ10" s="11" t="n">
        <v>0</v>
      </c>
      <c r="CK10" s="11" t="n">
        <f aca="false">ROUND(CJ10*$N10/100,0)</f>
        <v>0</v>
      </c>
      <c r="CL10" s="11" t="n">
        <f aca="false">ROUND(CJ10*$P10/100,0)</f>
        <v>0</v>
      </c>
      <c r="CM10" s="6" t="n">
        <f aca="false">CJ10-CK10-CL10</f>
        <v>0</v>
      </c>
      <c r="CN10" s="48" t="s">
        <v>191</v>
      </c>
      <c r="CO10" s="21" t="n">
        <v>0</v>
      </c>
      <c r="CP10" s="11" t="n">
        <v>0</v>
      </c>
      <c r="CQ10" s="11" t="n">
        <f aca="false">ROUND(CP10*$N10/100,0)</f>
        <v>0</v>
      </c>
      <c r="CR10" s="11" t="n">
        <f aca="false">ROUND(CP10*$P10/100,0)</f>
        <v>0</v>
      </c>
      <c r="CS10" s="6" t="n">
        <f aca="false">CP10-CQ10-CR10</f>
        <v>0</v>
      </c>
      <c r="CT10" s="49" t="s">
        <v>192</v>
      </c>
      <c r="CU10" s="21" t="n">
        <v>0</v>
      </c>
      <c r="CV10" s="11" t="n">
        <v>0</v>
      </c>
      <c r="CW10" s="11" t="n">
        <f aca="false">ROUND(CV10*$N10/100,0)</f>
        <v>0</v>
      </c>
      <c r="CX10" s="11" t="n">
        <f aca="false">ROUND(CV10*$P10/100,0)</f>
        <v>0</v>
      </c>
      <c r="CY10" s="6" t="n">
        <f aca="false">CV10-CW10-CX10</f>
        <v>0</v>
      </c>
      <c r="CZ10" s="49" t="s">
        <v>193</v>
      </c>
      <c r="DA10" s="21" t="n">
        <v>0</v>
      </c>
      <c r="DB10" s="11" t="n">
        <v>0</v>
      </c>
      <c r="DC10" s="11" t="n">
        <f aca="false">ROUND(DB10*$N10/100,0)</f>
        <v>0</v>
      </c>
      <c r="DD10" s="11" t="n">
        <f aca="false">ROUND(DB10*$P10/100,0)</f>
        <v>0</v>
      </c>
      <c r="DE10" s="6" t="n">
        <f aca="false">DB10-DC10-DD10</f>
        <v>0</v>
      </c>
      <c r="DF10" s="48" t="s">
        <v>194</v>
      </c>
      <c r="DG10" s="21" t="n">
        <v>0</v>
      </c>
      <c r="DH10" s="11" t="n">
        <v>0</v>
      </c>
      <c r="DI10" s="11" t="n">
        <f aca="false">ROUND(DH10*$N10/100,0)</f>
        <v>0</v>
      </c>
      <c r="DJ10" s="11" t="n">
        <f aca="false">ROUND(DH10*$P10/100,0)</f>
        <v>0</v>
      </c>
      <c r="DK10" s="6" t="n">
        <f aca="false">DH10-DI10-DJ10</f>
        <v>0</v>
      </c>
      <c r="DM10" s="52"/>
      <c r="DN10" s="53"/>
      <c r="DO10" s="53"/>
      <c r="DP10" s="53"/>
      <c r="DQ10" s="53"/>
      <c r="DR10" s="53"/>
      <c r="DS10" s="53"/>
    </row>
    <row r="11" s="2" customFormat="true" ht="12.8" hidden="false" customHeight="false" outlineLevel="0" collapsed="false">
      <c r="A11" s="6" t="s">
        <v>201</v>
      </c>
      <c r="B11" s="7" t="n">
        <f aca="false">C11+D11</f>
        <v>102</v>
      </c>
      <c r="C11" s="8" t="n">
        <f aca="false">V11+AB11+AH11+AN11+AT11+AZ11+BF11+BL11</f>
        <v>51</v>
      </c>
      <c r="D11" s="8" t="n">
        <f aca="false">BX11+CD11+CJ11+CP11+CV11+BR11+DB11+DH11</f>
        <v>51</v>
      </c>
      <c r="E11" s="9" t="n">
        <f aca="false">C11-D11</f>
        <v>0</v>
      </c>
      <c r="F11" s="8" t="n">
        <f aca="false">W11+AC11+AI11+AO11+AU11+BA11+BG11+BM11</f>
        <v>35</v>
      </c>
      <c r="G11" s="8" t="n">
        <f aca="false">BY11+CE11+CK11+CQ11+CW11+BS11+DC11+DI11</f>
        <v>35</v>
      </c>
      <c r="H11" s="9" t="n">
        <f aca="false">F11-G11</f>
        <v>0</v>
      </c>
      <c r="I11" s="8" t="n">
        <f aca="false">X11+AD11+AJ11+AP11+AV11+BB11+BH11+BN11</f>
        <v>6</v>
      </c>
      <c r="J11" s="8" t="n">
        <f aca="false">BZ11+CF11+CL11+CR11+CX11+DD11+DJ11+BT11</f>
        <v>6</v>
      </c>
      <c r="K11" s="9" t="n">
        <f aca="false">I11-J11</f>
        <v>0</v>
      </c>
      <c r="L11" s="8" t="n">
        <f aca="false">Y11+AE11+AK11+AQ11+AW11+BC11+BI11+BO11</f>
        <v>10</v>
      </c>
      <c r="M11" s="8" t="n">
        <f aca="false">CG11+CA11+CM11+CS11+CY11+DK11+DE11+BU11</f>
        <v>10</v>
      </c>
      <c r="N11" s="10" t="n">
        <v>70</v>
      </c>
      <c r="O11" s="11" t="s">
        <v>31</v>
      </c>
      <c r="P11" s="11" t="n">
        <v>10</v>
      </c>
      <c r="Q11" s="11" t="s">
        <v>31</v>
      </c>
      <c r="R11" s="11" t="n">
        <v>20</v>
      </c>
      <c r="S11" s="6" t="s">
        <v>31</v>
      </c>
      <c r="T11" s="47" t="s">
        <v>180</v>
      </c>
      <c r="U11" s="13" t="n">
        <v>1</v>
      </c>
      <c r="V11" s="23" t="n">
        <v>17</v>
      </c>
      <c r="W11" s="11" t="n">
        <v>11</v>
      </c>
      <c r="X11" s="11" t="n">
        <f aca="false">ROUND(V11*$P11/100,0)</f>
        <v>2</v>
      </c>
      <c r="Y11" s="6" t="n">
        <f aca="false">V11-W11-X11</f>
        <v>4</v>
      </c>
      <c r="Z11" s="11" t="s">
        <v>181</v>
      </c>
      <c r="AA11" s="13" t="n">
        <v>1</v>
      </c>
      <c r="AB11" s="23" t="n">
        <v>17</v>
      </c>
      <c r="AC11" s="11" t="n">
        <f aca="false">ROUND(AB11*$N11/100,0)</f>
        <v>12</v>
      </c>
      <c r="AD11" s="11" t="n">
        <f aca="false">ROUND(AB11*$P11/100,0)</f>
        <v>2</v>
      </c>
      <c r="AE11" s="6" t="n">
        <f aca="false">AB11-AC11-AD11</f>
        <v>3</v>
      </c>
      <c r="AF11" s="11" t="s">
        <v>182</v>
      </c>
      <c r="AG11" s="13" t="n">
        <v>1</v>
      </c>
      <c r="AH11" s="11" t="n">
        <v>17</v>
      </c>
      <c r="AI11" s="11" t="n">
        <f aca="false">ROUND(AH11*$N11/100,0)</f>
        <v>12</v>
      </c>
      <c r="AJ11" s="11" t="n">
        <f aca="false">ROUND(AH11*$P11/100,0)</f>
        <v>2</v>
      </c>
      <c r="AK11" s="6" t="n">
        <f aca="false">AH11-AI11-AJ11</f>
        <v>3</v>
      </c>
      <c r="AL11" s="11" t="s">
        <v>183</v>
      </c>
      <c r="AM11" s="13" t="n">
        <v>1</v>
      </c>
      <c r="AN11" s="11" t="n">
        <v>0</v>
      </c>
      <c r="AO11" s="11" t="n">
        <f aca="false">ROUND(AN11*$N11/100,0)</f>
        <v>0</v>
      </c>
      <c r="AP11" s="11" t="n">
        <f aca="false">ROUND(AN11*$P11/100,0)</f>
        <v>0</v>
      </c>
      <c r="AQ11" s="6" t="n">
        <f aca="false">AN11-AO11-AP11</f>
        <v>0</v>
      </c>
      <c r="AR11" s="11" t="s">
        <v>184</v>
      </c>
      <c r="AS11" s="13" t="n">
        <v>1</v>
      </c>
      <c r="AT11" s="11" t="n">
        <v>0</v>
      </c>
      <c r="AU11" s="11" t="n">
        <f aca="false">ROUND(AT11*$N11/100,0)</f>
        <v>0</v>
      </c>
      <c r="AV11" s="11" t="n">
        <f aca="false">ROUND(AT11*$P11/100,0)</f>
        <v>0</v>
      </c>
      <c r="AW11" s="6" t="n">
        <f aca="false">AT11-AU11-AV11</f>
        <v>0</v>
      </c>
      <c r="AX11" s="11" t="s">
        <v>185</v>
      </c>
      <c r="AY11" s="13" t="n">
        <v>1</v>
      </c>
      <c r="AZ11" s="11" t="n">
        <v>0</v>
      </c>
      <c r="BA11" s="11" t="n">
        <f aca="false">ROUND(AZ11*$N11/100,0)</f>
        <v>0</v>
      </c>
      <c r="BB11" s="11" t="n">
        <f aca="false">ROUND(AZ11*$P11/100,0)</f>
        <v>0</v>
      </c>
      <c r="BC11" s="6" t="n">
        <f aca="false">AZ11-BA11-BB11</f>
        <v>0</v>
      </c>
      <c r="BD11" s="48" t="s">
        <v>186</v>
      </c>
      <c r="BE11" s="13" t="n">
        <v>1</v>
      </c>
      <c r="BF11" s="11" t="n">
        <v>0</v>
      </c>
      <c r="BG11" s="11" t="n">
        <f aca="false">ROUND(BF11*$N11/100,0)</f>
        <v>0</v>
      </c>
      <c r="BH11" s="11" t="n">
        <f aca="false">ROUND(BF11*$P11/100,0)</f>
        <v>0</v>
      </c>
      <c r="BI11" s="6" t="n">
        <f aca="false">BF11-BG11-BH11</f>
        <v>0</v>
      </c>
      <c r="BJ11" s="48" t="s">
        <v>187</v>
      </c>
      <c r="BK11" s="13" t="n">
        <v>1</v>
      </c>
      <c r="BL11" s="11" t="n">
        <v>0</v>
      </c>
      <c r="BM11" s="11" t="n">
        <f aca="false">ROUND(BL11*$N11/100,0)</f>
        <v>0</v>
      </c>
      <c r="BN11" s="11" t="n">
        <f aca="false">ROUND(BL11*$P11/100,0)</f>
        <v>0</v>
      </c>
      <c r="BO11" s="6" t="n">
        <f aca="false">BL11-BM11-BN11</f>
        <v>0</v>
      </c>
      <c r="BP11" s="11" t="s">
        <v>188</v>
      </c>
      <c r="BQ11" s="21" t="n">
        <v>0</v>
      </c>
      <c r="BR11" s="11" t="n">
        <v>17</v>
      </c>
      <c r="BS11" s="11" t="n">
        <v>11</v>
      </c>
      <c r="BT11" s="11" t="n">
        <f aca="false">ROUND(BR11*$P11/100,0)</f>
        <v>2</v>
      </c>
      <c r="BU11" s="6" t="n">
        <f aca="false">BR11-BS11-BT11</f>
        <v>4</v>
      </c>
      <c r="BV11" s="11" t="s">
        <v>184</v>
      </c>
      <c r="BW11" s="21" t="n">
        <v>0</v>
      </c>
      <c r="BX11" s="11" t="n">
        <v>17</v>
      </c>
      <c r="BY11" s="11" t="n">
        <f aca="false">ROUND(BX11*$N11/100,0)</f>
        <v>12</v>
      </c>
      <c r="BZ11" s="11" t="n">
        <f aca="false">ROUND(BX11*$P11/100,0)</f>
        <v>2</v>
      </c>
      <c r="CA11" s="6" t="n">
        <f aca="false">BX11-BY11-BZ11</f>
        <v>3</v>
      </c>
      <c r="CB11" s="11" t="s">
        <v>189</v>
      </c>
      <c r="CC11" s="21" t="n">
        <v>0</v>
      </c>
      <c r="CD11" s="11" t="n">
        <v>17</v>
      </c>
      <c r="CE11" s="11" t="n">
        <f aca="false">ROUND(CD11*$N11/100,0)</f>
        <v>12</v>
      </c>
      <c r="CF11" s="11" t="n">
        <f aca="false">ROUND(CD11*$P11/100,0)</f>
        <v>2</v>
      </c>
      <c r="CG11" s="6" t="n">
        <f aca="false">CD11-CE11-CF11</f>
        <v>3</v>
      </c>
      <c r="CH11" s="49" t="s">
        <v>190</v>
      </c>
      <c r="CI11" s="21" t="n">
        <v>0</v>
      </c>
      <c r="CJ11" s="11" t="n">
        <v>0</v>
      </c>
      <c r="CK11" s="11" t="n">
        <f aca="false">ROUND(CJ11*$N11/100,0)</f>
        <v>0</v>
      </c>
      <c r="CL11" s="11" t="n">
        <f aca="false">ROUND(CJ11*$P11/100,0)</f>
        <v>0</v>
      </c>
      <c r="CM11" s="6" t="n">
        <f aca="false">CJ11-CK11-CL11</f>
        <v>0</v>
      </c>
      <c r="CN11" s="48" t="s">
        <v>191</v>
      </c>
      <c r="CO11" s="21" t="n">
        <v>0</v>
      </c>
      <c r="CP11" s="11" t="n">
        <v>0</v>
      </c>
      <c r="CQ11" s="11" t="n">
        <f aca="false">ROUND(CP11*$N11/100,0)</f>
        <v>0</v>
      </c>
      <c r="CR11" s="11" t="n">
        <f aca="false">ROUND(CP11*$P11/100,0)</f>
        <v>0</v>
      </c>
      <c r="CS11" s="6" t="n">
        <f aca="false">CP11-CQ11-CR11</f>
        <v>0</v>
      </c>
      <c r="CT11" s="49" t="s">
        <v>192</v>
      </c>
      <c r="CU11" s="21" t="n">
        <v>0</v>
      </c>
      <c r="CV11" s="11" t="n">
        <v>0</v>
      </c>
      <c r="CW11" s="11" t="n">
        <f aca="false">ROUND(CV11*$N11/100,0)</f>
        <v>0</v>
      </c>
      <c r="CX11" s="11" t="n">
        <f aca="false">ROUND(CV11*$P11/100,0)</f>
        <v>0</v>
      </c>
      <c r="CY11" s="6" t="n">
        <f aca="false">CV11-CW11-CX11</f>
        <v>0</v>
      </c>
      <c r="CZ11" s="49" t="s">
        <v>193</v>
      </c>
      <c r="DA11" s="21" t="n">
        <v>0</v>
      </c>
      <c r="DB11" s="11" t="n">
        <v>0</v>
      </c>
      <c r="DC11" s="11" t="n">
        <f aca="false">ROUND(DB11*$N11/100,0)</f>
        <v>0</v>
      </c>
      <c r="DD11" s="11" t="n">
        <f aca="false">ROUND(DB11*$P11/100,0)</f>
        <v>0</v>
      </c>
      <c r="DE11" s="6" t="n">
        <f aca="false">DB11-DC11-DD11</f>
        <v>0</v>
      </c>
      <c r="DF11" s="48" t="s">
        <v>194</v>
      </c>
      <c r="DG11" s="21" t="n">
        <v>0</v>
      </c>
      <c r="DH11" s="11" t="n">
        <v>0</v>
      </c>
      <c r="DI11" s="11" t="n">
        <f aca="false">ROUND(DH11*$N11/100,0)</f>
        <v>0</v>
      </c>
      <c r="DJ11" s="11" t="n">
        <f aca="false">ROUND(DH11*$P11/100,0)</f>
        <v>0</v>
      </c>
      <c r="DK11" s="6" t="n">
        <f aca="false">DH11-DI11-DJ11</f>
        <v>0</v>
      </c>
      <c r="DM11" s="52"/>
      <c r="DN11" s="53"/>
      <c r="DO11" s="53"/>
      <c r="DP11" s="53"/>
      <c r="DQ11" s="53"/>
      <c r="DR11" s="53"/>
      <c r="DS11" s="53"/>
    </row>
    <row r="12" s="2" customFormat="true" ht="12.8" hidden="false" customHeight="false" outlineLevel="0" collapsed="false">
      <c r="A12" s="6" t="s">
        <v>202</v>
      </c>
      <c r="B12" s="7" t="n">
        <f aca="false">C12+D12</f>
        <v>102</v>
      </c>
      <c r="C12" s="8" t="n">
        <f aca="false">V12+AB12+AH12+AN12+AT12+AZ12+BF12+BL12</f>
        <v>51</v>
      </c>
      <c r="D12" s="8" t="n">
        <f aca="false">BX12+CD12+CJ12+CP12+CV12+BR12+DB12+DH12</f>
        <v>51</v>
      </c>
      <c r="E12" s="9" t="n">
        <f aca="false">C12-D12</f>
        <v>0</v>
      </c>
      <c r="F12" s="8" t="n">
        <f aca="false">W12+AC12+AI12+AO12+AU12+BA12+BG12+BM12</f>
        <v>37</v>
      </c>
      <c r="G12" s="8" t="n">
        <f aca="false">BY12+CE12+CK12+CQ12+CW12+BS12+DC12+DI12</f>
        <v>37</v>
      </c>
      <c r="H12" s="9" t="n">
        <f aca="false">F12-G12</f>
        <v>0</v>
      </c>
      <c r="I12" s="8" t="n">
        <f aca="false">X12+AD12+AJ12+AP12+AV12+BB12+BH12+BN12</f>
        <v>4</v>
      </c>
      <c r="J12" s="8" t="n">
        <f aca="false">BZ12+CF12+CL12+CR12+CX12+DD12+DJ12+BT12</f>
        <v>4</v>
      </c>
      <c r="K12" s="9" t="n">
        <f aca="false">I12-J12</f>
        <v>0</v>
      </c>
      <c r="L12" s="8" t="n">
        <f aca="false">Y12+AE12+AK12+AQ12+AW12+BC12+BI12+BO12</f>
        <v>10</v>
      </c>
      <c r="M12" s="8" t="n">
        <f aca="false">CG12+CA12+CM12+CS12+CY12+DK12+DE12+BU12</f>
        <v>10</v>
      </c>
      <c r="N12" s="10" t="n">
        <v>70</v>
      </c>
      <c r="O12" s="11" t="s">
        <v>31</v>
      </c>
      <c r="P12" s="11" t="n">
        <v>10</v>
      </c>
      <c r="Q12" s="11" t="s">
        <v>31</v>
      </c>
      <c r="R12" s="11" t="n">
        <v>20</v>
      </c>
      <c r="S12" s="6" t="s">
        <v>31</v>
      </c>
      <c r="T12" s="47" t="s">
        <v>180</v>
      </c>
      <c r="U12" s="13" t="n">
        <v>1</v>
      </c>
      <c r="V12" s="23" t="n">
        <v>14</v>
      </c>
      <c r="W12" s="11" t="n">
        <v>11</v>
      </c>
      <c r="X12" s="11" t="n">
        <f aca="false">ROUND(V12*$P12/100,0)</f>
        <v>1</v>
      </c>
      <c r="Y12" s="6" t="n">
        <f aca="false">V12-W12-X12</f>
        <v>2</v>
      </c>
      <c r="Z12" s="11" t="s">
        <v>181</v>
      </c>
      <c r="AA12" s="13" t="n">
        <v>1</v>
      </c>
      <c r="AB12" s="23" t="n">
        <v>14</v>
      </c>
      <c r="AC12" s="11" t="n">
        <f aca="false">ROUND(AB12*$N12/100,0)</f>
        <v>10</v>
      </c>
      <c r="AD12" s="11" t="n">
        <f aca="false">ROUND(AB12*$P12/100,0)</f>
        <v>1</v>
      </c>
      <c r="AE12" s="6" t="n">
        <f aca="false">AB12-AC12-AD12</f>
        <v>3</v>
      </c>
      <c r="AF12" s="11" t="s">
        <v>182</v>
      </c>
      <c r="AG12" s="13" t="n">
        <v>1</v>
      </c>
      <c r="AH12" s="11" t="n">
        <v>14</v>
      </c>
      <c r="AI12" s="11" t="n">
        <f aca="false">ROUND(AH12*$N12/100,0)</f>
        <v>10</v>
      </c>
      <c r="AJ12" s="11" t="n">
        <f aca="false">ROUND(AH12*$P12/100,0)</f>
        <v>1</v>
      </c>
      <c r="AK12" s="6" t="n">
        <f aca="false">AH12-AI12-AJ12</f>
        <v>3</v>
      </c>
      <c r="AL12" s="11" t="s">
        <v>183</v>
      </c>
      <c r="AM12" s="13" t="n">
        <v>1</v>
      </c>
      <c r="AN12" s="11" t="n">
        <v>9</v>
      </c>
      <c r="AO12" s="11" t="n">
        <f aca="false">ROUND(AN12*$N12/100,0)</f>
        <v>6</v>
      </c>
      <c r="AP12" s="11" t="n">
        <f aca="false">ROUND(AN12*$P12/100,0)</f>
        <v>1</v>
      </c>
      <c r="AQ12" s="6" t="n">
        <f aca="false">AN12-AO12-AP12</f>
        <v>2</v>
      </c>
      <c r="AR12" s="11" t="s">
        <v>184</v>
      </c>
      <c r="AS12" s="13" t="n">
        <v>1</v>
      </c>
      <c r="AT12" s="11" t="n">
        <v>0</v>
      </c>
      <c r="AU12" s="11" t="n">
        <f aca="false">ROUND(AT12*$N12/100,0)</f>
        <v>0</v>
      </c>
      <c r="AV12" s="11" t="n">
        <f aca="false">ROUND(AT12*$P12/100,0)</f>
        <v>0</v>
      </c>
      <c r="AW12" s="6" t="n">
        <f aca="false">AT12-AU12-AV12</f>
        <v>0</v>
      </c>
      <c r="AX12" s="11" t="s">
        <v>185</v>
      </c>
      <c r="AY12" s="13" t="n">
        <v>1</v>
      </c>
      <c r="AZ12" s="11" t="n">
        <v>0</v>
      </c>
      <c r="BA12" s="11" t="n">
        <f aca="false">ROUND(AZ12*$N12/100,0)</f>
        <v>0</v>
      </c>
      <c r="BB12" s="11" t="n">
        <f aca="false">ROUND(AZ12*$P12/100,0)</f>
        <v>0</v>
      </c>
      <c r="BC12" s="6" t="n">
        <f aca="false">AZ12-BA12-BB12</f>
        <v>0</v>
      </c>
      <c r="BD12" s="48" t="s">
        <v>186</v>
      </c>
      <c r="BE12" s="13" t="n">
        <v>1</v>
      </c>
      <c r="BF12" s="11" t="n">
        <v>0</v>
      </c>
      <c r="BG12" s="11" t="n">
        <f aca="false">ROUND(BF12*$N12/100,0)</f>
        <v>0</v>
      </c>
      <c r="BH12" s="11" t="n">
        <f aca="false">ROUND(BF12*$P12/100,0)</f>
        <v>0</v>
      </c>
      <c r="BI12" s="6" t="n">
        <f aca="false">BF12-BG12-BH12</f>
        <v>0</v>
      </c>
      <c r="BJ12" s="48" t="s">
        <v>187</v>
      </c>
      <c r="BK12" s="13" t="n">
        <v>1</v>
      </c>
      <c r="BL12" s="11" t="n">
        <v>0</v>
      </c>
      <c r="BM12" s="11" t="n">
        <f aca="false">ROUND(BL12*$N12/100,0)</f>
        <v>0</v>
      </c>
      <c r="BN12" s="11" t="n">
        <f aca="false">ROUND(BL12*$P12/100,0)</f>
        <v>0</v>
      </c>
      <c r="BO12" s="6" t="n">
        <f aca="false">BL12-BM12-BN12</f>
        <v>0</v>
      </c>
      <c r="BP12" s="11" t="s">
        <v>188</v>
      </c>
      <c r="BQ12" s="21" t="n">
        <v>0</v>
      </c>
      <c r="BR12" s="11" t="n">
        <v>14</v>
      </c>
      <c r="BS12" s="11" t="n">
        <v>11</v>
      </c>
      <c r="BT12" s="11" t="n">
        <f aca="false">ROUND(BR12*$P12/100,0)</f>
        <v>1</v>
      </c>
      <c r="BU12" s="6" t="n">
        <f aca="false">BR12-BS12-BT12</f>
        <v>2</v>
      </c>
      <c r="BV12" s="11" t="s">
        <v>184</v>
      </c>
      <c r="BW12" s="21" t="n">
        <v>0</v>
      </c>
      <c r="BX12" s="11" t="n">
        <v>14</v>
      </c>
      <c r="BY12" s="11" t="n">
        <f aca="false">ROUND(BX12*$N12/100,0)</f>
        <v>10</v>
      </c>
      <c r="BZ12" s="11" t="n">
        <f aca="false">ROUND(BX12*$P12/100,0)</f>
        <v>1</v>
      </c>
      <c r="CA12" s="6" t="n">
        <f aca="false">BX12-BY12-BZ12</f>
        <v>3</v>
      </c>
      <c r="CB12" s="11" t="s">
        <v>189</v>
      </c>
      <c r="CC12" s="21" t="n">
        <v>0</v>
      </c>
      <c r="CD12" s="11" t="n">
        <v>14</v>
      </c>
      <c r="CE12" s="11" t="n">
        <f aca="false">ROUND(CD12*$N12/100,0)</f>
        <v>10</v>
      </c>
      <c r="CF12" s="11" t="n">
        <f aca="false">ROUND(CD12*$P12/100,0)</f>
        <v>1</v>
      </c>
      <c r="CG12" s="6" t="n">
        <f aca="false">CD12-CE12-CF12</f>
        <v>3</v>
      </c>
      <c r="CH12" s="49" t="s">
        <v>190</v>
      </c>
      <c r="CI12" s="21" t="n">
        <v>0</v>
      </c>
      <c r="CJ12" s="11" t="n">
        <v>9</v>
      </c>
      <c r="CK12" s="11" t="n">
        <f aca="false">ROUND(CJ12*$N12/100,0)</f>
        <v>6</v>
      </c>
      <c r="CL12" s="11" t="n">
        <f aca="false">ROUND(CJ12*$P12/100,0)</f>
        <v>1</v>
      </c>
      <c r="CM12" s="6" t="n">
        <f aca="false">CJ12-CK12-CL12</f>
        <v>2</v>
      </c>
      <c r="CN12" s="48" t="s">
        <v>191</v>
      </c>
      <c r="CO12" s="21" t="n">
        <v>0</v>
      </c>
      <c r="CP12" s="11" t="n">
        <v>0</v>
      </c>
      <c r="CQ12" s="11" t="n">
        <f aca="false">ROUND(CP12*$N12/100,0)</f>
        <v>0</v>
      </c>
      <c r="CR12" s="11" t="n">
        <f aca="false">ROUND(CP12*$P12/100,0)</f>
        <v>0</v>
      </c>
      <c r="CS12" s="6" t="n">
        <f aca="false">CP12-CQ12-CR12</f>
        <v>0</v>
      </c>
      <c r="CT12" s="49" t="s">
        <v>192</v>
      </c>
      <c r="CU12" s="21" t="n">
        <v>0</v>
      </c>
      <c r="CV12" s="11" t="n">
        <v>0</v>
      </c>
      <c r="CW12" s="11" t="n">
        <f aca="false">ROUND(CV12*$N12/100,0)</f>
        <v>0</v>
      </c>
      <c r="CX12" s="11" t="n">
        <f aca="false">ROUND(CV12*$P12/100,0)</f>
        <v>0</v>
      </c>
      <c r="CY12" s="6" t="n">
        <f aca="false">CV12-CW12-CX12</f>
        <v>0</v>
      </c>
      <c r="CZ12" s="49" t="s">
        <v>193</v>
      </c>
      <c r="DA12" s="21" t="n">
        <v>0</v>
      </c>
      <c r="DB12" s="11" t="n">
        <v>0</v>
      </c>
      <c r="DC12" s="11" t="n">
        <f aca="false">ROUND(DB12*$N12/100,0)</f>
        <v>0</v>
      </c>
      <c r="DD12" s="11" t="n">
        <f aca="false">ROUND(DB12*$P12/100,0)</f>
        <v>0</v>
      </c>
      <c r="DE12" s="6" t="n">
        <f aca="false">DB12-DC12-DD12</f>
        <v>0</v>
      </c>
      <c r="DF12" s="48" t="s">
        <v>194</v>
      </c>
      <c r="DG12" s="21" t="n">
        <v>0</v>
      </c>
      <c r="DH12" s="11" t="n">
        <v>0</v>
      </c>
      <c r="DI12" s="11" t="n">
        <f aca="false">ROUND(DH12*$N12/100,0)</f>
        <v>0</v>
      </c>
      <c r="DJ12" s="11" t="n">
        <f aca="false">ROUND(DH12*$P12/100,0)</f>
        <v>0</v>
      </c>
      <c r="DK12" s="6" t="n">
        <f aca="false">DH12-DI12-DJ12</f>
        <v>0</v>
      </c>
      <c r="DM12" s="52"/>
      <c r="DN12" s="53"/>
      <c r="DO12" s="53"/>
      <c r="DP12" s="53"/>
      <c r="DQ12" s="53"/>
      <c r="DR12" s="53"/>
      <c r="DS12" s="53"/>
    </row>
    <row r="13" s="2" customFormat="true" ht="12.8" hidden="false" customHeight="false" outlineLevel="0" collapsed="false">
      <c r="A13" s="6" t="s">
        <v>203</v>
      </c>
      <c r="B13" s="7" t="n">
        <f aca="false">C13+D13</f>
        <v>102</v>
      </c>
      <c r="C13" s="8" t="n">
        <f aca="false">V13+AB13+AH13+AN13+AT13+AZ13+BF13+BL13</f>
        <v>51</v>
      </c>
      <c r="D13" s="8" t="n">
        <f aca="false">BX13+CD13+CJ13+CP13+CV13+BR13+DB13+DH13</f>
        <v>51</v>
      </c>
      <c r="E13" s="9" t="n">
        <f aca="false">C13-D13</f>
        <v>0</v>
      </c>
      <c r="F13" s="8" t="n">
        <f aca="false">W13+AC13+AI13+AO13+AU13+BA13+BG13+BM13</f>
        <v>36</v>
      </c>
      <c r="G13" s="8" t="n">
        <f aca="false">BY13+CE13+CK13+CQ13+CW13+BS13+DC13+DI13</f>
        <v>36</v>
      </c>
      <c r="H13" s="9" t="n">
        <f aca="false">F13-G13</f>
        <v>0</v>
      </c>
      <c r="I13" s="8" t="n">
        <f aca="false">X13+AD13+AJ13+AP13+AV13+BB13+BH13+BN13</f>
        <v>5</v>
      </c>
      <c r="J13" s="8" t="n">
        <f aca="false">BZ13+CF13+CL13+CR13+CX13+DD13+DJ13+BT13</f>
        <v>5</v>
      </c>
      <c r="K13" s="9" t="n">
        <f aca="false">I13-J13</f>
        <v>0</v>
      </c>
      <c r="L13" s="8" t="n">
        <f aca="false">Y13+AE13+AK13+AQ13+AW13+BC13+BI13+BO13</f>
        <v>10</v>
      </c>
      <c r="M13" s="8" t="n">
        <f aca="false">CG13+CA13+CM13+CS13+CY13+DK13+DE13+BU13</f>
        <v>10</v>
      </c>
      <c r="N13" s="10" t="n">
        <v>70</v>
      </c>
      <c r="O13" s="11" t="s">
        <v>31</v>
      </c>
      <c r="P13" s="11" t="n">
        <v>10</v>
      </c>
      <c r="Q13" s="11" t="s">
        <v>31</v>
      </c>
      <c r="R13" s="11" t="n">
        <v>20</v>
      </c>
      <c r="S13" s="6" t="s">
        <v>31</v>
      </c>
      <c r="T13" s="47" t="s">
        <v>180</v>
      </c>
      <c r="U13" s="13" t="n">
        <v>1</v>
      </c>
      <c r="V13" s="23" t="n">
        <v>12</v>
      </c>
      <c r="W13" s="11" t="n">
        <v>9</v>
      </c>
      <c r="X13" s="11" t="n">
        <f aca="false">ROUND(V13*$P13/100,0)</f>
        <v>1</v>
      </c>
      <c r="Y13" s="6" t="n">
        <f aca="false">V13-W13-X13</f>
        <v>2</v>
      </c>
      <c r="Z13" s="11" t="s">
        <v>181</v>
      </c>
      <c r="AA13" s="13" t="n">
        <v>1</v>
      </c>
      <c r="AB13" s="23" t="n">
        <v>11</v>
      </c>
      <c r="AC13" s="11" t="n">
        <v>7</v>
      </c>
      <c r="AD13" s="11" t="n">
        <f aca="false">ROUND(AB13*$P13/100,0)</f>
        <v>1</v>
      </c>
      <c r="AE13" s="6" t="n">
        <f aca="false">AB13-AC13-AD13</f>
        <v>3</v>
      </c>
      <c r="AF13" s="11" t="s">
        <v>182</v>
      </c>
      <c r="AG13" s="13" t="n">
        <v>1</v>
      </c>
      <c r="AH13" s="11" t="n">
        <v>11</v>
      </c>
      <c r="AI13" s="11" t="n">
        <f aca="false">ROUND(AH13*$N13/100,0)</f>
        <v>8</v>
      </c>
      <c r="AJ13" s="11" t="n">
        <f aca="false">ROUND(AH13*$P13/100,0)</f>
        <v>1</v>
      </c>
      <c r="AK13" s="6" t="n">
        <f aca="false">AH13-AI13-AJ13</f>
        <v>2</v>
      </c>
      <c r="AL13" s="11" t="s">
        <v>183</v>
      </c>
      <c r="AM13" s="13" t="n">
        <v>1</v>
      </c>
      <c r="AN13" s="11" t="n">
        <v>9</v>
      </c>
      <c r="AO13" s="11" t="n">
        <f aca="false">ROUND(AN13*$N13/100,0)</f>
        <v>6</v>
      </c>
      <c r="AP13" s="11" t="n">
        <f aca="false">ROUND(AN13*$P13/100,0)</f>
        <v>1</v>
      </c>
      <c r="AQ13" s="6" t="n">
        <f aca="false">AN13-AO13-AP13</f>
        <v>2</v>
      </c>
      <c r="AR13" s="11" t="s">
        <v>184</v>
      </c>
      <c r="AS13" s="13" t="n">
        <v>1</v>
      </c>
      <c r="AT13" s="11" t="n">
        <v>8</v>
      </c>
      <c r="AU13" s="11" t="n">
        <f aca="false">ROUND(AT13*$N13/100,0)</f>
        <v>6</v>
      </c>
      <c r="AV13" s="11" t="n">
        <f aca="false">ROUND(AT13*$P13/100,0)</f>
        <v>1</v>
      </c>
      <c r="AW13" s="6" t="n">
        <f aca="false">AT13-AU13-AV13</f>
        <v>1</v>
      </c>
      <c r="AX13" s="11" t="s">
        <v>185</v>
      </c>
      <c r="AY13" s="13" t="n">
        <v>1</v>
      </c>
      <c r="AZ13" s="11" t="n">
        <v>0</v>
      </c>
      <c r="BA13" s="11" t="n">
        <f aca="false">ROUND(AZ13*$N13/100,0)</f>
        <v>0</v>
      </c>
      <c r="BB13" s="11" t="n">
        <f aca="false">ROUND(AZ13*$P13/100,0)</f>
        <v>0</v>
      </c>
      <c r="BC13" s="6" t="n">
        <f aca="false">AZ13-BA13-BB13</f>
        <v>0</v>
      </c>
      <c r="BD13" s="48" t="s">
        <v>186</v>
      </c>
      <c r="BE13" s="13" t="n">
        <v>1</v>
      </c>
      <c r="BF13" s="11" t="n">
        <v>0</v>
      </c>
      <c r="BG13" s="11" t="n">
        <f aca="false">ROUND(BF13*$N13/100,0)</f>
        <v>0</v>
      </c>
      <c r="BH13" s="11" t="n">
        <f aca="false">ROUND(BF13*$P13/100,0)</f>
        <v>0</v>
      </c>
      <c r="BI13" s="6" t="n">
        <f aca="false">BF13-BG13-BH13</f>
        <v>0</v>
      </c>
      <c r="BJ13" s="48" t="s">
        <v>187</v>
      </c>
      <c r="BK13" s="13" t="n">
        <v>1</v>
      </c>
      <c r="BL13" s="11" t="n">
        <v>0</v>
      </c>
      <c r="BM13" s="11" t="n">
        <f aca="false">ROUND(BL13*$N13/100,0)</f>
        <v>0</v>
      </c>
      <c r="BN13" s="11" t="n">
        <f aca="false">ROUND(BL13*$P13/100,0)</f>
        <v>0</v>
      </c>
      <c r="BO13" s="6" t="n">
        <f aca="false">BL13-BM13-BN13</f>
        <v>0</v>
      </c>
      <c r="BP13" s="11" t="s">
        <v>188</v>
      </c>
      <c r="BQ13" s="21" t="n">
        <v>0</v>
      </c>
      <c r="BR13" s="11" t="n">
        <v>12</v>
      </c>
      <c r="BS13" s="11" t="n">
        <v>9</v>
      </c>
      <c r="BT13" s="11" t="n">
        <f aca="false">ROUND(BR13*$P13/100,0)</f>
        <v>1</v>
      </c>
      <c r="BU13" s="6" t="n">
        <f aca="false">BR13-BS13-BT13</f>
        <v>2</v>
      </c>
      <c r="BV13" s="11" t="s">
        <v>184</v>
      </c>
      <c r="BW13" s="21" t="n">
        <v>0</v>
      </c>
      <c r="BX13" s="11" t="n">
        <v>11</v>
      </c>
      <c r="BY13" s="11" t="n">
        <v>7</v>
      </c>
      <c r="BZ13" s="11" t="n">
        <f aca="false">ROUND(BX13*$P13/100,0)</f>
        <v>1</v>
      </c>
      <c r="CA13" s="6" t="n">
        <f aca="false">BX13-BY13-BZ13</f>
        <v>3</v>
      </c>
      <c r="CB13" s="11" t="s">
        <v>189</v>
      </c>
      <c r="CC13" s="21" t="n">
        <v>0</v>
      </c>
      <c r="CD13" s="11" t="n">
        <v>11</v>
      </c>
      <c r="CE13" s="11" t="n">
        <f aca="false">ROUND(CD13*$N13/100,0)</f>
        <v>8</v>
      </c>
      <c r="CF13" s="11" t="n">
        <f aca="false">ROUND(CD13*$P13/100,0)</f>
        <v>1</v>
      </c>
      <c r="CG13" s="6" t="n">
        <f aca="false">CD13-CE13-CF13</f>
        <v>2</v>
      </c>
      <c r="CH13" s="49" t="s">
        <v>190</v>
      </c>
      <c r="CI13" s="21" t="n">
        <v>0</v>
      </c>
      <c r="CJ13" s="11" t="n">
        <v>9</v>
      </c>
      <c r="CK13" s="11" t="n">
        <f aca="false">ROUND(CJ13*$N13/100,0)</f>
        <v>6</v>
      </c>
      <c r="CL13" s="11" t="n">
        <f aca="false">ROUND(CJ13*$P13/100,0)</f>
        <v>1</v>
      </c>
      <c r="CM13" s="6" t="n">
        <f aca="false">CJ13-CK13-CL13</f>
        <v>2</v>
      </c>
      <c r="CN13" s="48" t="s">
        <v>191</v>
      </c>
      <c r="CO13" s="21" t="n">
        <v>0</v>
      </c>
      <c r="CP13" s="11" t="n">
        <v>8</v>
      </c>
      <c r="CQ13" s="11" t="n">
        <f aca="false">ROUND(CP13*$N13/100,0)</f>
        <v>6</v>
      </c>
      <c r="CR13" s="11" t="n">
        <f aca="false">ROUND(CP13*$P13/100,0)</f>
        <v>1</v>
      </c>
      <c r="CS13" s="6" t="n">
        <f aca="false">CP13-CQ13-CR13</f>
        <v>1</v>
      </c>
      <c r="CT13" s="49" t="s">
        <v>192</v>
      </c>
      <c r="CU13" s="21" t="n">
        <v>0</v>
      </c>
      <c r="CV13" s="11" t="n">
        <v>0</v>
      </c>
      <c r="CW13" s="11" t="n">
        <f aca="false">ROUND(CV13*$N13/100,0)</f>
        <v>0</v>
      </c>
      <c r="CX13" s="11" t="n">
        <f aca="false">ROUND(CV13*$P13/100,0)</f>
        <v>0</v>
      </c>
      <c r="CY13" s="6" t="n">
        <f aca="false">CV13-CW13-CX13</f>
        <v>0</v>
      </c>
      <c r="CZ13" s="49" t="s">
        <v>193</v>
      </c>
      <c r="DA13" s="21" t="n">
        <v>0</v>
      </c>
      <c r="DB13" s="11" t="n">
        <v>0</v>
      </c>
      <c r="DC13" s="11" t="n">
        <f aca="false">ROUND(DB13*$N13/100,0)</f>
        <v>0</v>
      </c>
      <c r="DD13" s="11" t="n">
        <f aca="false">ROUND(DB13*$P13/100,0)</f>
        <v>0</v>
      </c>
      <c r="DE13" s="6" t="n">
        <f aca="false">DB13-DC13-DD13</f>
        <v>0</v>
      </c>
      <c r="DF13" s="48" t="s">
        <v>194</v>
      </c>
      <c r="DG13" s="21" t="n">
        <v>0</v>
      </c>
      <c r="DH13" s="11" t="n">
        <v>0</v>
      </c>
      <c r="DI13" s="11" t="n">
        <f aca="false">ROUND(DH13*$N13/100,0)</f>
        <v>0</v>
      </c>
      <c r="DJ13" s="11" t="n">
        <f aca="false">ROUND(DH13*$P13/100,0)</f>
        <v>0</v>
      </c>
      <c r="DK13" s="6" t="n">
        <f aca="false">DH13-DI13-DJ13</f>
        <v>0</v>
      </c>
      <c r="DM13" s="52"/>
      <c r="DN13" s="53"/>
      <c r="DO13" s="53"/>
      <c r="DP13" s="53"/>
      <c r="DQ13" s="53"/>
      <c r="DR13" s="53"/>
      <c r="DS13" s="53"/>
    </row>
    <row r="14" s="2" customFormat="true" ht="12.8" hidden="false" customHeight="false" outlineLevel="0" collapsed="false">
      <c r="A14" s="6" t="s">
        <v>204</v>
      </c>
      <c r="B14" s="7" t="n">
        <f aca="false">C14+D14</f>
        <v>102</v>
      </c>
      <c r="C14" s="8" t="n">
        <f aca="false">V14+AB14+AH14+AN14+AT14+AZ14+BF14+BL14</f>
        <v>51</v>
      </c>
      <c r="D14" s="8" t="n">
        <f aca="false">BX14+CD14+CJ14+CP14+CV14+BR14+DB14+DH14</f>
        <v>51</v>
      </c>
      <c r="E14" s="9" t="n">
        <f aca="false">C14-D14</f>
        <v>0</v>
      </c>
      <c r="F14" s="8" t="n">
        <f aca="false">W14+AC14+AI14+AO14+AU14+BA14+BG14+BM14</f>
        <v>35</v>
      </c>
      <c r="G14" s="8" t="n">
        <f aca="false">BY14+CE14+CK14+CQ14+CW14+BS14+DC14+DI14</f>
        <v>35</v>
      </c>
      <c r="H14" s="9" t="n">
        <f aca="false">F14-G14</f>
        <v>0</v>
      </c>
      <c r="I14" s="8" t="n">
        <f aca="false">X14+AD14+AJ14+AP14+AV14+BB14+BH14+BN14</f>
        <v>6</v>
      </c>
      <c r="J14" s="8" t="n">
        <f aca="false">BZ14+CF14+CL14+CR14+CX14+DD14+DJ14+BT14</f>
        <v>6</v>
      </c>
      <c r="K14" s="9" t="n">
        <f aca="false">I14-J14</f>
        <v>0</v>
      </c>
      <c r="L14" s="8" t="n">
        <f aca="false">Y14+AE14+AK14+AQ14+AW14+BC14+BI14+BO14</f>
        <v>10</v>
      </c>
      <c r="M14" s="8" t="n">
        <f aca="false">CG14+CA14+CM14+CS14+CY14+DK14+DE14+BU14</f>
        <v>10</v>
      </c>
      <c r="N14" s="10" t="n">
        <v>70</v>
      </c>
      <c r="O14" s="11" t="s">
        <v>31</v>
      </c>
      <c r="P14" s="11" t="n">
        <v>10</v>
      </c>
      <c r="Q14" s="11" t="s">
        <v>31</v>
      </c>
      <c r="R14" s="11" t="n">
        <v>20</v>
      </c>
      <c r="S14" s="6" t="s">
        <v>31</v>
      </c>
      <c r="T14" s="47" t="s">
        <v>180</v>
      </c>
      <c r="U14" s="13" t="n">
        <v>1</v>
      </c>
      <c r="V14" s="23" t="n">
        <v>9</v>
      </c>
      <c r="W14" s="11" t="n">
        <f aca="false">ROUND(V14*$N14/100,0)</f>
        <v>6</v>
      </c>
      <c r="X14" s="11" t="n">
        <f aca="false">ROUND(V14*$P14/100,0)</f>
        <v>1</v>
      </c>
      <c r="Y14" s="6" t="n">
        <f aca="false">V14-W14-X14</f>
        <v>2</v>
      </c>
      <c r="Z14" s="11" t="s">
        <v>181</v>
      </c>
      <c r="AA14" s="13" t="n">
        <v>1</v>
      </c>
      <c r="AB14" s="23" t="n">
        <v>9</v>
      </c>
      <c r="AC14" s="11" t="n">
        <f aca="false">ROUND(AB14*$N14/100,0)</f>
        <v>6</v>
      </c>
      <c r="AD14" s="11" t="n">
        <f aca="false">ROUND(AB14*$P14/100,0)</f>
        <v>1</v>
      </c>
      <c r="AE14" s="6" t="n">
        <f aca="false">AB14-AC14-AD14</f>
        <v>2</v>
      </c>
      <c r="AF14" s="11" t="s">
        <v>182</v>
      </c>
      <c r="AG14" s="13" t="n">
        <v>1</v>
      </c>
      <c r="AH14" s="11" t="n">
        <v>9</v>
      </c>
      <c r="AI14" s="11" t="n">
        <f aca="false">ROUND(AH14*$N14/100,0)</f>
        <v>6</v>
      </c>
      <c r="AJ14" s="11" t="n">
        <f aca="false">ROUND(AH14*$P14/100,0)</f>
        <v>1</v>
      </c>
      <c r="AK14" s="6" t="n">
        <f aca="false">AH14-AI14-AJ14</f>
        <v>2</v>
      </c>
      <c r="AL14" s="11" t="s">
        <v>183</v>
      </c>
      <c r="AM14" s="13" t="n">
        <v>1</v>
      </c>
      <c r="AN14" s="11" t="n">
        <v>9</v>
      </c>
      <c r="AO14" s="11" t="n">
        <f aca="false">ROUND(AN14*$N14/100,0)</f>
        <v>6</v>
      </c>
      <c r="AP14" s="11" t="n">
        <f aca="false">ROUND(AN14*$P14/100,0)</f>
        <v>1</v>
      </c>
      <c r="AQ14" s="6" t="n">
        <f aca="false">AN14-AO14-AP14</f>
        <v>2</v>
      </c>
      <c r="AR14" s="11" t="s">
        <v>184</v>
      </c>
      <c r="AS14" s="13" t="n">
        <v>1</v>
      </c>
      <c r="AT14" s="11" t="n">
        <v>8</v>
      </c>
      <c r="AU14" s="11" t="n">
        <f aca="false">ROUND(AT14*$N14/100,0)</f>
        <v>6</v>
      </c>
      <c r="AV14" s="11" t="n">
        <f aca="false">ROUND(AT14*$P14/100,0)</f>
        <v>1</v>
      </c>
      <c r="AW14" s="6" t="n">
        <f aca="false">AT14-AU14-AV14</f>
        <v>1</v>
      </c>
      <c r="AX14" s="11" t="s">
        <v>185</v>
      </c>
      <c r="AY14" s="13" t="n">
        <v>1</v>
      </c>
      <c r="AZ14" s="11" t="n">
        <v>7</v>
      </c>
      <c r="BA14" s="11" t="n">
        <f aca="false">ROUND(AZ14*$N14/100,0)</f>
        <v>5</v>
      </c>
      <c r="BB14" s="11" t="n">
        <f aca="false">ROUND(AZ14*$P14/100,0)</f>
        <v>1</v>
      </c>
      <c r="BC14" s="6" t="n">
        <f aca="false">AZ14-BA14-BB14</f>
        <v>1</v>
      </c>
      <c r="BD14" s="48" t="s">
        <v>186</v>
      </c>
      <c r="BE14" s="13" t="n">
        <v>1</v>
      </c>
      <c r="BF14" s="11" t="n">
        <v>0</v>
      </c>
      <c r="BG14" s="11" t="n">
        <f aca="false">ROUND(BF14*$N14/100,0)</f>
        <v>0</v>
      </c>
      <c r="BH14" s="11" t="n">
        <f aca="false">ROUND(BF14*$P14/100,0)</f>
        <v>0</v>
      </c>
      <c r="BI14" s="6" t="n">
        <f aca="false">BF14-BG14-BH14</f>
        <v>0</v>
      </c>
      <c r="BJ14" s="48" t="s">
        <v>187</v>
      </c>
      <c r="BK14" s="13" t="n">
        <v>1</v>
      </c>
      <c r="BL14" s="11" t="n">
        <v>0</v>
      </c>
      <c r="BM14" s="11" t="n">
        <f aca="false">ROUND(BL14*$N14/100,0)</f>
        <v>0</v>
      </c>
      <c r="BN14" s="11" t="n">
        <f aca="false">ROUND(BL14*$P14/100,0)</f>
        <v>0</v>
      </c>
      <c r="BO14" s="6" t="n">
        <f aca="false">BL14-BM14-BN14</f>
        <v>0</v>
      </c>
      <c r="BP14" s="11" t="s">
        <v>188</v>
      </c>
      <c r="BQ14" s="21" t="n">
        <v>0</v>
      </c>
      <c r="BR14" s="11" t="n">
        <v>9</v>
      </c>
      <c r="BS14" s="11" t="n">
        <f aca="false">ROUND(BR14*$N14/100,0)</f>
        <v>6</v>
      </c>
      <c r="BT14" s="11" t="n">
        <f aca="false">ROUND(BR14*$P14/100,0)</f>
        <v>1</v>
      </c>
      <c r="BU14" s="6" t="n">
        <f aca="false">BR14-BS14-BT14</f>
        <v>2</v>
      </c>
      <c r="BV14" s="11" t="s">
        <v>184</v>
      </c>
      <c r="BW14" s="21" t="n">
        <v>0</v>
      </c>
      <c r="BX14" s="11" t="n">
        <v>9</v>
      </c>
      <c r="BY14" s="11" t="n">
        <f aca="false">ROUND(BX14*$N14/100,0)</f>
        <v>6</v>
      </c>
      <c r="BZ14" s="11" t="n">
        <f aca="false">ROUND(BX14*$P14/100,0)</f>
        <v>1</v>
      </c>
      <c r="CA14" s="6" t="n">
        <f aca="false">BX14-BY14-BZ14</f>
        <v>2</v>
      </c>
      <c r="CB14" s="11" t="s">
        <v>189</v>
      </c>
      <c r="CC14" s="21" t="n">
        <v>0</v>
      </c>
      <c r="CD14" s="11" t="n">
        <v>9</v>
      </c>
      <c r="CE14" s="11" t="n">
        <f aca="false">ROUND(CD14*$N14/100,0)</f>
        <v>6</v>
      </c>
      <c r="CF14" s="11" t="n">
        <f aca="false">ROUND(CD14*$P14/100,0)</f>
        <v>1</v>
      </c>
      <c r="CG14" s="6" t="n">
        <f aca="false">CD14-CE14-CF14</f>
        <v>2</v>
      </c>
      <c r="CH14" s="49" t="s">
        <v>190</v>
      </c>
      <c r="CI14" s="21" t="n">
        <v>0</v>
      </c>
      <c r="CJ14" s="11" t="n">
        <v>9</v>
      </c>
      <c r="CK14" s="11" t="n">
        <f aca="false">ROUND(CJ14*$N14/100,0)</f>
        <v>6</v>
      </c>
      <c r="CL14" s="11" t="n">
        <f aca="false">ROUND(CJ14*$P14/100,0)</f>
        <v>1</v>
      </c>
      <c r="CM14" s="6" t="n">
        <f aca="false">CJ14-CK14-CL14</f>
        <v>2</v>
      </c>
      <c r="CN14" s="48" t="s">
        <v>191</v>
      </c>
      <c r="CO14" s="21" t="n">
        <v>0</v>
      </c>
      <c r="CP14" s="11" t="n">
        <v>8</v>
      </c>
      <c r="CQ14" s="11" t="n">
        <f aca="false">ROUND(CP14*$N14/100,0)</f>
        <v>6</v>
      </c>
      <c r="CR14" s="11" t="n">
        <f aca="false">ROUND(CP14*$P14/100,0)</f>
        <v>1</v>
      </c>
      <c r="CS14" s="6" t="n">
        <f aca="false">CP14-CQ14-CR14</f>
        <v>1</v>
      </c>
      <c r="CT14" s="49" t="s">
        <v>192</v>
      </c>
      <c r="CU14" s="21" t="n">
        <v>0</v>
      </c>
      <c r="CV14" s="11" t="n">
        <v>7</v>
      </c>
      <c r="CW14" s="11" t="n">
        <f aca="false">ROUND(CV14*$N14/100,0)</f>
        <v>5</v>
      </c>
      <c r="CX14" s="11" t="n">
        <f aca="false">ROUND(CV14*$P14/100,0)</f>
        <v>1</v>
      </c>
      <c r="CY14" s="6" t="n">
        <f aca="false">CV14-CW14-CX14</f>
        <v>1</v>
      </c>
      <c r="CZ14" s="49" t="s">
        <v>193</v>
      </c>
      <c r="DA14" s="21" t="n">
        <v>0</v>
      </c>
      <c r="DB14" s="11" t="n">
        <v>0</v>
      </c>
      <c r="DC14" s="11" t="n">
        <f aca="false">ROUND(DB14*$N14/100,0)</f>
        <v>0</v>
      </c>
      <c r="DD14" s="11" t="n">
        <f aca="false">ROUND(DB14*$P14/100,0)</f>
        <v>0</v>
      </c>
      <c r="DE14" s="6" t="n">
        <f aca="false">DB14-DC14-DD14</f>
        <v>0</v>
      </c>
      <c r="DF14" s="48" t="s">
        <v>194</v>
      </c>
      <c r="DG14" s="21" t="n">
        <v>0</v>
      </c>
      <c r="DH14" s="11" t="n">
        <v>0</v>
      </c>
      <c r="DI14" s="11" t="n">
        <f aca="false">ROUND(DH14*$N14/100,0)</f>
        <v>0</v>
      </c>
      <c r="DJ14" s="11" t="n">
        <f aca="false">ROUND(DH14*$P14/100,0)</f>
        <v>0</v>
      </c>
      <c r="DK14" s="6" t="n">
        <f aca="false">DH14-DI14-DJ14</f>
        <v>0</v>
      </c>
      <c r="DM14" s="52"/>
      <c r="DN14" s="53"/>
      <c r="DO14" s="53"/>
      <c r="DP14" s="53"/>
      <c r="DQ14" s="53"/>
      <c r="DR14" s="53"/>
      <c r="DS14" s="53"/>
    </row>
    <row r="15" s="2" customFormat="true" ht="12.8" hidden="false" customHeight="false" outlineLevel="0" collapsed="false">
      <c r="A15" s="6" t="s">
        <v>205</v>
      </c>
      <c r="B15" s="7" t="n">
        <f aca="false">C15+D15</f>
        <v>102</v>
      </c>
      <c r="C15" s="8" t="n">
        <f aca="false">V15+AB15+AH15+AN15+AT15+AZ15+BF15+BL15</f>
        <v>51</v>
      </c>
      <c r="D15" s="8" t="n">
        <f aca="false">BX15+CD15+CJ15+CP15+CV15+BR15+DB15+DH15</f>
        <v>51</v>
      </c>
      <c r="E15" s="9" t="n">
        <f aca="false">C15-D15</f>
        <v>0</v>
      </c>
      <c r="F15" s="8" t="n">
        <f aca="false">W15+AC15+AI15+AO15+AU15+BA15+BG15+BM15</f>
        <v>34</v>
      </c>
      <c r="G15" s="8" t="n">
        <f aca="false">BY15+CE15+CK15+CQ15+CW15+BS15+DC15+DI15</f>
        <v>34</v>
      </c>
      <c r="H15" s="9" t="n">
        <f aca="false">F15-G15</f>
        <v>0</v>
      </c>
      <c r="I15" s="8" t="n">
        <f aca="false">X15+AD15+AJ15+AP15+AV15+BB15+BH15+BN15</f>
        <v>7</v>
      </c>
      <c r="J15" s="8" t="n">
        <f aca="false">BZ15+CF15+CL15+CR15+CX15+DD15+DJ15+BT15</f>
        <v>7</v>
      </c>
      <c r="K15" s="9" t="n">
        <f aca="false">I15-J15</f>
        <v>0</v>
      </c>
      <c r="L15" s="8" t="n">
        <f aca="false">Y15+AE15+AK15+AQ15+AW15+BC15+BI15+BO15</f>
        <v>10</v>
      </c>
      <c r="M15" s="8" t="n">
        <f aca="false">CG15+CA15+CM15+CS15+CY15+DK15+DE15+BU15</f>
        <v>10</v>
      </c>
      <c r="N15" s="10" t="n">
        <v>70</v>
      </c>
      <c r="O15" s="11" t="s">
        <v>31</v>
      </c>
      <c r="P15" s="11" t="n">
        <v>10</v>
      </c>
      <c r="Q15" s="11" t="s">
        <v>31</v>
      </c>
      <c r="R15" s="11" t="n">
        <v>20</v>
      </c>
      <c r="S15" s="6" t="s">
        <v>31</v>
      </c>
      <c r="T15" s="47" t="s">
        <v>180</v>
      </c>
      <c r="U15" s="13" t="n">
        <v>1</v>
      </c>
      <c r="V15" s="23" t="n">
        <v>8</v>
      </c>
      <c r="W15" s="11" t="n">
        <v>5</v>
      </c>
      <c r="X15" s="11" t="n">
        <f aca="false">ROUND(V15*$P15/100,0)</f>
        <v>1</v>
      </c>
      <c r="Y15" s="6" t="n">
        <f aca="false">V15-W15-X15</f>
        <v>2</v>
      </c>
      <c r="Z15" s="11" t="s">
        <v>181</v>
      </c>
      <c r="AA15" s="13" t="n">
        <v>1</v>
      </c>
      <c r="AB15" s="23" t="n">
        <v>8</v>
      </c>
      <c r="AC15" s="11" t="n">
        <v>5</v>
      </c>
      <c r="AD15" s="11" t="n">
        <f aca="false">ROUND(AB15*$P15/100,0)</f>
        <v>1</v>
      </c>
      <c r="AE15" s="6" t="n">
        <f aca="false">AB15-AC15-AD15</f>
        <v>2</v>
      </c>
      <c r="AF15" s="11" t="s">
        <v>182</v>
      </c>
      <c r="AG15" s="13" t="n">
        <v>1</v>
      </c>
      <c r="AH15" s="11" t="n">
        <v>7</v>
      </c>
      <c r="AI15" s="11" t="n">
        <f aca="false">ROUND(AH15*$N15/100,0)</f>
        <v>5</v>
      </c>
      <c r="AJ15" s="11" t="n">
        <f aca="false">ROUND(AH15*$P15/100,0)</f>
        <v>1</v>
      </c>
      <c r="AK15" s="6" t="n">
        <f aca="false">AH15-AI15-AJ15</f>
        <v>1</v>
      </c>
      <c r="AL15" s="11" t="s">
        <v>183</v>
      </c>
      <c r="AM15" s="13" t="n">
        <v>1</v>
      </c>
      <c r="AN15" s="11" t="n">
        <v>7</v>
      </c>
      <c r="AO15" s="11" t="n">
        <v>4</v>
      </c>
      <c r="AP15" s="11" t="n">
        <f aca="false">ROUND(AN15*$P15/100,0)</f>
        <v>1</v>
      </c>
      <c r="AQ15" s="6" t="n">
        <f aca="false">AN15-AO15-AP15</f>
        <v>2</v>
      </c>
      <c r="AR15" s="11" t="s">
        <v>184</v>
      </c>
      <c r="AS15" s="13" t="n">
        <v>1</v>
      </c>
      <c r="AT15" s="11" t="n">
        <v>7</v>
      </c>
      <c r="AU15" s="11" t="n">
        <f aca="false">ROUND(AT15*$N15/100,0)</f>
        <v>5</v>
      </c>
      <c r="AV15" s="11" t="n">
        <f aca="false">ROUND(AT15*$P15/100,0)</f>
        <v>1</v>
      </c>
      <c r="AW15" s="6" t="n">
        <f aca="false">AT15-AU15-AV15</f>
        <v>1</v>
      </c>
      <c r="AX15" s="11" t="s">
        <v>185</v>
      </c>
      <c r="AY15" s="13" t="n">
        <v>1</v>
      </c>
      <c r="AZ15" s="11" t="n">
        <v>7</v>
      </c>
      <c r="BA15" s="11" t="n">
        <f aca="false">ROUND(AZ15*$N15/100,0)</f>
        <v>5</v>
      </c>
      <c r="BB15" s="11" t="n">
        <f aca="false">ROUND(AZ15*$P15/100,0)</f>
        <v>1</v>
      </c>
      <c r="BC15" s="6" t="n">
        <f aca="false">AZ15-BA15-BB15</f>
        <v>1</v>
      </c>
      <c r="BD15" s="48" t="s">
        <v>186</v>
      </c>
      <c r="BE15" s="13" t="n">
        <v>1</v>
      </c>
      <c r="BF15" s="11" t="n">
        <v>7</v>
      </c>
      <c r="BG15" s="11" t="n">
        <f aca="false">ROUND(BF15*$N15/100,0)</f>
        <v>5</v>
      </c>
      <c r="BH15" s="11" t="n">
        <f aca="false">ROUND(BF15*$P15/100,0)</f>
        <v>1</v>
      </c>
      <c r="BI15" s="6" t="n">
        <f aca="false">BF15-BG15-BH15</f>
        <v>1</v>
      </c>
      <c r="BJ15" s="48" t="s">
        <v>187</v>
      </c>
      <c r="BK15" s="13" t="n">
        <v>1</v>
      </c>
      <c r="BL15" s="11" t="n">
        <v>0</v>
      </c>
      <c r="BM15" s="11" t="n">
        <f aca="false">ROUND(BL15*$N15/100,0)</f>
        <v>0</v>
      </c>
      <c r="BN15" s="11" t="n">
        <f aca="false">ROUND(BL15*$P15/100,0)</f>
        <v>0</v>
      </c>
      <c r="BO15" s="6" t="n">
        <f aca="false">BL15-BM15-BN15</f>
        <v>0</v>
      </c>
      <c r="BP15" s="11" t="s">
        <v>188</v>
      </c>
      <c r="BQ15" s="21" t="n">
        <v>0</v>
      </c>
      <c r="BR15" s="11" t="n">
        <v>8</v>
      </c>
      <c r="BS15" s="11" t="n">
        <v>5</v>
      </c>
      <c r="BT15" s="11" t="n">
        <f aca="false">ROUND(BR15*$P15/100,0)</f>
        <v>1</v>
      </c>
      <c r="BU15" s="6" t="n">
        <f aca="false">BR15-BS15-BT15</f>
        <v>2</v>
      </c>
      <c r="BV15" s="11" t="s">
        <v>184</v>
      </c>
      <c r="BW15" s="21" t="n">
        <v>0</v>
      </c>
      <c r="BX15" s="11" t="n">
        <v>8</v>
      </c>
      <c r="BY15" s="11" t="n">
        <v>5</v>
      </c>
      <c r="BZ15" s="11" t="n">
        <f aca="false">ROUND(BX15*$P15/100,0)</f>
        <v>1</v>
      </c>
      <c r="CA15" s="6" t="n">
        <f aca="false">BX15-BY15-BZ15</f>
        <v>2</v>
      </c>
      <c r="CB15" s="11" t="s">
        <v>189</v>
      </c>
      <c r="CC15" s="21" t="n">
        <v>0</v>
      </c>
      <c r="CD15" s="11" t="n">
        <v>7</v>
      </c>
      <c r="CE15" s="11" t="n">
        <v>4</v>
      </c>
      <c r="CF15" s="11" t="n">
        <f aca="false">ROUND(CD15*$P15/100,0)</f>
        <v>1</v>
      </c>
      <c r="CG15" s="6" t="n">
        <f aca="false">CD15-CE15-CF15</f>
        <v>2</v>
      </c>
      <c r="CH15" s="49" t="s">
        <v>190</v>
      </c>
      <c r="CI15" s="21" t="n">
        <v>0</v>
      </c>
      <c r="CJ15" s="11" t="n">
        <v>7</v>
      </c>
      <c r="CK15" s="11" t="n">
        <f aca="false">ROUND(CJ15*$N15/100,0)</f>
        <v>5</v>
      </c>
      <c r="CL15" s="11" t="n">
        <f aca="false">ROUND(CJ15*$P15/100,0)</f>
        <v>1</v>
      </c>
      <c r="CM15" s="6" t="n">
        <f aca="false">CJ15-CK15-CL15</f>
        <v>1</v>
      </c>
      <c r="CN15" s="48" t="s">
        <v>191</v>
      </c>
      <c r="CO15" s="21" t="n">
        <v>0</v>
      </c>
      <c r="CP15" s="11" t="n">
        <v>7</v>
      </c>
      <c r="CQ15" s="11" t="n">
        <f aca="false">ROUND(CP15*$N15/100,0)</f>
        <v>5</v>
      </c>
      <c r="CR15" s="11" t="n">
        <f aca="false">ROUND(CP15*$P15/100,0)</f>
        <v>1</v>
      </c>
      <c r="CS15" s="6" t="n">
        <f aca="false">CP15-CQ15-CR15</f>
        <v>1</v>
      </c>
      <c r="CT15" s="49" t="s">
        <v>192</v>
      </c>
      <c r="CU15" s="21" t="n">
        <v>0</v>
      </c>
      <c r="CV15" s="11" t="n">
        <v>7</v>
      </c>
      <c r="CW15" s="11" t="n">
        <f aca="false">ROUND(CV15*$N15/100,0)</f>
        <v>5</v>
      </c>
      <c r="CX15" s="11" t="n">
        <f aca="false">ROUND(CV15*$P15/100,0)</f>
        <v>1</v>
      </c>
      <c r="CY15" s="6" t="n">
        <f aca="false">CV15-CW15-CX15</f>
        <v>1</v>
      </c>
      <c r="CZ15" s="49" t="s">
        <v>193</v>
      </c>
      <c r="DA15" s="21" t="n">
        <v>0</v>
      </c>
      <c r="DB15" s="11" t="n">
        <v>7</v>
      </c>
      <c r="DC15" s="11" t="n">
        <f aca="false">ROUND(DB15*$N15/100,0)</f>
        <v>5</v>
      </c>
      <c r="DD15" s="11" t="n">
        <f aca="false">ROUND(DB15*$P15/100,0)</f>
        <v>1</v>
      </c>
      <c r="DE15" s="6" t="n">
        <f aca="false">DB15-DC15-DD15</f>
        <v>1</v>
      </c>
      <c r="DF15" s="48" t="s">
        <v>194</v>
      </c>
      <c r="DG15" s="21" t="n">
        <v>0</v>
      </c>
      <c r="DH15" s="11" t="n">
        <v>0</v>
      </c>
      <c r="DI15" s="11" t="n">
        <f aca="false">ROUND(DH15*$N15/100,0)</f>
        <v>0</v>
      </c>
      <c r="DJ15" s="11" t="n">
        <f aca="false">ROUND(DH15*$P15/100,0)</f>
        <v>0</v>
      </c>
      <c r="DK15" s="6" t="n">
        <f aca="false">DH15-DI15-DJ15</f>
        <v>0</v>
      </c>
      <c r="DM15" s="52"/>
      <c r="DN15" s="53"/>
      <c r="DO15" s="53"/>
      <c r="DP15" s="53"/>
      <c r="DQ15" s="53"/>
      <c r="DR15" s="53"/>
      <c r="DS15" s="53"/>
    </row>
    <row r="16" s="2" customFormat="true" ht="12.8" hidden="false" customHeight="false" outlineLevel="0" collapsed="false">
      <c r="A16" s="6" t="s">
        <v>206</v>
      </c>
      <c r="B16" s="7" t="n">
        <f aca="false">C16+D16</f>
        <v>102</v>
      </c>
      <c r="C16" s="8" t="n">
        <f aca="false">V16+AB16+AH16+AN16+AT16+AZ16+BF16+BL16</f>
        <v>51</v>
      </c>
      <c r="D16" s="8" t="n">
        <f aca="false">BX16+CD16+CJ16+CP16+CV16+BR16+DB16+DH16</f>
        <v>51</v>
      </c>
      <c r="E16" s="9" t="n">
        <f aca="false">C16-D16</f>
        <v>0</v>
      </c>
      <c r="F16" s="8" t="n">
        <f aca="false">W16+AC16+AI16+AO16+AU16+BA16+BG16+BM16</f>
        <v>33</v>
      </c>
      <c r="G16" s="8" t="n">
        <f aca="false">BY16+CE16+CK16+CQ16+CW16+BS16+DC16+DI16</f>
        <v>33</v>
      </c>
      <c r="H16" s="9" t="n">
        <f aca="false">F16-G16</f>
        <v>0</v>
      </c>
      <c r="I16" s="8" t="n">
        <f aca="false">X16+AD16+AJ16+AP16+AV16+BB16+BH16+BN16</f>
        <v>8</v>
      </c>
      <c r="J16" s="8" t="n">
        <f aca="false">BZ16+CF16+CL16+CR16+CX16+DD16+DJ16+BT16</f>
        <v>8</v>
      </c>
      <c r="K16" s="9" t="n">
        <f aca="false">I16-J16</f>
        <v>0</v>
      </c>
      <c r="L16" s="8" t="n">
        <f aca="false">Y16+AE16+AK16+AQ16+AW16+BC16+BI16+BO16</f>
        <v>10</v>
      </c>
      <c r="M16" s="8" t="n">
        <f aca="false">CG16+CA16+CM16+CS16+CY16+DK16+DE16+BU16</f>
        <v>10</v>
      </c>
      <c r="N16" s="10" t="n">
        <v>70</v>
      </c>
      <c r="O16" s="11" t="s">
        <v>31</v>
      </c>
      <c r="P16" s="11" t="n">
        <v>10</v>
      </c>
      <c r="Q16" s="11" t="s">
        <v>31</v>
      </c>
      <c r="R16" s="11" t="n">
        <v>20</v>
      </c>
      <c r="S16" s="6" t="s">
        <v>31</v>
      </c>
      <c r="T16" s="47" t="s">
        <v>180</v>
      </c>
      <c r="U16" s="13" t="n">
        <v>1</v>
      </c>
      <c r="V16" s="23" t="n">
        <v>7</v>
      </c>
      <c r="W16" s="11" t="n">
        <v>4</v>
      </c>
      <c r="X16" s="11" t="n">
        <f aca="false">ROUND(V16*$P16/100,0)</f>
        <v>1</v>
      </c>
      <c r="Y16" s="6" t="n">
        <f aca="false">V16-W16-X16</f>
        <v>2</v>
      </c>
      <c r="Z16" s="11" t="s">
        <v>181</v>
      </c>
      <c r="AA16" s="13" t="n">
        <v>1</v>
      </c>
      <c r="AB16" s="23" t="n">
        <v>7</v>
      </c>
      <c r="AC16" s="11" t="n">
        <v>4</v>
      </c>
      <c r="AD16" s="11" t="n">
        <f aca="false">ROUND(AB16*$P16/100,0)</f>
        <v>1</v>
      </c>
      <c r="AE16" s="6" t="n">
        <f aca="false">AB16-AC16-AD16</f>
        <v>2</v>
      </c>
      <c r="AF16" s="11" t="s">
        <v>182</v>
      </c>
      <c r="AG16" s="13" t="n">
        <v>1</v>
      </c>
      <c r="AH16" s="11" t="n">
        <v>7</v>
      </c>
      <c r="AI16" s="11" t="n">
        <f aca="false">ROUND(AH16*$N16/100,0)</f>
        <v>5</v>
      </c>
      <c r="AJ16" s="11" t="n">
        <f aca="false">ROUND(AH16*$P16/100,0)</f>
        <v>1</v>
      </c>
      <c r="AK16" s="6" t="n">
        <f aca="false">AH16-AI16-AJ16</f>
        <v>1</v>
      </c>
      <c r="AL16" s="11" t="s">
        <v>183</v>
      </c>
      <c r="AM16" s="13" t="n">
        <v>1</v>
      </c>
      <c r="AN16" s="11" t="n">
        <v>6</v>
      </c>
      <c r="AO16" s="11" t="n">
        <f aca="false">ROUND(AN16*$N16/100,0)</f>
        <v>4</v>
      </c>
      <c r="AP16" s="11" t="n">
        <f aca="false">ROUND(AN16*$P16/100,0)</f>
        <v>1</v>
      </c>
      <c r="AQ16" s="6" t="n">
        <f aca="false">AN16-AO16-AP16</f>
        <v>1</v>
      </c>
      <c r="AR16" s="11" t="s">
        <v>184</v>
      </c>
      <c r="AS16" s="13" t="n">
        <v>1</v>
      </c>
      <c r="AT16" s="11" t="n">
        <v>6</v>
      </c>
      <c r="AU16" s="11" t="n">
        <f aca="false">ROUND(AT16*$N16/100,0)</f>
        <v>4</v>
      </c>
      <c r="AV16" s="11" t="n">
        <f aca="false">ROUND(AT16*$P16/100,0)</f>
        <v>1</v>
      </c>
      <c r="AW16" s="6" t="n">
        <f aca="false">AT16-AU16-AV16</f>
        <v>1</v>
      </c>
      <c r="AX16" s="11" t="s">
        <v>185</v>
      </c>
      <c r="AY16" s="13" t="n">
        <v>1</v>
      </c>
      <c r="AZ16" s="11" t="n">
        <v>6</v>
      </c>
      <c r="BA16" s="11" t="n">
        <f aca="false">ROUND(AZ16*$N16/100,0)</f>
        <v>4</v>
      </c>
      <c r="BB16" s="11" t="n">
        <f aca="false">ROUND(AZ16*$P16/100,0)</f>
        <v>1</v>
      </c>
      <c r="BC16" s="6" t="n">
        <f aca="false">AZ16-BA16-BB16</f>
        <v>1</v>
      </c>
      <c r="BD16" s="48" t="s">
        <v>186</v>
      </c>
      <c r="BE16" s="13" t="n">
        <v>1</v>
      </c>
      <c r="BF16" s="11" t="n">
        <v>6</v>
      </c>
      <c r="BG16" s="11" t="n">
        <f aca="false">ROUND(BF16*$N16/100,0)</f>
        <v>4</v>
      </c>
      <c r="BH16" s="11" t="n">
        <f aca="false">ROUND(BF16*$P16/100,0)</f>
        <v>1</v>
      </c>
      <c r="BI16" s="6" t="n">
        <f aca="false">BF16-BG16-BH16</f>
        <v>1</v>
      </c>
      <c r="BJ16" s="48" t="s">
        <v>187</v>
      </c>
      <c r="BK16" s="13" t="n">
        <v>1</v>
      </c>
      <c r="BL16" s="11" t="n">
        <v>6</v>
      </c>
      <c r="BM16" s="11" t="n">
        <f aca="false">ROUND(BL16*$N16/100,0)</f>
        <v>4</v>
      </c>
      <c r="BN16" s="11" t="n">
        <f aca="false">ROUND(BL16*$P16/100,0)</f>
        <v>1</v>
      </c>
      <c r="BO16" s="6" t="n">
        <f aca="false">BL16-BM16-BN16</f>
        <v>1</v>
      </c>
      <c r="BP16" s="11" t="s">
        <v>188</v>
      </c>
      <c r="BQ16" s="21" t="n">
        <v>0</v>
      </c>
      <c r="BR16" s="11" t="n">
        <v>7</v>
      </c>
      <c r="BS16" s="11" t="n">
        <v>5</v>
      </c>
      <c r="BT16" s="11" t="n">
        <f aca="false">ROUND(BR16*$P16/100,0)</f>
        <v>1</v>
      </c>
      <c r="BU16" s="6" t="n">
        <f aca="false">BR16-BS16-BT16</f>
        <v>1</v>
      </c>
      <c r="BV16" s="11" t="s">
        <v>184</v>
      </c>
      <c r="BW16" s="21" t="n">
        <v>0</v>
      </c>
      <c r="BX16" s="11" t="n">
        <v>7</v>
      </c>
      <c r="BY16" s="11" t="n">
        <v>4</v>
      </c>
      <c r="BZ16" s="11" t="n">
        <f aca="false">ROUND(BX16*$P16/100,0)</f>
        <v>1</v>
      </c>
      <c r="CA16" s="6" t="n">
        <f aca="false">BX16-BY16-BZ16</f>
        <v>2</v>
      </c>
      <c r="CB16" s="11" t="s">
        <v>189</v>
      </c>
      <c r="CC16" s="21" t="n">
        <v>0</v>
      </c>
      <c r="CD16" s="11" t="n">
        <v>7</v>
      </c>
      <c r="CE16" s="11" t="n">
        <v>4</v>
      </c>
      <c r="CF16" s="11" t="n">
        <f aca="false">ROUND(CD16*$P16/100,0)</f>
        <v>1</v>
      </c>
      <c r="CG16" s="6" t="n">
        <f aca="false">CD16-CE16-CF16</f>
        <v>2</v>
      </c>
      <c r="CH16" s="49" t="s">
        <v>190</v>
      </c>
      <c r="CI16" s="21" t="n">
        <v>0</v>
      </c>
      <c r="CJ16" s="11" t="n">
        <v>6</v>
      </c>
      <c r="CK16" s="11" t="n">
        <f aca="false">ROUND(CJ16*$N16/100,0)</f>
        <v>4</v>
      </c>
      <c r="CL16" s="11" t="n">
        <f aca="false">ROUND(CJ16*$P16/100,0)</f>
        <v>1</v>
      </c>
      <c r="CM16" s="6" t="n">
        <f aca="false">CJ16-CK16-CL16</f>
        <v>1</v>
      </c>
      <c r="CN16" s="48" t="s">
        <v>191</v>
      </c>
      <c r="CO16" s="21" t="n">
        <v>0</v>
      </c>
      <c r="CP16" s="11" t="n">
        <v>6</v>
      </c>
      <c r="CQ16" s="11" t="n">
        <f aca="false">ROUND(CP16*$N16/100,0)</f>
        <v>4</v>
      </c>
      <c r="CR16" s="11" t="n">
        <f aca="false">ROUND(CP16*$P16/100,0)</f>
        <v>1</v>
      </c>
      <c r="CS16" s="6" t="n">
        <f aca="false">CP16-CQ16-CR16</f>
        <v>1</v>
      </c>
      <c r="CT16" s="49" t="s">
        <v>192</v>
      </c>
      <c r="CU16" s="21" t="n">
        <v>0</v>
      </c>
      <c r="CV16" s="11" t="n">
        <v>6</v>
      </c>
      <c r="CW16" s="11" t="n">
        <f aca="false">ROUND(CV16*$N16/100,0)</f>
        <v>4</v>
      </c>
      <c r="CX16" s="11" t="n">
        <f aca="false">ROUND(CV16*$P16/100,0)</f>
        <v>1</v>
      </c>
      <c r="CY16" s="6" t="n">
        <f aca="false">CV16-CW16-CX16</f>
        <v>1</v>
      </c>
      <c r="CZ16" s="49" t="s">
        <v>193</v>
      </c>
      <c r="DA16" s="21" t="n">
        <v>0</v>
      </c>
      <c r="DB16" s="11" t="n">
        <v>6</v>
      </c>
      <c r="DC16" s="11" t="n">
        <f aca="false">ROUND(DB16*$N16/100,0)</f>
        <v>4</v>
      </c>
      <c r="DD16" s="11" t="n">
        <f aca="false">ROUND(DB16*$P16/100,0)</f>
        <v>1</v>
      </c>
      <c r="DE16" s="6" t="n">
        <f aca="false">DB16-DC16-DD16</f>
        <v>1</v>
      </c>
      <c r="DF16" s="48" t="s">
        <v>194</v>
      </c>
      <c r="DG16" s="21" t="n">
        <v>0</v>
      </c>
      <c r="DH16" s="11" t="n">
        <v>6</v>
      </c>
      <c r="DI16" s="11" t="n">
        <f aca="false">ROUND(DH16*$N16/100,0)</f>
        <v>4</v>
      </c>
      <c r="DJ16" s="11" t="n">
        <f aca="false">ROUND(DH16*$P16/100,0)</f>
        <v>1</v>
      </c>
      <c r="DK16" s="6" t="n">
        <f aca="false">DH16-DI16-DJ16</f>
        <v>1</v>
      </c>
      <c r="DM16" s="52"/>
      <c r="DN16" s="53"/>
      <c r="DO16" s="53"/>
      <c r="DP16" s="53"/>
      <c r="DQ16" s="53"/>
      <c r="DR16" s="53"/>
      <c r="DS16" s="53"/>
    </row>
    <row r="17" s="2" customFormat="true" ht="12.8" hidden="false" customHeight="false" outlineLevel="0" collapsed="false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/>
      <c r="O17" s="32"/>
      <c r="P17" s="32"/>
      <c r="Q17" s="32"/>
      <c r="R17" s="32"/>
      <c r="S17" s="31"/>
      <c r="T17" s="33"/>
      <c r="U17" s="32"/>
      <c r="V17" s="32"/>
      <c r="W17" s="32"/>
      <c r="X17" s="32"/>
      <c r="Y17" s="31"/>
      <c r="Z17" s="32"/>
      <c r="AA17" s="32"/>
      <c r="AB17" s="32"/>
      <c r="AC17" s="32"/>
      <c r="AD17" s="32"/>
      <c r="AE17" s="31"/>
      <c r="AF17" s="32"/>
      <c r="AG17" s="32"/>
      <c r="AH17" s="32"/>
      <c r="AI17" s="32"/>
      <c r="AJ17" s="32"/>
      <c r="AK17" s="31"/>
      <c r="AL17" s="32"/>
      <c r="AM17" s="32"/>
      <c r="AN17" s="32"/>
      <c r="AO17" s="32"/>
      <c r="AP17" s="32"/>
      <c r="AQ17" s="31"/>
      <c r="AR17" s="32"/>
      <c r="AS17" s="32"/>
      <c r="AT17" s="32"/>
      <c r="AU17" s="32"/>
      <c r="AV17" s="32"/>
      <c r="AW17" s="31"/>
      <c r="AX17" s="32"/>
      <c r="AY17" s="32"/>
      <c r="AZ17" s="32"/>
      <c r="BA17" s="32"/>
      <c r="BB17" s="32"/>
      <c r="BC17" s="31"/>
      <c r="BD17" s="32"/>
      <c r="BE17" s="32"/>
      <c r="BF17" s="32"/>
      <c r="BG17" s="32"/>
      <c r="BH17" s="32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2"/>
      <c r="BV17" s="32"/>
      <c r="BW17" s="32"/>
      <c r="BX17" s="32"/>
      <c r="BY17" s="32"/>
      <c r="BZ17" s="32"/>
      <c r="CA17" s="31"/>
      <c r="CB17" s="32"/>
      <c r="CC17" s="32"/>
      <c r="CD17" s="32"/>
      <c r="CE17" s="32"/>
      <c r="CF17" s="32"/>
      <c r="CG17" s="31"/>
      <c r="CH17" s="34"/>
      <c r="CI17" s="34"/>
      <c r="CJ17" s="34"/>
      <c r="CK17" s="34"/>
      <c r="CL17" s="34"/>
      <c r="CM17" s="35"/>
      <c r="CN17" s="32"/>
      <c r="CO17" s="32"/>
      <c r="CP17" s="32"/>
      <c r="CQ17" s="32"/>
      <c r="CR17" s="32"/>
      <c r="CS17" s="31"/>
      <c r="CT17" s="32"/>
      <c r="CU17" s="32"/>
      <c r="CV17" s="32"/>
      <c r="CW17" s="32"/>
      <c r="CX17" s="32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M17" s="52" t="s">
        <v>207</v>
      </c>
      <c r="DN17" s="53" t="s">
        <v>208</v>
      </c>
      <c r="DO17" s="53" t="s">
        <v>209</v>
      </c>
      <c r="DP17" s="53" t="s">
        <v>210</v>
      </c>
      <c r="DQ17" s="53" t="s">
        <v>211</v>
      </c>
      <c r="DR17" s="53" t="s">
        <v>212</v>
      </c>
      <c r="DS17" s="53" t="s">
        <v>213</v>
      </c>
    </row>
    <row r="18" customFormat="false" ht="12.8" hidden="false" customHeight="false" outlineLevel="0" collapsed="false">
      <c r="T18" s="46"/>
      <c r="U18" s="46"/>
      <c r="V18" s="1"/>
      <c r="W18" s="1"/>
      <c r="X18" s="1"/>
      <c r="Y18" s="1"/>
      <c r="Z18" s="46"/>
      <c r="AA18" s="46"/>
      <c r="AB18" s="1"/>
      <c r="AC18" s="1"/>
      <c r="AD18" s="1"/>
      <c r="AE18" s="1"/>
      <c r="AF18" s="46"/>
      <c r="AG18" s="46"/>
      <c r="AH18" s="1"/>
      <c r="AI18" s="1"/>
      <c r="AJ18" s="1"/>
      <c r="AK18" s="1"/>
      <c r="AL18" s="46"/>
      <c r="AM18" s="46"/>
      <c r="AN18" s="1"/>
      <c r="AO18" s="1"/>
      <c r="AP18" s="1"/>
      <c r="AQ18" s="1"/>
      <c r="AS18" s="1"/>
      <c r="AT18" s="1"/>
      <c r="AW18" s="1"/>
      <c r="AX18" s="1"/>
      <c r="AY18" s="1"/>
      <c r="AZ18" s="1"/>
      <c r="BA18" s="1"/>
      <c r="BB18" s="1"/>
      <c r="BC18" s="1"/>
      <c r="BD18" s="46"/>
      <c r="BE18" s="46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46"/>
      <c r="BV18" s="46"/>
      <c r="BW18" s="46"/>
      <c r="BX18" s="1"/>
      <c r="BY18" s="1"/>
      <c r="CA18" s="1"/>
      <c r="CB18" s="46"/>
      <c r="CC18" s="46"/>
      <c r="CD18" s="1"/>
      <c r="CE18" s="1"/>
      <c r="CF18" s="1"/>
      <c r="CG18" s="1"/>
      <c r="CH18" s="46"/>
      <c r="CI18" s="46"/>
      <c r="CJ18" s="1"/>
      <c r="CK18" s="1"/>
      <c r="CL18" s="1"/>
      <c r="CM18" s="1"/>
      <c r="CN18" s="1"/>
      <c r="CO18" s="1"/>
      <c r="CP18" s="1"/>
      <c r="CQ18" s="1"/>
      <c r="CR18" s="1"/>
      <c r="CS18" s="1"/>
      <c r="DM18" s="54" t="s">
        <v>180</v>
      </c>
      <c r="DN18" s="30" t="s">
        <v>214</v>
      </c>
      <c r="DO18" s="30" t="s">
        <v>215</v>
      </c>
      <c r="DP18" s="30" t="n">
        <v>3</v>
      </c>
      <c r="DQ18" s="30" t="n">
        <v>392</v>
      </c>
      <c r="DR18" s="30" t="n">
        <v>5000</v>
      </c>
      <c r="DS18" s="30" t="n">
        <v>1800</v>
      </c>
    </row>
    <row r="19" customFormat="false" ht="12.8" hidden="false" customHeight="false" outlineLevel="0" collapsed="false">
      <c r="V19" s="1"/>
      <c r="W19" s="1"/>
      <c r="X19" s="1"/>
      <c r="Y19" s="1"/>
      <c r="DM19" s="54" t="s">
        <v>181</v>
      </c>
      <c r="DN19" s="30" t="s">
        <v>216</v>
      </c>
      <c r="DO19" s="30" t="s">
        <v>217</v>
      </c>
      <c r="DP19" s="30" t="n">
        <v>3</v>
      </c>
      <c r="DQ19" s="30" t="n">
        <v>360</v>
      </c>
      <c r="DR19" s="30" t="n">
        <v>5400</v>
      </c>
      <c r="DS19" s="30" t="n">
        <v>1800</v>
      </c>
      <c r="DT19" s="30"/>
    </row>
    <row r="20" customFormat="false" ht="12.8" hidden="false" customHeight="false" outlineLevel="0" collapsed="false">
      <c r="C20" s="2"/>
      <c r="H20" s="2"/>
      <c r="V20" s="1"/>
      <c r="W20" s="1"/>
      <c r="X20" s="1"/>
      <c r="Y20" s="1"/>
      <c r="DM20" s="54" t="s">
        <v>182</v>
      </c>
      <c r="DN20" s="30" t="s">
        <v>218</v>
      </c>
      <c r="DO20" s="30" t="s">
        <v>219</v>
      </c>
      <c r="DP20" s="30" t="n">
        <v>3</v>
      </c>
      <c r="DQ20" s="30" t="n">
        <v>68</v>
      </c>
      <c r="DR20" s="30" t="n">
        <v>11000</v>
      </c>
      <c r="DS20" s="30" t="n">
        <v>2800</v>
      </c>
      <c r="DT20" s="30"/>
    </row>
    <row r="21" customFormat="false" ht="12.8" hidden="false" customHeight="false" outlineLevel="0" collapsed="false">
      <c r="C21" s="46"/>
      <c r="DM21" s="54" t="s">
        <v>183</v>
      </c>
      <c r="DN21" s="30" t="s">
        <v>214</v>
      </c>
      <c r="DO21" s="30" t="s">
        <v>220</v>
      </c>
      <c r="DP21" s="30" t="n">
        <v>1.5</v>
      </c>
      <c r="DQ21" s="30" t="n">
        <v>336</v>
      </c>
      <c r="DR21" s="30" t="n">
        <v>5000</v>
      </c>
      <c r="DS21" s="30" t="n">
        <v>1800</v>
      </c>
      <c r="DT21" s="30"/>
    </row>
    <row r="22" customFormat="false" ht="12.8" hidden="false" customHeight="false" outlineLevel="0" collapsed="false">
      <c r="T22" s="2"/>
      <c r="DM22" s="54" t="s">
        <v>184</v>
      </c>
      <c r="DN22" s="30" t="s">
        <v>214</v>
      </c>
      <c r="DO22" s="0" t="s">
        <v>221</v>
      </c>
      <c r="DP22" s="30" t="n">
        <v>3</v>
      </c>
      <c r="DQ22" s="30" t="n">
        <v>91</v>
      </c>
      <c r="DR22" s="30" t="n">
        <v>9000</v>
      </c>
      <c r="DS22" s="30" t="n">
        <v>2500</v>
      </c>
      <c r="DT22" s="30"/>
    </row>
    <row r="23" customFormat="false" ht="12.8" hidden="false" customHeight="false" outlineLevel="0" collapsed="false">
      <c r="T23" s="2"/>
      <c r="DM23" s="54" t="s">
        <v>185</v>
      </c>
      <c r="DN23" s="30" t="s">
        <v>222</v>
      </c>
      <c r="DO23" s="30" t="s">
        <v>223</v>
      </c>
      <c r="DP23" s="30" t="n">
        <v>3</v>
      </c>
      <c r="DQ23" s="30" t="s">
        <v>224</v>
      </c>
      <c r="DR23" s="30" t="s">
        <v>225</v>
      </c>
      <c r="DS23" s="30" t="s">
        <v>226</v>
      </c>
      <c r="DT23" s="30"/>
    </row>
    <row r="24" customFormat="false" ht="12.8" hidden="false" customHeight="false" outlineLevel="0" collapsed="false">
      <c r="T24" s="2"/>
      <c r="DM24" s="54" t="s">
        <v>186</v>
      </c>
      <c r="DN24" s="30" t="s">
        <v>218</v>
      </c>
      <c r="DO24" s="30" t="s">
        <v>227</v>
      </c>
      <c r="DP24" s="30" t="n">
        <v>3</v>
      </c>
      <c r="DQ24" s="30" t="n">
        <v>275</v>
      </c>
      <c r="DR24" s="30" t="n">
        <v>4800</v>
      </c>
      <c r="DS24" s="30" t="n">
        <v>1650</v>
      </c>
      <c r="DT24" s="30"/>
    </row>
    <row r="25" customFormat="false" ht="12.8" hidden="false" customHeight="false" outlineLevel="0" collapsed="false">
      <c r="T25" s="2"/>
      <c r="Z25" s="0"/>
      <c r="AA25" s="0"/>
      <c r="AB25" s="0"/>
      <c r="AC25" s="0"/>
      <c r="AD25" s="0"/>
      <c r="AE25" s="0"/>
      <c r="AF25" s="0"/>
      <c r="AG25" s="30"/>
      <c r="DM25" s="54" t="s">
        <v>187</v>
      </c>
      <c r="DN25" s="30" t="s">
        <v>228</v>
      </c>
      <c r="DO25" s="30" t="s">
        <v>217</v>
      </c>
      <c r="DP25" s="30" t="n">
        <v>3</v>
      </c>
      <c r="DQ25" s="30" t="s">
        <v>229</v>
      </c>
      <c r="DR25" s="30" t="n">
        <v>4800</v>
      </c>
      <c r="DS25" s="30" t="n">
        <v>1650</v>
      </c>
      <c r="DT25" s="30"/>
    </row>
    <row r="26" customFormat="false" ht="12.8" hidden="false" customHeight="false" outlineLevel="0" collapsed="false">
      <c r="T26" s="2"/>
      <c r="Z26" s="0"/>
      <c r="AA26" s="0"/>
      <c r="AB26" s="0"/>
      <c r="AC26" s="0"/>
      <c r="AD26" s="0"/>
      <c r="AE26" s="0"/>
      <c r="AF26" s="0"/>
      <c r="DM26" s="55" t="s">
        <v>188</v>
      </c>
      <c r="DN26" s="30" t="s">
        <v>214</v>
      </c>
      <c r="DO26" s="30" t="s">
        <v>230</v>
      </c>
      <c r="DP26" s="30" t="n">
        <v>1.5</v>
      </c>
      <c r="DQ26" s="30" t="n">
        <v>354</v>
      </c>
      <c r="DR26" s="30" t="n">
        <v>6000</v>
      </c>
      <c r="DS26" s="30" t="n">
        <v>2200</v>
      </c>
      <c r="DT26" s="30"/>
    </row>
    <row r="27" customFormat="false" ht="12.8" hidden="false" customHeight="false" outlineLevel="0" collapsed="false">
      <c r="T27" s="2"/>
      <c r="Z27" s="0"/>
      <c r="AA27" s="0"/>
      <c r="AB27" s="0"/>
      <c r="AC27" s="0"/>
      <c r="AD27" s="0"/>
      <c r="AE27" s="0"/>
      <c r="AF27" s="0"/>
      <c r="BJ27" s="0"/>
      <c r="BK27" s="0"/>
      <c r="BL27" s="0"/>
      <c r="BM27" s="0"/>
      <c r="BN27" s="0"/>
      <c r="BO27" s="0"/>
      <c r="BP27" s="0"/>
      <c r="DM27" s="55" t="s">
        <v>184</v>
      </c>
      <c r="DN27" s="30" t="s">
        <v>214</v>
      </c>
      <c r="DO27" s="30" t="s">
        <v>231</v>
      </c>
      <c r="DP27" s="30" t="n">
        <v>3</v>
      </c>
      <c r="DQ27" s="30" t="n">
        <v>91</v>
      </c>
      <c r="DR27" s="30" t="n">
        <v>9000</v>
      </c>
      <c r="DS27" s="30" t="n">
        <v>2500</v>
      </c>
      <c r="DT27" s="30"/>
    </row>
    <row r="28" customFormat="false" ht="12.8" hidden="false" customHeight="false" outlineLevel="0" collapsed="false">
      <c r="Z28" s="0"/>
      <c r="AA28" s="0"/>
      <c r="AB28" s="0"/>
      <c r="AC28" s="0"/>
      <c r="AD28" s="0"/>
      <c r="AE28" s="0"/>
      <c r="AF28" s="0"/>
      <c r="BJ28" s="0"/>
      <c r="BK28" s="0"/>
      <c r="BL28" s="0"/>
      <c r="BM28" s="0"/>
      <c r="BN28" s="0"/>
      <c r="BO28" s="0"/>
      <c r="BP28" s="0"/>
      <c r="DM28" s="55" t="s">
        <v>189</v>
      </c>
      <c r="DN28" s="30" t="s">
        <v>232</v>
      </c>
      <c r="DO28" s="30" t="s">
        <v>233</v>
      </c>
      <c r="DP28" s="30" t="n">
        <v>3</v>
      </c>
      <c r="DQ28" s="30" t="s">
        <v>234</v>
      </c>
      <c r="DR28" s="30" t="n">
        <v>5000</v>
      </c>
      <c r="DS28" s="30" t="n">
        <v>1800</v>
      </c>
      <c r="DT28" s="30"/>
    </row>
    <row r="29" customFormat="false" ht="12.8" hidden="false" customHeight="false" outlineLevel="0" collapsed="false">
      <c r="Z29" s="0"/>
      <c r="AA29" s="0"/>
      <c r="AB29" s="0"/>
      <c r="AC29" s="0"/>
      <c r="AD29" s="0"/>
      <c r="AE29" s="0"/>
      <c r="AF29" s="0"/>
      <c r="BJ29" s="0"/>
      <c r="BK29" s="0"/>
      <c r="BL29" s="0"/>
      <c r="BM29" s="0"/>
      <c r="BN29" s="0"/>
      <c r="BO29" s="0"/>
      <c r="BP29" s="0"/>
      <c r="DM29" s="55" t="s">
        <v>190</v>
      </c>
      <c r="DN29" s="30" t="s">
        <v>232</v>
      </c>
      <c r="DO29" s="30" t="s">
        <v>235</v>
      </c>
      <c r="DP29" s="30" t="n">
        <v>3</v>
      </c>
      <c r="DQ29" s="30" t="n">
        <v>441</v>
      </c>
      <c r="DR29" s="30" t="n">
        <v>4800</v>
      </c>
      <c r="DS29" s="30" t="n">
        <v>1650</v>
      </c>
      <c r="DT29" s="30"/>
    </row>
    <row r="30" customFormat="false" ht="12.8" hidden="false" customHeight="false" outlineLevel="0" collapsed="false">
      <c r="Z30" s="0"/>
      <c r="AA30" s="0"/>
      <c r="AB30" s="0"/>
      <c r="AC30" s="0"/>
      <c r="AD30" s="0"/>
      <c r="AE30" s="0"/>
      <c r="AF30" s="0"/>
      <c r="BJ30" s="0"/>
      <c r="BK30" s="0"/>
      <c r="BL30" s="0"/>
      <c r="BM30" s="0"/>
      <c r="BN30" s="0"/>
      <c r="BO30" s="0"/>
      <c r="BP30" s="0"/>
      <c r="DM30" s="56" t="s">
        <v>191</v>
      </c>
      <c r="DN30" s="30" t="s">
        <v>214</v>
      </c>
      <c r="DO30" s="30" t="s">
        <v>236</v>
      </c>
      <c r="DP30" s="30" t="n">
        <v>3</v>
      </c>
      <c r="DQ30" s="30" t="n">
        <v>394</v>
      </c>
      <c r="DR30" s="30" t="n">
        <v>5000</v>
      </c>
      <c r="DS30" s="30" t="s">
        <v>219</v>
      </c>
      <c r="DT30" s="30"/>
    </row>
    <row r="31" customFormat="false" ht="12.8" hidden="false" customHeight="false" outlineLevel="0" collapsed="false">
      <c r="Z31" s="0"/>
      <c r="AA31" s="0"/>
      <c r="AB31" s="0"/>
      <c r="AC31" s="0"/>
      <c r="AD31" s="0"/>
      <c r="AE31" s="0"/>
      <c r="AF31" s="0"/>
      <c r="BJ31" s="0"/>
      <c r="BK31" s="0"/>
      <c r="BL31" s="0"/>
      <c r="BM31" s="0"/>
      <c r="BN31" s="0"/>
      <c r="BO31" s="0"/>
      <c r="BP31" s="0"/>
      <c r="DM31" s="55" t="s">
        <v>192</v>
      </c>
      <c r="DN31" s="30" t="s">
        <v>232</v>
      </c>
      <c r="DO31" s="30" t="s">
        <v>237</v>
      </c>
      <c r="DP31" s="30" t="n">
        <v>3</v>
      </c>
      <c r="DQ31" s="30" t="n">
        <v>441</v>
      </c>
      <c r="DR31" s="30" t="n">
        <v>4800</v>
      </c>
      <c r="DS31" s="30" t="n">
        <v>1650</v>
      </c>
      <c r="DT31" s="30"/>
    </row>
    <row r="32" customFormat="false" ht="12.8" hidden="false" customHeight="false" outlineLevel="0" collapsed="false">
      <c r="BJ32" s="0"/>
      <c r="BK32" s="0"/>
      <c r="BL32" s="0"/>
      <c r="BM32" s="0"/>
      <c r="BN32" s="0"/>
      <c r="BO32" s="0"/>
      <c r="BP32" s="0"/>
      <c r="DM32" s="55" t="s">
        <v>193</v>
      </c>
      <c r="DN32" s="30" t="s">
        <v>214</v>
      </c>
      <c r="DO32" s="30" t="s">
        <v>233</v>
      </c>
      <c r="DP32" s="30" t="n">
        <v>3</v>
      </c>
      <c r="DQ32" s="30" t="n">
        <v>76</v>
      </c>
      <c r="DR32" s="30" t="n">
        <v>9000</v>
      </c>
      <c r="DS32" s="30" t="n">
        <v>2500</v>
      </c>
      <c r="DT32" s="30"/>
    </row>
    <row r="33" customFormat="false" ht="12.8" hidden="false" customHeight="false" outlineLevel="0" collapsed="false">
      <c r="BJ33" s="0"/>
      <c r="BK33" s="0"/>
      <c r="BL33" s="0"/>
      <c r="BM33" s="0"/>
      <c r="BN33" s="0"/>
      <c r="BO33" s="0"/>
      <c r="BP33" s="0"/>
      <c r="DM33" s="56" t="s">
        <v>194</v>
      </c>
      <c r="DN33" s="30" t="s">
        <v>214</v>
      </c>
      <c r="DO33" s="30" t="s">
        <v>236</v>
      </c>
      <c r="DP33" s="30" t="n">
        <v>3</v>
      </c>
      <c r="DQ33" s="30" t="s">
        <v>238</v>
      </c>
      <c r="DR33" s="30" t="n">
        <v>9000</v>
      </c>
      <c r="DS33" s="30" t="s">
        <v>219</v>
      </c>
      <c r="DT33" s="30"/>
    </row>
    <row r="34" customFormat="false" ht="12.8" hidden="false" customHeight="false" outlineLevel="0" collapsed="false">
      <c r="BJ34" s="0"/>
      <c r="BK34" s="0"/>
      <c r="BL34" s="0"/>
      <c r="BM34" s="0"/>
      <c r="BN34" s="0"/>
      <c r="BO34" s="0"/>
      <c r="BP34" s="0"/>
    </row>
  </sheetData>
  <mergeCells count="77">
    <mergeCell ref="A1:A3"/>
    <mergeCell ref="B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CB1:CG1"/>
    <mergeCell ref="CH1:CM1"/>
    <mergeCell ref="CN1:CS1"/>
    <mergeCell ref="CT1:CY1"/>
    <mergeCell ref="CZ1:DE1"/>
    <mergeCell ref="DF1:DK1"/>
    <mergeCell ref="B2:E2"/>
    <mergeCell ref="F2:H2"/>
    <mergeCell ref="I2:K2"/>
    <mergeCell ref="L2:M2"/>
    <mergeCell ref="N2:O2"/>
    <mergeCell ref="P2:Q2"/>
    <mergeCell ref="R2:S2"/>
    <mergeCell ref="T2:T3"/>
    <mergeCell ref="U2:U3"/>
    <mergeCell ref="V2:Y2"/>
    <mergeCell ref="Z2:Z3"/>
    <mergeCell ref="AA2:AA3"/>
    <mergeCell ref="AB2:AE2"/>
    <mergeCell ref="AF2:AF3"/>
    <mergeCell ref="AG2:AG3"/>
    <mergeCell ref="AH2:AK2"/>
    <mergeCell ref="AL2:AL3"/>
    <mergeCell ref="AM2:AM3"/>
    <mergeCell ref="AN2:AQ2"/>
    <mergeCell ref="AR2:AR3"/>
    <mergeCell ref="AS2:AS3"/>
    <mergeCell ref="AT2:AW2"/>
    <mergeCell ref="AX2:AX3"/>
    <mergeCell ref="AY2:AY3"/>
    <mergeCell ref="AZ2:BC2"/>
    <mergeCell ref="BD2:BD3"/>
    <mergeCell ref="BE2:BE3"/>
    <mergeCell ref="BF2:BI2"/>
    <mergeCell ref="BJ2:BJ3"/>
    <mergeCell ref="BK2:BK3"/>
    <mergeCell ref="BL2:BO2"/>
    <mergeCell ref="BP2:BP3"/>
    <mergeCell ref="BQ2:BQ3"/>
    <mergeCell ref="BR2:BU2"/>
    <mergeCell ref="BV2:BV3"/>
    <mergeCell ref="BW2:BW3"/>
    <mergeCell ref="BX2:CA2"/>
    <mergeCell ref="CB2:CB3"/>
    <mergeCell ref="CC2:CC3"/>
    <mergeCell ref="CD2:CG2"/>
    <mergeCell ref="CH2:CH3"/>
    <mergeCell ref="CI2:CI3"/>
    <mergeCell ref="CJ2:CM2"/>
    <mergeCell ref="CN2:CN3"/>
    <mergeCell ref="CO2:CO3"/>
    <mergeCell ref="CP2:CS2"/>
    <mergeCell ref="CT2:CT3"/>
    <mergeCell ref="CU2:CU3"/>
    <mergeCell ref="CV2:CY2"/>
    <mergeCell ref="CZ2:CZ3"/>
    <mergeCell ref="DA2:DA3"/>
    <mergeCell ref="DB2:DE2"/>
    <mergeCell ref="DF2:DF3"/>
    <mergeCell ref="DG2:DG3"/>
    <mergeCell ref="DH2:DK2"/>
    <mergeCell ref="N5:N8"/>
    <mergeCell ref="P5:P8"/>
    <mergeCell ref="R5:R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2023-09-29T11:22:47Z</dcterms:created>
  <dc:creator/>
  <dc:description/>
  <dc:language>en-US</dc:language>
  <cp:lastModifiedBy/>
  <dcterms:modified xsi:type="dcterms:W3CDTF">2024-02-02T21:41:21Z</dcterms:modified>
  <cp:revision>368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