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8f\AC\Temp\"/>
    </mc:Choice>
  </mc:AlternateContent>
  <xr:revisionPtr revIDLastSave="623" documentId="8_{E989FFB2-D6AD-471F-831C-9247B2989555}" xr6:coauthVersionLast="45" xr6:coauthVersionMax="45" xr10:uidLastSave="{1C6D50E3-4422-48C3-ABA0-E103CBABD039}"/>
  <bookViews>
    <workbookView xWindow="-120" yWindow="-120" windowWidth="29040" windowHeight="15840" xr2:uid="{E1431932-DEB9-4533-A48F-065C5531556F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D32" i="1"/>
  <c r="C32" i="1"/>
  <c r="B32" i="1"/>
  <c r="A32" i="1"/>
  <c r="F46" i="1"/>
  <c r="H46" i="1"/>
  <c r="I46" i="1"/>
  <c r="C31" i="1"/>
  <c r="A31" i="1"/>
  <c r="B24" i="1"/>
  <c r="F45" i="1"/>
  <c r="B31" i="1" s="1"/>
  <c r="H45" i="1"/>
  <c r="D31" i="1" s="1"/>
  <c r="I45" i="1"/>
  <c r="E31" i="1" s="1"/>
  <c r="G32" i="1" l="1"/>
  <c r="H32" i="1"/>
  <c r="F32" i="1"/>
  <c r="I32" i="1" s="1"/>
  <c r="K32" i="1" s="1"/>
  <c r="F31" i="1"/>
  <c r="I31" i="1" s="1"/>
  <c r="K31" i="1" s="1"/>
  <c r="G31" i="1"/>
  <c r="H31" i="1" s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F52" i="1"/>
  <c r="F51" i="1"/>
  <c r="F50" i="1"/>
  <c r="A30" i="1"/>
  <c r="A29" i="1"/>
  <c r="A28" i="1"/>
  <c r="A27" i="1"/>
  <c r="A26" i="1"/>
  <c r="A25" i="1"/>
  <c r="B30" i="1"/>
  <c r="B29" i="1"/>
  <c r="B28" i="1"/>
  <c r="B27" i="1"/>
  <c r="B26" i="1"/>
  <c r="B25" i="1"/>
  <c r="A24" i="1"/>
  <c r="D24" i="1"/>
  <c r="G24" i="1" s="1"/>
  <c r="C24" i="1"/>
  <c r="I47" i="1"/>
  <c r="E24" i="1" s="1"/>
  <c r="H24" i="1" s="1"/>
  <c r="M32" i="1" l="1"/>
  <c r="L32" i="1"/>
  <c r="C25" i="1"/>
  <c r="D25" i="1"/>
  <c r="G25" i="1" s="1"/>
  <c r="I48" i="1"/>
  <c r="D26" i="1"/>
  <c r="G26" i="1" s="1"/>
  <c r="C26" i="1"/>
  <c r="I49" i="1"/>
  <c r="D30" i="1"/>
  <c r="G30" i="1" s="1"/>
  <c r="C30" i="1"/>
  <c r="I53" i="1"/>
  <c r="D29" i="1"/>
  <c r="G29" i="1" s="1"/>
  <c r="D28" i="1"/>
  <c r="G28" i="1" s="1"/>
  <c r="D27" i="1"/>
  <c r="G27" i="1" s="1"/>
  <c r="C28" i="1"/>
  <c r="I51" i="1"/>
  <c r="E28" i="1" s="1"/>
  <c r="C29" i="1"/>
  <c r="C27" i="1"/>
  <c r="I50" i="1"/>
  <c r="I52" i="1"/>
  <c r="E29" i="1" s="1"/>
  <c r="F29" i="1" l="1"/>
  <c r="I29" i="1" s="1"/>
  <c r="H29" i="1"/>
  <c r="F28" i="1"/>
  <c r="I28" i="1" s="1"/>
  <c r="H28" i="1"/>
  <c r="F24" i="1"/>
  <c r="E25" i="1"/>
  <c r="E26" i="1"/>
  <c r="H26" i="1" s="1"/>
  <c r="E27" i="1"/>
  <c r="F26" i="1"/>
  <c r="I26" i="1" s="1"/>
  <c r="E30" i="1"/>
  <c r="I24" i="1" l="1"/>
  <c r="K24" i="1" s="1"/>
  <c r="M24" i="1"/>
  <c r="L24" i="1"/>
  <c r="F30" i="1"/>
  <c r="I30" i="1" s="1"/>
  <c r="H30" i="1"/>
  <c r="F27" i="1"/>
  <c r="I27" i="1" s="1"/>
  <c r="H27" i="1"/>
  <c r="F25" i="1"/>
  <c r="I25" i="1" s="1"/>
  <c r="H25" i="1"/>
  <c r="H34" i="1"/>
  <c r="M31" i="1" l="1"/>
  <c r="L31" i="1"/>
  <c r="K26" i="1"/>
  <c r="K28" i="1"/>
  <c r="K29" i="1"/>
  <c r="K25" i="1"/>
  <c r="K27" i="1"/>
  <c r="K30" i="1"/>
  <c r="M30" i="1" l="1"/>
  <c r="L30" i="1"/>
  <c r="M27" i="1"/>
  <c r="L27" i="1"/>
  <c r="M25" i="1"/>
  <c r="L25" i="1"/>
  <c r="M29" i="1"/>
  <c r="L29" i="1"/>
  <c r="M28" i="1"/>
  <c r="L28" i="1"/>
  <c r="M26" i="1"/>
  <c r="L26" i="1"/>
</calcChain>
</file>

<file path=xl/sharedStrings.xml><?xml version="1.0" encoding="utf-8"?>
<sst xmlns="http://schemas.openxmlformats.org/spreadsheetml/2006/main" count="50" uniqueCount="26">
  <si>
    <t xml:space="preserve">every 0.1 ms </t>
  </si>
  <si>
    <t xml:space="preserve">every 1 ms </t>
  </si>
  <si>
    <t xml:space="preserve">every 10 ms </t>
  </si>
  <si>
    <t>ES iteration_per_step</t>
  </si>
  <si>
    <t>N</t>
  </si>
  <si>
    <t>Sim ratio [m/s]</t>
  </si>
  <si>
    <t>Mechanical Iteration</t>
  </si>
  <si>
    <t>Style</t>
  </si>
  <si>
    <t>timestep</t>
  </si>
  <si>
    <t>s_sim</t>
  </si>
  <si>
    <t>s_real</t>
  </si>
  <si>
    <t>min_r/s_sim</t>
  </si>
  <si>
    <t>steps</t>
  </si>
  <si>
    <t>s/step</t>
  </si>
  <si>
    <t>Sim ratio</t>
  </si>
  <si>
    <t>S.R. O-or. [s/s]</t>
  </si>
  <si>
    <t>S.R. O-or. [h/s]</t>
  </si>
  <si>
    <t>S.R. O-or. [m/s]</t>
  </si>
  <si>
    <t>s/s</t>
  </si>
  <si>
    <t>Ratio O-oriented/Function</t>
  </si>
  <si>
    <t>avg</t>
  </si>
  <si>
    <t>O-oriented</t>
  </si>
  <si>
    <t>Function</t>
  </si>
  <si>
    <t>Refresh rate</t>
  </si>
  <si>
    <t>Full [s]</t>
  </si>
  <si>
    <t>Update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</si>
</sst>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center"/>
    </xf>
    <xf numFmtId="11" fontId="5" fillId="2" borderId="0" xfId="0" applyNumberFormat="1" applyFont="1" applyFill="1"/>
    <xf numFmtId="166" fontId="5" fillId="2" borderId="0" xfId="0" applyNumberFormat="1" applyFont="1" applyFill="1"/>
    <xf numFmtId="167" fontId="5" fillId="2" borderId="0" xfId="0" applyNumberFormat="1" applyFont="1" applyFill="1"/>
    <xf numFmtId="2" fontId="5" fillId="2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0" fontId="0" fillId="0" borderId="0" xfId="0" applyAlignment="1">
      <alignment wrapText="1"/>
    </xf>
    <xf numFmtId="11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5" formatCode="0.00E+00"/>
    </dxf>
    <dxf>
      <numFmt numFmtId="15" formatCode="0.00E+00"/>
    </dxf>
    <dxf>
      <font>
        <color rgb="FFFFFFFF"/>
      </font>
    </dxf>
    <dxf>
      <font>
        <color rgb="FFFFFFFF"/>
      </font>
      <numFmt numFmtId="15" formatCode="0.00E+00"/>
    </dxf>
    <dxf>
      <numFmt numFmtId="15" formatCode="0.00E+00"/>
    </dxf>
    <dxf>
      <font>
        <color rgb="FFFFFFFF"/>
      </font>
      <numFmt numFmtId="15" formatCode="0.00E+00"/>
    </dxf>
    <dxf>
      <numFmt numFmtId="15" formatCode="0.00E+00"/>
    </dxf>
    <dxf>
      <font>
        <color rgb="FFFFFFFF"/>
      </font>
      <numFmt numFmtId="2" formatCode="0.00"/>
    </dxf>
    <dxf>
      <numFmt numFmtId="2" formatCode="0.00"/>
    </dxf>
    <dxf>
      <font>
        <color rgb="FFFFFFFF"/>
      </font>
      <numFmt numFmtId="167" formatCode="_(* #,##0.000_);_(* \(#,##0.000\);_(* &quot;-&quot;??_);_(@_)"/>
    </dxf>
    <dxf>
      <font>
        <color rgb="FFFFFFFF"/>
      </font>
      <numFmt numFmtId="15" formatCode="0.00E+00"/>
    </dxf>
    <dxf>
      <font>
        <color rgb="FFFFFFFF"/>
      </font>
      <numFmt numFmtId="166" formatCode="_(* #,##0_);_(* \(#,##0\);_(* &quot;-&quot;??_);_(@_)"/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Full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55</c:v>
                </c:pt>
                <c:pt idx="4">
                  <c:v>101</c:v>
                </c:pt>
                <c:pt idx="5">
                  <c:v>110</c:v>
                </c:pt>
                <c:pt idx="6">
                  <c:v>220</c:v>
                </c:pt>
                <c:pt idx="7">
                  <c:v>550</c:v>
                </c:pt>
                <c:pt idx="8">
                  <c:v>1001</c:v>
                </c:pt>
                <c:pt idx="9">
                  <c:v>1100</c:v>
                </c:pt>
                <c:pt idx="10">
                  <c:v>2200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3.6657999999999999</c:v>
                </c:pt>
                <c:pt idx="1">
                  <c:v>3.5840999999999998</c:v>
                </c:pt>
                <c:pt idx="2">
                  <c:v>3.3965000000000001</c:v>
                </c:pt>
                <c:pt idx="3">
                  <c:v>4.1322999999999999</c:v>
                </c:pt>
                <c:pt idx="4">
                  <c:v>4.2811000000000003</c:v>
                </c:pt>
                <c:pt idx="5">
                  <c:v>4.2819000000000003</c:v>
                </c:pt>
                <c:pt idx="6">
                  <c:v>5.2641</c:v>
                </c:pt>
                <c:pt idx="7">
                  <c:v>14.6098</c:v>
                </c:pt>
                <c:pt idx="8">
                  <c:v>36.282800000000002</c:v>
                </c:pt>
                <c:pt idx="9">
                  <c:v>56.8</c:v>
                </c:pt>
                <c:pt idx="10">
                  <c:v>659.9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8-4576-A164-35C9F2EC45DE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Update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6921171890550718E-2"/>
                  <c:y val="0.22512641395335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55</c:v>
                </c:pt>
                <c:pt idx="4">
                  <c:v>101</c:v>
                </c:pt>
                <c:pt idx="5">
                  <c:v>110</c:v>
                </c:pt>
                <c:pt idx="6">
                  <c:v>220</c:v>
                </c:pt>
                <c:pt idx="7">
                  <c:v>550</c:v>
                </c:pt>
                <c:pt idx="8">
                  <c:v>1001</c:v>
                </c:pt>
                <c:pt idx="9">
                  <c:v>1100</c:v>
                </c:pt>
                <c:pt idx="10">
                  <c:v>2200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0.441</c:v>
                </c:pt>
                <c:pt idx="1">
                  <c:v>0.45019999999999999</c:v>
                </c:pt>
                <c:pt idx="2">
                  <c:v>0.4713</c:v>
                </c:pt>
                <c:pt idx="3">
                  <c:v>1.0474000000000001</c:v>
                </c:pt>
                <c:pt idx="4">
                  <c:v>0.96299999999999997</c:v>
                </c:pt>
                <c:pt idx="5">
                  <c:v>1.0377000000000001</c:v>
                </c:pt>
                <c:pt idx="6">
                  <c:v>2.0337000000000001</c:v>
                </c:pt>
                <c:pt idx="7">
                  <c:v>6.6962000000000002</c:v>
                </c:pt>
                <c:pt idx="8">
                  <c:v>19.7376</c:v>
                </c:pt>
                <c:pt idx="9">
                  <c:v>27.4</c:v>
                </c:pt>
                <c:pt idx="10">
                  <c:v>365.1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8-4576-A164-35C9F2EC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0200"/>
        <c:axId val="499529544"/>
      </c:scatterChart>
      <c:valAx>
        <c:axId val="4995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N (number of elements of plate)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9544"/>
        <c:crosses val="autoZero"/>
        <c:crossBetween val="midCat"/>
      </c:valAx>
      <c:valAx>
        <c:axId val="4995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Time (s)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02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3</xdr:row>
      <xdr:rowOff>133350</xdr:rowOff>
    </xdr:from>
    <xdr:to>
      <xdr:col>27</xdr:col>
      <xdr:colOff>561975</xdr:colOff>
      <xdr:row>25</xdr:row>
      <xdr:rowOff>76200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FF62E2BA-A7A2-404A-96F5-DFD19E55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6555A-D252-4F31-AFE6-5E575140BE7D}" name="Table1" displayName="Table1" ref="C5:E16" totalsRowShown="0">
  <autoFilter ref="C5:E16" xr:uid="{C39624D3-D366-4D48-B320-076F053D0E44}"/>
  <tableColumns count="3">
    <tableColumn id="1" xr3:uid="{F6BE0FC5-E9AB-4B43-A3BB-149F1E79DB80}" name="N"/>
    <tableColumn id="2" xr3:uid="{F26D987D-FD08-413F-90EE-E20101D47765}" name="Full [s]"/>
    <tableColumn id="3" xr3:uid="{257DC3E5-436F-4FB2-BB1D-58BB164AFC93}" name="Update [s]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513CD4-2E8B-4C36-ADF1-C79D0E33F25E}" name="Table2" displayName="Table2" ref="C23:H31" totalsRowCount="1" totalsRowDxfId="13">
  <autoFilter ref="C23:H30" xr:uid="{AEC321B2-5C99-4058-B313-D39842EC4E02}"/>
  <tableColumns count="6">
    <tableColumn id="1" xr3:uid="{35E86A93-129E-49E4-9251-399B6CC7B31B}" name="N" totalsRowFunction="custom" totalsRowDxfId="12">
      <calculatedColumnFormula>G48</calculatedColumnFormula>
      <totalsRowFormula>G45</totalsRowFormula>
    </tableColumn>
    <tableColumn id="2" xr3:uid="{807F9BCC-28B1-4375-A773-2BD9AFFD2823}" name="s_sim" totalsRowFunction="custom" totalsRowDxfId="11">
      <totalsRowFormula>H45</totalsRowFormula>
    </tableColumn>
    <tableColumn id="3" xr3:uid="{DC6A9A9D-A21C-48FB-B029-5B3D91F4A9F4}" name="s_real" totalsRowFunction="custom" totalsRowDxfId="10">
      <calculatedColumnFormula>I48</calculatedColumnFormula>
      <totalsRowFormula>I45</totalsRowFormula>
    </tableColumn>
    <tableColumn id="4" xr3:uid="{7F043B6C-1E97-4EEA-AE41-20C725D2B3F7}" name="min_r/s_sim" totalsRowFunction="custom" dataDxfId="9" totalsRowDxfId="8">
      <calculatedColumnFormula>+E24/D24/60</calculatedColumnFormula>
      <totalsRowFormula>+E31/D31/60</totalsRowFormula>
    </tableColumn>
    <tableColumn id="5" xr3:uid="{4C42DFD5-B6C0-477B-9A6C-DFA872C3A582}" name="steps" totalsRowFunction="custom" dataDxfId="7" totalsRowDxfId="6">
      <calculatedColumnFormula>+D24/B24</calculatedColumnFormula>
      <totalsRowFormula>+D31/B31</totalsRowFormula>
    </tableColumn>
    <tableColumn id="6" xr3:uid="{BBD20B35-01A9-4E70-A88F-1695CE465776}" name="s/step" totalsRowFunction="custom" dataDxfId="5" totalsRowDxfId="4">
      <calculatedColumnFormula>+E24/G24</calculatedColumnFormula>
      <totalsRowFormula>+E31/G31</totalsRow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5F39B9-ECEF-4AF6-8D03-B430CA1E619A}" name="Table3" displayName="Table3" ref="A23:B31" totalsRowCount="1" totalsRowDxfId="3">
  <autoFilter ref="A23:B30" xr:uid="{2BD6DEAE-EDFB-4FDA-9E30-98551E96DE30}"/>
  <tableColumns count="2">
    <tableColumn id="1" xr3:uid="{E80138C7-2885-4920-ACBE-91B26FD420F6}" name="Style" totalsRowFunction="custom" totalsRowDxfId="1">
      <calculatedColumnFormula>E47</calculatedColumnFormula>
      <totalsRowFormula>E45</totalsRowFormula>
    </tableColumn>
    <tableColumn id="2" xr3:uid="{6FD5C048-E083-450D-9472-7B7EBD0C7B7F}" name="timestep" totalsRowFunction="custom" dataDxfId="2" totalsRowDxfId="0">
      <calculatedColumnFormula>F47</calculatedColumnFormula>
      <totalsRowFormula>F45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2FCB-D647-4557-B9CE-F86A455DD825}">
  <dimension ref="A1:GL240"/>
  <sheetViews>
    <sheetView tabSelected="1" workbookViewId="0">
      <selection activeCell="A32" sqref="A31:M32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10.28515625" customWidth="1"/>
    <col min="5" max="5" width="12.28515625" customWidth="1"/>
    <col min="6" max="6" width="9" customWidth="1"/>
    <col min="7" max="7" width="14.140625" customWidth="1"/>
    <col min="8" max="8" width="11.7109375" bestFit="1" customWidth="1"/>
    <col min="9" max="9" width="11.7109375" customWidth="1"/>
    <col min="11" max="11" width="13.5703125" customWidth="1"/>
    <col min="12" max="12" width="15" customWidth="1"/>
    <col min="13" max="13" width="13.42578125" customWidth="1"/>
  </cols>
  <sheetData>
    <row r="1" spans="3:24" ht="30" x14ac:dyDescent="0.25">
      <c r="J1" s="20" t="s">
        <v>23</v>
      </c>
      <c r="K1" t="s">
        <v>0</v>
      </c>
      <c r="L1" t="s">
        <v>1</v>
      </c>
      <c r="M1" t="s">
        <v>2</v>
      </c>
    </row>
    <row r="2" spans="3:24" x14ac:dyDescent="0.25">
      <c r="G2" s="21">
        <v>1E-4</v>
      </c>
      <c r="H2" s="21">
        <v>1E-3</v>
      </c>
      <c r="I2" s="21">
        <v>0.01</v>
      </c>
    </row>
    <row r="3" spans="3:24" ht="15.75" thickBot="1" x14ac:dyDescent="0.3">
      <c r="G3" s="24" t="s">
        <v>23</v>
      </c>
      <c r="H3" s="24"/>
      <c r="I3" s="24"/>
    </row>
    <row r="4" spans="3:24" x14ac:dyDescent="0.25">
      <c r="C4" s="23" t="s">
        <v>3</v>
      </c>
      <c r="D4" s="23"/>
      <c r="E4" s="23"/>
      <c r="G4" t="s">
        <v>0</v>
      </c>
      <c r="H4" t="s">
        <v>1</v>
      </c>
      <c r="I4" t="s">
        <v>2</v>
      </c>
    </row>
    <row r="5" spans="3:24" ht="15.75" thickBot="1" x14ac:dyDescent="0.3">
      <c r="C5" t="s">
        <v>4</v>
      </c>
      <c r="D5" t="s">
        <v>24</v>
      </c>
      <c r="E5" t="s">
        <v>25</v>
      </c>
      <c r="G5" s="24" t="s">
        <v>5</v>
      </c>
      <c r="H5" s="24"/>
      <c r="I5" s="24"/>
      <c r="J5" s="22"/>
      <c r="R5" s="1"/>
      <c r="S5" s="1"/>
      <c r="T5" s="6"/>
      <c r="U5" s="6"/>
      <c r="V5" s="6"/>
      <c r="W5" s="6"/>
      <c r="X5" s="8"/>
    </row>
    <row r="6" spans="3:24" x14ac:dyDescent="0.25">
      <c r="C6">
        <v>11</v>
      </c>
      <c r="D6">
        <v>3.6657999999999999</v>
      </c>
      <c r="E6">
        <v>0.441</v>
      </c>
      <c r="G6" s="18">
        <f ca="1">+$E6/G$2/60</f>
        <v>73.5</v>
      </c>
      <c r="H6" s="18">
        <f ca="1">+$E6/H$2/60</f>
        <v>7.35</v>
      </c>
      <c r="I6" s="18">
        <f ca="1">+$E6/I$2/60</f>
        <v>0.73499999999999999</v>
      </c>
      <c r="J6" s="22"/>
      <c r="R6" s="1"/>
      <c r="S6" s="1"/>
      <c r="T6" s="6"/>
      <c r="U6" s="6"/>
      <c r="V6" s="6"/>
      <c r="W6" s="6"/>
      <c r="X6" s="8"/>
    </row>
    <row r="7" spans="3:24" x14ac:dyDescent="0.25">
      <c r="C7">
        <v>11</v>
      </c>
      <c r="D7">
        <v>3.5840999999999998</v>
      </c>
      <c r="E7">
        <v>0.45019999999999999</v>
      </c>
      <c r="G7" s="19">
        <f ca="1">+$E7/G$2/60</f>
        <v>75.033333333333331</v>
      </c>
      <c r="H7" s="19">
        <f ca="1">+$E7/H$2/60</f>
        <v>7.503333333333333</v>
      </c>
      <c r="I7" s="19">
        <f ca="1">+$E7/I$2/60</f>
        <v>0.7503333333333333</v>
      </c>
      <c r="J7" s="22"/>
      <c r="R7" s="1"/>
      <c r="S7" s="1"/>
      <c r="T7" s="6"/>
      <c r="U7" s="6"/>
      <c r="V7" s="6"/>
      <c r="W7" s="6"/>
      <c r="X7" s="6"/>
    </row>
    <row r="8" spans="3:24" x14ac:dyDescent="0.25">
      <c r="C8">
        <v>22</v>
      </c>
      <c r="D8">
        <v>3.3965000000000001</v>
      </c>
      <c r="E8">
        <v>0.4713</v>
      </c>
      <c r="G8" s="18">
        <f ca="1">+$E8/G$2/60</f>
        <v>78.55</v>
      </c>
      <c r="H8" s="18">
        <f ca="1">+$E8/H$2/60</f>
        <v>7.8550000000000004</v>
      </c>
      <c r="I8" s="18">
        <f ca="1">+$E8/I$2/60</f>
        <v>0.78549999999999998</v>
      </c>
      <c r="J8" s="22"/>
      <c r="R8" s="1"/>
      <c r="S8" s="1"/>
      <c r="T8" s="6"/>
      <c r="U8" s="6"/>
      <c r="V8" s="6"/>
      <c r="W8" s="6"/>
      <c r="X8" s="6"/>
    </row>
    <row r="9" spans="3:24" x14ac:dyDescent="0.25">
      <c r="C9">
        <v>55</v>
      </c>
      <c r="D9">
        <v>4.1322999999999999</v>
      </c>
      <c r="E9">
        <v>1.0474000000000001</v>
      </c>
      <c r="G9" s="19">
        <f ca="1">+$E9/G$2/60</f>
        <v>174.56666666666666</v>
      </c>
      <c r="H9" s="19">
        <f ca="1">+$E9/H$2/60</f>
        <v>17.456666666666667</v>
      </c>
      <c r="I9" s="19">
        <f ca="1">+$E9/I$2/60</f>
        <v>1.7456666666666669</v>
      </c>
      <c r="J9" s="22"/>
    </row>
    <row r="10" spans="3:24" x14ac:dyDescent="0.25">
      <c r="C10">
        <v>101</v>
      </c>
      <c r="D10">
        <v>4.2811000000000003</v>
      </c>
      <c r="E10">
        <v>0.96299999999999997</v>
      </c>
      <c r="G10" s="18">
        <f ca="1">+$E10/G$2/60</f>
        <v>160.5</v>
      </c>
      <c r="H10" s="18">
        <f ca="1">+$E10/H$2/60</f>
        <v>16.05</v>
      </c>
      <c r="I10" s="18">
        <f ca="1">+$E10/I$2/60</f>
        <v>1.605</v>
      </c>
      <c r="J10" s="22"/>
    </row>
    <row r="11" spans="3:24" x14ac:dyDescent="0.25">
      <c r="C11">
        <v>110</v>
      </c>
      <c r="D11">
        <v>4.2819000000000003</v>
      </c>
      <c r="E11">
        <v>1.0377000000000001</v>
      </c>
      <c r="G11" s="19">
        <f ca="1">+$E11/G$2/60</f>
        <v>172.95</v>
      </c>
      <c r="H11" s="19">
        <f ca="1">+$E11/H$2/60</f>
        <v>17.295000000000002</v>
      </c>
      <c r="I11" s="19">
        <f ca="1">+$E11/I$2/60</f>
        <v>1.7295000000000003</v>
      </c>
      <c r="J11" s="22"/>
    </row>
    <row r="12" spans="3:24" x14ac:dyDescent="0.25">
      <c r="C12">
        <v>220</v>
      </c>
      <c r="D12">
        <v>5.2641</v>
      </c>
      <c r="E12">
        <v>2.0337000000000001</v>
      </c>
      <c r="G12" s="18">
        <f ca="1">+$E12/G$2/60</f>
        <v>338.95</v>
      </c>
      <c r="H12" s="18">
        <f ca="1">+$E12/H$2/60</f>
        <v>33.895000000000003</v>
      </c>
      <c r="I12" s="18">
        <f ca="1">+$E12/I$2/60</f>
        <v>3.3895</v>
      </c>
      <c r="J12" s="22"/>
      <c r="R12" s="1"/>
      <c r="S12" s="1"/>
      <c r="T12" s="1"/>
      <c r="U12" s="1"/>
      <c r="V12" s="1"/>
      <c r="W12" s="1"/>
      <c r="X12" s="1"/>
    </row>
    <row r="13" spans="3:24" x14ac:dyDescent="0.25">
      <c r="C13">
        <v>550</v>
      </c>
      <c r="D13">
        <v>14.6098</v>
      </c>
      <c r="E13">
        <v>6.6962000000000002</v>
      </c>
      <c r="G13" s="19">
        <f ca="1">+$E13/G$2/60</f>
        <v>1116.0333333333333</v>
      </c>
      <c r="H13" s="19">
        <f ca="1">+$E13/H$2/60</f>
        <v>111.60333333333332</v>
      </c>
      <c r="I13" s="19">
        <f ca="1">+$E13/I$2/60</f>
        <v>11.160333333333334</v>
      </c>
      <c r="J13" s="22"/>
      <c r="R13" s="1"/>
      <c r="S13" s="1"/>
      <c r="T13" s="1"/>
      <c r="U13" s="1"/>
      <c r="V13" s="1"/>
      <c r="W13" s="1"/>
      <c r="X13" s="1"/>
    </row>
    <row r="14" spans="3:24" x14ac:dyDescent="0.25">
      <c r="C14">
        <v>1001</v>
      </c>
      <c r="D14">
        <v>36.282800000000002</v>
      </c>
      <c r="E14">
        <v>19.7376</v>
      </c>
      <c r="G14" s="18">
        <f ca="1">+$E14/G$2/60</f>
        <v>3289.6</v>
      </c>
      <c r="H14" s="18">
        <f ca="1">+$E14/H$2/60</f>
        <v>328.96</v>
      </c>
      <c r="I14" s="18">
        <f ca="1">+$E14/I$2/60</f>
        <v>32.896000000000001</v>
      </c>
      <c r="J14" s="22"/>
      <c r="R14" s="1"/>
      <c r="S14" s="1"/>
      <c r="T14" s="1"/>
      <c r="U14" s="1"/>
      <c r="V14" s="1"/>
      <c r="W14" s="1"/>
      <c r="X14" s="1"/>
    </row>
    <row r="15" spans="3:24" x14ac:dyDescent="0.25">
      <c r="C15">
        <v>1100</v>
      </c>
      <c r="D15">
        <v>56.8</v>
      </c>
      <c r="E15">
        <v>27.4</v>
      </c>
      <c r="G15" s="19">
        <f ca="1">+$E15/G$2/60</f>
        <v>4566.666666666667</v>
      </c>
      <c r="H15" s="19">
        <f ca="1">+$E15/H$2/60</f>
        <v>456.66666666666663</v>
      </c>
      <c r="I15" s="19">
        <f ca="1">+$E15/I$2/60</f>
        <v>45.666666666666664</v>
      </c>
      <c r="J15" s="22"/>
      <c r="R15" s="1"/>
      <c r="S15" s="1"/>
      <c r="T15" s="1"/>
      <c r="U15" s="1"/>
      <c r="V15" s="1"/>
      <c r="W15" s="1"/>
      <c r="X15" s="1"/>
    </row>
    <row r="16" spans="3:24" x14ac:dyDescent="0.25">
      <c r="C16">
        <v>2200</v>
      </c>
      <c r="D16">
        <v>659.9</v>
      </c>
      <c r="E16">
        <v>365.1</v>
      </c>
      <c r="G16" s="18">
        <f ca="1">+$E16/G$2/60</f>
        <v>60850</v>
      </c>
      <c r="H16" s="18">
        <f ca="1">+$E16/H$2/60</f>
        <v>6085</v>
      </c>
      <c r="I16" s="18">
        <f ca="1">+$E16/I$2/60</f>
        <v>608.5</v>
      </c>
      <c r="J16" s="22"/>
    </row>
    <row r="22" spans="1:13" x14ac:dyDescent="0.25">
      <c r="A22" s="13" t="s">
        <v>6</v>
      </c>
      <c r="B22" s="13"/>
      <c r="C22" s="13"/>
      <c r="D22" s="13"/>
      <c r="E22" s="13"/>
      <c r="F22" s="13"/>
      <c r="G22" s="13"/>
      <c r="H22" s="13"/>
    </row>
    <row r="23" spans="1:13" x14ac:dyDescent="0.25">
      <c r="A23" t="s">
        <v>7</v>
      </c>
      <c r="B23" t="s">
        <v>8</v>
      </c>
      <c r="C23" t="s">
        <v>4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  <c r="I23" t="s">
        <v>14</v>
      </c>
      <c r="K23" t="s">
        <v>15</v>
      </c>
      <c r="L23" t="s">
        <v>16</v>
      </c>
      <c r="M23" t="s">
        <v>17</v>
      </c>
    </row>
    <row r="24" spans="1:13" x14ac:dyDescent="0.25">
      <c r="A24" t="str">
        <f>E47</f>
        <v>O-oriented</v>
      </c>
      <c r="B24" s="1">
        <f>F47</f>
        <v>9.9999999999999995E-7</v>
      </c>
      <c r="C24">
        <f>G47</f>
        <v>11</v>
      </c>
      <c r="D24">
        <f>H47</f>
        <v>1E-3</v>
      </c>
      <c r="E24">
        <f>I47</f>
        <v>0.33597989473684214</v>
      </c>
      <c r="F24" s="4">
        <f>+E24/D24/60</f>
        <v>5.5996649122807023</v>
      </c>
      <c r="G24" s="1">
        <f t="shared" ref="G24:G31" si="0">+D24/B24</f>
        <v>1000.0000000000001</v>
      </c>
      <c r="H24" s="1">
        <f t="shared" ref="H24:H31" si="1">+E24/G24</f>
        <v>3.359798947368421E-4</v>
      </c>
      <c r="I24" s="5">
        <f t="shared" ref="I24:I32" si="2">+F24*60</f>
        <v>335.97989473684214</v>
      </c>
      <c r="J24" t="s">
        <v>18</v>
      </c>
      <c r="K24" s="7">
        <f>+I24</f>
        <v>335.97989473684214</v>
      </c>
      <c r="L24" s="8">
        <f>+K24/3600</f>
        <v>9.3327748538011707E-2</v>
      </c>
      <c r="M24" s="2">
        <f>+K24/60</f>
        <v>5.5996649122807023</v>
      </c>
    </row>
    <row r="25" spans="1:13" x14ac:dyDescent="0.25">
      <c r="A25" t="str">
        <f t="shared" ref="A25:A30" si="3">E48</f>
        <v>Function</v>
      </c>
      <c r="B25" s="1">
        <f t="shared" ref="B25:B30" si="4">F48</f>
        <v>1.5E-6</v>
      </c>
      <c r="C25">
        <f>G48</f>
        <v>11</v>
      </c>
      <c r="D25">
        <f>H48</f>
        <v>0.01</v>
      </c>
      <c r="E25">
        <f>I48</f>
        <v>0.5204232105263159</v>
      </c>
      <c r="F25" s="3">
        <f>+E25/D25/60</f>
        <v>0.86737201754385984</v>
      </c>
      <c r="G25" s="1">
        <f t="shared" si="0"/>
        <v>6666.666666666667</v>
      </c>
      <c r="H25" s="1">
        <f t="shared" si="1"/>
        <v>7.8063481578947375E-5</v>
      </c>
      <c r="I25" s="5">
        <f t="shared" si="2"/>
        <v>52.042321052631593</v>
      </c>
      <c r="J25" t="s">
        <v>18</v>
      </c>
      <c r="K25" s="7">
        <f t="shared" ref="K25:K30" si="5">+I25*$H$34</f>
        <v>214.753612202038</v>
      </c>
      <c r="L25" s="8">
        <f t="shared" ref="L25:L30" si="6">+K25/3600</f>
        <v>5.9653781167232779E-2</v>
      </c>
      <c r="M25" s="2">
        <f t="shared" ref="M25:M30" si="7">+K25/60</f>
        <v>3.5792268700339664</v>
      </c>
    </row>
    <row r="26" spans="1:13" x14ac:dyDescent="0.25">
      <c r="A26" t="str">
        <f t="shared" si="3"/>
        <v>Function</v>
      </c>
      <c r="B26" s="1">
        <f t="shared" si="4"/>
        <v>9.9999999999999995E-7</v>
      </c>
      <c r="C26">
        <f>G50</f>
        <v>11</v>
      </c>
      <c r="D26">
        <f t="shared" ref="D26:E30" si="8">H49</f>
        <v>0.01</v>
      </c>
      <c r="E26">
        <f t="shared" si="8"/>
        <v>0.81419694736842108</v>
      </c>
      <c r="F26" s="3">
        <f>+E26/D26/60</f>
        <v>1.3569949122807017</v>
      </c>
      <c r="G26" s="1">
        <f t="shared" si="0"/>
        <v>10000</v>
      </c>
      <c r="H26" s="1">
        <f t="shared" si="1"/>
        <v>8.1419694736842112E-5</v>
      </c>
      <c r="I26" s="5">
        <f t="shared" si="2"/>
        <v>81.419694736842104</v>
      </c>
      <c r="J26" t="s">
        <v>18</v>
      </c>
      <c r="K26" s="7">
        <f t="shared" si="5"/>
        <v>335.97989473684208</v>
      </c>
      <c r="L26" s="8">
        <f t="shared" si="6"/>
        <v>9.3327748538011693E-2</v>
      </c>
      <c r="M26" s="2">
        <f t="shared" si="7"/>
        <v>5.5996649122807014</v>
      </c>
    </row>
    <row r="27" spans="1:13" x14ac:dyDescent="0.25">
      <c r="A27" t="str">
        <f t="shared" si="3"/>
        <v>Function</v>
      </c>
      <c r="B27" s="1">
        <f t="shared" si="4"/>
        <v>9.9999999999999995E-8</v>
      </c>
      <c r="C27">
        <f>G50</f>
        <v>11</v>
      </c>
      <c r="D27">
        <f t="shared" si="8"/>
        <v>0.01</v>
      </c>
      <c r="E27">
        <f t="shared" si="8"/>
        <v>7.2587497692307696</v>
      </c>
      <c r="F27" s="4">
        <f t="shared" ref="F27:F31" si="9">+E27/D27/60</f>
        <v>12.097916282051282</v>
      </c>
      <c r="G27" s="1">
        <f t="shared" si="0"/>
        <v>100000</v>
      </c>
      <c r="H27" s="1">
        <f t="shared" si="1"/>
        <v>7.2587497692307696E-5</v>
      </c>
      <c r="I27" s="5">
        <f t="shared" si="2"/>
        <v>725.87497692307693</v>
      </c>
      <c r="J27" t="s">
        <v>18</v>
      </c>
      <c r="K27" s="7">
        <f t="shared" si="5"/>
        <v>2995.3366826904667</v>
      </c>
      <c r="L27" s="8">
        <f t="shared" si="6"/>
        <v>0.83203796741401848</v>
      </c>
      <c r="M27" s="2">
        <f t="shared" si="7"/>
        <v>49.922278044841114</v>
      </c>
    </row>
    <row r="28" spans="1:13" x14ac:dyDescent="0.25">
      <c r="A28" t="str">
        <f t="shared" si="3"/>
        <v>Function</v>
      </c>
      <c r="B28" s="1">
        <f t="shared" si="4"/>
        <v>9.9999999999999995E-8</v>
      </c>
      <c r="C28">
        <f>G51</f>
        <v>55</v>
      </c>
      <c r="D28">
        <f t="shared" si="8"/>
        <v>0.01</v>
      </c>
      <c r="E28">
        <f t="shared" si="8"/>
        <v>8.5285995833333335</v>
      </c>
      <c r="F28" s="4">
        <f t="shared" si="9"/>
        <v>14.214332638888889</v>
      </c>
      <c r="G28" s="1">
        <f t="shared" si="0"/>
        <v>100000</v>
      </c>
      <c r="H28" s="1">
        <f t="shared" si="1"/>
        <v>8.5285995833333337E-5</v>
      </c>
      <c r="I28" s="5">
        <f t="shared" si="2"/>
        <v>852.85995833333334</v>
      </c>
      <c r="J28" t="s">
        <v>18</v>
      </c>
      <c r="K28" s="7">
        <f t="shared" si="5"/>
        <v>3519.3425859952395</v>
      </c>
      <c r="L28" s="8">
        <f t="shared" si="6"/>
        <v>0.97759516277645542</v>
      </c>
      <c r="M28" s="2">
        <f t="shared" si="7"/>
        <v>58.655709766587321</v>
      </c>
    </row>
    <row r="29" spans="1:13" x14ac:dyDescent="0.25">
      <c r="A29" t="str">
        <f t="shared" si="3"/>
        <v>Function</v>
      </c>
      <c r="B29" s="1">
        <f t="shared" si="4"/>
        <v>9.9999999999999995E-8</v>
      </c>
      <c r="C29">
        <f>G52</f>
        <v>100</v>
      </c>
      <c r="D29">
        <f t="shared" si="8"/>
        <v>0.01</v>
      </c>
      <c r="E29">
        <f t="shared" si="8"/>
        <v>8.8258506842105255</v>
      </c>
      <c r="F29" s="4">
        <f t="shared" si="9"/>
        <v>14.709751140350875</v>
      </c>
      <c r="G29" s="1">
        <f t="shared" si="0"/>
        <v>100000</v>
      </c>
      <c r="H29" s="1">
        <f t="shared" si="1"/>
        <v>8.8258506842105254E-5</v>
      </c>
      <c r="I29" s="5">
        <f t="shared" si="2"/>
        <v>882.58506842105248</v>
      </c>
      <c r="J29" t="s">
        <v>18</v>
      </c>
      <c r="K29" s="7">
        <f t="shared" si="5"/>
        <v>3642.0038093097237</v>
      </c>
      <c r="L29" s="8">
        <f t="shared" si="6"/>
        <v>1.0116677248082566</v>
      </c>
      <c r="M29" s="2">
        <f t="shared" si="7"/>
        <v>60.700063488495395</v>
      </c>
    </row>
    <row r="30" spans="1:13" x14ac:dyDescent="0.25">
      <c r="A30" t="str">
        <f t="shared" si="3"/>
        <v>Function</v>
      </c>
      <c r="B30" s="1">
        <f t="shared" si="4"/>
        <v>1E-8</v>
      </c>
      <c r="C30">
        <f>G53</f>
        <v>500</v>
      </c>
      <c r="D30">
        <f t="shared" si="8"/>
        <v>1E-4</v>
      </c>
      <c r="E30">
        <f t="shared" si="8"/>
        <v>1.5270533684210528</v>
      </c>
      <c r="F30" s="4">
        <f t="shared" si="9"/>
        <v>254.50889473684211</v>
      </c>
      <c r="G30" s="1">
        <f t="shared" si="0"/>
        <v>10000</v>
      </c>
      <c r="H30" s="1">
        <f t="shared" si="1"/>
        <v>1.5270533684210528E-4</v>
      </c>
      <c r="I30" s="2">
        <f t="shared" si="2"/>
        <v>15270.533684210526</v>
      </c>
      <c r="J30" s="2" t="s">
        <v>18</v>
      </c>
      <c r="K30" s="2">
        <f t="shared" si="5"/>
        <v>63014.143155155805</v>
      </c>
      <c r="L30" s="2">
        <f t="shared" si="6"/>
        <v>17.503928654209947</v>
      </c>
      <c r="M30" s="2">
        <f t="shared" si="7"/>
        <v>1050.2357192525967</v>
      </c>
    </row>
    <row r="31" spans="1:13" x14ac:dyDescent="0.25">
      <c r="A31" s="9" t="str">
        <f t="shared" ref="A31:E32" si="10">E45</f>
        <v>O-oriented</v>
      </c>
      <c r="B31" s="9">
        <f t="shared" si="10"/>
        <v>9.9999999999999995E-8</v>
      </c>
      <c r="C31" s="10">
        <f t="shared" si="10"/>
        <v>11</v>
      </c>
      <c r="D31" s="9">
        <f t="shared" si="10"/>
        <v>1E-4</v>
      </c>
      <c r="E31" s="11">
        <f t="shared" si="10"/>
        <v>0.24902810526315794</v>
      </c>
      <c r="F31" s="12">
        <f t="shared" si="9"/>
        <v>41.504684210526321</v>
      </c>
      <c r="G31" s="9">
        <f t="shared" si="0"/>
        <v>1000.0000000000001</v>
      </c>
      <c r="H31" s="9">
        <f t="shared" si="1"/>
        <v>2.4902810526315793E-4</v>
      </c>
      <c r="I31" s="2">
        <f t="shared" si="2"/>
        <v>2490.2810526315793</v>
      </c>
      <c r="J31" s="2" t="s">
        <v>18</v>
      </c>
      <c r="K31" s="2">
        <f>+I31</f>
        <v>2490.2810526315793</v>
      </c>
      <c r="L31" s="2">
        <f t="shared" ref="L31" si="11">+K31/3600</f>
        <v>0.69174473684210536</v>
      </c>
      <c r="M31" s="2">
        <f t="shared" ref="M31" si="12">+K31/60</f>
        <v>41.504684210526321</v>
      </c>
    </row>
    <row r="32" spans="1:13" x14ac:dyDescent="0.25">
      <c r="A32" s="14" t="str">
        <f t="shared" si="10"/>
        <v>O-oriented</v>
      </c>
      <c r="B32" s="14">
        <f t="shared" si="10"/>
        <v>9.9999999999999995E-8</v>
      </c>
      <c r="C32" s="15">
        <f t="shared" si="10"/>
        <v>21</v>
      </c>
      <c r="D32" s="14">
        <f t="shared" si="10"/>
        <v>1E-4</v>
      </c>
      <c r="E32" s="16">
        <f t="shared" si="10"/>
        <v>0.15682700000000002</v>
      </c>
      <c r="F32" s="17">
        <f t="shared" ref="F32" si="13">+E32/D32/60</f>
        <v>26.137833333333337</v>
      </c>
      <c r="G32" s="14">
        <f t="shared" ref="G32" si="14">+D32/B32</f>
        <v>1000.0000000000001</v>
      </c>
      <c r="H32" s="14">
        <f t="shared" ref="H32" si="15">+E32/G32</f>
        <v>1.5682700000000001E-4</v>
      </c>
      <c r="I32" s="2">
        <f t="shared" si="2"/>
        <v>1568.2700000000002</v>
      </c>
      <c r="J32" s="2" t="s">
        <v>18</v>
      </c>
      <c r="K32" s="2">
        <f>+I32</f>
        <v>1568.2700000000002</v>
      </c>
      <c r="L32" s="2">
        <f t="shared" ref="L32" si="16">+K32/3600</f>
        <v>0.43563055555555563</v>
      </c>
      <c r="M32" s="2">
        <f t="shared" ref="M32" si="17">+K32/60</f>
        <v>26.137833333333337</v>
      </c>
    </row>
    <row r="33" spans="5:194" x14ac:dyDescent="0.25">
      <c r="H33" t="s">
        <v>19</v>
      </c>
    </row>
    <row r="34" spans="5:194" x14ac:dyDescent="0.25">
      <c r="H34">
        <f>+I24/I26</f>
        <v>4.1265187228074005</v>
      </c>
    </row>
    <row r="44" spans="5:194" x14ac:dyDescent="0.25">
      <c r="E44" t="s">
        <v>7</v>
      </c>
      <c r="F44" t="s">
        <v>8</v>
      </c>
      <c r="G44" t="s">
        <v>4</v>
      </c>
      <c r="H44" t="s">
        <v>9</v>
      </c>
      <c r="I44" t="s">
        <v>20</v>
      </c>
      <c r="J44" s="13">
        <v>5.5996649122807023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5:194" x14ac:dyDescent="0.25">
      <c r="E45" t="s">
        <v>21</v>
      </c>
      <c r="F45" s="1">
        <f>0.0000001</f>
        <v>9.9999999999999995E-8</v>
      </c>
      <c r="G45">
        <v>11</v>
      </c>
      <c r="H45">
        <f>10^-4</f>
        <v>1E-4</v>
      </c>
      <c r="I45">
        <f t="shared" ref="I45:I53" si="18">+AVERAGE(J45:AB45)</f>
        <v>0.24902810526315794</v>
      </c>
      <c r="J45">
        <v>0.24979999999999999</v>
      </c>
      <c r="K45">
        <v>0.24885099999999999</v>
      </c>
      <c r="L45">
        <v>0.248534</v>
      </c>
      <c r="M45">
        <v>0.24976200000000001</v>
      </c>
      <c r="N45">
        <v>0.24793899999999999</v>
      </c>
      <c r="O45">
        <v>0.248806</v>
      </c>
      <c r="P45">
        <v>0.24809200000000001</v>
      </c>
      <c r="Q45">
        <v>0.247588</v>
      </c>
      <c r="R45">
        <v>0.248194</v>
      </c>
      <c r="S45">
        <v>0.247778</v>
      </c>
      <c r="T45">
        <v>0.25117699999999998</v>
      </c>
      <c r="U45">
        <v>0.25294699999999998</v>
      </c>
      <c r="V45">
        <v>0.24659800000000001</v>
      </c>
      <c r="W45">
        <v>0.24870500000000001</v>
      </c>
      <c r="X45">
        <v>0.24693399999999999</v>
      </c>
      <c r="Y45">
        <v>0.24904499999999999</v>
      </c>
      <c r="Z45">
        <v>0.250197</v>
      </c>
      <c r="AA45">
        <v>0.25186500000000001</v>
      </c>
      <c r="AB45">
        <v>0.248722</v>
      </c>
      <c r="AC45">
        <v>0.24712200000000001</v>
      </c>
      <c r="AD45">
        <v>0.24971099999999999</v>
      </c>
      <c r="AE45">
        <v>0.25093799999999999</v>
      </c>
      <c r="AF45">
        <v>0.250282</v>
      </c>
      <c r="AG45">
        <v>0.25059900000000002</v>
      </c>
      <c r="AH45">
        <v>0.24887000000000001</v>
      </c>
      <c r="AI45">
        <v>0.24792500000000001</v>
      </c>
      <c r="AJ45">
        <v>0.24829599999999999</v>
      </c>
      <c r="AK45">
        <v>0.24715000000000001</v>
      </c>
      <c r="AL45">
        <v>0.24881700000000001</v>
      </c>
      <c r="AM45">
        <v>0.247668</v>
      </c>
      <c r="AN45">
        <v>0.24981200000000001</v>
      </c>
      <c r="AO45">
        <v>0.247585</v>
      </c>
      <c r="AP45">
        <v>0.24071500000000001</v>
      </c>
      <c r="AQ45">
        <v>0.241864</v>
      </c>
      <c r="AR45">
        <v>0.24241799999999999</v>
      </c>
      <c r="AS45">
        <v>0.24252899999999999</v>
      </c>
      <c r="AT45">
        <v>0.243037</v>
      </c>
      <c r="AU45">
        <v>0.24166899999999999</v>
      </c>
      <c r="AV45">
        <v>0.243454</v>
      </c>
      <c r="AW45">
        <v>0.24141000000000001</v>
      </c>
      <c r="AX45">
        <v>0.24160999999999999</v>
      </c>
      <c r="AY45">
        <v>0.24270600000000001</v>
      </c>
      <c r="AZ45">
        <v>0.24205499999999999</v>
      </c>
      <c r="BA45">
        <v>0.244113</v>
      </c>
      <c r="BB45">
        <v>0.24293400000000001</v>
      </c>
      <c r="BC45">
        <v>0.24186299999999999</v>
      </c>
      <c r="BD45">
        <v>0.24309700000000001</v>
      </c>
      <c r="BE45">
        <v>0.240454</v>
      </c>
      <c r="BF45">
        <v>0.24138299999999999</v>
      </c>
      <c r="BG45">
        <v>0.23907200000000001</v>
      </c>
      <c r="BH45">
        <v>0.24135799999999999</v>
      </c>
      <c r="BI45">
        <v>0.24199200000000001</v>
      </c>
      <c r="BJ45">
        <v>0.24115400000000001</v>
      </c>
      <c r="BK45">
        <v>0.242427</v>
      </c>
      <c r="BL45">
        <v>0.24391699999999999</v>
      </c>
      <c r="BM45">
        <v>0.24094399999999999</v>
      </c>
      <c r="BN45">
        <v>0.244925</v>
      </c>
      <c r="BO45">
        <v>0.240091</v>
      </c>
      <c r="BP45">
        <v>0.24208099999999999</v>
      </c>
      <c r="BQ45">
        <v>0.24152899999999999</v>
      </c>
      <c r="BR45">
        <v>0.24105499999999999</v>
      </c>
      <c r="BS45">
        <v>0.240401</v>
      </c>
      <c r="BT45">
        <v>0.24338599999999999</v>
      </c>
      <c r="BU45">
        <v>0.24641199999999999</v>
      </c>
      <c r="BV45">
        <v>0.240424</v>
      </c>
      <c r="BW45">
        <v>0.24463099999999999</v>
      </c>
      <c r="BX45">
        <v>0.239172</v>
      </c>
      <c r="BY45">
        <v>0.23846500000000001</v>
      </c>
      <c r="BZ45">
        <v>0.24123600000000001</v>
      </c>
      <c r="CA45">
        <v>0.24052899999999999</v>
      </c>
      <c r="CB45">
        <v>0.24590699999999999</v>
      </c>
      <c r="CC45">
        <v>0.24584600000000001</v>
      </c>
      <c r="CD45">
        <v>0.240623</v>
      </c>
      <c r="CE45">
        <v>0.24212</v>
      </c>
      <c r="CF45">
        <v>0.242594</v>
      </c>
      <c r="CG45">
        <v>0.240537</v>
      </c>
      <c r="CH45">
        <v>0.245222</v>
      </c>
      <c r="CI45">
        <v>0.239898</v>
      </c>
      <c r="CJ45">
        <v>0.241977</v>
      </c>
      <c r="CK45">
        <v>0.239398</v>
      </c>
      <c r="CL45">
        <v>0.23940900000000001</v>
      </c>
      <c r="CM45">
        <v>0.24030499999999999</v>
      </c>
      <c r="CN45">
        <v>0.24061199999999999</v>
      </c>
      <c r="CO45">
        <v>0.25140400000000002</v>
      </c>
      <c r="CP45">
        <v>0.24829399999999999</v>
      </c>
      <c r="CQ45">
        <v>0.251222</v>
      </c>
      <c r="CR45">
        <v>0.25299899999999997</v>
      </c>
      <c r="CS45">
        <v>0.24793200000000001</v>
      </c>
      <c r="CT45">
        <v>0.248331</v>
      </c>
      <c r="CU45">
        <v>0.24637600000000001</v>
      </c>
      <c r="CV45">
        <v>0.24953600000000001</v>
      </c>
      <c r="CW45">
        <v>0.252799</v>
      </c>
      <c r="CX45">
        <v>0.24204200000000001</v>
      </c>
      <c r="CY45">
        <v>0.24291099999999999</v>
      </c>
      <c r="CZ45">
        <v>0.24359800000000001</v>
      </c>
      <c r="DA45">
        <v>0.24082400000000001</v>
      </c>
      <c r="DB45">
        <v>0.24684500000000001</v>
      </c>
      <c r="DC45">
        <v>0.23994199999999999</v>
      </c>
      <c r="DD45">
        <v>0.24010100000000001</v>
      </c>
      <c r="DE45">
        <v>0.240372</v>
      </c>
      <c r="DF45">
        <v>0.24141199999999999</v>
      </c>
      <c r="DG45">
        <v>0.241535</v>
      </c>
      <c r="DH45">
        <v>0.241254</v>
      </c>
      <c r="DI45">
        <v>0.24045800000000001</v>
      </c>
      <c r="DJ45">
        <v>0.24015600000000001</v>
      </c>
      <c r="DK45">
        <v>0.23989099999999999</v>
      </c>
      <c r="DL45">
        <v>0.238288</v>
      </c>
      <c r="DM45">
        <v>0.23997099999999999</v>
      </c>
      <c r="DN45">
        <v>0.24144599999999999</v>
      </c>
      <c r="DO45">
        <v>0.2419</v>
      </c>
      <c r="DP45">
        <v>0.24307400000000001</v>
      </c>
      <c r="DQ45">
        <v>0.242451</v>
      </c>
      <c r="DR45">
        <v>0.24059</v>
      </c>
      <c r="DS45">
        <v>0.241429</v>
      </c>
      <c r="DT45">
        <v>0.24245900000000001</v>
      </c>
    </row>
    <row r="46" spans="5:194" x14ac:dyDescent="0.25">
      <c r="E46" t="s">
        <v>21</v>
      </c>
      <c r="F46" s="1">
        <f>0.0000001</f>
        <v>9.9999999999999995E-8</v>
      </c>
      <c r="G46">
        <v>21</v>
      </c>
      <c r="H46">
        <f>10^-4</f>
        <v>1E-4</v>
      </c>
      <c r="I46">
        <f t="shared" si="18"/>
        <v>0.15682700000000002</v>
      </c>
      <c r="J46">
        <v>0.157162</v>
      </c>
      <c r="K46">
        <v>0.15654199999999999</v>
      </c>
      <c r="L46">
        <v>0.15906200000000001</v>
      </c>
      <c r="M46">
        <v>0.157248</v>
      </c>
      <c r="N46">
        <v>0.158167</v>
      </c>
      <c r="O46">
        <v>0.15799299999999999</v>
      </c>
      <c r="P46">
        <v>0.15487300000000001</v>
      </c>
      <c r="Q46">
        <v>0.15618399999999999</v>
      </c>
      <c r="R46">
        <v>0.15561800000000001</v>
      </c>
      <c r="S46">
        <v>0.156746</v>
      </c>
      <c r="T46">
        <v>0.15657599999999999</v>
      </c>
      <c r="U46">
        <v>0.15551799999999999</v>
      </c>
      <c r="V46">
        <v>0.15662000000000001</v>
      </c>
      <c r="W46">
        <v>0.15745600000000001</v>
      </c>
      <c r="X46">
        <v>0.15601300000000001</v>
      </c>
      <c r="Y46">
        <v>0.15632699999999999</v>
      </c>
      <c r="Z46">
        <v>0.156275</v>
      </c>
      <c r="AA46">
        <v>0.157162</v>
      </c>
      <c r="AB46">
        <v>0.15817100000000001</v>
      </c>
      <c r="AC46">
        <v>0.15934499999999999</v>
      </c>
      <c r="AD46">
        <v>0.15911800000000001</v>
      </c>
      <c r="AE46">
        <v>0.15781100000000001</v>
      </c>
      <c r="AF46">
        <v>0.158216</v>
      </c>
      <c r="AG46">
        <v>0.16053300000000001</v>
      </c>
      <c r="AH46">
        <v>0.158799</v>
      </c>
      <c r="AI46">
        <v>0.161493</v>
      </c>
      <c r="AJ46">
        <v>0.15800900000000001</v>
      </c>
      <c r="AK46">
        <v>0.16381799999999999</v>
      </c>
      <c r="AL46">
        <v>0.16453599999999999</v>
      </c>
      <c r="AM46">
        <v>0.155968</v>
      </c>
      <c r="AN46">
        <v>0.154642</v>
      </c>
      <c r="AO46">
        <v>0.15690599999999999</v>
      </c>
      <c r="AP46">
        <v>0.15715799999999999</v>
      </c>
      <c r="AQ46">
        <v>0.15409600000000001</v>
      </c>
      <c r="AR46">
        <v>0.15403700000000001</v>
      </c>
      <c r="AS46">
        <v>0.153034</v>
      </c>
      <c r="AT46">
        <v>0.15421399999999999</v>
      </c>
      <c r="AU46">
        <v>0.15392400000000001</v>
      </c>
      <c r="AV46">
        <v>0.154058</v>
      </c>
      <c r="AW46">
        <v>0.155946</v>
      </c>
      <c r="AX46">
        <v>0.15368000000000001</v>
      </c>
      <c r="AY46">
        <v>0.158107</v>
      </c>
      <c r="AZ46">
        <v>0.156944</v>
      </c>
      <c r="BA46">
        <v>0.15663199999999999</v>
      </c>
      <c r="BB46">
        <v>0.15742999999999999</v>
      </c>
      <c r="BC46">
        <v>0.157969</v>
      </c>
      <c r="BD46">
        <v>0.15943499999999999</v>
      </c>
      <c r="BE46">
        <v>0.15640599999999999</v>
      </c>
      <c r="BF46">
        <v>0.15751999999999999</v>
      </c>
      <c r="BG46">
        <v>0.157217</v>
      </c>
      <c r="BH46">
        <v>0.15318200000000001</v>
      </c>
      <c r="BI46">
        <v>0.15526400000000001</v>
      </c>
      <c r="BJ46">
        <v>0.154394</v>
      </c>
      <c r="BK46">
        <v>0.15775500000000001</v>
      </c>
      <c r="BL46">
        <v>0.15488099999999999</v>
      </c>
      <c r="BM46">
        <v>0.155783</v>
      </c>
      <c r="BN46">
        <v>0.156418</v>
      </c>
      <c r="BO46">
        <v>0.153866</v>
      </c>
      <c r="BP46">
        <v>0.15355199999999999</v>
      </c>
      <c r="BQ46">
        <v>0.154442</v>
      </c>
      <c r="BR46">
        <v>0.15485299999999999</v>
      </c>
      <c r="BS46">
        <v>0.155193</v>
      </c>
      <c r="BT46">
        <v>0.153753</v>
      </c>
      <c r="BU46">
        <v>0.15475</v>
      </c>
      <c r="BV46">
        <v>0.154916</v>
      </c>
      <c r="BW46">
        <v>0.154279</v>
      </c>
      <c r="BX46">
        <v>0.155025</v>
      </c>
      <c r="BY46">
        <v>0.15492800000000001</v>
      </c>
      <c r="BZ46">
        <v>0.15925600000000001</v>
      </c>
      <c r="CA46">
        <v>0.15379699999999999</v>
      </c>
      <c r="CB46">
        <v>0.15362500000000001</v>
      </c>
      <c r="CC46">
        <v>0.15568399999999999</v>
      </c>
      <c r="CD46">
        <v>0.155968</v>
      </c>
      <c r="CE46">
        <v>0.15554100000000001</v>
      </c>
      <c r="CF46">
        <v>0.155417</v>
      </c>
      <c r="CG46">
        <v>0.154226</v>
      </c>
      <c r="CH46">
        <v>0.15481</v>
      </c>
      <c r="CI46">
        <v>0.156723</v>
      </c>
      <c r="CJ46">
        <v>0.15412600000000001</v>
      </c>
      <c r="CK46">
        <v>0.15456400000000001</v>
      </c>
      <c r="CL46">
        <v>0.15459300000000001</v>
      </c>
      <c r="CM46">
        <v>0.15473999999999999</v>
      </c>
      <c r="CN46">
        <v>0.16047800000000001</v>
      </c>
      <c r="CO46">
        <v>0.15501899999999999</v>
      </c>
      <c r="CP46">
        <v>0.154554</v>
      </c>
      <c r="CQ46">
        <v>0.15468499999999999</v>
      </c>
      <c r="CR46">
        <v>0.15507499999999999</v>
      </c>
      <c r="CS46">
        <v>0.15576000000000001</v>
      </c>
      <c r="CT46">
        <v>0.15620400000000001</v>
      </c>
      <c r="CU46">
        <v>0.155226</v>
      </c>
      <c r="CV46">
        <v>0.15545</v>
      </c>
      <c r="CW46">
        <v>0.155638</v>
      </c>
      <c r="CX46">
        <v>0.15426300000000001</v>
      </c>
      <c r="CY46">
        <v>0.156357</v>
      </c>
      <c r="CZ46">
        <v>0.155393</v>
      </c>
      <c r="DA46">
        <v>0.155752</v>
      </c>
      <c r="DB46">
        <v>0.15465899999999999</v>
      </c>
      <c r="DC46">
        <v>0.15668799999999999</v>
      </c>
      <c r="DD46">
        <v>0.15614800000000001</v>
      </c>
      <c r="DE46">
        <v>0.156364</v>
      </c>
      <c r="DF46">
        <v>0.15621199999999999</v>
      </c>
      <c r="DG46">
        <v>0.15496199999999999</v>
      </c>
      <c r="DH46">
        <v>0.15471299999999999</v>
      </c>
      <c r="DI46">
        <v>0.153943</v>
      </c>
      <c r="DJ46">
        <v>0.154275</v>
      </c>
      <c r="DK46">
        <v>0.15432899999999999</v>
      </c>
      <c r="DL46">
        <v>0.15412600000000001</v>
      </c>
      <c r="DM46">
        <v>0.15426699999999999</v>
      </c>
      <c r="DN46">
        <v>0.153672</v>
      </c>
      <c r="DO46">
        <v>0.15439800000000001</v>
      </c>
      <c r="DP46">
        <v>0.154723</v>
      </c>
      <c r="DQ46">
        <v>0.15631600000000001</v>
      </c>
      <c r="DR46">
        <v>0.155722</v>
      </c>
      <c r="DS46">
        <v>0.155054</v>
      </c>
      <c r="DT46">
        <v>0.15800900000000001</v>
      </c>
      <c r="DU46">
        <v>0.160164</v>
      </c>
      <c r="DV46">
        <v>0.15555099999999999</v>
      </c>
      <c r="DW46">
        <v>0.158001</v>
      </c>
      <c r="DX46">
        <v>0.15856700000000001</v>
      </c>
      <c r="DY46">
        <v>0.15597</v>
      </c>
      <c r="DZ46">
        <v>0.156023</v>
      </c>
      <c r="EA46">
        <v>0.15462999999999999</v>
      </c>
      <c r="EB46">
        <v>0.15524299999999999</v>
      </c>
      <c r="EC46">
        <v>0.15618599999999999</v>
      </c>
      <c r="ED46">
        <v>0.153919</v>
      </c>
      <c r="EE46">
        <v>0.156219</v>
      </c>
      <c r="EF46">
        <v>0.15423600000000001</v>
      </c>
      <c r="EG46">
        <v>0.15649099999999999</v>
      </c>
      <c r="EH46">
        <v>0.1547</v>
      </c>
      <c r="EI46">
        <v>0.15940499999999999</v>
      </c>
      <c r="EJ46">
        <v>0.15829099999999999</v>
      </c>
      <c r="EK46">
        <v>0.15833</v>
      </c>
      <c r="EL46">
        <v>0.15778300000000001</v>
      </c>
      <c r="EM46">
        <v>0.15748799999999999</v>
      </c>
      <c r="EN46">
        <v>0.15571199999999999</v>
      </c>
      <c r="EO46">
        <v>0.15540499999999999</v>
      </c>
      <c r="EP46">
        <v>0.15687400000000001</v>
      </c>
      <c r="EQ46">
        <v>0.15558900000000001</v>
      </c>
      <c r="ER46">
        <v>0.16412599999999999</v>
      </c>
      <c r="ES46">
        <v>0.157083</v>
      </c>
      <c r="ET46">
        <v>0.157496</v>
      </c>
      <c r="EU46">
        <v>0.15726699999999999</v>
      </c>
      <c r="EV46">
        <v>0.15745899999999999</v>
      </c>
      <c r="EW46">
        <v>0.155084</v>
      </c>
      <c r="EX46">
        <v>0.15729799999999999</v>
      </c>
      <c r="EY46">
        <v>0.154416</v>
      </c>
      <c r="EZ46">
        <v>0.15463299999999999</v>
      </c>
      <c r="FA46">
        <v>0.15517800000000001</v>
      </c>
      <c r="FB46">
        <v>0.153664</v>
      </c>
      <c r="FC46">
        <v>0.15523500000000001</v>
      </c>
      <c r="FD46">
        <v>0.154589</v>
      </c>
      <c r="FE46">
        <v>0.15437200000000001</v>
      </c>
      <c r="FF46">
        <v>0.15510199999999999</v>
      </c>
      <c r="FG46">
        <v>0.15434600000000001</v>
      </c>
      <c r="FH46">
        <v>0.15462999999999999</v>
      </c>
      <c r="FI46">
        <v>0.15529799999999999</v>
      </c>
      <c r="FJ46">
        <v>0.156088</v>
      </c>
      <c r="FK46">
        <v>0.15617600000000001</v>
      </c>
      <c r="FL46">
        <v>0.155866</v>
      </c>
      <c r="FM46">
        <v>0.15501699999999999</v>
      </c>
      <c r="FN46">
        <v>0.15601999999999999</v>
      </c>
      <c r="FO46">
        <v>0.15529200000000001</v>
      </c>
      <c r="FP46">
        <v>0.156973</v>
      </c>
      <c r="FQ46">
        <v>0.15964999999999999</v>
      </c>
      <c r="FR46">
        <v>0.158883</v>
      </c>
      <c r="FS46">
        <v>0.157833</v>
      </c>
      <c r="FT46">
        <v>0.15990699999999999</v>
      </c>
      <c r="FU46">
        <v>0.15960099999999999</v>
      </c>
      <c r="FV46">
        <v>0.15926199999999999</v>
      </c>
      <c r="FW46">
        <v>0.15939800000000001</v>
      </c>
      <c r="FX46">
        <v>0.15882599999999999</v>
      </c>
      <c r="FY46">
        <v>0.158253</v>
      </c>
      <c r="FZ46">
        <v>0.15642500000000001</v>
      </c>
      <c r="GA46">
        <v>0.16015699999999999</v>
      </c>
      <c r="GB46">
        <v>0.16021199999999999</v>
      </c>
      <c r="GC46">
        <v>0.16155700000000001</v>
      </c>
      <c r="GD46">
        <v>0.16186500000000001</v>
      </c>
      <c r="GE46">
        <v>0.163026</v>
      </c>
      <c r="GF46">
        <v>0.15878</v>
      </c>
      <c r="GG46">
        <v>0.15962899999999999</v>
      </c>
      <c r="GH46">
        <v>0.15732099999999999</v>
      </c>
      <c r="GI46">
        <v>0.16186300000000001</v>
      </c>
      <c r="GJ46">
        <v>0.15784000000000001</v>
      </c>
      <c r="GK46">
        <v>0.15792500000000001</v>
      </c>
      <c r="GL46">
        <v>0.15974099999999999</v>
      </c>
    </row>
    <row r="47" spans="5:194" x14ac:dyDescent="0.25">
      <c r="E47" t="s">
        <v>21</v>
      </c>
      <c r="F47" s="1">
        <v>9.9999999999999995E-7</v>
      </c>
      <c r="G47">
        <v>11</v>
      </c>
      <c r="H47">
        <v>1E-3</v>
      </c>
      <c r="I47">
        <f t="shared" si="18"/>
        <v>0.33597989473684214</v>
      </c>
      <c r="J47">
        <v>0.33447900000000003</v>
      </c>
      <c r="K47">
        <v>0.33456200000000003</v>
      </c>
      <c r="L47">
        <v>0.33405699999999999</v>
      </c>
      <c r="M47">
        <v>0.33329900000000001</v>
      </c>
      <c r="N47">
        <v>0.337588</v>
      </c>
      <c r="O47">
        <v>0.33516800000000002</v>
      </c>
      <c r="P47">
        <v>0.33355600000000002</v>
      </c>
      <c r="Q47">
        <v>0.34505200000000003</v>
      </c>
      <c r="R47">
        <v>0.33485599999999999</v>
      </c>
      <c r="S47">
        <v>0.342553</v>
      </c>
      <c r="T47">
        <v>0.335393</v>
      </c>
      <c r="U47">
        <v>0.33666699999999999</v>
      </c>
      <c r="V47">
        <v>0.33729599999999998</v>
      </c>
      <c r="W47">
        <v>0.33608199999999999</v>
      </c>
      <c r="X47">
        <v>0.33293299999999998</v>
      </c>
      <c r="Y47">
        <v>0.33620800000000001</v>
      </c>
      <c r="Z47">
        <v>0.33362599999999998</v>
      </c>
      <c r="AA47">
        <v>0.33543899999999999</v>
      </c>
      <c r="AB47">
        <v>0.33480399999999999</v>
      </c>
      <c r="AC47">
        <v>0.334588</v>
      </c>
      <c r="AD47">
        <v>0.33505099999999999</v>
      </c>
      <c r="AE47">
        <v>0.33276</v>
      </c>
      <c r="AF47">
        <v>0.33376899999999998</v>
      </c>
      <c r="AG47">
        <v>0.33663700000000002</v>
      </c>
      <c r="AH47">
        <v>0.33578599999999997</v>
      </c>
      <c r="AI47">
        <v>0.33624799999999999</v>
      </c>
      <c r="AJ47">
        <v>0.337723</v>
      </c>
      <c r="AK47">
        <v>0.33511200000000002</v>
      </c>
      <c r="AL47">
        <v>0.33441700000000002</v>
      </c>
      <c r="AM47">
        <v>0.336808</v>
      </c>
      <c r="AN47">
        <v>0.33356999999999998</v>
      </c>
      <c r="AO47">
        <v>0.336671</v>
      </c>
      <c r="AP47">
        <v>0.33815200000000001</v>
      </c>
      <c r="AQ47">
        <v>0.33380100000000001</v>
      </c>
      <c r="AR47">
        <v>0.33239000000000002</v>
      </c>
      <c r="AS47">
        <v>0.33696900000000002</v>
      </c>
      <c r="AT47">
        <v>0.336067</v>
      </c>
      <c r="AU47">
        <v>0.33795599999999998</v>
      </c>
      <c r="AV47">
        <v>0.33970499999999998</v>
      </c>
      <c r="AW47">
        <v>0.338312</v>
      </c>
      <c r="AX47">
        <v>0.33997100000000002</v>
      </c>
      <c r="AY47">
        <v>0.33713599999999999</v>
      </c>
      <c r="AZ47">
        <v>0.33665400000000001</v>
      </c>
      <c r="BA47">
        <v>0.33293800000000001</v>
      </c>
      <c r="BB47">
        <v>0.33292699999999997</v>
      </c>
      <c r="BC47">
        <v>0.33135700000000001</v>
      </c>
      <c r="BD47">
        <v>0.33405099999999999</v>
      </c>
      <c r="BE47">
        <v>0.33121800000000001</v>
      </c>
      <c r="BF47">
        <v>0.33385300000000001</v>
      </c>
      <c r="BG47">
        <v>0.33571600000000001</v>
      </c>
      <c r="BH47">
        <v>0.33851100000000001</v>
      </c>
      <c r="BI47">
        <v>0.35096899999999998</v>
      </c>
      <c r="BJ47">
        <v>0.34640300000000002</v>
      </c>
      <c r="BK47">
        <v>0.34821200000000002</v>
      </c>
      <c r="BL47">
        <v>0.36968400000000001</v>
      </c>
      <c r="BM47">
        <v>0.35724899999999998</v>
      </c>
      <c r="BN47">
        <v>0.327621</v>
      </c>
      <c r="BO47">
        <v>0.32692100000000002</v>
      </c>
      <c r="BP47">
        <v>0.33950999999999998</v>
      </c>
      <c r="BQ47">
        <v>0.32338600000000001</v>
      </c>
      <c r="BR47">
        <v>0.32084800000000002</v>
      </c>
      <c r="BS47">
        <v>0.33667799999999998</v>
      </c>
      <c r="BT47">
        <v>0.33882899999999999</v>
      </c>
      <c r="BU47">
        <v>0.32550200000000001</v>
      </c>
      <c r="BV47">
        <v>0.32033600000000001</v>
      </c>
      <c r="BW47">
        <v>0.31915900000000003</v>
      </c>
      <c r="BX47">
        <v>0.34167999999999998</v>
      </c>
      <c r="BY47">
        <v>0.35245100000000001</v>
      </c>
      <c r="BZ47">
        <v>0.336783</v>
      </c>
      <c r="CA47">
        <v>0.35576099999999999</v>
      </c>
      <c r="CB47">
        <v>0.334229</v>
      </c>
      <c r="CC47">
        <v>0.32674799999999998</v>
      </c>
      <c r="CD47">
        <v>0.34162700000000001</v>
      </c>
      <c r="CE47">
        <v>0.35338199999999997</v>
      </c>
      <c r="CF47">
        <v>0.35775000000000001</v>
      </c>
    </row>
    <row r="48" spans="5:194" x14ac:dyDescent="0.25">
      <c r="E48" t="s">
        <v>22</v>
      </c>
      <c r="F48" s="1">
        <v>1.5E-6</v>
      </c>
      <c r="G48">
        <v>11</v>
      </c>
      <c r="H48">
        <v>0.01</v>
      </c>
      <c r="I48">
        <f t="shared" si="18"/>
        <v>0.5204232105263159</v>
      </c>
      <c r="J48">
        <v>0.53515400000000002</v>
      </c>
      <c r="K48">
        <v>0.53957200000000005</v>
      </c>
      <c r="L48">
        <v>0.51871800000000001</v>
      </c>
      <c r="M48">
        <v>0.51328200000000002</v>
      </c>
      <c r="N48">
        <v>0.522594</v>
      </c>
      <c r="O48">
        <v>0.51944599999999996</v>
      </c>
      <c r="P48">
        <v>0.51806700000000006</v>
      </c>
      <c r="Q48">
        <v>0.52387399999999995</v>
      </c>
      <c r="R48">
        <v>0.520119</v>
      </c>
      <c r="S48">
        <v>0.52073000000000003</v>
      </c>
      <c r="T48">
        <v>0.52153400000000005</v>
      </c>
      <c r="U48">
        <v>0.51808500000000002</v>
      </c>
      <c r="V48">
        <v>0.515822</v>
      </c>
      <c r="W48">
        <v>0.51881100000000002</v>
      </c>
      <c r="X48">
        <v>0.51601300000000005</v>
      </c>
      <c r="Y48">
        <v>0.51582499999999998</v>
      </c>
      <c r="Z48">
        <v>0.51621899999999998</v>
      </c>
      <c r="AA48">
        <v>0.51778900000000005</v>
      </c>
      <c r="AB48">
        <v>0.51638700000000004</v>
      </c>
      <c r="AC48">
        <v>0.51780800000000005</v>
      </c>
      <c r="AD48">
        <v>0.52126300000000003</v>
      </c>
      <c r="AE48">
        <v>0.51666999999999996</v>
      </c>
      <c r="AF48">
        <v>0.52242699999999997</v>
      </c>
      <c r="AG48">
        <v>0.51805699999999999</v>
      </c>
      <c r="AH48">
        <v>0.52152399999999999</v>
      </c>
      <c r="AI48">
        <v>0.52350099999999999</v>
      </c>
      <c r="AJ48">
        <v>0.52059299999999997</v>
      </c>
      <c r="AK48">
        <v>0.51715999999999995</v>
      </c>
      <c r="AL48">
        <v>0.52299099999999998</v>
      </c>
      <c r="AM48">
        <v>0.53027999999999997</v>
      </c>
      <c r="AN48">
        <v>0.52666599999999997</v>
      </c>
      <c r="AO48">
        <v>0.52030399999999999</v>
      </c>
      <c r="AP48">
        <v>0.52055799999999997</v>
      </c>
      <c r="AQ48">
        <v>0.52507700000000002</v>
      </c>
      <c r="AR48">
        <v>0.52421899999999999</v>
      </c>
      <c r="AS48">
        <v>0.52512899999999996</v>
      </c>
      <c r="AT48">
        <v>0.52046899999999996</v>
      </c>
      <c r="AU48">
        <v>0.52224899999999996</v>
      </c>
      <c r="AV48">
        <v>0.52094200000000002</v>
      </c>
      <c r="AW48">
        <v>0.51873400000000003</v>
      </c>
      <c r="AX48">
        <v>0.52267799999999998</v>
      </c>
      <c r="AY48">
        <v>0.51924999999999999</v>
      </c>
      <c r="AZ48">
        <v>0.52211700000000005</v>
      </c>
      <c r="BA48">
        <v>0.52048300000000003</v>
      </c>
      <c r="BB48">
        <v>0.52179299999999995</v>
      </c>
      <c r="BC48">
        <v>0.51732500000000003</v>
      </c>
      <c r="BD48">
        <v>0.51929599999999998</v>
      </c>
      <c r="BE48">
        <v>0.52207599999999998</v>
      </c>
      <c r="BF48">
        <v>0.51766599999999996</v>
      </c>
      <c r="BG48">
        <v>0.52327699999999999</v>
      </c>
      <c r="BH48">
        <v>0.524258</v>
      </c>
      <c r="BI48">
        <v>0.52208399999999999</v>
      </c>
      <c r="BJ48">
        <v>0.51751499999999995</v>
      </c>
      <c r="BK48">
        <v>0.52293900000000004</v>
      </c>
      <c r="BL48">
        <v>0.52676800000000001</v>
      </c>
      <c r="BM48">
        <v>0.52534499999999995</v>
      </c>
      <c r="BN48">
        <v>0.53852800000000001</v>
      </c>
      <c r="BO48">
        <v>0.53995099999999996</v>
      </c>
      <c r="BP48">
        <v>0.53809499999999999</v>
      </c>
      <c r="BQ48">
        <v>0.538609</v>
      </c>
      <c r="BR48">
        <v>0.55415199999999998</v>
      </c>
      <c r="BS48">
        <v>0.54428600000000005</v>
      </c>
      <c r="BT48">
        <v>0.54429799999999995</v>
      </c>
      <c r="BU48">
        <v>0.54216399999999998</v>
      </c>
    </row>
    <row r="49" spans="5:45" x14ac:dyDescent="0.25">
      <c r="E49" t="s">
        <v>22</v>
      </c>
      <c r="F49" s="1">
        <v>9.9999999999999995E-7</v>
      </c>
      <c r="G49">
        <v>11</v>
      </c>
      <c r="H49">
        <v>0.01</v>
      </c>
      <c r="I49">
        <f t="shared" si="18"/>
        <v>0.81419694736842108</v>
      </c>
      <c r="J49">
        <v>0.83160999999999996</v>
      </c>
      <c r="K49">
        <v>0.81495200000000001</v>
      </c>
      <c r="L49">
        <v>0.79943799999999998</v>
      </c>
      <c r="M49">
        <v>0.80693899999999996</v>
      </c>
      <c r="N49">
        <v>0.81195700000000004</v>
      </c>
      <c r="O49">
        <v>0.82318599999999997</v>
      </c>
      <c r="P49">
        <v>0.81474100000000005</v>
      </c>
      <c r="Q49">
        <v>0.81737499999999996</v>
      </c>
      <c r="R49">
        <v>0.81299999999999994</v>
      </c>
      <c r="S49">
        <v>0.804863</v>
      </c>
      <c r="T49">
        <v>0.80261800000000005</v>
      </c>
      <c r="U49">
        <v>0.82125400000000004</v>
      </c>
      <c r="V49">
        <v>0.80517099999999997</v>
      </c>
      <c r="W49">
        <v>0.80486800000000003</v>
      </c>
      <c r="X49">
        <v>0.81439700000000004</v>
      </c>
      <c r="Y49">
        <v>0.83444600000000002</v>
      </c>
      <c r="Z49">
        <v>0.81376999999999999</v>
      </c>
      <c r="AA49">
        <v>0.80580600000000002</v>
      </c>
      <c r="AB49">
        <v>0.82935099999999995</v>
      </c>
      <c r="AC49">
        <v>0.81041600000000003</v>
      </c>
      <c r="AD49">
        <v>0.83311100000000005</v>
      </c>
      <c r="AE49">
        <v>0.80909799999999998</v>
      </c>
      <c r="AF49">
        <v>0.81238200000000005</v>
      </c>
      <c r="AG49">
        <v>0.82803899999999997</v>
      </c>
      <c r="AH49">
        <v>0.81586400000000003</v>
      </c>
      <c r="AI49">
        <v>0.81184100000000003</v>
      </c>
      <c r="AJ49">
        <v>0.81459400000000004</v>
      </c>
      <c r="AK49">
        <v>0.80701000000000001</v>
      </c>
      <c r="AL49">
        <v>0.80078899999999997</v>
      </c>
      <c r="AM49">
        <v>0.80954599999999999</v>
      </c>
    </row>
    <row r="50" spans="5:45" x14ac:dyDescent="0.25">
      <c r="E50" t="s">
        <v>22</v>
      </c>
      <c r="F50" s="1">
        <f>10^-7</f>
        <v>9.9999999999999995E-8</v>
      </c>
      <c r="G50">
        <v>11</v>
      </c>
      <c r="H50">
        <v>0.01</v>
      </c>
      <c r="I50">
        <f t="shared" si="18"/>
        <v>7.2587497692307696</v>
      </c>
      <c r="J50">
        <v>1.588E-3</v>
      </c>
      <c r="K50">
        <v>7.802276</v>
      </c>
      <c r="L50">
        <v>7.8707830000000003</v>
      </c>
      <c r="M50">
        <v>7.8797610000000002</v>
      </c>
      <c r="N50">
        <v>7.8841340000000004</v>
      </c>
      <c r="O50">
        <v>7.8758379999999999</v>
      </c>
      <c r="P50">
        <v>7.7903149999999997</v>
      </c>
      <c r="Q50">
        <v>7.8394570000000003</v>
      </c>
      <c r="R50">
        <v>7.7884279999999997</v>
      </c>
      <c r="S50">
        <v>7.8471169999999999</v>
      </c>
      <c r="T50">
        <v>7.8622319999999997</v>
      </c>
      <c r="U50">
        <v>8.0464029999999998</v>
      </c>
      <c r="V50">
        <v>7.8754150000000003</v>
      </c>
    </row>
    <row r="51" spans="5:45" x14ac:dyDescent="0.25">
      <c r="E51" t="s">
        <v>22</v>
      </c>
      <c r="F51" s="1">
        <f>10^-7</f>
        <v>9.9999999999999995E-8</v>
      </c>
      <c r="G51">
        <v>55</v>
      </c>
      <c r="H51">
        <v>0.01</v>
      </c>
      <c r="I51">
        <f t="shared" si="18"/>
        <v>8.5285995833333335</v>
      </c>
      <c r="J51">
        <v>8.4539779999999993</v>
      </c>
      <c r="K51">
        <v>8.4328780000000005</v>
      </c>
      <c r="L51">
        <v>8.4780689999999996</v>
      </c>
      <c r="M51">
        <v>8.4929249999999996</v>
      </c>
      <c r="N51">
        <v>8.5778180000000006</v>
      </c>
      <c r="O51">
        <v>8.6025270000000003</v>
      </c>
      <c r="P51">
        <v>8.58568</v>
      </c>
      <c r="Q51">
        <v>8.6600529999999996</v>
      </c>
      <c r="R51">
        <v>8.5492019999999993</v>
      </c>
      <c r="S51">
        <v>8.4034399999999998</v>
      </c>
      <c r="T51">
        <v>8.5348860000000002</v>
      </c>
      <c r="U51">
        <v>8.5717390000000009</v>
      </c>
    </row>
    <row r="52" spans="5:45" x14ac:dyDescent="0.25">
      <c r="E52" t="s">
        <v>22</v>
      </c>
      <c r="F52" s="1">
        <f>10^-7</f>
        <v>9.9999999999999995E-8</v>
      </c>
      <c r="G52">
        <v>100</v>
      </c>
      <c r="H52">
        <v>0.01</v>
      </c>
      <c r="I52">
        <f t="shared" si="18"/>
        <v>8.8258506842105255</v>
      </c>
      <c r="J52">
        <v>8.8456890000000001</v>
      </c>
      <c r="K52">
        <v>8.7220189999999995</v>
      </c>
      <c r="L52">
        <v>8.8099589999999992</v>
      </c>
      <c r="M52">
        <v>8.7596579999999999</v>
      </c>
      <c r="N52">
        <v>8.7497410000000002</v>
      </c>
      <c r="O52">
        <v>8.7807390000000005</v>
      </c>
      <c r="P52">
        <v>8.8367740000000001</v>
      </c>
      <c r="Q52">
        <v>8.7897320000000008</v>
      </c>
      <c r="R52">
        <v>8.8039860000000001</v>
      </c>
      <c r="S52">
        <v>8.8206819999999997</v>
      </c>
      <c r="T52">
        <v>8.8018049999999999</v>
      </c>
      <c r="U52">
        <v>8.7558070000000008</v>
      </c>
      <c r="V52">
        <v>8.7763609999999996</v>
      </c>
      <c r="W52">
        <v>8.8410469999999997</v>
      </c>
      <c r="X52">
        <v>8.8870120000000004</v>
      </c>
      <c r="Y52">
        <v>8.820513</v>
      </c>
      <c r="Z52">
        <v>8.8921810000000008</v>
      </c>
      <c r="AA52">
        <v>8.962987</v>
      </c>
      <c r="AB52">
        <v>9.0344709999999999</v>
      </c>
    </row>
    <row r="53" spans="5:45" x14ac:dyDescent="0.25">
      <c r="E53" t="s">
        <v>22</v>
      </c>
      <c r="F53" s="1">
        <v>1E-8</v>
      </c>
      <c r="G53">
        <v>500</v>
      </c>
      <c r="H53">
        <v>1E-4</v>
      </c>
      <c r="I53">
        <f t="shared" si="18"/>
        <v>1.5270533684210528</v>
      </c>
      <c r="J53">
        <v>1.7268950000000001</v>
      </c>
      <c r="K53">
        <v>1.4602889999999999</v>
      </c>
      <c r="L53">
        <v>1.554546</v>
      </c>
      <c r="M53">
        <v>1.483452</v>
      </c>
      <c r="N53">
        <v>1.462545</v>
      </c>
      <c r="O53">
        <v>1.4743440000000001</v>
      </c>
      <c r="P53">
        <v>1.476569</v>
      </c>
      <c r="Q53">
        <v>1.4667220000000001</v>
      </c>
      <c r="R53">
        <v>1.4775450000000001</v>
      </c>
      <c r="S53">
        <v>1.5055449999999999</v>
      </c>
      <c r="T53">
        <v>1.551722</v>
      </c>
      <c r="U53">
        <v>1.482647</v>
      </c>
      <c r="V53">
        <v>1.4920439999999999</v>
      </c>
      <c r="W53">
        <v>1.5938190000000001</v>
      </c>
      <c r="X53">
        <v>1.58666</v>
      </c>
      <c r="Y53">
        <v>1.554068</v>
      </c>
      <c r="Z53">
        <v>1.571445</v>
      </c>
      <c r="AA53">
        <v>1.580665</v>
      </c>
      <c r="AB53">
        <v>1.5124919999999999</v>
      </c>
      <c r="AC53">
        <v>1.5989100000000001</v>
      </c>
      <c r="AD53">
        <v>1.5079359999999999</v>
      </c>
      <c r="AE53">
        <v>1.5319780000000001</v>
      </c>
      <c r="AF53">
        <v>1.651829</v>
      </c>
      <c r="AG53">
        <v>1.677092</v>
      </c>
      <c r="AH53">
        <v>1.60249</v>
      </c>
      <c r="AI53">
        <v>1.6040160000000001</v>
      </c>
      <c r="AJ53">
        <v>1.6000449999999999</v>
      </c>
      <c r="AK53">
        <v>1.5608580000000001</v>
      </c>
      <c r="AL53">
        <v>1.5406740000000001</v>
      </c>
      <c r="AM53">
        <v>1.5759719999999999</v>
      </c>
      <c r="AN53">
        <v>1.4878070000000001</v>
      </c>
      <c r="AO53">
        <v>1.621429</v>
      </c>
      <c r="AP53">
        <v>1.51014</v>
      </c>
      <c r="AQ53">
        <v>1.4968630000000001</v>
      </c>
      <c r="AR53">
        <v>1.585229</v>
      </c>
      <c r="AS53">
        <v>1.5030490000000001</v>
      </c>
    </row>
    <row r="56" spans="5:45" x14ac:dyDescent="0.25">
      <c r="G56">
        <v>0.157162</v>
      </c>
    </row>
    <row r="57" spans="5:45" x14ac:dyDescent="0.25">
      <c r="G57">
        <v>0.15654199999999999</v>
      </c>
    </row>
    <row r="58" spans="5:45" x14ac:dyDescent="0.25">
      <c r="G58">
        <v>0.15906200000000001</v>
      </c>
    </row>
    <row r="59" spans="5:45" x14ac:dyDescent="0.25">
      <c r="G59">
        <v>0.157248</v>
      </c>
    </row>
    <row r="60" spans="5:45" x14ac:dyDescent="0.25">
      <c r="G60">
        <v>0.158167</v>
      </c>
    </row>
    <row r="61" spans="5:45" x14ac:dyDescent="0.25">
      <c r="G61">
        <v>0.15799299999999999</v>
      </c>
    </row>
    <row r="62" spans="5:45" x14ac:dyDescent="0.25">
      <c r="G62">
        <v>0.15487300000000001</v>
      </c>
    </row>
    <row r="63" spans="5:45" x14ac:dyDescent="0.25">
      <c r="G63">
        <v>0.15618399999999999</v>
      </c>
    </row>
    <row r="64" spans="5:45" x14ac:dyDescent="0.25">
      <c r="G64">
        <v>0.15561800000000001</v>
      </c>
    </row>
    <row r="65" spans="7:7" x14ac:dyDescent="0.25">
      <c r="G65">
        <v>0.156746</v>
      </c>
    </row>
    <row r="66" spans="7:7" x14ac:dyDescent="0.25">
      <c r="G66">
        <v>0.15657599999999999</v>
      </c>
    </row>
    <row r="67" spans="7:7" x14ac:dyDescent="0.25">
      <c r="G67">
        <v>0.15551799999999999</v>
      </c>
    </row>
    <row r="68" spans="7:7" x14ac:dyDescent="0.25">
      <c r="G68">
        <v>0.15662000000000001</v>
      </c>
    </row>
    <row r="69" spans="7:7" x14ac:dyDescent="0.25">
      <c r="G69">
        <v>0.15745600000000001</v>
      </c>
    </row>
    <row r="70" spans="7:7" x14ac:dyDescent="0.25">
      <c r="G70">
        <v>0.15601300000000001</v>
      </c>
    </row>
    <row r="71" spans="7:7" x14ac:dyDescent="0.25">
      <c r="G71">
        <v>0.15632699999999999</v>
      </c>
    </row>
    <row r="72" spans="7:7" x14ac:dyDescent="0.25">
      <c r="G72">
        <v>0.156275</v>
      </c>
    </row>
    <row r="73" spans="7:7" x14ac:dyDescent="0.25">
      <c r="G73">
        <v>0.157162</v>
      </c>
    </row>
    <row r="74" spans="7:7" x14ac:dyDescent="0.25">
      <c r="G74">
        <v>0.15817100000000001</v>
      </c>
    </row>
    <row r="75" spans="7:7" x14ac:dyDescent="0.25">
      <c r="G75">
        <v>0.15934499999999999</v>
      </c>
    </row>
    <row r="76" spans="7:7" x14ac:dyDescent="0.25">
      <c r="G76">
        <v>0.15911800000000001</v>
      </c>
    </row>
    <row r="77" spans="7:7" x14ac:dyDescent="0.25">
      <c r="G77">
        <v>0.15781100000000001</v>
      </c>
    </row>
    <row r="78" spans="7:7" x14ac:dyDescent="0.25">
      <c r="G78">
        <v>0.158216</v>
      </c>
    </row>
    <row r="79" spans="7:7" x14ac:dyDescent="0.25">
      <c r="G79">
        <v>0.16053300000000001</v>
      </c>
    </row>
    <row r="80" spans="7:7" x14ac:dyDescent="0.25">
      <c r="G80">
        <v>0.158799</v>
      </c>
    </row>
    <row r="81" spans="7:7" x14ac:dyDescent="0.25">
      <c r="G81">
        <v>0.161493</v>
      </c>
    </row>
    <row r="82" spans="7:7" x14ac:dyDescent="0.25">
      <c r="G82">
        <v>0.15800900000000001</v>
      </c>
    </row>
    <row r="83" spans="7:7" x14ac:dyDescent="0.25">
      <c r="G83">
        <v>0.16381799999999999</v>
      </c>
    </row>
    <row r="84" spans="7:7" x14ac:dyDescent="0.25">
      <c r="G84">
        <v>0.16453599999999999</v>
      </c>
    </row>
    <row r="85" spans="7:7" x14ac:dyDescent="0.25">
      <c r="G85">
        <v>0.155968</v>
      </c>
    </row>
    <row r="86" spans="7:7" x14ac:dyDescent="0.25">
      <c r="G86">
        <v>0.154642</v>
      </c>
    </row>
    <row r="87" spans="7:7" x14ac:dyDescent="0.25">
      <c r="G87">
        <v>0.15690599999999999</v>
      </c>
    </row>
    <row r="88" spans="7:7" x14ac:dyDescent="0.25">
      <c r="G88">
        <v>0.15715799999999999</v>
      </c>
    </row>
    <row r="89" spans="7:7" x14ac:dyDescent="0.25">
      <c r="G89">
        <v>0.15409600000000001</v>
      </c>
    </row>
    <row r="90" spans="7:7" x14ac:dyDescent="0.25">
      <c r="G90">
        <v>0.15403700000000001</v>
      </c>
    </row>
    <row r="91" spans="7:7" x14ac:dyDescent="0.25">
      <c r="G91">
        <v>0.153034</v>
      </c>
    </row>
    <row r="92" spans="7:7" x14ac:dyDescent="0.25">
      <c r="G92">
        <v>0.15421399999999999</v>
      </c>
    </row>
    <row r="93" spans="7:7" x14ac:dyDescent="0.25">
      <c r="G93">
        <v>0.15392400000000001</v>
      </c>
    </row>
    <row r="94" spans="7:7" x14ac:dyDescent="0.25">
      <c r="G94">
        <v>0.154058</v>
      </c>
    </row>
    <row r="95" spans="7:7" x14ac:dyDescent="0.25">
      <c r="G95">
        <v>0.155946</v>
      </c>
    </row>
    <row r="96" spans="7:7" x14ac:dyDescent="0.25">
      <c r="G96">
        <v>0.15368000000000001</v>
      </c>
    </row>
    <row r="97" spans="7:7" x14ac:dyDescent="0.25">
      <c r="G97">
        <v>0.158107</v>
      </c>
    </row>
    <row r="98" spans="7:7" x14ac:dyDescent="0.25">
      <c r="G98">
        <v>0.156944</v>
      </c>
    </row>
    <row r="99" spans="7:7" x14ac:dyDescent="0.25">
      <c r="G99">
        <v>0.15663199999999999</v>
      </c>
    </row>
    <row r="100" spans="7:7" x14ac:dyDescent="0.25">
      <c r="G100">
        <v>0.15742999999999999</v>
      </c>
    </row>
    <row r="101" spans="7:7" x14ac:dyDescent="0.25">
      <c r="G101">
        <v>0.157969</v>
      </c>
    </row>
    <row r="102" spans="7:7" x14ac:dyDescent="0.25">
      <c r="G102">
        <v>0.15943499999999999</v>
      </c>
    </row>
    <row r="103" spans="7:7" x14ac:dyDescent="0.25">
      <c r="G103">
        <v>0.15640599999999999</v>
      </c>
    </row>
    <row r="104" spans="7:7" x14ac:dyDescent="0.25">
      <c r="G104">
        <v>0.15751999999999999</v>
      </c>
    </row>
    <row r="105" spans="7:7" x14ac:dyDescent="0.25">
      <c r="G105">
        <v>0.157217</v>
      </c>
    </row>
    <row r="106" spans="7:7" x14ac:dyDescent="0.25">
      <c r="G106">
        <v>0.15318200000000001</v>
      </c>
    </row>
    <row r="107" spans="7:7" x14ac:dyDescent="0.25">
      <c r="G107">
        <v>0.15526400000000001</v>
      </c>
    </row>
    <row r="108" spans="7:7" x14ac:dyDescent="0.25">
      <c r="G108">
        <v>0.154394</v>
      </c>
    </row>
    <row r="109" spans="7:7" x14ac:dyDescent="0.25">
      <c r="G109">
        <v>0.15775500000000001</v>
      </c>
    </row>
    <row r="110" spans="7:7" x14ac:dyDescent="0.25">
      <c r="G110">
        <v>0.15488099999999999</v>
      </c>
    </row>
    <row r="111" spans="7:7" x14ac:dyDescent="0.25">
      <c r="G111">
        <v>0.155783</v>
      </c>
    </row>
    <row r="112" spans="7:7" x14ac:dyDescent="0.25">
      <c r="G112">
        <v>0.156418</v>
      </c>
    </row>
    <row r="113" spans="7:7" x14ac:dyDescent="0.25">
      <c r="G113">
        <v>0.153866</v>
      </c>
    </row>
    <row r="114" spans="7:7" x14ac:dyDescent="0.25">
      <c r="G114">
        <v>0.15355199999999999</v>
      </c>
    </row>
    <row r="115" spans="7:7" x14ac:dyDescent="0.25">
      <c r="G115">
        <v>0.154442</v>
      </c>
    </row>
    <row r="116" spans="7:7" x14ac:dyDescent="0.25">
      <c r="G116">
        <v>0.15485299999999999</v>
      </c>
    </row>
    <row r="117" spans="7:7" x14ac:dyDescent="0.25">
      <c r="G117">
        <v>0.155193</v>
      </c>
    </row>
    <row r="118" spans="7:7" x14ac:dyDescent="0.25">
      <c r="G118">
        <v>0.153753</v>
      </c>
    </row>
    <row r="119" spans="7:7" x14ac:dyDescent="0.25">
      <c r="G119">
        <v>0.15475</v>
      </c>
    </row>
    <row r="120" spans="7:7" x14ac:dyDescent="0.25">
      <c r="G120">
        <v>0.154916</v>
      </c>
    </row>
    <row r="121" spans="7:7" x14ac:dyDescent="0.25">
      <c r="G121">
        <v>0.154279</v>
      </c>
    </row>
    <row r="122" spans="7:7" x14ac:dyDescent="0.25">
      <c r="G122">
        <v>0.155025</v>
      </c>
    </row>
    <row r="123" spans="7:7" x14ac:dyDescent="0.25">
      <c r="G123">
        <v>0.15492800000000001</v>
      </c>
    </row>
    <row r="124" spans="7:7" x14ac:dyDescent="0.25">
      <c r="G124">
        <v>0.15925600000000001</v>
      </c>
    </row>
    <row r="125" spans="7:7" x14ac:dyDescent="0.25">
      <c r="G125">
        <v>0.15379699999999999</v>
      </c>
    </row>
    <row r="126" spans="7:7" x14ac:dyDescent="0.25">
      <c r="G126">
        <v>0.15362500000000001</v>
      </c>
    </row>
    <row r="127" spans="7:7" x14ac:dyDescent="0.25">
      <c r="G127">
        <v>0.15568399999999999</v>
      </c>
    </row>
    <row r="128" spans="7:7" x14ac:dyDescent="0.25">
      <c r="G128">
        <v>0.155968</v>
      </c>
    </row>
    <row r="129" spans="7:7" x14ac:dyDescent="0.25">
      <c r="G129">
        <v>0.15554100000000001</v>
      </c>
    </row>
    <row r="130" spans="7:7" x14ac:dyDescent="0.25">
      <c r="G130">
        <v>0.155417</v>
      </c>
    </row>
    <row r="131" spans="7:7" x14ac:dyDescent="0.25">
      <c r="G131">
        <v>0.154226</v>
      </c>
    </row>
    <row r="132" spans="7:7" x14ac:dyDescent="0.25">
      <c r="G132">
        <v>0.15481</v>
      </c>
    </row>
    <row r="133" spans="7:7" x14ac:dyDescent="0.25">
      <c r="G133">
        <v>0.156723</v>
      </c>
    </row>
    <row r="134" spans="7:7" x14ac:dyDescent="0.25">
      <c r="G134">
        <v>0.15412600000000001</v>
      </c>
    </row>
    <row r="135" spans="7:7" x14ac:dyDescent="0.25">
      <c r="G135">
        <v>0.15456400000000001</v>
      </c>
    </row>
    <row r="136" spans="7:7" x14ac:dyDescent="0.25">
      <c r="G136">
        <v>0.15459300000000001</v>
      </c>
    </row>
    <row r="137" spans="7:7" x14ac:dyDescent="0.25">
      <c r="G137">
        <v>0.15473999999999999</v>
      </c>
    </row>
    <row r="138" spans="7:7" x14ac:dyDescent="0.25">
      <c r="G138">
        <v>0.16047800000000001</v>
      </c>
    </row>
    <row r="139" spans="7:7" x14ac:dyDescent="0.25">
      <c r="G139">
        <v>0.15501899999999999</v>
      </c>
    </row>
    <row r="140" spans="7:7" x14ac:dyDescent="0.25">
      <c r="G140">
        <v>0.154554</v>
      </c>
    </row>
    <row r="141" spans="7:7" x14ac:dyDescent="0.25">
      <c r="G141">
        <v>0.15468499999999999</v>
      </c>
    </row>
    <row r="142" spans="7:7" x14ac:dyDescent="0.25">
      <c r="G142">
        <v>0.15507499999999999</v>
      </c>
    </row>
    <row r="143" spans="7:7" x14ac:dyDescent="0.25">
      <c r="G143">
        <v>0.15576000000000001</v>
      </c>
    </row>
    <row r="144" spans="7:7" x14ac:dyDescent="0.25">
      <c r="G144">
        <v>0.15620400000000001</v>
      </c>
    </row>
    <row r="145" spans="7:7" x14ac:dyDescent="0.25">
      <c r="G145">
        <v>0.155226</v>
      </c>
    </row>
    <row r="146" spans="7:7" x14ac:dyDescent="0.25">
      <c r="G146">
        <v>0.15545</v>
      </c>
    </row>
    <row r="147" spans="7:7" x14ac:dyDescent="0.25">
      <c r="G147">
        <v>0.155638</v>
      </c>
    </row>
    <row r="148" spans="7:7" x14ac:dyDescent="0.25">
      <c r="G148">
        <v>0.15426300000000001</v>
      </c>
    </row>
    <row r="149" spans="7:7" x14ac:dyDescent="0.25">
      <c r="G149">
        <v>0.156357</v>
      </c>
    </row>
    <row r="150" spans="7:7" x14ac:dyDescent="0.25">
      <c r="G150">
        <v>0.155393</v>
      </c>
    </row>
    <row r="151" spans="7:7" x14ac:dyDescent="0.25">
      <c r="G151">
        <v>0.155752</v>
      </c>
    </row>
    <row r="152" spans="7:7" x14ac:dyDescent="0.25">
      <c r="G152">
        <v>0.15465899999999999</v>
      </c>
    </row>
    <row r="153" spans="7:7" x14ac:dyDescent="0.25">
      <c r="G153">
        <v>0.15668799999999999</v>
      </c>
    </row>
    <row r="154" spans="7:7" x14ac:dyDescent="0.25">
      <c r="G154">
        <v>0.15614800000000001</v>
      </c>
    </row>
    <row r="155" spans="7:7" x14ac:dyDescent="0.25">
      <c r="G155">
        <v>0.156364</v>
      </c>
    </row>
    <row r="156" spans="7:7" x14ac:dyDescent="0.25">
      <c r="G156">
        <v>0.15621199999999999</v>
      </c>
    </row>
    <row r="157" spans="7:7" x14ac:dyDescent="0.25">
      <c r="G157">
        <v>0.15496199999999999</v>
      </c>
    </row>
    <row r="158" spans="7:7" x14ac:dyDescent="0.25">
      <c r="G158">
        <v>0.15471299999999999</v>
      </c>
    </row>
    <row r="159" spans="7:7" x14ac:dyDescent="0.25">
      <c r="G159">
        <v>0.153943</v>
      </c>
    </row>
    <row r="160" spans="7:7" x14ac:dyDescent="0.25">
      <c r="G160">
        <v>0.154275</v>
      </c>
    </row>
    <row r="161" spans="7:7" x14ac:dyDescent="0.25">
      <c r="G161">
        <v>0.15432899999999999</v>
      </c>
    </row>
    <row r="162" spans="7:7" x14ac:dyDescent="0.25">
      <c r="G162">
        <v>0.15412600000000001</v>
      </c>
    </row>
    <row r="163" spans="7:7" x14ac:dyDescent="0.25">
      <c r="G163">
        <v>0.15426699999999999</v>
      </c>
    </row>
    <row r="164" spans="7:7" x14ac:dyDescent="0.25">
      <c r="G164">
        <v>0.153672</v>
      </c>
    </row>
    <row r="165" spans="7:7" x14ac:dyDescent="0.25">
      <c r="G165">
        <v>0.15439800000000001</v>
      </c>
    </row>
    <row r="166" spans="7:7" x14ac:dyDescent="0.25">
      <c r="G166">
        <v>0.154723</v>
      </c>
    </row>
    <row r="167" spans="7:7" x14ac:dyDescent="0.25">
      <c r="G167">
        <v>0.15631600000000001</v>
      </c>
    </row>
    <row r="168" spans="7:7" x14ac:dyDescent="0.25">
      <c r="G168">
        <v>0.155722</v>
      </c>
    </row>
    <row r="169" spans="7:7" x14ac:dyDescent="0.25">
      <c r="G169">
        <v>0.155054</v>
      </c>
    </row>
    <row r="170" spans="7:7" x14ac:dyDescent="0.25">
      <c r="G170">
        <v>0.15800900000000001</v>
      </c>
    </row>
    <row r="171" spans="7:7" x14ac:dyDescent="0.25">
      <c r="G171">
        <v>0.160164</v>
      </c>
    </row>
    <row r="172" spans="7:7" x14ac:dyDescent="0.25">
      <c r="G172">
        <v>0.15555099999999999</v>
      </c>
    </row>
    <row r="173" spans="7:7" x14ac:dyDescent="0.25">
      <c r="G173">
        <v>0.158001</v>
      </c>
    </row>
    <row r="174" spans="7:7" x14ac:dyDescent="0.25">
      <c r="G174">
        <v>0.15856700000000001</v>
      </c>
    </row>
    <row r="175" spans="7:7" x14ac:dyDescent="0.25">
      <c r="G175">
        <v>0.15597</v>
      </c>
    </row>
    <row r="176" spans="7:7" x14ac:dyDescent="0.25">
      <c r="G176">
        <v>0.156023</v>
      </c>
    </row>
    <row r="177" spans="7:7" x14ac:dyDescent="0.25">
      <c r="G177">
        <v>0.15462999999999999</v>
      </c>
    </row>
    <row r="178" spans="7:7" x14ac:dyDescent="0.25">
      <c r="G178">
        <v>0.15524299999999999</v>
      </c>
    </row>
    <row r="179" spans="7:7" x14ac:dyDescent="0.25">
      <c r="G179">
        <v>0.15618599999999999</v>
      </c>
    </row>
    <row r="180" spans="7:7" x14ac:dyDescent="0.25">
      <c r="G180">
        <v>0.153919</v>
      </c>
    </row>
    <row r="181" spans="7:7" x14ac:dyDescent="0.25">
      <c r="G181">
        <v>0.156219</v>
      </c>
    </row>
    <row r="182" spans="7:7" x14ac:dyDescent="0.25">
      <c r="G182">
        <v>0.15423600000000001</v>
      </c>
    </row>
    <row r="183" spans="7:7" x14ac:dyDescent="0.25">
      <c r="G183">
        <v>0.15649099999999999</v>
      </c>
    </row>
    <row r="184" spans="7:7" x14ac:dyDescent="0.25">
      <c r="G184">
        <v>0.1547</v>
      </c>
    </row>
    <row r="185" spans="7:7" x14ac:dyDescent="0.25">
      <c r="G185">
        <v>0.15940499999999999</v>
      </c>
    </row>
    <row r="186" spans="7:7" x14ac:dyDescent="0.25">
      <c r="G186">
        <v>0.15829099999999999</v>
      </c>
    </row>
    <row r="187" spans="7:7" x14ac:dyDescent="0.25">
      <c r="G187">
        <v>0.15833</v>
      </c>
    </row>
    <row r="188" spans="7:7" x14ac:dyDescent="0.25">
      <c r="G188">
        <v>0.15778300000000001</v>
      </c>
    </row>
    <row r="189" spans="7:7" x14ac:dyDescent="0.25">
      <c r="G189">
        <v>0.15748799999999999</v>
      </c>
    </row>
    <row r="190" spans="7:7" x14ac:dyDescent="0.25">
      <c r="G190">
        <v>0.15571199999999999</v>
      </c>
    </row>
    <row r="191" spans="7:7" x14ac:dyDescent="0.25">
      <c r="G191">
        <v>0.15540499999999999</v>
      </c>
    </row>
    <row r="192" spans="7:7" x14ac:dyDescent="0.25">
      <c r="G192">
        <v>0.15687400000000001</v>
      </c>
    </row>
    <row r="193" spans="7:7" x14ac:dyDescent="0.25">
      <c r="G193">
        <v>0.15558900000000001</v>
      </c>
    </row>
    <row r="194" spans="7:7" x14ac:dyDescent="0.25">
      <c r="G194">
        <v>0.16412599999999999</v>
      </c>
    </row>
    <row r="195" spans="7:7" x14ac:dyDescent="0.25">
      <c r="G195">
        <v>0.157083</v>
      </c>
    </row>
    <row r="196" spans="7:7" x14ac:dyDescent="0.25">
      <c r="G196">
        <v>0.157496</v>
      </c>
    </row>
    <row r="197" spans="7:7" x14ac:dyDescent="0.25">
      <c r="G197">
        <v>0.15726699999999999</v>
      </c>
    </row>
    <row r="198" spans="7:7" x14ac:dyDescent="0.25">
      <c r="G198">
        <v>0.15745899999999999</v>
      </c>
    </row>
    <row r="199" spans="7:7" x14ac:dyDescent="0.25">
      <c r="G199">
        <v>0.155084</v>
      </c>
    </row>
    <row r="200" spans="7:7" x14ac:dyDescent="0.25">
      <c r="G200">
        <v>0.15729799999999999</v>
      </c>
    </row>
    <row r="201" spans="7:7" x14ac:dyDescent="0.25">
      <c r="G201">
        <v>0.154416</v>
      </c>
    </row>
    <row r="202" spans="7:7" x14ac:dyDescent="0.25">
      <c r="G202">
        <v>0.15463299999999999</v>
      </c>
    </row>
    <row r="203" spans="7:7" x14ac:dyDescent="0.25">
      <c r="G203">
        <v>0.15517800000000001</v>
      </c>
    </row>
    <row r="204" spans="7:7" x14ac:dyDescent="0.25">
      <c r="G204">
        <v>0.153664</v>
      </c>
    </row>
    <row r="205" spans="7:7" x14ac:dyDescent="0.25">
      <c r="G205">
        <v>0.15523500000000001</v>
      </c>
    </row>
    <row r="206" spans="7:7" x14ac:dyDescent="0.25">
      <c r="G206">
        <v>0.154589</v>
      </c>
    </row>
    <row r="207" spans="7:7" x14ac:dyDescent="0.25">
      <c r="G207">
        <v>0.15437200000000001</v>
      </c>
    </row>
    <row r="208" spans="7:7" x14ac:dyDescent="0.25">
      <c r="G208">
        <v>0.15510199999999999</v>
      </c>
    </row>
    <row r="209" spans="7:7" x14ac:dyDescent="0.25">
      <c r="G209">
        <v>0.15434600000000001</v>
      </c>
    </row>
    <row r="210" spans="7:7" x14ac:dyDescent="0.25">
      <c r="G210">
        <v>0.15462999999999999</v>
      </c>
    </row>
    <row r="211" spans="7:7" x14ac:dyDescent="0.25">
      <c r="G211">
        <v>0.15529799999999999</v>
      </c>
    </row>
    <row r="212" spans="7:7" x14ac:dyDescent="0.25">
      <c r="G212">
        <v>0.156088</v>
      </c>
    </row>
    <row r="213" spans="7:7" x14ac:dyDescent="0.25">
      <c r="G213">
        <v>0.15617600000000001</v>
      </c>
    </row>
    <row r="214" spans="7:7" x14ac:dyDescent="0.25">
      <c r="G214">
        <v>0.155866</v>
      </c>
    </row>
    <row r="215" spans="7:7" x14ac:dyDescent="0.25">
      <c r="G215">
        <v>0.15501699999999999</v>
      </c>
    </row>
    <row r="216" spans="7:7" x14ac:dyDescent="0.25">
      <c r="G216">
        <v>0.15601999999999999</v>
      </c>
    </row>
    <row r="217" spans="7:7" x14ac:dyDescent="0.25">
      <c r="G217">
        <v>0.15529200000000001</v>
      </c>
    </row>
    <row r="218" spans="7:7" x14ac:dyDescent="0.25">
      <c r="G218">
        <v>0.156973</v>
      </c>
    </row>
    <row r="219" spans="7:7" x14ac:dyDescent="0.25">
      <c r="G219">
        <v>0.15964999999999999</v>
      </c>
    </row>
    <row r="220" spans="7:7" x14ac:dyDescent="0.25">
      <c r="G220">
        <v>0.158883</v>
      </c>
    </row>
    <row r="221" spans="7:7" x14ac:dyDescent="0.25">
      <c r="G221">
        <v>0.157833</v>
      </c>
    </row>
    <row r="222" spans="7:7" x14ac:dyDescent="0.25">
      <c r="G222">
        <v>0.15990699999999999</v>
      </c>
    </row>
    <row r="223" spans="7:7" x14ac:dyDescent="0.25">
      <c r="G223">
        <v>0.15960099999999999</v>
      </c>
    </row>
    <row r="224" spans="7:7" x14ac:dyDescent="0.25">
      <c r="G224">
        <v>0.15926199999999999</v>
      </c>
    </row>
    <row r="225" spans="7:7" x14ac:dyDescent="0.25">
      <c r="G225">
        <v>0.15939800000000001</v>
      </c>
    </row>
    <row r="226" spans="7:7" x14ac:dyDescent="0.25">
      <c r="G226">
        <v>0.15882599999999999</v>
      </c>
    </row>
    <row r="227" spans="7:7" x14ac:dyDescent="0.25">
      <c r="G227">
        <v>0.158253</v>
      </c>
    </row>
    <row r="228" spans="7:7" x14ac:dyDescent="0.25">
      <c r="G228">
        <v>0.15642500000000001</v>
      </c>
    </row>
    <row r="229" spans="7:7" x14ac:dyDescent="0.25">
      <c r="G229">
        <v>0.16015699999999999</v>
      </c>
    </row>
    <row r="230" spans="7:7" x14ac:dyDescent="0.25">
      <c r="G230">
        <v>0.16021199999999999</v>
      </c>
    </row>
    <row r="231" spans="7:7" x14ac:dyDescent="0.25">
      <c r="G231">
        <v>0.16155700000000001</v>
      </c>
    </row>
    <row r="232" spans="7:7" x14ac:dyDescent="0.25">
      <c r="G232">
        <v>0.16186500000000001</v>
      </c>
    </row>
    <row r="233" spans="7:7" x14ac:dyDescent="0.25">
      <c r="G233">
        <v>0.163026</v>
      </c>
    </row>
    <row r="234" spans="7:7" x14ac:dyDescent="0.25">
      <c r="G234">
        <v>0.15878</v>
      </c>
    </row>
    <row r="235" spans="7:7" x14ac:dyDescent="0.25">
      <c r="G235">
        <v>0.15962899999999999</v>
      </c>
    </row>
    <row r="236" spans="7:7" x14ac:dyDescent="0.25">
      <c r="G236">
        <v>0.15732099999999999</v>
      </c>
    </row>
    <row r="237" spans="7:7" x14ac:dyDescent="0.25">
      <c r="G237">
        <v>0.16186300000000001</v>
      </c>
    </row>
    <row r="238" spans="7:7" x14ac:dyDescent="0.25">
      <c r="G238">
        <v>0.15784000000000001</v>
      </c>
    </row>
    <row r="239" spans="7:7" x14ac:dyDescent="0.25">
      <c r="G239">
        <v>0.15792500000000001</v>
      </c>
    </row>
    <row r="240" spans="7:7" x14ac:dyDescent="0.25">
      <c r="G240">
        <v>0.15974099999999999</v>
      </c>
    </row>
  </sheetData>
  <mergeCells count="5">
    <mergeCell ref="G3:I3"/>
    <mergeCell ref="J44:AB44"/>
    <mergeCell ref="C4:E4"/>
    <mergeCell ref="G5:I5"/>
    <mergeCell ref="A22:H22"/>
  </mergeCells>
  <conditionalFormatting sqref="T5:X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X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X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9BF378DDB2E439311A79C629C1AFD" ma:contentTypeVersion="13" ma:contentTypeDescription="Create a new document." ma:contentTypeScope="" ma:versionID="e52519488f0223715395e57baa2b3f83">
  <xsd:schema xmlns:xsd="http://www.w3.org/2001/XMLSchema" xmlns:xs="http://www.w3.org/2001/XMLSchema" xmlns:p="http://schemas.microsoft.com/office/2006/metadata/properties" xmlns:ns3="1cc164cd-0cd8-452d-8d51-4c6a9a230b8b" xmlns:ns4="6e790ccd-13a9-4b26-85bd-7715c7f28fa7" targetNamespace="http://schemas.microsoft.com/office/2006/metadata/properties" ma:root="true" ma:fieldsID="86b8df7599812bbb467985417e7c1447" ns3:_="" ns4:_="">
    <xsd:import namespace="1cc164cd-0cd8-452d-8d51-4c6a9a230b8b"/>
    <xsd:import namespace="6e790ccd-13a9-4b26-85bd-7715c7f28f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164cd-0cd8-452d-8d51-4c6a9a230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90ccd-13a9-4b26-85bd-7715c7f28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464AC-522E-4341-BF0B-1AB639A90F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AA85CE-8A33-47FD-806B-FAEA6FEAD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c164cd-0cd8-452d-8d51-4c6a9a230b8b"/>
    <ds:schemaRef ds:uri="6e790ccd-13a9-4b26-85bd-7715c7f2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D752C-A7D2-41BF-93DE-E987256AA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Castro</dc:creator>
  <cp:keywords/>
  <dc:description/>
  <cp:lastModifiedBy>Bruno Castro</cp:lastModifiedBy>
  <cp:revision/>
  <dcterms:created xsi:type="dcterms:W3CDTF">2020-06-12T12:03:11Z</dcterms:created>
  <dcterms:modified xsi:type="dcterms:W3CDTF">2020-06-15T21:27:20Z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0x010100E749BF378DDB2E439311A79C629C1AFD</vt:lpwstr>
  </property>
</Properties>
</file>