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rey Hart\Google Drive\"/>
    </mc:Choice>
  </mc:AlternateContent>
  <bookViews>
    <workbookView xWindow="0" yWindow="0" windowWidth="28770" windowHeight="11595" tabRatio="704" activeTab="11"/>
  </bookViews>
  <sheets>
    <sheet name="Years" sheetId="22" r:id="rId1"/>
    <sheet name="Positions" sheetId="14" r:id="rId2"/>
    <sheet name="Teams" sheetId="15" r:id="rId3"/>
    <sheet name="Picks" sheetId="35" r:id="rId4"/>
    <sheet name="Rosters" sheetId="23" r:id="rId5"/>
    <sheet name="Players" sheetId="13" r:id="rId6"/>
    <sheet name="QBStats" sheetId="16" r:id="rId7"/>
    <sheet name="RBStats" sheetId="17" r:id="rId8"/>
    <sheet name="WRStats" sheetId="20" r:id="rId9"/>
    <sheet name="TEStats" sheetId="18" r:id="rId10"/>
    <sheet name="DSTStats" sheetId="19" r:id="rId11"/>
    <sheet name="KStats" sheetId="21" r:id="rId12"/>
  </sheets>
  <definedNames>
    <definedName name="_xlnm._FilterDatabase" localSheetId="5" hidden="1">Players!$B$2:$B$1201</definedName>
    <definedName name="_xlnm.Extract" localSheetId="5">Players!#REF!</definedName>
  </definedNames>
  <calcPr calcId="152511"/>
</workbook>
</file>

<file path=xl/calcChain.xml><?xml version="1.0" encoding="utf-8"?>
<calcChain xmlns="http://schemas.openxmlformats.org/spreadsheetml/2006/main">
  <c r="E2" i="23" l="1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B227" i="16" l="1"/>
  <c r="B239" i="16"/>
  <c r="B284" i="16"/>
  <c r="B115" i="16"/>
  <c r="B191" i="16"/>
  <c r="B201" i="16"/>
  <c r="B233" i="16"/>
  <c r="B106" i="16"/>
  <c r="B150" i="16"/>
  <c r="B120" i="16"/>
  <c r="B129" i="16"/>
  <c r="B258" i="16"/>
  <c r="B102" i="16"/>
  <c r="B182" i="16"/>
  <c r="B111" i="16"/>
  <c r="B97" i="16"/>
  <c r="B187" i="16"/>
  <c r="B134" i="16"/>
  <c r="B36" i="16"/>
  <c r="B73" i="16"/>
  <c r="B59" i="16"/>
  <c r="B46" i="16"/>
  <c r="B6" i="16"/>
  <c r="B68" i="16"/>
  <c r="B81" i="16"/>
  <c r="B86" i="16"/>
  <c r="B54" i="16"/>
  <c r="B11" i="16"/>
  <c r="B21" i="16"/>
  <c r="B26" i="16"/>
  <c r="B16" i="16"/>
  <c r="B31" i="16"/>
  <c r="B279" i="16"/>
  <c r="B226" i="16"/>
  <c r="B238" i="16"/>
  <c r="B235" i="16"/>
  <c r="B283" i="16"/>
  <c r="B216" i="16"/>
  <c r="B288" i="16"/>
  <c r="B114" i="16"/>
  <c r="B178" i="16"/>
  <c r="B190" i="16"/>
  <c r="B153" i="16"/>
  <c r="B200" i="16"/>
  <c r="B232" i="16"/>
  <c r="B267" i="16"/>
  <c r="B149" i="16"/>
  <c r="B119" i="16"/>
  <c r="N119" i="16" s="1"/>
  <c r="B144" i="16"/>
  <c r="B128" i="16"/>
  <c r="N128" i="16" s="1"/>
  <c r="B257" i="16"/>
  <c r="B195" i="16"/>
  <c r="N195" i="16" s="1"/>
  <c r="B101" i="16"/>
  <c r="B181" i="16"/>
  <c r="B110" i="16"/>
  <c r="B96" i="16"/>
  <c r="B186" i="16"/>
  <c r="B63" i="16"/>
  <c r="B133" i="16"/>
  <c r="B35" i="16"/>
  <c r="B72" i="16"/>
  <c r="B58" i="16"/>
  <c r="B45" i="16"/>
  <c r="B5" i="16"/>
  <c r="N5" i="16" s="1"/>
  <c r="B90" i="16"/>
  <c r="B67" i="16"/>
  <c r="B80" i="16"/>
  <c r="B85" i="16"/>
  <c r="N85" i="16" s="1"/>
  <c r="B53" i="16"/>
  <c r="B10" i="16"/>
  <c r="B20" i="16"/>
  <c r="B25" i="16"/>
  <c r="B15" i="16"/>
  <c r="B30" i="16"/>
  <c r="M31" i="16"/>
  <c r="M16" i="16"/>
  <c r="N16" i="16" s="1"/>
  <c r="M26" i="16"/>
  <c r="M21" i="16"/>
  <c r="N21" i="16" s="1"/>
  <c r="M11" i="16"/>
  <c r="M54" i="16"/>
  <c r="N54" i="16" s="1"/>
  <c r="M86" i="16"/>
  <c r="M81" i="16"/>
  <c r="N81" i="16" s="1"/>
  <c r="M68" i="16"/>
  <c r="M6" i="16"/>
  <c r="N6" i="16" s="1"/>
  <c r="M46" i="16"/>
  <c r="M59" i="16"/>
  <c r="N59" i="16" s="1"/>
  <c r="M73" i="16"/>
  <c r="M36" i="16"/>
  <c r="N36" i="16" s="1"/>
  <c r="M134" i="16"/>
  <c r="M187" i="16"/>
  <c r="M97" i="16"/>
  <c r="M111" i="16"/>
  <c r="N111" i="16" s="1"/>
  <c r="M182" i="16"/>
  <c r="M102" i="16"/>
  <c r="N102" i="16" s="1"/>
  <c r="M258" i="16"/>
  <c r="M129" i="16"/>
  <c r="N129" i="16" s="1"/>
  <c r="M120" i="16"/>
  <c r="M150" i="16"/>
  <c r="N150" i="16" s="1"/>
  <c r="M106" i="16"/>
  <c r="M233" i="16"/>
  <c r="N233" i="16" s="1"/>
  <c r="M201" i="16"/>
  <c r="M191" i="16"/>
  <c r="N191" i="16" s="1"/>
  <c r="M115" i="16"/>
  <c r="M284" i="16"/>
  <c r="M239" i="16"/>
  <c r="M227" i="16"/>
  <c r="N26" i="16"/>
  <c r="N86" i="16"/>
  <c r="N46" i="16"/>
  <c r="N134" i="16"/>
  <c r="N187" i="16"/>
  <c r="N182" i="16"/>
  <c r="N120" i="16"/>
  <c r="N201" i="16"/>
  <c r="N284" i="16"/>
  <c r="N239" i="16"/>
  <c r="N227" i="16"/>
  <c r="M30" i="16"/>
  <c r="M15" i="16"/>
  <c r="M25" i="16"/>
  <c r="M20" i="16"/>
  <c r="N20" i="16" s="1"/>
  <c r="M10" i="16"/>
  <c r="N10" i="16" s="1"/>
  <c r="M53" i="16"/>
  <c r="M85" i="16"/>
  <c r="M80" i="16"/>
  <c r="N80" i="16" s="1"/>
  <c r="M67" i="16"/>
  <c r="M90" i="16"/>
  <c r="M5" i="16"/>
  <c r="M45" i="16"/>
  <c r="N45" i="16" s="1"/>
  <c r="M58" i="16"/>
  <c r="N58" i="16" s="1"/>
  <c r="M72" i="16"/>
  <c r="N72" i="16" s="1"/>
  <c r="M35" i="16"/>
  <c r="M133" i="16"/>
  <c r="N133" i="16" s="1"/>
  <c r="M63" i="16"/>
  <c r="N63" i="16" s="1"/>
  <c r="M186" i="16"/>
  <c r="N186" i="16" s="1"/>
  <c r="M96" i="16"/>
  <c r="M110" i="16"/>
  <c r="N110" i="16" s="1"/>
  <c r="M181" i="16"/>
  <c r="N181" i="16" s="1"/>
  <c r="M101" i="16"/>
  <c r="N101" i="16" s="1"/>
  <c r="M195" i="16"/>
  <c r="M257" i="16"/>
  <c r="N257" i="16" s="1"/>
  <c r="M128" i="16"/>
  <c r="M144" i="16"/>
  <c r="N144" i="16" s="1"/>
  <c r="M119" i="16"/>
  <c r="M149" i="16"/>
  <c r="N149" i="16" s="1"/>
  <c r="M267" i="16"/>
  <c r="M232" i="16"/>
  <c r="N232" i="16" s="1"/>
  <c r="M200" i="16"/>
  <c r="M153" i="16"/>
  <c r="N153" i="16" s="1"/>
  <c r="M190" i="16"/>
  <c r="N190" i="16" s="1"/>
  <c r="M178" i="16"/>
  <c r="N178" i="16" s="1"/>
  <c r="M114" i="16"/>
  <c r="M288" i="16"/>
  <c r="N288" i="16" s="1"/>
  <c r="M216" i="16"/>
  <c r="N216" i="16" s="1"/>
  <c r="M283" i="16"/>
  <c r="N283" i="16" s="1"/>
  <c r="M235" i="16"/>
  <c r="M238" i="16"/>
  <c r="N238" i="16" s="1"/>
  <c r="M226" i="16"/>
  <c r="M279" i="16"/>
  <c r="N279" i="16" s="1"/>
  <c r="N267" i="16"/>
  <c r="N226" i="16"/>
  <c r="B2" i="16"/>
  <c r="B3" i="16"/>
  <c r="B4" i="16"/>
  <c r="B7" i="16"/>
  <c r="B8" i="16"/>
  <c r="B9" i="16"/>
  <c r="B12" i="16"/>
  <c r="B13" i="16"/>
  <c r="B14" i="16"/>
  <c r="B17" i="16"/>
  <c r="B18" i="16"/>
  <c r="B19" i="16"/>
  <c r="B22" i="16"/>
  <c r="B23" i="16"/>
  <c r="B24" i="16"/>
  <c r="B27" i="16"/>
  <c r="B28" i="16"/>
  <c r="B29" i="16"/>
  <c r="B32" i="16"/>
  <c r="B33" i="16"/>
  <c r="B34" i="16"/>
  <c r="B37" i="16"/>
  <c r="B38" i="16"/>
  <c r="B39" i="16"/>
  <c r="B40" i="16"/>
  <c r="B41" i="16"/>
  <c r="B42" i="16"/>
  <c r="B43" i="16"/>
  <c r="B44" i="16"/>
  <c r="B47" i="16"/>
  <c r="B48" i="16"/>
  <c r="B49" i="16"/>
  <c r="B50" i="16"/>
  <c r="B51" i="16"/>
  <c r="B52" i="16"/>
  <c r="B55" i="16"/>
  <c r="B56" i="16"/>
  <c r="B57" i="16"/>
  <c r="B60" i="16"/>
  <c r="B61" i="16"/>
  <c r="B62" i="16"/>
  <c r="B64" i="16"/>
  <c r="B65" i="16"/>
  <c r="B66" i="16"/>
  <c r="B69" i="16"/>
  <c r="B70" i="16"/>
  <c r="B71" i="16"/>
  <c r="B74" i="16"/>
  <c r="B75" i="16"/>
  <c r="B76" i="16"/>
  <c r="B77" i="16"/>
  <c r="B78" i="16"/>
  <c r="B79" i="16"/>
  <c r="B82" i="16"/>
  <c r="B83" i="16"/>
  <c r="B84" i="16"/>
  <c r="B87" i="16"/>
  <c r="B88" i="16"/>
  <c r="B89" i="16"/>
  <c r="B91" i="16"/>
  <c r="B92" i="16"/>
  <c r="B93" i="16"/>
  <c r="B94" i="16"/>
  <c r="B95" i="16"/>
  <c r="B98" i="16"/>
  <c r="B99" i="16"/>
  <c r="B100" i="16"/>
  <c r="B103" i="16"/>
  <c r="B104" i="16"/>
  <c r="B105" i="16"/>
  <c r="B107" i="16"/>
  <c r="B108" i="16"/>
  <c r="B109" i="16"/>
  <c r="B112" i="16"/>
  <c r="B113" i="16"/>
  <c r="B116" i="16"/>
  <c r="B117" i="16"/>
  <c r="B118" i="16"/>
  <c r="B121" i="16"/>
  <c r="B122" i="16"/>
  <c r="B123" i="16"/>
  <c r="B124" i="16"/>
  <c r="B125" i="16"/>
  <c r="B126" i="16"/>
  <c r="B127" i="16"/>
  <c r="B130" i="16"/>
  <c r="B131" i="16"/>
  <c r="B132" i="16"/>
  <c r="B135" i="16"/>
  <c r="B136" i="16"/>
  <c r="B137" i="16"/>
  <c r="B138" i="16"/>
  <c r="B139" i="16"/>
  <c r="B140" i="16"/>
  <c r="B141" i="16"/>
  <c r="B142" i="16"/>
  <c r="B143" i="16"/>
  <c r="B145" i="16"/>
  <c r="B146" i="16"/>
  <c r="B147" i="16"/>
  <c r="B148" i="16"/>
  <c r="B151" i="16"/>
  <c r="B152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9" i="16"/>
  <c r="B180" i="16"/>
  <c r="B183" i="16"/>
  <c r="B184" i="16"/>
  <c r="B185" i="16"/>
  <c r="B188" i="16"/>
  <c r="B189" i="16"/>
  <c r="B192" i="16"/>
  <c r="B193" i="16"/>
  <c r="B194" i="16"/>
  <c r="B196" i="16"/>
  <c r="B197" i="16"/>
  <c r="B198" i="16"/>
  <c r="B199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7" i="16"/>
  <c r="B218" i="16"/>
  <c r="B219" i="16"/>
  <c r="B220" i="16"/>
  <c r="B221" i="16"/>
  <c r="B222" i="16"/>
  <c r="B223" i="16"/>
  <c r="B224" i="16"/>
  <c r="B225" i="16"/>
  <c r="B228" i="16"/>
  <c r="B229" i="16"/>
  <c r="B230" i="16"/>
  <c r="B231" i="16"/>
  <c r="B234" i="16"/>
  <c r="B236" i="16"/>
  <c r="B237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9" i="16"/>
  <c r="B260" i="16"/>
  <c r="B261" i="16"/>
  <c r="B262" i="16"/>
  <c r="B263" i="16"/>
  <c r="B264" i="16"/>
  <c r="B265" i="16"/>
  <c r="B266" i="16"/>
  <c r="B268" i="16"/>
  <c r="B269" i="16"/>
  <c r="B270" i="16"/>
  <c r="B271" i="16"/>
  <c r="B272" i="16"/>
  <c r="B273" i="16"/>
  <c r="B274" i="16"/>
  <c r="B275" i="16"/>
  <c r="B276" i="16"/>
  <c r="B277" i="16"/>
  <c r="B278" i="16"/>
  <c r="B280" i="16"/>
  <c r="B281" i="16"/>
  <c r="B282" i="16"/>
  <c r="B285" i="16"/>
  <c r="B286" i="16"/>
  <c r="B287" i="16"/>
  <c r="B289" i="16"/>
  <c r="B290" i="16"/>
  <c r="B291" i="16"/>
  <c r="B292" i="16"/>
  <c r="B293" i="16"/>
  <c r="B294" i="16"/>
  <c r="B295" i="16"/>
  <c r="B296" i="16"/>
  <c r="N90" i="16" l="1"/>
  <c r="N53" i="16"/>
  <c r="N15" i="16"/>
  <c r="N30" i="16"/>
  <c r="N67" i="16"/>
  <c r="N114" i="16"/>
  <c r="N235" i="16"/>
  <c r="N31" i="16"/>
  <c r="N11" i="16"/>
  <c r="N68" i="16"/>
  <c r="N73" i="16"/>
  <c r="N97" i="16"/>
  <c r="N258" i="16"/>
  <c r="N106" i="16"/>
  <c r="N115" i="16"/>
  <c r="N200" i="16"/>
  <c r="N96" i="16"/>
  <c r="N35" i="16"/>
  <c r="N25" i="16"/>
  <c r="B2" i="19"/>
  <c r="B7" i="19"/>
  <c r="B12" i="19"/>
  <c r="B17" i="19"/>
  <c r="B22" i="19"/>
  <c r="B27" i="19"/>
  <c r="B32" i="19"/>
  <c r="B37" i="19"/>
  <c r="B42" i="19"/>
  <c r="B47" i="19"/>
  <c r="B52" i="19"/>
  <c r="B57" i="19"/>
  <c r="B62" i="19"/>
  <c r="B67" i="19"/>
  <c r="B72" i="19"/>
  <c r="B77" i="19"/>
  <c r="B82" i="19"/>
  <c r="B87" i="19"/>
  <c r="B92" i="19"/>
  <c r="B97" i="19"/>
  <c r="B102" i="19"/>
  <c r="B107" i="19"/>
  <c r="B112" i="19"/>
  <c r="B117" i="19"/>
  <c r="B122" i="19"/>
  <c r="B127" i="19"/>
  <c r="B132" i="19"/>
  <c r="J132" i="19" s="1"/>
  <c r="B137" i="19"/>
  <c r="J137" i="19" s="1"/>
  <c r="B142" i="19"/>
  <c r="B147" i="19"/>
  <c r="B152" i="19"/>
  <c r="B157" i="19"/>
  <c r="B18" i="19"/>
  <c r="B8" i="19"/>
  <c r="B23" i="19"/>
  <c r="B3" i="19"/>
  <c r="J3" i="19" s="1"/>
  <c r="B33" i="19"/>
  <c r="B28" i="19"/>
  <c r="B13" i="19"/>
  <c r="B63" i="19"/>
  <c r="B118" i="19"/>
  <c r="B148" i="19"/>
  <c r="B38" i="19"/>
  <c r="J38" i="19" s="1"/>
  <c r="B83" i="19"/>
  <c r="J83" i="19" s="1"/>
  <c r="B53" i="19"/>
  <c r="B58" i="19"/>
  <c r="B73" i="19"/>
  <c r="B68" i="19"/>
  <c r="J68" i="19" s="1"/>
  <c r="B108" i="19"/>
  <c r="B88" i="19"/>
  <c r="B113" i="19"/>
  <c r="B48" i="19"/>
  <c r="B98" i="19"/>
  <c r="B128" i="19"/>
  <c r="B78" i="19"/>
  <c r="B93" i="19"/>
  <c r="J93" i="19" s="1"/>
  <c r="B43" i="19"/>
  <c r="B103" i="19"/>
  <c r="B133" i="19"/>
  <c r="B123" i="19"/>
  <c r="B138" i="19"/>
  <c r="B143" i="19"/>
  <c r="B158" i="19"/>
  <c r="J158" i="19" s="1"/>
  <c r="B153" i="19"/>
  <c r="J153" i="19" s="1"/>
  <c r="B19" i="19"/>
  <c r="B9" i="19"/>
  <c r="B24" i="19"/>
  <c r="J24" i="19" s="1"/>
  <c r="B4" i="19"/>
  <c r="J4" i="19" s="1"/>
  <c r="B34" i="19"/>
  <c r="B29" i="19"/>
  <c r="B14" i="19"/>
  <c r="B64" i="19"/>
  <c r="B119" i="19"/>
  <c r="B149" i="19"/>
  <c r="B39" i="19"/>
  <c r="J39" i="19" s="1"/>
  <c r="B84" i="19"/>
  <c r="B54" i="19"/>
  <c r="B59" i="19"/>
  <c r="B74" i="19"/>
  <c r="B69" i="19"/>
  <c r="B109" i="19"/>
  <c r="B89" i="19"/>
  <c r="B114" i="19"/>
  <c r="B49" i="19"/>
  <c r="B99" i="19"/>
  <c r="B129" i="19"/>
  <c r="B79" i="19"/>
  <c r="B94" i="19"/>
  <c r="J94" i="19" s="1"/>
  <c r="B44" i="19"/>
  <c r="B104" i="19"/>
  <c r="B134" i="19"/>
  <c r="B124" i="19"/>
  <c r="J124" i="19" s="1"/>
  <c r="B139" i="19"/>
  <c r="B144" i="19"/>
  <c r="B159" i="19"/>
  <c r="J159" i="19" s="1"/>
  <c r="B154" i="19"/>
  <c r="J154" i="19" s="1"/>
  <c r="I2" i="19"/>
  <c r="I7" i="19"/>
  <c r="I12" i="19"/>
  <c r="I17" i="19"/>
  <c r="I22" i="19"/>
  <c r="I27" i="19"/>
  <c r="I32" i="19"/>
  <c r="I37" i="19"/>
  <c r="I42" i="19"/>
  <c r="I47" i="19"/>
  <c r="I52" i="19"/>
  <c r="I57" i="19"/>
  <c r="I62" i="19"/>
  <c r="I67" i="19"/>
  <c r="I72" i="19"/>
  <c r="I77" i="19"/>
  <c r="I82" i="19"/>
  <c r="I87" i="19"/>
  <c r="I92" i="19"/>
  <c r="I97" i="19"/>
  <c r="I102" i="19"/>
  <c r="I107" i="19"/>
  <c r="I112" i="19"/>
  <c r="I117" i="19"/>
  <c r="I122" i="19"/>
  <c r="I127" i="19"/>
  <c r="I132" i="19"/>
  <c r="I137" i="19"/>
  <c r="I142" i="19"/>
  <c r="I147" i="19"/>
  <c r="I152" i="19"/>
  <c r="J152" i="19" s="1"/>
  <c r="I157" i="19"/>
  <c r="J157" i="19" s="1"/>
  <c r="I18" i="19"/>
  <c r="I8" i="19"/>
  <c r="J8" i="19" s="1"/>
  <c r="I23" i="19"/>
  <c r="J23" i="19" s="1"/>
  <c r="I3" i="19"/>
  <c r="I33" i="19"/>
  <c r="I28" i="19"/>
  <c r="J28" i="19" s="1"/>
  <c r="I13" i="19"/>
  <c r="J13" i="19" s="1"/>
  <c r="I63" i="19"/>
  <c r="I118" i="19"/>
  <c r="I148" i="19"/>
  <c r="I38" i="19"/>
  <c r="I83" i="19"/>
  <c r="I53" i="19"/>
  <c r="I58" i="19"/>
  <c r="J58" i="19" s="1"/>
  <c r="I73" i="19"/>
  <c r="I68" i="19"/>
  <c r="I108" i="19"/>
  <c r="I88" i="19"/>
  <c r="J88" i="19" s="1"/>
  <c r="I113" i="19"/>
  <c r="I48" i="19"/>
  <c r="I98" i="19"/>
  <c r="I128" i="19"/>
  <c r="I78" i="19"/>
  <c r="J78" i="19" s="1"/>
  <c r="I93" i="19"/>
  <c r="I43" i="19"/>
  <c r="I103" i="19"/>
  <c r="J103" i="19" s="1"/>
  <c r="I133" i="19"/>
  <c r="I123" i="19"/>
  <c r="J123" i="19" s="1"/>
  <c r="I138" i="19"/>
  <c r="I143" i="19"/>
  <c r="J143" i="19" s="1"/>
  <c r="I158" i="19"/>
  <c r="I153" i="19"/>
  <c r="I19" i="19"/>
  <c r="I9" i="19"/>
  <c r="I24" i="19"/>
  <c r="I4" i="19"/>
  <c r="I34" i="19"/>
  <c r="I29" i="19"/>
  <c r="I14" i="19"/>
  <c r="J14" i="19" s="1"/>
  <c r="I64" i="19"/>
  <c r="I119" i="19"/>
  <c r="I149" i="19"/>
  <c r="I39" i="19"/>
  <c r="I84" i="19"/>
  <c r="J84" i="19" s="1"/>
  <c r="I54" i="19"/>
  <c r="I59" i="19"/>
  <c r="J59" i="19" s="1"/>
  <c r="I74" i="19"/>
  <c r="J74" i="19" s="1"/>
  <c r="I69" i="19"/>
  <c r="J69" i="19" s="1"/>
  <c r="I109" i="19"/>
  <c r="I89" i="19"/>
  <c r="I114" i="19"/>
  <c r="I49" i="19"/>
  <c r="I99" i="19"/>
  <c r="I129" i="19"/>
  <c r="I79" i="19"/>
  <c r="J79" i="19" s="1"/>
  <c r="I94" i="19"/>
  <c r="I44" i="19"/>
  <c r="I104" i="19"/>
  <c r="I134" i="19"/>
  <c r="I124" i="19"/>
  <c r="I139" i="19"/>
  <c r="I144" i="19"/>
  <c r="I159" i="19"/>
  <c r="I154" i="19"/>
  <c r="J2" i="19"/>
  <c r="J7" i="19"/>
  <c r="J12" i="19"/>
  <c r="J17" i="19"/>
  <c r="J22" i="19"/>
  <c r="J27" i="19"/>
  <c r="J32" i="19"/>
  <c r="J37" i="19"/>
  <c r="J42" i="19"/>
  <c r="J47" i="19"/>
  <c r="J52" i="19"/>
  <c r="J57" i="19"/>
  <c r="J62" i="19"/>
  <c r="J67" i="19"/>
  <c r="J72" i="19"/>
  <c r="J77" i="19"/>
  <c r="J82" i="19"/>
  <c r="J87" i="19"/>
  <c r="J92" i="19"/>
  <c r="J97" i="19"/>
  <c r="J102" i="19"/>
  <c r="J107" i="19"/>
  <c r="J112" i="19"/>
  <c r="J117" i="19"/>
  <c r="J122" i="19"/>
  <c r="J142" i="19"/>
  <c r="J18" i="19"/>
  <c r="J33" i="19"/>
  <c r="J118" i="19"/>
  <c r="J53" i="19"/>
  <c r="J73" i="19"/>
  <c r="J108" i="19"/>
  <c r="J113" i="19"/>
  <c r="J48" i="19"/>
  <c r="J98" i="19"/>
  <c r="J43" i="19"/>
  <c r="J133" i="19"/>
  <c r="J138" i="19"/>
  <c r="J19" i="19"/>
  <c r="J34" i="19"/>
  <c r="J119" i="19"/>
  <c r="J54" i="19"/>
  <c r="J109" i="19"/>
  <c r="J49" i="19"/>
  <c r="J99" i="19"/>
  <c r="J44" i="19"/>
  <c r="J134" i="19"/>
  <c r="J139" i="19"/>
  <c r="B2" i="21"/>
  <c r="B7" i="21"/>
  <c r="B12" i="21"/>
  <c r="B17" i="21"/>
  <c r="B22" i="21"/>
  <c r="B27" i="21"/>
  <c r="B32" i="21"/>
  <c r="B35" i="21"/>
  <c r="B37" i="21"/>
  <c r="B42" i="21"/>
  <c r="B45" i="21"/>
  <c r="B50" i="21"/>
  <c r="B55" i="21"/>
  <c r="B60" i="21"/>
  <c r="B65" i="21"/>
  <c r="B70" i="21"/>
  <c r="B75" i="21"/>
  <c r="B79" i="21"/>
  <c r="B83" i="21"/>
  <c r="B86" i="21"/>
  <c r="B89" i="21"/>
  <c r="B92" i="21"/>
  <c r="B96" i="21"/>
  <c r="B97" i="21"/>
  <c r="B102" i="21"/>
  <c r="B107" i="21"/>
  <c r="B112" i="21"/>
  <c r="B113" i="21"/>
  <c r="B117" i="21"/>
  <c r="B122" i="21"/>
  <c r="B123" i="21"/>
  <c r="B124" i="21"/>
  <c r="B128" i="21"/>
  <c r="B131" i="21"/>
  <c r="B134" i="21"/>
  <c r="B135" i="21"/>
  <c r="B137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63" i="21"/>
  <c r="B165" i="21"/>
  <c r="B167" i="21"/>
  <c r="B8" i="21"/>
  <c r="B3" i="21"/>
  <c r="B13" i="21"/>
  <c r="B23" i="21"/>
  <c r="B18" i="21"/>
  <c r="B51" i="21"/>
  <c r="B28" i="21"/>
  <c r="B84" i="21"/>
  <c r="B76" i="21"/>
  <c r="B80" i="21"/>
  <c r="B38" i="21"/>
  <c r="B36" i="21"/>
  <c r="B114" i="21"/>
  <c r="B129" i="21"/>
  <c r="B43" i="21"/>
  <c r="B61" i="21"/>
  <c r="B56" i="21"/>
  <c r="B71" i="21"/>
  <c r="B33" i="21"/>
  <c r="B98" i="21"/>
  <c r="B66" i="21"/>
  <c r="B168" i="21"/>
  <c r="B90" i="21"/>
  <c r="B87" i="21"/>
  <c r="B159" i="21"/>
  <c r="B46" i="21"/>
  <c r="B118" i="21"/>
  <c r="B138" i="21"/>
  <c r="B93" i="21"/>
  <c r="B136" i="21"/>
  <c r="B103" i="21"/>
  <c r="B125" i="21"/>
  <c r="B132" i="21"/>
  <c r="B108" i="21"/>
  <c r="B9" i="21"/>
  <c r="B4" i="21"/>
  <c r="B14" i="21"/>
  <c r="B24" i="21"/>
  <c r="B19" i="21"/>
  <c r="B52" i="21"/>
  <c r="B29" i="21"/>
  <c r="B85" i="21"/>
  <c r="B77" i="21"/>
  <c r="B81" i="21"/>
  <c r="B39" i="21"/>
  <c r="B115" i="21"/>
  <c r="B130" i="21"/>
  <c r="B44" i="21"/>
  <c r="B62" i="21"/>
  <c r="B57" i="21"/>
  <c r="B72" i="21"/>
  <c r="B34" i="21"/>
  <c r="B99" i="21"/>
  <c r="B67" i="21"/>
  <c r="B169" i="21"/>
  <c r="B91" i="21"/>
  <c r="B88" i="21"/>
  <c r="B160" i="21"/>
  <c r="B47" i="21"/>
  <c r="B119" i="21"/>
  <c r="B139" i="21"/>
  <c r="B94" i="21"/>
  <c r="B104" i="21"/>
  <c r="B126" i="21"/>
  <c r="B133" i="21"/>
  <c r="B109" i="21"/>
  <c r="B166" i="21"/>
  <c r="B164" i="21"/>
  <c r="H2" i="21"/>
  <c r="H7" i="21"/>
  <c r="H12" i="21"/>
  <c r="I12" i="21" s="1"/>
  <c r="H17" i="21"/>
  <c r="H22" i="21"/>
  <c r="H27" i="21"/>
  <c r="H32" i="21"/>
  <c r="I32" i="21" s="1"/>
  <c r="H35" i="21"/>
  <c r="H37" i="21"/>
  <c r="H42" i="21"/>
  <c r="H45" i="21"/>
  <c r="I45" i="21" s="1"/>
  <c r="H50" i="21"/>
  <c r="H55" i="21"/>
  <c r="H60" i="21"/>
  <c r="I60" i="21" s="1"/>
  <c r="H65" i="21"/>
  <c r="I65" i="21" s="1"/>
  <c r="H70" i="21"/>
  <c r="H75" i="21"/>
  <c r="H79" i="21"/>
  <c r="I79" i="21" s="1"/>
  <c r="H83" i="21"/>
  <c r="I83" i="21" s="1"/>
  <c r="H86" i="21"/>
  <c r="H89" i="21"/>
  <c r="H92" i="21"/>
  <c r="I92" i="21" s="1"/>
  <c r="H96" i="21"/>
  <c r="I96" i="21" s="1"/>
  <c r="H97" i="21"/>
  <c r="H102" i="21"/>
  <c r="H107" i="21"/>
  <c r="H112" i="21"/>
  <c r="I112" i="21" s="1"/>
  <c r="H113" i="21"/>
  <c r="H117" i="21"/>
  <c r="H122" i="21"/>
  <c r="I122" i="21" s="1"/>
  <c r="H123" i="21"/>
  <c r="I123" i="21" s="1"/>
  <c r="H124" i="21"/>
  <c r="H128" i="21"/>
  <c r="H131" i="21"/>
  <c r="H134" i="21"/>
  <c r="I134" i="21" s="1"/>
  <c r="H135" i="21"/>
  <c r="H137" i="21"/>
  <c r="H142" i="21"/>
  <c r="I142" i="21" s="1"/>
  <c r="H143" i="21"/>
  <c r="I143" i="21" s="1"/>
  <c r="H144" i="21"/>
  <c r="H145" i="21"/>
  <c r="H146" i="21"/>
  <c r="H147" i="21"/>
  <c r="I147" i="21" s="1"/>
  <c r="H148" i="21"/>
  <c r="H149" i="21"/>
  <c r="H150" i="21"/>
  <c r="I150" i="21" s="1"/>
  <c r="H151" i="21"/>
  <c r="I151" i="21" s="1"/>
  <c r="H152" i="21"/>
  <c r="H153" i="21"/>
  <c r="H154" i="21"/>
  <c r="I154" i="21" s="1"/>
  <c r="H155" i="21"/>
  <c r="I155" i="21" s="1"/>
  <c r="H156" i="21"/>
  <c r="H157" i="21"/>
  <c r="H158" i="21"/>
  <c r="H163" i="21"/>
  <c r="I163" i="21" s="1"/>
  <c r="H165" i="21"/>
  <c r="H167" i="21"/>
  <c r="H8" i="21"/>
  <c r="I8" i="21" s="1"/>
  <c r="H3" i="21"/>
  <c r="I3" i="21" s="1"/>
  <c r="H13" i="21"/>
  <c r="H23" i="21"/>
  <c r="H18" i="21"/>
  <c r="I18" i="21" s="1"/>
  <c r="H51" i="21"/>
  <c r="I51" i="21" s="1"/>
  <c r="H28" i="21"/>
  <c r="H84" i="21"/>
  <c r="H76" i="21"/>
  <c r="H80" i="21"/>
  <c r="I80" i="21" s="1"/>
  <c r="H38" i="21"/>
  <c r="H36" i="21"/>
  <c r="H114" i="21"/>
  <c r="H129" i="21"/>
  <c r="I129" i="21" s="1"/>
  <c r="H43" i="21"/>
  <c r="H61" i="21"/>
  <c r="H56" i="21"/>
  <c r="I56" i="21" s="1"/>
  <c r="H71" i="21"/>
  <c r="I71" i="21" s="1"/>
  <c r="H33" i="21"/>
  <c r="H98" i="21"/>
  <c r="H66" i="21"/>
  <c r="I66" i="21" s="1"/>
  <c r="H168" i="21"/>
  <c r="I168" i="21" s="1"/>
  <c r="H90" i="21"/>
  <c r="H87" i="21"/>
  <c r="H159" i="21"/>
  <c r="I159" i="21" s="1"/>
  <c r="H46" i="21"/>
  <c r="I46" i="21" s="1"/>
  <c r="H118" i="21"/>
  <c r="H138" i="21"/>
  <c r="H93" i="21"/>
  <c r="H136" i="21"/>
  <c r="I136" i="21" s="1"/>
  <c r="H103" i="21"/>
  <c r="H125" i="21"/>
  <c r="H132" i="21"/>
  <c r="H108" i="21"/>
  <c r="I108" i="21" s="1"/>
  <c r="H9" i="21"/>
  <c r="H4" i="21"/>
  <c r="H14" i="21"/>
  <c r="H24" i="21"/>
  <c r="I24" i="21" s="1"/>
  <c r="H19" i="21"/>
  <c r="H52" i="21"/>
  <c r="H29" i="21"/>
  <c r="H85" i="21"/>
  <c r="I85" i="21" s="1"/>
  <c r="H77" i="21"/>
  <c r="H81" i="21"/>
  <c r="H39" i="21"/>
  <c r="H115" i="21"/>
  <c r="I115" i="21" s="1"/>
  <c r="H130" i="21"/>
  <c r="H44" i="21"/>
  <c r="H62" i="21"/>
  <c r="H57" i="21"/>
  <c r="I57" i="21" s="1"/>
  <c r="H72" i="21"/>
  <c r="H34" i="21"/>
  <c r="H99" i="21"/>
  <c r="I99" i="21" s="1"/>
  <c r="H67" i="21"/>
  <c r="I67" i="21" s="1"/>
  <c r="H169" i="21"/>
  <c r="H91" i="21"/>
  <c r="H88" i="21"/>
  <c r="H160" i="21"/>
  <c r="I160" i="21" s="1"/>
  <c r="H47" i="21"/>
  <c r="H119" i="21"/>
  <c r="H139" i="21"/>
  <c r="H94" i="21"/>
  <c r="I94" i="21" s="1"/>
  <c r="H104" i="21"/>
  <c r="H126" i="21"/>
  <c r="H133" i="21"/>
  <c r="H109" i="21"/>
  <c r="I109" i="21" s="1"/>
  <c r="H166" i="21"/>
  <c r="H164" i="21"/>
  <c r="I7" i="21"/>
  <c r="I27" i="21"/>
  <c r="I42" i="21"/>
  <c r="I107" i="21"/>
  <c r="I131" i="21"/>
  <c r="I146" i="21"/>
  <c r="I158" i="21"/>
  <c r="I76" i="21"/>
  <c r="I114" i="21"/>
  <c r="I93" i="21"/>
  <c r="I29" i="21"/>
  <c r="B111" i="18"/>
  <c r="J111" i="18"/>
  <c r="B356" i="18"/>
  <c r="B45" i="18"/>
  <c r="J356" i="18"/>
  <c r="J45" i="18"/>
  <c r="B344" i="18"/>
  <c r="K344" i="18" s="1"/>
  <c r="B404" i="18"/>
  <c r="J344" i="18"/>
  <c r="J404" i="18"/>
  <c r="B201" i="18"/>
  <c r="J201" i="18"/>
  <c r="B229" i="18"/>
  <c r="J229" i="18"/>
  <c r="B135" i="18"/>
  <c r="J135" i="18"/>
  <c r="B100" i="18"/>
  <c r="B116" i="18"/>
  <c r="J100" i="18"/>
  <c r="K100" i="18" s="1"/>
  <c r="J116" i="18"/>
  <c r="B349" i="18"/>
  <c r="J349" i="18"/>
  <c r="B418" i="18"/>
  <c r="J418" i="18"/>
  <c r="B104" i="18"/>
  <c r="B184" i="18"/>
  <c r="J104" i="18"/>
  <c r="K104" i="18" s="1"/>
  <c r="J184" i="18"/>
  <c r="B53" i="18"/>
  <c r="J53" i="18"/>
  <c r="B391" i="18"/>
  <c r="J391" i="18"/>
  <c r="B160" i="18"/>
  <c r="J160" i="18"/>
  <c r="B359" i="18"/>
  <c r="J359" i="18"/>
  <c r="B22" i="18"/>
  <c r="J22" i="18"/>
  <c r="B378" i="18"/>
  <c r="J378" i="18"/>
  <c r="B243" i="18"/>
  <c r="J243" i="18"/>
  <c r="B267" i="18"/>
  <c r="J267" i="18"/>
  <c r="B248" i="18"/>
  <c r="J248" i="18"/>
  <c r="B263" i="18"/>
  <c r="J263" i="18"/>
  <c r="B331" i="18"/>
  <c r="J331" i="18"/>
  <c r="B290" i="18"/>
  <c r="B327" i="18"/>
  <c r="B363" i="18"/>
  <c r="J290" i="18"/>
  <c r="J327" i="18"/>
  <c r="J363" i="18"/>
  <c r="B215" i="18"/>
  <c r="J215" i="18"/>
  <c r="B145" i="18"/>
  <c r="J145" i="18"/>
  <c r="B313" i="18"/>
  <c r="J313" i="18"/>
  <c r="B322" i="18"/>
  <c r="J322" i="18"/>
  <c r="B320" i="18"/>
  <c r="B417" i="18"/>
  <c r="J320" i="18"/>
  <c r="J417" i="18"/>
  <c r="B360" i="18"/>
  <c r="J360" i="18"/>
  <c r="B304" i="18"/>
  <c r="J304" i="18"/>
  <c r="B400" i="18"/>
  <c r="B289" i="18"/>
  <c r="J400" i="18"/>
  <c r="J289" i="18"/>
  <c r="B149" i="18"/>
  <c r="J149" i="18"/>
  <c r="B249" i="18"/>
  <c r="J249" i="18"/>
  <c r="B250" i="18"/>
  <c r="J250" i="18"/>
  <c r="B2" i="18"/>
  <c r="B230" i="18"/>
  <c r="J2" i="18"/>
  <c r="J230" i="18"/>
  <c r="B326" i="18"/>
  <c r="B266" i="18"/>
  <c r="J326" i="18"/>
  <c r="J266" i="18"/>
  <c r="B152" i="18"/>
  <c r="J152" i="18"/>
  <c r="B419" i="18"/>
  <c r="J419" i="18"/>
  <c r="B432" i="18"/>
  <c r="J432" i="18"/>
  <c r="B334" i="18"/>
  <c r="J334" i="18"/>
  <c r="B357" i="18"/>
  <c r="J357" i="18"/>
  <c r="B340" i="18"/>
  <c r="J340" i="18"/>
  <c r="B268" i="18"/>
  <c r="J268" i="18"/>
  <c r="B297" i="18"/>
  <c r="J297" i="18"/>
  <c r="B70" i="18"/>
  <c r="J70" i="18"/>
  <c r="B239" i="18"/>
  <c r="J239" i="18"/>
  <c r="B312" i="18"/>
  <c r="B251" i="18"/>
  <c r="J312" i="18"/>
  <c r="J251" i="18"/>
  <c r="B431" i="18"/>
  <c r="J431" i="18"/>
  <c r="B125" i="18"/>
  <c r="J125" i="18"/>
  <c r="B436" i="18"/>
  <c r="J436" i="18"/>
  <c r="B370" i="18"/>
  <c r="J370" i="18"/>
  <c r="B364" i="18"/>
  <c r="B429" i="18"/>
  <c r="J364" i="18"/>
  <c r="J429" i="18"/>
  <c r="B317" i="18"/>
  <c r="J317" i="18"/>
  <c r="B371" i="18"/>
  <c r="J371" i="18"/>
  <c r="B372" i="18"/>
  <c r="J372" i="18"/>
  <c r="B191" i="18"/>
  <c r="J191" i="18"/>
  <c r="B415" i="18"/>
  <c r="J415" i="18"/>
  <c r="B147" i="18"/>
  <c r="J147" i="18"/>
  <c r="B272" i="18"/>
  <c r="J272" i="18"/>
  <c r="B227" i="18"/>
  <c r="B234" i="18"/>
  <c r="J227" i="18"/>
  <c r="K227" i="18" s="1"/>
  <c r="J234" i="18"/>
  <c r="B218" i="18"/>
  <c r="J218" i="18"/>
  <c r="B25" i="18"/>
  <c r="J25" i="18"/>
  <c r="B384" i="18"/>
  <c r="J384" i="18"/>
  <c r="B399" i="18"/>
  <c r="J399" i="18"/>
  <c r="B187" i="18"/>
  <c r="J187" i="18"/>
  <c r="B244" i="18"/>
  <c r="J244" i="18"/>
  <c r="B236" i="18"/>
  <c r="B167" i="18"/>
  <c r="B308" i="18"/>
  <c r="J236" i="18"/>
  <c r="J167" i="18"/>
  <c r="J308" i="18"/>
  <c r="B204" i="18"/>
  <c r="B222" i="18"/>
  <c r="B395" i="18"/>
  <c r="J204" i="18"/>
  <c r="J222" i="18"/>
  <c r="K222" i="18" s="1"/>
  <c r="J395" i="18"/>
  <c r="B241" i="18"/>
  <c r="J241" i="18"/>
  <c r="B283" i="18"/>
  <c r="J283" i="18"/>
  <c r="B127" i="18"/>
  <c r="J127" i="18"/>
  <c r="B292" i="18"/>
  <c r="J292" i="18"/>
  <c r="B252" i="18"/>
  <c r="B32" i="18"/>
  <c r="J252" i="18"/>
  <c r="J32" i="18"/>
  <c r="B273" i="18"/>
  <c r="J273" i="18"/>
  <c r="B274" i="18"/>
  <c r="J274" i="18"/>
  <c r="B228" i="18"/>
  <c r="J228" i="18"/>
  <c r="B386" i="18"/>
  <c r="J386" i="18"/>
  <c r="B435" i="18"/>
  <c r="J435" i="18"/>
  <c r="B264" i="18"/>
  <c r="J264" i="18"/>
  <c r="B336" i="18"/>
  <c r="J336" i="18"/>
  <c r="B402" i="18"/>
  <c r="J402" i="18"/>
  <c r="B57" i="18"/>
  <c r="J57" i="18"/>
  <c r="B279" i="18"/>
  <c r="B323" i="18"/>
  <c r="J279" i="18"/>
  <c r="J323" i="18"/>
  <c r="B139" i="18"/>
  <c r="J139" i="18"/>
  <c r="B12" i="18"/>
  <c r="J12" i="18"/>
  <c r="B151" i="18"/>
  <c r="J151" i="18"/>
  <c r="B185" i="18"/>
  <c r="J185" i="18"/>
  <c r="B319" i="18"/>
  <c r="J319" i="18"/>
  <c r="B302" i="18"/>
  <c r="J302" i="18"/>
  <c r="B7" i="18"/>
  <c r="J7" i="18"/>
  <c r="B420" i="18"/>
  <c r="J420" i="18"/>
  <c r="B398" i="18"/>
  <c r="B165" i="18"/>
  <c r="J398" i="18"/>
  <c r="J165" i="18"/>
  <c r="B423" i="18"/>
  <c r="J423" i="18"/>
  <c r="B107" i="18"/>
  <c r="J107" i="18"/>
  <c r="B217" i="18"/>
  <c r="J217" i="18"/>
  <c r="B156" i="18"/>
  <c r="J156" i="18"/>
  <c r="B164" i="18"/>
  <c r="J164" i="18"/>
  <c r="B425" i="18"/>
  <c r="J425" i="18"/>
  <c r="B335" i="18"/>
  <c r="B287" i="18"/>
  <c r="B81" i="18"/>
  <c r="J335" i="18"/>
  <c r="J287" i="18"/>
  <c r="K287" i="18" s="1"/>
  <c r="J81" i="18"/>
  <c r="B94" i="18"/>
  <c r="J94" i="18"/>
  <c r="B388" i="18"/>
  <c r="J388" i="18"/>
  <c r="B306" i="18"/>
  <c r="B430" i="18"/>
  <c r="J306" i="18"/>
  <c r="J430" i="18"/>
  <c r="B387" i="18"/>
  <c r="J387" i="18"/>
  <c r="B270" i="18"/>
  <c r="J270" i="18"/>
  <c r="B219" i="18"/>
  <c r="J219" i="18"/>
  <c r="B258" i="18"/>
  <c r="J258" i="18"/>
  <c r="B50" i="18"/>
  <c r="B342" i="18"/>
  <c r="J50" i="18"/>
  <c r="J342" i="18"/>
  <c r="B280" i="18"/>
  <c r="B389" i="18"/>
  <c r="J280" i="18"/>
  <c r="J389" i="18"/>
  <c r="B346" i="18"/>
  <c r="J346" i="18"/>
  <c r="B278" i="18"/>
  <c r="B30" i="18"/>
  <c r="J278" i="18"/>
  <c r="J30" i="18"/>
  <c r="B276" i="18"/>
  <c r="J276" i="18"/>
  <c r="B17" i="18"/>
  <c r="J17" i="18"/>
  <c r="B441" i="18"/>
  <c r="B124" i="18"/>
  <c r="J441" i="18"/>
  <c r="J124" i="18"/>
  <c r="B126" i="18"/>
  <c r="J126" i="18"/>
  <c r="B439" i="18"/>
  <c r="J439" i="18"/>
  <c r="B253" i="18"/>
  <c r="B351" i="18"/>
  <c r="J253" i="18"/>
  <c r="J351" i="18"/>
  <c r="B310" i="18"/>
  <c r="J310" i="18"/>
  <c r="B410" i="18"/>
  <c r="J410" i="18"/>
  <c r="B225" i="18"/>
  <c r="B158" i="18"/>
  <c r="J225" i="18"/>
  <c r="J158" i="18"/>
  <c r="B233" i="18"/>
  <c r="J233" i="18"/>
  <c r="B347" i="18"/>
  <c r="J347" i="18"/>
  <c r="B180" i="18"/>
  <c r="B355" i="18"/>
  <c r="B106" i="18"/>
  <c r="J180" i="18"/>
  <c r="J355" i="18"/>
  <c r="K355" i="18" s="1"/>
  <c r="J106" i="18"/>
  <c r="B208" i="18"/>
  <c r="B442" i="18"/>
  <c r="B311" i="18"/>
  <c r="J208" i="18"/>
  <c r="J442" i="18"/>
  <c r="J311" i="18"/>
  <c r="B36" i="18"/>
  <c r="J36" i="18"/>
  <c r="B345" i="18"/>
  <c r="J345" i="18"/>
  <c r="B238" i="18"/>
  <c r="B211" i="18"/>
  <c r="J238" i="18"/>
  <c r="J211" i="18"/>
  <c r="B71" i="18"/>
  <c r="J71" i="18"/>
  <c r="B131" i="18"/>
  <c r="J131" i="18"/>
  <c r="B358" i="18"/>
  <c r="J358" i="18"/>
  <c r="B328" i="18"/>
  <c r="B315" i="18"/>
  <c r="J328" i="18"/>
  <c r="J315" i="18"/>
  <c r="B406" i="18"/>
  <c r="J406" i="18"/>
  <c r="B382" i="18"/>
  <c r="J382" i="18"/>
  <c r="B40" i="18"/>
  <c r="J40" i="18"/>
  <c r="B206" i="18"/>
  <c r="B99" i="18"/>
  <c r="J206" i="18"/>
  <c r="J99" i="18"/>
  <c r="B305" i="18"/>
  <c r="J305" i="18"/>
  <c r="B281" i="18"/>
  <c r="J281" i="18"/>
  <c r="B433" i="18"/>
  <c r="J433" i="18"/>
  <c r="B329" i="18"/>
  <c r="B176" i="18"/>
  <c r="J329" i="18"/>
  <c r="J176" i="18"/>
  <c r="B277" i="18"/>
  <c r="J277" i="18"/>
  <c r="B245" i="18"/>
  <c r="J245" i="18"/>
  <c r="B397" i="18"/>
  <c r="J397" i="18"/>
  <c r="B324" i="18"/>
  <c r="B392" i="18"/>
  <c r="J324" i="18"/>
  <c r="J392" i="18"/>
  <c r="B337" i="18"/>
  <c r="J337" i="18"/>
  <c r="B226" i="18"/>
  <c r="J226" i="18"/>
  <c r="B348" i="18"/>
  <c r="J348" i="18"/>
  <c r="B332" i="18"/>
  <c r="B282" i="18"/>
  <c r="B330" i="18"/>
  <c r="J332" i="18"/>
  <c r="J282" i="18"/>
  <c r="J330" i="18"/>
  <c r="B62" i="18"/>
  <c r="J62" i="18"/>
  <c r="B235" i="18"/>
  <c r="B412" i="18"/>
  <c r="B121" i="18"/>
  <c r="J235" i="18"/>
  <c r="J412" i="18"/>
  <c r="J121" i="18"/>
  <c r="B377" i="18"/>
  <c r="J377" i="18"/>
  <c r="B424" i="18"/>
  <c r="J424" i="18"/>
  <c r="B373" i="18"/>
  <c r="J373" i="18"/>
  <c r="B86" i="18"/>
  <c r="J86" i="18"/>
  <c r="B288" i="18"/>
  <c r="B333" i="18"/>
  <c r="J288" i="18"/>
  <c r="J333" i="18"/>
  <c r="B91" i="18"/>
  <c r="J91" i="18"/>
  <c r="B209" i="18"/>
  <c r="B321" i="18"/>
  <c r="J209" i="18"/>
  <c r="K209" i="18" s="1"/>
  <c r="J321" i="18"/>
  <c r="B67" i="18"/>
  <c r="J67" i="18"/>
  <c r="B440" i="18"/>
  <c r="J440" i="18"/>
  <c r="B291" i="18"/>
  <c r="B318" i="18"/>
  <c r="J291" i="18"/>
  <c r="K291" i="18" s="1"/>
  <c r="J318" i="18"/>
  <c r="B221" i="18"/>
  <c r="J221" i="18"/>
  <c r="B220" i="18"/>
  <c r="J220" i="18"/>
  <c r="B171" i="18"/>
  <c r="J171" i="18"/>
  <c r="B381" i="18"/>
  <c r="J381" i="18"/>
  <c r="B299" i="18"/>
  <c r="J299" i="18"/>
  <c r="B247" i="18"/>
  <c r="J247" i="18"/>
  <c r="B350" i="18"/>
  <c r="J350" i="18"/>
  <c r="B271" i="18"/>
  <c r="J271" i="18"/>
  <c r="B354" i="18"/>
  <c r="J354" i="18"/>
  <c r="B396" i="18"/>
  <c r="B428" i="18"/>
  <c r="J396" i="18"/>
  <c r="J428" i="18"/>
  <c r="B143" i="18"/>
  <c r="J143" i="18"/>
  <c r="B316" i="18"/>
  <c r="B269" i="18"/>
  <c r="B207" i="18"/>
  <c r="B437" i="18"/>
  <c r="J316" i="18"/>
  <c r="J269" i="18"/>
  <c r="J207" i="18"/>
  <c r="J437" i="18"/>
  <c r="B362" i="18"/>
  <c r="J362" i="18"/>
  <c r="B192" i="18"/>
  <c r="B309" i="18"/>
  <c r="J192" i="18"/>
  <c r="J309" i="18"/>
  <c r="B79" i="18"/>
  <c r="J79" i="18"/>
  <c r="B403" i="18"/>
  <c r="J403" i="18"/>
  <c r="B74" i="18"/>
  <c r="B325" i="18"/>
  <c r="J74" i="18"/>
  <c r="J325" i="18"/>
  <c r="B341" i="18"/>
  <c r="J341" i="18"/>
  <c r="B411" i="18"/>
  <c r="B196" i="18"/>
  <c r="J411" i="18"/>
  <c r="K411" i="18" s="1"/>
  <c r="J196" i="18"/>
  <c r="B376" i="18"/>
  <c r="J376" i="18"/>
  <c r="B343" i="18"/>
  <c r="J343" i="18"/>
  <c r="B361" i="18"/>
  <c r="J361" i="18"/>
  <c r="B298" i="18"/>
  <c r="J298" i="18"/>
  <c r="B275" i="18"/>
  <c r="J275" i="18"/>
  <c r="B369" i="18"/>
  <c r="J369" i="18"/>
  <c r="B186" i="18"/>
  <c r="J186" i="18"/>
  <c r="B339" i="18"/>
  <c r="J339" i="18"/>
  <c r="B162" i="18"/>
  <c r="J162" i="18"/>
  <c r="B303" i="18"/>
  <c r="J303" i="18"/>
  <c r="B385" i="18"/>
  <c r="B216" i="18"/>
  <c r="B105" i="18"/>
  <c r="B163" i="18"/>
  <c r="B172" i="18"/>
  <c r="J385" i="18"/>
  <c r="J216" i="18"/>
  <c r="J105" i="18"/>
  <c r="J163" i="18"/>
  <c r="J172" i="18"/>
  <c r="B212" i="18"/>
  <c r="J212" i="18"/>
  <c r="B284" i="18"/>
  <c r="J284" i="18"/>
  <c r="B197" i="18"/>
  <c r="J197" i="18"/>
  <c r="B434" i="18"/>
  <c r="B193" i="18"/>
  <c r="J434" i="18"/>
  <c r="K434" i="18" s="1"/>
  <c r="J193" i="18"/>
  <c r="B177" i="18"/>
  <c r="J177" i="18"/>
  <c r="B246" i="18"/>
  <c r="B140" i="18"/>
  <c r="B157" i="18"/>
  <c r="J246" i="18"/>
  <c r="J140" i="18"/>
  <c r="K140" i="18" s="1"/>
  <c r="J157" i="18"/>
  <c r="B146" i="18"/>
  <c r="J146" i="18"/>
  <c r="B405" i="18"/>
  <c r="J405" i="18"/>
  <c r="B383" i="18"/>
  <c r="J383" i="18"/>
  <c r="B438" i="18"/>
  <c r="J438" i="18"/>
  <c r="B365" i="18"/>
  <c r="J365" i="18"/>
  <c r="B168" i="18"/>
  <c r="J168" i="18"/>
  <c r="B181" i="18"/>
  <c r="B188" i="18"/>
  <c r="J181" i="18"/>
  <c r="J188" i="18"/>
  <c r="B205" i="18"/>
  <c r="J205" i="18"/>
  <c r="B293" i="18"/>
  <c r="J293" i="18"/>
  <c r="B136" i="18"/>
  <c r="J136" i="18"/>
  <c r="B210" i="18"/>
  <c r="J210" i="18"/>
  <c r="B80" i="18"/>
  <c r="J80" i="18"/>
  <c r="B259" i="18"/>
  <c r="J259" i="18"/>
  <c r="B95" i="18"/>
  <c r="J95" i="18"/>
  <c r="B153" i="18"/>
  <c r="J153" i="18"/>
  <c r="B161" i="18"/>
  <c r="J161" i="18"/>
  <c r="B159" i="18"/>
  <c r="J159" i="18"/>
  <c r="B132" i="18"/>
  <c r="J132" i="18"/>
  <c r="B101" i="18"/>
  <c r="J101" i="18"/>
  <c r="B108" i="18"/>
  <c r="J108" i="18"/>
  <c r="B122" i="18"/>
  <c r="B58" i="18"/>
  <c r="J122" i="18"/>
  <c r="J58" i="18"/>
  <c r="B202" i="18"/>
  <c r="B3" i="18"/>
  <c r="J202" i="18"/>
  <c r="J3" i="18"/>
  <c r="B166" i="18"/>
  <c r="J166" i="18"/>
  <c r="B54" i="18"/>
  <c r="J54" i="18"/>
  <c r="B150" i="18"/>
  <c r="J150" i="18"/>
  <c r="B128" i="18"/>
  <c r="B117" i="18"/>
  <c r="J128" i="18"/>
  <c r="J117" i="18"/>
  <c r="B72" i="18"/>
  <c r="J72" i="18"/>
  <c r="B112" i="18"/>
  <c r="J112" i="18"/>
  <c r="B254" i="18"/>
  <c r="J254" i="18"/>
  <c r="B63" i="18"/>
  <c r="J63" i="18"/>
  <c r="B68" i="18"/>
  <c r="J68" i="18"/>
  <c r="B37" i="18"/>
  <c r="B31" i="18"/>
  <c r="J37" i="18"/>
  <c r="J31" i="18"/>
  <c r="B87" i="18"/>
  <c r="J87" i="18"/>
  <c r="B82" i="18"/>
  <c r="B51" i="18"/>
  <c r="J82" i="18"/>
  <c r="K82" i="18" s="1"/>
  <c r="J51" i="18"/>
  <c r="B75" i="18"/>
  <c r="J75" i="18"/>
  <c r="B407" i="18"/>
  <c r="J407" i="18"/>
  <c r="B26" i="18"/>
  <c r="J26" i="18"/>
  <c r="B13" i="18"/>
  <c r="J13" i="18"/>
  <c r="B92" i="18"/>
  <c r="J92" i="18"/>
  <c r="B8" i="18"/>
  <c r="J8" i="18"/>
  <c r="B46" i="18"/>
  <c r="J46" i="18"/>
  <c r="B41" i="18"/>
  <c r="J41" i="18"/>
  <c r="B18" i="18"/>
  <c r="J18" i="18"/>
  <c r="B148" i="18"/>
  <c r="J148" i="18"/>
  <c r="B285" i="18"/>
  <c r="B198" i="18"/>
  <c r="B366" i="18"/>
  <c r="J285" i="18"/>
  <c r="J198" i="18"/>
  <c r="J366" i="18"/>
  <c r="B178" i="18"/>
  <c r="J178" i="18"/>
  <c r="B93" i="18"/>
  <c r="J93" i="18"/>
  <c r="B118" i="18"/>
  <c r="J118" i="18"/>
  <c r="B194" i="18"/>
  <c r="B96" i="18"/>
  <c r="J194" i="18"/>
  <c r="K194" i="18" s="1"/>
  <c r="J96" i="18"/>
  <c r="B123" i="18"/>
  <c r="J123" i="18"/>
  <c r="B102" i="18"/>
  <c r="B173" i="18"/>
  <c r="J102" i="18"/>
  <c r="J173" i="18"/>
  <c r="B393" i="18"/>
  <c r="J393" i="18"/>
  <c r="B203" i="18"/>
  <c r="J203" i="18"/>
  <c r="B294" i="18"/>
  <c r="B113" i="18"/>
  <c r="J294" i="18"/>
  <c r="J113" i="18"/>
  <c r="B9" i="18"/>
  <c r="J9" i="18"/>
  <c r="B27" i="18"/>
  <c r="J27" i="18"/>
  <c r="B64" i="18"/>
  <c r="B260" i="18"/>
  <c r="B88" i="18"/>
  <c r="J64" i="18"/>
  <c r="J260" i="18"/>
  <c r="K260" i="18" s="1"/>
  <c r="J88" i="18"/>
  <c r="B59" i="18"/>
  <c r="J59" i="18"/>
  <c r="B33" i="18"/>
  <c r="B38" i="18"/>
  <c r="J33" i="18"/>
  <c r="J38" i="18"/>
  <c r="B76" i="18"/>
  <c r="J76" i="18"/>
  <c r="B83" i="18"/>
  <c r="J83" i="18"/>
  <c r="B47" i="18"/>
  <c r="J47" i="18"/>
  <c r="B154" i="18"/>
  <c r="J154" i="18"/>
  <c r="B23" i="18"/>
  <c r="J23" i="18"/>
  <c r="B144" i="18"/>
  <c r="J144" i="18"/>
  <c r="B55" i="18"/>
  <c r="J55" i="18"/>
  <c r="B19" i="18"/>
  <c r="J19" i="18"/>
  <c r="B255" i="18"/>
  <c r="J255" i="18"/>
  <c r="B42" i="18"/>
  <c r="J42" i="18"/>
  <c r="B4" i="18"/>
  <c r="J4" i="18"/>
  <c r="B14" i="18"/>
  <c r="J14" i="18"/>
  <c r="B403" i="20"/>
  <c r="J403" i="20"/>
  <c r="B694" i="20"/>
  <c r="J694" i="20"/>
  <c r="B483" i="20"/>
  <c r="B795" i="20"/>
  <c r="B725" i="20"/>
  <c r="J483" i="20"/>
  <c r="J795" i="20"/>
  <c r="J725" i="20"/>
  <c r="B749" i="20"/>
  <c r="J749" i="20"/>
  <c r="B254" i="20"/>
  <c r="J254" i="20"/>
  <c r="B365" i="20"/>
  <c r="J365" i="20"/>
  <c r="B224" i="20"/>
  <c r="B415" i="20"/>
  <c r="J224" i="20"/>
  <c r="J415" i="20"/>
  <c r="B116" i="20"/>
  <c r="J116" i="20"/>
  <c r="B371" i="20"/>
  <c r="B275" i="20"/>
  <c r="B213" i="20"/>
  <c r="B21" i="20"/>
  <c r="J371" i="20"/>
  <c r="K371" i="20" s="1"/>
  <c r="J275" i="20"/>
  <c r="J213" i="20"/>
  <c r="J21" i="20"/>
  <c r="B157" i="20"/>
  <c r="B328" i="20"/>
  <c r="J157" i="20"/>
  <c r="J328" i="20"/>
  <c r="B297" i="20"/>
  <c r="J297" i="20"/>
  <c r="B760" i="20"/>
  <c r="J760" i="20"/>
  <c r="B775" i="20"/>
  <c r="J775" i="20"/>
  <c r="B77" i="20"/>
  <c r="B424" i="20"/>
  <c r="J77" i="20"/>
  <c r="J424" i="20"/>
  <c r="B106" i="20"/>
  <c r="B267" i="20"/>
  <c r="J106" i="20"/>
  <c r="J267" i="20"/>
  <c r="B170" i="20"/>
  <c r="B789" i="20"/>
  <c r="J170" i="20"/>
  <c r="J789" i="20"/>
  <c r="B294" i="20"/>
  <c r="B505" i="20"/>
  <c r="B459" i="20"/>
  <c r="J294" i="20"/>
  <c r="J505" i="20"/>
  <c r="J459" i="20"/>
  <c r="B186" i="20"/>
  <c r="J186" i="20"/>
  <c r="B208" i="20"/>
  <c r="J208" i="20"/>
  <c r="B142" i="20"/>
  <c r="J142" i="20"/>
  <c r="B131" i="20"/>
  <c r="J131" i="20"/>
  <c r="B219" i="20"/>
  <c r="J219" i="20"/>
  <c r="B247" i="20"/>
  <c r="B262" i="20"/>
  <c r="B336" i="20"/>
  <c r="B101" i="20"/>
  <c r="J247" i="20"/>
  <c r="J262" i="20"/>
  <c r="K262" i="20" s="1"/>
  <c r="J336" i="20"/>
  <c r="K336" i="20" s="1"/>
  <c r="J101" i="20"/>
  <c r="B258" i="20"/>
  <c r="J258" i="20"/>
  <c r="B69" i="20"/>
  <c r="B175" i="20"/>
  <c r="J69" i="20"/>
  <c r="J175" i="20"/>
  <c r="B730" i="20"/>
  <c r="B358" i="20"/>
  <c r="J730" i="20"/>
  <c r="J358" i="20"/>
  <c r="B50" i="20"/>
  <c r="B53" i="20"/>
  <c r="B200" i="20"/>
  <c r="B181" i="20"/>
  <c r="J50" i="20"/>
  <c r="K50" i="20" s="1"/>
  <c r="J53" i="20"/>
  <c r="J200" i="20"/>
  <c r="J181" i="20"/>
  <c r="B570" i="20"/>
  <c r="B111" i="20"/>
  <c r="J570" i="20"/>
  <c r="J111" i="20"/>
  <c r="B553" i="20"/>
  <c r="B322" i="20"/>
  <c r="J553" i="20"/>
  <c r="J322" i="20"/>
  <c r="B152" i="20"/>
  <c r="B203" i="20"/>
  <c r="J152" i="20"/>
  <c r="J203" i="20"/>
  <c r="B308" i="20"/>
  <c r="J308" i="20"/>
  <c r="B123" i="20"/>
  <c r="B41" i="20"/>
  <c r="B58" i="20"/>
  <c r="J123" i="20"/>
  <c r="J41" i="20"/>
  <c r="J58" i="20"/>
  <c r="B36" i="20"/>
  <c r="J36" i="20"/>
  <c r="B289" i="20"/>
  <c r="J289" i="20"/>
  <c r="B133" i="20"/>
  <c r="B73" i="20"/>
  <c r="B138" i="20"/>
  <c r="J133" i="20"/>
  <c r="J73" i="20"/>
  <c r="J138" i="20"/>
  <c r="B148" i="20"/>
  <c r="B243" i="20"/>
  <c r="J148" i="20"/>
  <c r="J243" i="20"/>
  <c r="B64" i="20"/>
  <c r="B119" i="20"/>
  <c r="J64" i="20"/>
  <c r="J119" i="20"/>
  <c r="B236" i="20"/>
  <c r="J236" i="20"/>
  <c r="B47" i="20"/>
  <c r="J47" i="20"/>
  <c r="B193" i="20"/>
  <c r="J193" i="20"/>
  <c r="B31" i="20"/>
  <c r="B43" i="20"/>
  <c r="J31" i="20"/>
  <c r="J43" i="20"/>
  <c r="B26" i="20"/>
  <c r="B84" i="20"/>
  <c r="J26" i="20"/>
  <c r="J84" i="20"/>
  <c r="B126" i="20"/>
  <c r="J126" i="20"/>
  <c r="B9" i="20"/>
  <c r="B81" i="20"/>
  <c r="J9" i="20"/>
  <c r="J81" i="20"/>
  <c r="B93" i="20"/>
  <c r="B88" i="20"/>
  <c r="J93" i="20"/>
  <c r="J88" i="20"/>
  <c r="B12" i="20"/>
  <c r="J12" i="20"/>
  <c r="B4" i="20"/>
  <c r="J4" i="20"/>
  <c r="B457" i="20"/>
  <c r="J457" i="20"/>
  <c r="B402" i="20"/>
  <c r="B765" i="20"/>
  <c r="B780" i="20"/>
  <c r="B381" i="20"/>
  <c r="J402" i="20"/>
  <c r="K402" i="20" s="1"/>
  <c r="J765" i="20"/>
  <c r="J780" i="20"/>
  <c r="J381" i="20"/>
  <c r="B724" i="20"/>
  <c r="J724" i="20"/>
  <c r="B759" i="20"/>
  <c r="J759" i="20"/>
  <c r="B407" i="20"/>
  <c r="J407" i="20"/>
  <c r="B414" i="20"/>
  <c r="J414" i="20"/>
  <c r="B352" i="20"/>
  <c r="J352" i="20"/>
  <c r="B374" i="20"/>
  <c r="J374" i="20"/>
  <c r="B412" i="20"/>
  <c r="J412" i="20"/>
  <c r="B368" i="20"/>
  <c r="J368" i="20"/>
  <c r="B391" i="20"/>
  <c r="J391" i="20"/>
  <c r="B540" i="20"/>
  <c r="B164" i="20"/>
  <c r="J540" i="20"/>
  <c r="J164" i="20"/>
  <c r="B535" i="20"/>
  <c r="B748" i="20"/>
  <c r="J535" i="20"/>
  <c r="J748" i="20"/>
  <c r="B716" i="20"/>
  <c r="B422" i="20"/>
  <c r="B409" i="20"/>
  <c r="B192" i="20"/>
  <c r="J716" i="20"/>
  <c r="J422" i="20"/>
  <c r="J409" i="20"/>
  <c r="K409" i="20" s="1"/>
  <c r="J192" i="20"/>
  <c r="K422" i="20"/>
  <c r="B435" i="20"/>
  <c r="J435" i="20"/>
  <c r="B585" i="20"/>
  <c r="J585" i="20"/>
  <c r="B393" i="20"/>
  <c r="J393" i="20"/>
  <c r="B350" i="20"/>
  <c r="J350" i="20"/>
  <c r="B377" i="20"/>
  <c r="J377" i="20"/>
  <c r="B384" i="20"/>
  <c r="J384" i="20"/>
  <c r="B279" i="20"/>
  <c r="J279" i="20"/>
  <c r="B709" i="20"/>
  <c r="B622" i="20"/>
  <c r="J709" i="20"/>
  <c r="J622" i="20"/>
  <c r="B589" i="20"/>
  <c r="B301" i="20"/>
  <c r="J589" i="20"/>
  <c r="J301" i="20"/>
  <c r="B632" i="20"/>
  <c r="B397" i="20"/>
  <c r="J632" i="20"/>
  <c r="J397" i="20"/>
  <c r="B794" i="20"/>
  <c r="B774" i="20"/>
  <c r="B340" i="20"/>
  <c r="J794" i="20"/>
  <c r="J774" i="20"/>
  <c r="J340" i="20"/>
  <c r="B472" i="20"/>
  <c r="J472" i="20"/>
  <c r="B307" i="20"/>
  <c r="J307" i="20"/>
  <c r="B207" i="20"/>
  <c r="J207" i="20"/>
  <c r="B362" i="20"/>
  <c r="J362" i="20"/>
  <c r="B388" i="20"/>
  <c r="J388" i="20"/>
  <c r="B693" i="20"/>
  <c r="B386" i="20"/>
  <c r="J693" i="20"/>
  <c r="J386" i="20"/>
  <c r="B246" i="20"/>
  <c r="J246" i="20"/>
  <c r="B364" i="20"/>
  <c r="J364" i="20"/>
  <c r="B482" i="20"/>
  <c r="J482" i="20"/>
  <c r="B370" i="20"/>
  <c r="B147" i="20"/>
  <c r="J370" i="20"/>
  <c r="J147" i="20"/>
  <c r="B788" i="20"/>
  <c r="J788" i="20"/>
  <c r="B450" i="20"/>
  <c r="B228" i="20"/>
  <c r="B266" i="20"/>
  <c r="J450" i="20"/>
  <c r="J228" i="20"/>
  <c r="J266" i="20"/>
  <c r="B286" i="20"/>
  <c r="B296" i="20"/>
  <c r="J286" i="20"/>
  <c r="J296" i="20"/>
  <c r="B335" i="20"/>
  <c r="B269" i="20"/>
  <c r="B232" i="20"/>
  <c r="B807" i="20"/>
  <c r="J335" i="20"/>
  <c r="K335" i="20" s="1"/>
  <c r="J269" i="20"/>
  <c r="J232" i="20"/>
  <c r="K232" i="20" s="1"/>
  <c r="J807" i="20"/>
  <c r="B183" i="20"/>
  <c r="J183" i="20"/>
  <c r="B242" i="20"/>
  <c r="B251" i="20"/>
  <c r="B190" i="20"/>
  <c r="J242" i="20"/>
  <c r="J251" i="20"/>
  <c r="J190" i="20"/>
  <c r="B122" i="20"/>
  <c r="J122" i="20"/>
  <c r="B488" i="20"/>
  <c r="J488" i="20"/>
  <c r="B235" i="20"/>
  <c r="J235" i="20"/>
  <c r="B103" i="20"/>
  <c r="J103" i="20"/>
  <c r="B315" i="20"/>
  <c r="J315" i="20"/>
  <c r="B305" i="20"/>
  <c r="B110" i="20"/>
  <c r="B174" i="20"/>
  <c r="J305" i="20"/>
  <c r="J110" i="20"/>
  <c r="J174" i="20"/>
  <c r="B357" i="20"/>
  <c r="B284" i="20"/>
  <c r="B311" i="20"/>
  <c r="J357" i="20"/>
  <c r="J284" i="20"/>
  <c r="J311" i="20"/>
  <c r="B212" i="20"/>
  <c r="B293" i="20"/>
  <c r="B185" i="20"/>
  <c r="J212" i="20"/>
  <c r="J293" i="20"/>
  <c r="J185" i="20"/>
  <c r="B261" i="20"/>
  <c r="J261" i="20"/>
  <c r="B319" i="20"/>
  <c r="J319" i="20"/>
  <c r="B321" i="20"/>
  <c r="J321" i="20"/>
  <c r="B68" i="20"/>
  <c r="B331" i="20"/>
  <c r="J68" i="20"/>
  <c r="J331" i="20"/>
  <c r="B272" i="20"/>
  <c r="J272" i="20"/>
  <c r="B177" i="20"/>
  <c r="J177" i="20"/>
  <c r="B466" i="20"/>
  <c r="J466" i="20"/>
  <c r="B115" i="20"/>
  <c r="B274" i="20"/>
  <c r="B87" i="20"/>
  <c r="J115" i="20"/>
  <c r="J274" i="20"/>
  <c r="J87" i="20"/>
  <c r="B137" i="20"/>
  <c r="B202" i="20"/>
  <c r="J137" i="20"/>
  <c r="J202" i="20"/>
  <c r="B327" i="20"/>
  <c r="J327" i="20"/>
  <c r="B767" i="20"/>
  <c r="B288" i="20"/>
  <c r="J767" i="20"/>
  <c r="J288" i="20"/>
  <c r="B105" i="20"/>
  <c r="J105" i="20"/>
  <c r="B223" i="20"/>
  <c r="B118" i="20"/>
  <c r="B166" i="20"/>
  <c r="B199" i="20"/>
  <c r="J223" i="20"/>
  <c r="J118" i="20"/>
  <c r="K118" i="20" s="1"/>
  <c r="J166" i="20"/>
  <c r="K166" i="20" s="1"/>
  <c r="J199" i="20"/>
  <c r="B441" i="20"/>
  <c r="J441" i="20"/>
  <c r="B20" i="20"/>
  <c r="J20" i="20"/>
  <c r="B253" i="20"/>
  <c r="J253" i="20"/>
  <c r="B729" i="20"/>
  <c r="B169" i="20"/>
  <c r="J729" i="20"/>
  <c r="J169" i="20"/>
  <c r="B218" i="20"/>
  <c r="B151" i="20"/>
  <c r="J218" i="20"/>
  <c r="J151" i="20"/>
  <c r="B156" i="20"/>
  <c r="B130" i="20"/>
  <c r="B97" i="20"/>
  <c r="B92" i="20"/>
  <c r="J156" i="20"/>
  <c r="K156" i="20" s="1"/>
  <c r="J130" i="20"/>
  <c r="K130" i="20" s="1"/>
  <c r="J97" i="20"/>
  <c r="J92" i="20"/>
  <c r="B161" i="20"/>
  <c r="J161" i="20"/>
  <c r="B197" i="20"/>
  <c r="J197" i="20"/>
  <c r="B180" i="20"/>
  <c r="B30" i="20"/>
  <c r="J180" i="20"/>
  <c r="J30" i="20"/>
  <c r="B80" i="20"/>
  <c r="J80" i="20"/>
  <c r="B62" i="20"/>
  <c r="B100" i="20"/>
  <c r="J62" i="20"/>
  <c r="J100" i="20"/>
  <c r="B39" i="20"/>
  <c r="J39" i="20"/>
  <c r="B57" i="20"/>
  <c r="J57" i="20"/>
  <c r="B25" i="20"/>
  <c r="J25" i="20"/>
  <c r="B8" i="20"/>
  <c r="J8" i="20"/>
  <c r="B16" i="20"/>
  <c r="B35" i="20"/>
  <c r="J16" i="20"/>
  <c r="J35" i="20"/>
  <c r="B3" i="20"/>
  <c r="J3" i="20"/>
  <c r="B239" i="20"/>
  <c r="J239" i="20"/>
  <c r="B614" i="20"/>
  <c r="J614" i="20"/>
  <c r="B480" i="20"/>
  <c r="J480" i="20"/>
  <c r="B179" i="20"/>
  <c r="J179" i="20"/>
  <c r="B304" i="20"/>
  <c r="J304" i="20"/>
  <c r="B538" i="20"/>
  <c r="J538" i="20"/>
  <c r="B764" i="20"/>
  <c r="J764" i="20"/>
  <c r="B629" i="20"/>
  <c r="B806" i="20"/>
  <c r="B790" i="20"/>
  <c r="B758" i="20"/>
  <c r="J629" i="20"/>
  <c r="J806" i="20"/>
  <c r="J790" i="20"/>
  <c r="J758" i="20"/>
  <c r="B743" i="20"/>
  <c r="B526" i="20"/>
  <c r="J743" i="20"/>
  <c r="J526" i="20"/>
  <c r="B145" i="20"/>
  <c r="B113" i="20"/>
  <c r="J145" i="20"/>
  <c r="J113" i="20"/>
  <c r="B173" i="20"/>
  <c r="J173" i="20"/>
  <c r="B283" i="20"/>
  <c r="J283" i="20"/>
  <c r="B625" i="20"/>
  <c r="J625" i="20"/>
  <c r="B400" i="20"/>
  <c r="B556" i="20"/>
  <c r="J400" i="20"/>
  <c r="J556" i="20"/>
  <c r="B804" i="20"/>
  <c r="B437" i="20"/>
  <c r="J804" i="20"/>
  <c r="J437" i="20"/>
  <c r="B666" i="20"/>
  <c r="J666" i="20"/>
  <c r="B601" i="20"/>
  <c r="B320" i="20"/>
  <c r="J601" i="20"/>
  <c r="J320" i="20"/>
  <c r="B657" i="20"/>
  <c r="B771" i="20"/>
  <c r="B206" i="20"/>
  <c r="J657" i="20"/>
  <c r="J771" i="20"/>
  <c r="J206" i="20"/>
  <c r="B545" i="20"/>
  <c r="J545" i="20"/>
  <c r="B439" i="20"/>
  <c r="B757" i="20"/>
  <c r="J439" i="20"/>
  <c r="J757" i="20"/>
  <c r="B617" i="20"/>
  <c r="J617" i="20"/>
  <c r="B618" i="20"/>
  <c r="J618" i="20"/>
  <c r="B610" i="20"/>
  <c r="J610" i="20"/>
  <c r="B536" i="20"/>
  <c r="J536" i="20"/>
  <c r="B516" i="20"/>
  <c r="J516" i="20"/>
  <c r="B61" i="20"/>
  <c r="J61" i="20"/>
  <c r="B741" i="20"/>
  <c r="J741" i="20"/>
  <c r="B260" i="20"/>
  <c r="J260" i="20"/>
  <c r="B333" i="20"/>
  <c r="B201" i="20"/>
  <c r="J333" i="20"/>
  <c r="J201" i="20"/>
  <c r="B699" i="20"/>
  <c r="B287" i="20"/>
  <c r="B176" i="20"/>
  <c r="J699" i="20"/>
  <c r="J287" i="20"/>
  <c r="J176" i="20"/>
  <c r="B662" i="20"/>
  <c r="B539" i="20"/>
  <c r="J662" i="20"/>
  <c r="J539" i="20"/>
  <c r="B487" i="20"/>
  <c r="J487" i="20"/>
  <c r="B56" i="20"/>
  <c r="J56" i="20"/>
  <c r="B504" i="20"/>
  <c r="J504" i="20"/>
  <c r="B196" i="20"/>
  <c r="J196" i="20"/>
  <c r="B99" i="20"/>
  <c r="J99" i="20"/>
  <c r="B432" i="20"/>
  <c r="J432" i="20"/>
  <c r="B695" i="20"/>
  <c r="J695" i="20"/>
  <c r="B420" i="20"/>
  <c r="J420" i="20"/>
  <c r="B447" i="20"/>
  <c r="B683" i="20"/>
  <c r="J447" i="20"/>
  <c r="J683" i="20"/>
  <c r="B292" i="20"/>
  <c r="B698" i="20"/>
  <c r="J292" i="20"/>
  <c r="J698" i="20"/>
  <c r="B772" i="20"/>
  <c r="J772" i="20"/>
  <c r="B387" i="20"/>
  <c r="B146" i="20"/>
  <c r="J387" i="20"/>
  <c r="J146" i="20"/>
  <c r="B734" i="20"/>
  <c r="B436" i="20"/>
  <c r="J734" i="20"/>
  <c r="J436" i="20"/>
  <c r="B753" i="20"/>
  <c r="J753" i="20"/>
  <c r="B361" i="20"/>
  <c r="J361" i="20"/>
  <c r="B552" i="20"/>
  <c r="J552" i="20"/>
  <c r="B621" i="20"/>
  <c r="B430" i="20"/>
  <c r="B735" i="20"/>
  <c r="B406" i="20"/>
  <c r="J621" i="20"/>
  <c r="J430" i="20"/>
  <c r="J735" i="20"/>
  <c r="J406" i="20"/>
  <c r="B667" i="20"/>
  <c r="B184" i="20"/>
  <c r="J667" i="20"/>
  <c r="J184" i="20"/>
  <c r="B677" i="20"/>
  <c r="J677" i="20"/>
  <c r="B102" i="20"/>
  <c r="B593" i="20"/>
  <c r="J102" i="20"/>
  <c r="J593" i="20"/>
  <c r="B682" i="20"/>
  <c r="B141" i="20"/>
  <c r="J682" i="20"/>
  <c r="J141" i="20"/>
  <c r="B390" i="20"/>
  <c r="B537" i="20"/>
  <c r="J390" i="20"/>
  <c r="J537" i="20"/>
  <c r="B687" i="20"/>
  <c r="B525" i="20"/>
  <c r="B608" i="20"/>
  <c r="J687" i="20"/>
  <c r="J525" i="20"/>
  <c r="J608" i="20"/>
  <c r="B543" i="20"/>
  <c r="B805" i="20"/>
  <c r="B659" i="20"/>
  <c r="J543" i="20"/>
  <c r="J805" i="20"/>
  <c r="J659" i="20"/>
  <c r="B784" i="20"/>
  <c r="B742" i="20"/>
  <c r="B721" i="20"/>
  <c r="B490" i="20"/>
  <c r="J784" i="20"/>
  <c r="J742" i="20"/>
  <c r="J721" i="20"/>
  <c r="J490" i="20"/>
  <c r="B444" i="20"/>
  <c r="B792" i="20"/>
  <c r="J444" i="20"/>
  <c r="J792" i="20"/>
  <c r="B136" i="20"/>
  <c r="J136" i="20"/>
  <c r="B619" i="20"/>
  <c r="B766" i="20"/>
  <c r="B733" i="20"/>
  <c r="B692" i="20"/>
  <c r="B606" i="20"/>
  <c r="J619" i="20"/>
  <c r="J766" i="20"/>
  <c r="J733" i="20"/>
  <c r="J692" i="20"/>
  <c r="J606" i="20"/>
  <c r="B773" i="20"/>
  <c r="B150" i="20"/>
  <c r="B443" i="20"/>
  <c r="J773" i="20"/>
  <c r="J150" i="20"/>
  <c r="J443" i="20"/>
  <c r="B268" i="20"/>
  <c r="J268" i="20"/>
  <c r="B343" i="20"/>
  <c r="J343" i="20"/>
  <c r="B300" i="20"/>
  <c r="B523" i="20"/>
  <c r="J300" i="20"/>
  <c r="J523" i="20"/>
  <c r="B529" i="20"/>
  <c r="J529" i="20"/>
  <c r="B7" i="20"/>
  <c r="J7" i="20"/>
  <c r="B431" i="20"/>
  <c r="B676" i="20"/>
  <c r="J431" i="20"/>
  <c r="J676" i="20"/>
  <c r="B737" i="20"/>
  <c r="J737" i="20"/>
  <c r="B231" i="20"/>
  <c r="B531" i="20"/>
  <c r="J231" i="20"/>
  <c r="J531" i="20"/>
  <c r="B745" i="20"/>
  <c r="J745" i="20"/>
  <c r="B273" i="20"/>
  <c r="B642" i="20"/>
  <c r="B638" i="20"/>
  <c r="B493" i="20"/>
  <c r="B517" i="20"/>
  <c r="J273" i="20"/>
  <c r="J642" i="20"/>
  <c r="J638" i="20"/>
  <c r="J493" i="20"/>
  <c r="J517" i="20"/>
  <c r="B557" i="20"/>
  <c r="B697" i="20"/>
  <c r="J557" i="20"/>
  <c r="J697" i="20"/>
  <c r="B155" i="20"/>
  <c r="B230" i="20"/>
  <c r="J155" i="20"/>
  <c r="J230" i="20"/>
  <c r="B497" i="20"/>
  <c r="J497" i="20"/>
  <c r="B34" i="20"/>
  <c r="J34" i="20"/>
  <c r="B38" i="20"/>
  <c r="J38" i="20"/>
  <c r="B675" i="20"/>
  <c r="J675" i="20"/>
  <c r="B378" i="20"/>
  <c r="B641" i="20"/>
  <c r="B63" i="20"/>
  <c r="B356" i="20"/>
  <c r="J378" i="20"/>
  <c r="J641" i="20"/>
  <c r="J63" i="20"/>
  <c r="J356" i="20"/>
  <c r="B647" i="20"/>
  <c r="J647" i="20"/>
  <c r="B515" i="20"/>
  <c r="J515" i="20"/>
  <c r="B519" i="20"/>
  <c r="B568" i="20"/>
  <c r="J519" i="20"/>
  <c r="J568" i="20"/>
  <c r="B492" i="20"/>
  <c r="J492" i="20"/>
  <c r="B763" i="20"/>
  <c r="J763" i="20"/>
  <c r="B712" i="20"/>
  <c r="B576" i="20"/>
  <c r="B198" i="20"/>
  <c r="J712" i="20"/>
  <c r="J576" i="20"/>
  <c r="J198" i="20"/>
  <c r="B49" i="20"/>
  <c r="J49" i="20"/>
  <c r="B575" i="20"/>
  <c r="B227" i="20"/>
  <c r="J575" i="20"/>
  <c r="J227" i="20"/>
  <c r="B723" i="20"/>
  <c r="B530" i="20"/>
  <c r="J723" i="20"/>
  <c r="J530" i="20"/>
  <c r="B165" i="20"/>
  <c r="J165" i="20"/>
  <c r="B257" i="20"/>
  <c r="B746" i="20"/>
  <c r="J257" i="20"/>
  <c r="J746" i="20"/>
  <c r="B561" i="20"/>
  <c r="B803" i="20"/>
  <c r="J561" i="20"/>
  <c r="J803" i="20"/>
  <c r="B520" i="20"/>
  <c r="B655" i="20"/>
  <c r="B514" i="20"/>
  <c r="J520" i="20"/>
  <c r="J655" i="20"/>
  <c r="J514" i="20"/>
  <c r="B785" i="20"/>
  <c r="J785" i="20"/>
  <c r="B646" i="20"/>
  <c r="B250" i="20"/>
  <c r="J646" i="20"/>
  <c r="J250" i="20"/>
  <c r="B355" i="20"/>
  <c r="B595" i="20"/>
  <c r="J355" i="20"/>
  <c r="J595" i="20"/>
  <c r="B549" i="20"/>
  <c r="B464" i="20"/>
  <c r="J549" i="20"/>
  <c r="J464" i="20"/>
  <c r="B616" i="20"/>
  <c r="J616" i="20"/>
  <c r="B395" i="20"/>
  <c r="J395" i="20"/>
  <c r="B125" i="20"/>
  <c r="B453" i="20"/>
  <c r="J125" i="20"/>
  <c r="J453" i="20"/>
  <c r="B303" i="20"/>
  <c r="B689" i="20"/>
  <c r="J303" i="20"/>
  <c r="J689" i="20"/>
  <c r="B704" i="20"/>
  <c r="J704" i="20"/>
  <c r="B496" i="20"/>
  <c r="B613" i="20"/>
  <c r="J496" i="20"/>
  <c r="J613" i="20"/>
  <c r="B751" i="20"/>
  <c r="B688" i="20"/>
  <c r="B163" i="20"/>
  <c r="B670" i="20"/>
  <c r="B509" i="20"/>
  <c r="J751" i="20"/>
  <c r="J688" i="20"/>
  <c r="J163" i="20"/>
  <c r="J670" i="20"/>
  <c r="J509" i="20"/>
  <c r="B563" i="20"/>
  <c r="J563" i="20"/>
  <c r="B643" i="20"/>
  <c r="B664" i="20"/>
  <c r="J643" i="20"/>
  <c r="J664" i="20"/>
  <c r="B503" i="20"/>
  <c r="B222" i="20"/>
  <c r="J503" i="20"/>
  <c r="J222" i="20"/>
  <c r="B600" i="20"/>
  <c r="B797" i="20"/>
  <c r="B168" i="20"/>
  <c r="B240" i="20"/>
  <c r="J600" i="20"/>
  <c r="J797" i="20"/>
  <c r="J168" i="20"/>
  <c r="J240" i="20"/>
  <c r="B738" i="20"/>
  <c r="B578" i="20"/>
  <c r="B295" i="20"/>
  <c r="B630" i="20"/>
  <c r="J738" i="20"/>
  <c r="J578" i="20"/>
  <c r="J295" i="20"/>
  <c r="J630" i="20"/>
  <c r="B96" i="20"/>
  <c r="J96" i="20"/>
  <c r="B798" i="20"/>
  <c r="J798" i="20"/>
  <c r="B637" i="20"/>
  <c r="B477" i="20"/>
  <c r="B599" i="20"/>
  <c r="B52" i="20"/>
  <c r="B494" i="20"/>
  <c r="B665" i="20"/>
  <c r="B718" i="20"/>
  <c r="J637" i="20"/>
  <c r="J477" i="20"/>
  <c r="J599" i="20"/>
  <c r="J52" i="20"/>
  <c r="J494" i="20"/>
  <c r="J665" i="20"/>
  <c r="J718" i="20"/>
  <c r="B518" i="20"/>
  <c r="B306" i="20"/>
  <c r="J518" i="20"/>
  <c r="J306" i="20"/>
  <c r="B799" i="20"/>
  <c r="J799" i="20"/>
  <c r="B634" i="20"/>
  <c r="B566" i="20"/>
  <c r="B546" i="20"/>
  <c r="J634" i="20"/>
  <c r="J566" i="20"/>
  <c r="J546" i="20"/>
  <c r="B684" i="20"/>
  <c r="B385" i="20"/>
  <c r="B396" i="20"/>
  <c r="J684" i="20"/>
  <c r="J385" i="20"/>
  <c r="J396" i="20"/>
  <c r="B722" i="20"/>
  <c r="J722" i="20"/>
  <c r="B11" i="20"/>
  <c r="J11" i="20"/>
  <c r="B332" i="20"/>
  <c r="B569" i="20"/>
  <c r="J332" i="20"/>
  <c r="J569" i="20"/>
  <c r="B410" i="20"/>
  <c r="J410" i="20"/>
  <c r="B609" i="20"/>
  <c r="B433" i="20"/>
  <c r="J609" i="20"/>
  <c r="J433" i="20"/>
  <c r="B747" i="20"/>
  <c r="J747" i="20"/>
  <c r="B344" i="20"/>
  <c r="J344" i="20"/>
  <c r="B707" i="20"/>
  <c r="B547" i="20"/>
  <c r="B15" i="20"/>
  <c r="B588" i="20"/>
  <c r="B686" i="20"/>
  <c r="B216" i="20"/>
  <c r="J707" i="20"/>
  <c r="J547" i="20"/>
  <c r="J15" i="20"/>
  <c r="J588" i="20"/>
  <c r="J686" i="20"/>
  <c r="J216" i="20"/>
  <c r="B383" i="20"/>
  <c r="J383" i="20"/>
  <c r="B448" i="20"/>
  <c r="B117" i="20"/>
  <c r="B584" i="20"/>
  <c r="B489" i="20"/>
  <c r="J448" i="20"/>
  <c r="J117" i="20"/>
  <c r="J584" i="20"/>
  <c r="J489" i="20"/>
  <c r="B778" i="20"/>
  <c r="J778" i="20"/>
  <c r="B628" i="20"/>
  <c r="J628" i="20"/>
  <c r="B270" i="20"/>
  <c r="B567" i="20"/>
  <c r="J270" i="20"/>
  <c r="J567" i="20"/>
  <c r="B121" i="20"/>
  <c r="J121" i="20"/>
  <c r="B663" i="20"/>
  <c r="J663" i="20"/>
  <c r="B627" i="20"/>
  <c r="J627" i="20"/>
  <c r="B334" i="20"/>
  <c r="J334" i="20"/>
  <c r="B491" i="20"/>
  <c r="J491" i="20"/>
  <c r="B234" i="20"/>
  <c r="J234" i="20"/>
  <c r="B465" i="20"/>
  <c r="J465" i="20"/>
  <c r="B777" i="20"/>
  <c r="J777" i="20"/>
  <c r="B421" i="20"/>
  <c r="B429" i="20"/>
  <c r="J421" i="20"/>
  <c r="J429" i="20"/>
  <c r="B573" i="20"/>
  <c r="J573" i="20"/>
  <c r="B770" i="20"/>
  <c r="J770" i="20"/>
  <c r="B83" i="20"/>
  <c r="J83" i="20"/>
  <c r="B401" i="20"/>
  <c r="B351" i="20"/>
  <c r="J401" i="20"/>
  <c r="J351" i="20"/>
  <c r="B756" i="20"/>
  <c r="J756" i="20"/>
  <c r="B768" i="20"/>
  <c r="B129" i="20"/>
  <c r="J768" i="20"/>
  <c r="J129" i="20"/>
  <c r="B615" i="20"/>
  <c r="J615" i="20"/>
  <c r="B478" i="20"/>
  <c r="J478" i="20"/>
  <c r="B510" i="20"/>
  <c r="B660" i="20"/>
  <c r="J510" i="20"/>
  <c r="J660" i="20"/>
  <c r="B511" i="20"/>
  <c r="J511" i="20"/>
  <c r="B668" i="20"/>
  <c r="B534" i="20"/>
  <c r="J668" i="20"/>
  <c r="J534" i="20"/>
  <c r="B495" i="20"/>
  <c r="J495" i="20"/>
  <c r="B455" i="20"/>
  <c r="B574" i="20"/>
  <c r="J455" i="20"/>
  <c r="J574" i="20"/>
  <c r="B380" i="20"/>
  <c r="J380" i="20"/>
  <c r="B532" i="20"/>
  <c r="J532" i="20"/>
  <c r="B271" i="20"/>
  <c r="J271" i="20"/>
  <c r="B438" i="20"/>
  <c r="B427" i="20"/>
  <c r="B645" i="20"/>
  <c r="J438" i="20"/>
  <c r="J427" i="20"/>
  <c r="J645" i="20"/>
  <c r="B470" i="20"/>
  <c r="B644" i="20"/>
  <c r="B769" i="20"/>
  <c r="J470" i="20"/>
  <c r="J644" i="20"/>
  <c r="J769" i="20"/>
  <c r="B522" i="20"/>
  <c r="J522" i="20"/>
  <c r="B413" i="20"/>
  <c r="B579" i="20"/>
  <c r="J413" i="20"/>
  <c r="J579" i="20"/>
  <c r="B661" i="20"/>
  <c r="B591" i="20"/>
  <c r="J661" i="20"/>
  <c r="J591" i="20"/>
  <c r="B72" i="20"/>
  <c r="J72" i="20"/>
  <c r="B671" i="20"/>
  <c r="J671" i="20"/>
  <c r="B800" i="20"/>
  <c r="B720" i="20"/>
  <c r="B349" i="20"/>
  <c r="J800" i="20"/>
  <c r="J720" i="20"/>
  <c r="J349" i="20"/>
  <c r="B653" i="20"/>
  <c r="J653" i="20"/>
  <c r="B582" i="20"/>
  <c r="J582" i="20"/>
  <c r="B636" i="20"/>
  <c r="J636" i="20"/>
  <c r="B706" i="20"/>
  <c r="B597" i="20"/>
  <c r="B779" i="20"/>
  <c r="J706" i="20"/>
  <c r="J597" i="20"/>
  <c r="J779" i="20"/>
  <c r="B736" i="20"/>
  <c r="J736" i="20"/>
  <c r="B649" i="20"/>
  <c r="J649" i="20"/>
  <c r="B475" i="20"/>
  <c r="J475" i="20"/>
  <c r="B744" i="20"/>
  <c r="J744" i="20"/>
  <c r="B132" i="20"/>
  <c r="B191" i="20"/>
  <c r="J132" i="20"/>
  <c r="J191" i="20"/>
  <c r="B318" i="20"/>
  <c r="J318" i="20"/>
  <c r="B481" i="20"/>
  <c r="J481" i="20"/>
  <c r="B559" i="20"/>
  <c r="J559" i="20"/>
  <c r="B423" i="20"/>
  <c r="J423" i="20"/>
  <c r="B648" i="20"/>
  <c r="J648" i="20"/>
  <c r="B445" i="20"/>
  <c r="J445" i="20"/>
  <c r="B109" i="20"/>
  <c r="B474" i="20"/>
  <c r="B674" i="20"/>
  <c r="B605" i="20"/>
  <c r="B326" i="20"/>
  <c r="B787" i="20"/>
  <c r="B24" i="20"/>
  <c r="J109" i="20"/>
  <c r="J474" i="20"/>
  <c r="J674" i="20"/>
  <c r="J605" i="20"/>
  <c r="J326" i="20"/>
  <c r="J787" i="20"/>
  <c r="J24" i="20"/>
  <c r="B512" i="20"/>
  <c r="J512" i="20"/>
  <c r="B19" i="20"/>
  <c r="B513" i="20"/>
  <c r="B802" i="20"/>
  <c r="J19" i="20"/>
  <c r="J513" i="20"/>
  <c r="J802" i="20"/>
  <c r="B502" i="20"/>
  <c r="B265" i="20"/>
  <c r="B499" i="20"/>
  <c r="B786" i="20"/>
  <c r="B755" i="20"/>
  <c r="J502" i="20"/>
  <c r="J265" i="20"/>
  <c r="J499" i="20"/>
  <c r="J786" i="20"/>
  <c r="J755" i="20"/>
  <c r="B114" i="20"/>
  <c r="J114" i="20"/>
  <c r="B476" i="20"/>
  <c r="J476" i="20"/>
  <c r="B104" i="20"/>
  <c r="J104" i="20"/>
  <c r="B776" i="20"/>
  <c r="J776" i="20"/>
  <c r="B631" i="20"/>
  <c r="B713" i="20"/>
  <c r="J631" i="20"/>
  <c r="J713" i="20"/>
  <c r="B42" i="20"/>
  <c r="J42" i="20"/>
  <c r="B500" i="20"/>
  <c r="B486" i="20"/>
  <c r="J500" i="20"/>
  <c r="J486" i="20"/>
  <c r="B590" i="20"/>
  <c r="B607" i="20"/>
  <c r="B681" i="20"/>
  <c r="B752" i="20"/>
  <c r="B389" i="20"/>
  <c r="J590" i="20"/>
  <c r="J607" i="20"/>
  <c r="J681" i="20"/>
  <c r="J752" i="20"/>
  <c r="J389" i="20"/>
  <c r="B446" i="20"/>
  <c r="J446" i="20"/>
  <c r="B454" i="20"/>
  <c r="B91" i="20"/>
  <c r="B791" i="20"/>
  <c r="J454" i="20"/>
  <c r="J91" i="20"/>
  <c r="J791" i="20"/>
  <c r="B577" i="20"/>
  <c r="J577" i="20"/>
  <c r="B594" i="20"/>
  <c r="J594" i="20"/>
  <c r="B76" i="20"/>
  <c r="J76" i="20"/>
  <c r="B392" i="20"/>
  <c r="J392" i="20"/>
  <c r="B673" i="20"/>
  <c r="J673" i="20"/>
  <c r="B801" i="20"/>
  <c r="J801" i="20"/>
  <c r="B469" i="20"/>
  <c r="B548" i="20"/>
  <c r="J469" i="20"/>
  <c r="J548" i="20"/>
  <c r="B245" i="20"/>
  <c r="J245" i="20"/>
  <c r="B501" i="20"/>
  <c r="J501" i="20"/>
  <c r="B719" i="20"/>
  <c r="J719" i="20"/>
  <c r="B442" i="20"/>
  <c r="B650" i="20"/>
  <c r="B703" i="20"/>
  <c r="J442" i="20"/>
  <c r="J650" i="20"/>
  <c r="J703" i="20"/>
  <c r="B640" i="20"/>
  <c r="J640" i="20"/>
  <c r="B238" i="20"/>
  <c r="B583" i="20"/>
  <c r="J238" i="20"/>
  <c r="J583" i="20"/>
  <c r="B783" i="20"/>
  <c r="J783" i="20"/>
  <c r="B182" i="20"/>
  <c r="B233" i="20"/>
  <c r="B701" i="20"/>
  <c r="J182" i="20"/>
  <c r="J233" i="20"/>
  <c r="J701" i="20"/>
  <c r="B310" i="20"/>
  <c r="J310" i="20"/>
  <c r="B366" i="20"/>
  <c r="J366" i="20"/>
  <c r="B419" i="20"/>
  <c r="B700" i="20"/>
  <c r="B217" i="20"/>
  <c r="J419" i="20"/>
  <c r="J700" i="20"/>
  <c r="J217" i="20"/>
  <c r="B373" i="20"/>
  <c r="B652" i="20"/>
  <c r="J373" i="20"/>
  <c r="J652" i="20"/>
  <c r="B708" i="20"/>
  <c r="J708" i="20"/>
  <c r="B696" i="20"/>
  <c r="J696" i="20"/>
  <c r="B524" i="20"/>
  <c r="B375" i="20"/>
  <c r="J524" i="20"/>
  <c r="J375" i="20"/>
  <c r="B456" i="20"/>
  <c r="B211" i="20"/>
  <c r="B562" i="20"/>
  <c r="J456" i="20"/>
  <c r="J211" i="20"/>
  <c r="J562" i="20"/>
  <c r="B285" i="20"/>
  <c r="B282" i="20"/>
  <c r="J285" i="20"/>
  <c r="J282" i="20"/>
  <c r="B434" i="20"/>
  <c r="B581" i="20"/>
  <c r="B558" i="20"/>
  <c r="J434" i="20"/>
  <c r="J581" i="20"/>
  <c r="J558" i="20"/>
  <c r="B376" i="20"/>
  <c r="J376" i="20"/>
  <c r="B715" i="20"/>
  <c r="J715" i="20"/>
  <c r="B382" i="20"/>
  <c r="J382" i="20"/>
  <c r="B428" i="20"/>
  <c r="J428" i="20"/>
  <c r="B521" i="20"/>
  <c r="B458" i="20"/>
  <c r="J521" i="20"/>
  <c r="J458" i="20"/>
  <c r="B612" i="20"/>
  <c r="J612" i="20"/>
  <c r="B587" i="20"/>
  <c r="J587" i="20"/>
  <c r="B440" i="20"/>
  <c r="B705" i="20"/>
  <c r="B508" i="20"/>
  <c r="J440" i="20"/>
  <c r="J705" i="20"/>
  <c r="J508" i="20"/>
  <c r="B710" i="20"/>
  <c r="J710" i="20"/>
  <c r="B620" i="20"/>
  <c r="J620" i="20"/>
  <c r="B626" i="20"/>
  <c r="J626" i="20"/>
  <c r="B533" i="20"/>
  <c r="J533" i="20"/>
  <c r="B347" i="20"/>
  <c r="B793" i="20"/>
  <c r="J347" i="20"/>
  <c r="J793" i="20"/>
  <c r="B339" i="20"/>
  <c r="B635" i="20"/>
  <c r="B580" i="20"/>
  <c r="J339" i="20"/>
  <c r="J635" i="20"/>
  <c r="J580" i="20"/>
  <c r="B314" i="20"/>
  <c r="B714" i="20"/>
  <c r="J314" i="20"/>
  <c r="J714" i="20"/>
  <c r="B680" i="20"/>
  <c r="J680" i="20"/>
  <c r="B586" i="20"/>
  <c r="B189" i="20"/>
  <c r="J586" i="20"/>
  <c r="J189" i="20"/>
  <c r="B367" i="20"/>
  <c r="J367" i="20"/>
  <c r="B639" i="20"/>
  <c r="B544" i="20"/>
  <c r="B541" i="20"/>
  <c r="J639" i="20"/>
  <c r="J544" i="20"/>
  <c r="J541" i="20"/>
  <c r="B252" i="20"/>
  <c r="B86" i="20"/>
  <c r="J252" i="20"/>
  <c r="J86" i="20"/>
  <c r="B363" i="20"/>
  <c r="J363" i="20"/>
  <c r="B46" i="20"/>
  <c r="J46" i="20"/>
  <c r="B669" i="20"/>
  <c r="J669" i="20"/>
  <c r="B462" i="20"/>
  <c r="J462" i="20"/>
  <c r="B611" i="20"/>
  <c r="J611" i="20"/>
  <c r="B658" i="20"/>
  <c r="J658" i="20"/>
  <c r="B672" i="20"/>
  <c r="J672" i="20"/>
  <c r="B781" i="20"/>
  <c r="J781" i="20"/>
  <c r="B408" i="20"/>
  <c r="J408" i="20"/>
  <c r="B727" i="20"/>
  <c r="J727" i="20"/>
  <c r="B596" i="20"/>
  <c r="J596" i="20"/>
  <c r="B651" i="20"/>
  <c r="J651" i="20"/>
  <c r="B463" i="20"/>
  <c r="B325" i="20"/>
  <c r="B782" i="20"/>
  <c r="B604" i="20"/>
  <c r="J463" i="20"/>
  <c r="J325" i="20"/>
  <c r="J782" i="20"/>
  <c r="J604" i="20"/>
  <c r="B2" i="20"/>
  <c r="J2" i="20"/>
  <c r="B685" i="20"/>
  <c r="J685" i="20"/>
  <c r="B560" i="20"/>
  <c r="B728" i="20"/>
  <c r="B479" i="20"/>
  <c r="J560" i="20"/>
  <c r="J728" i="20"/>
  <c r="J479" i="20"/>
  <c r="B473" i="20"/>
  <c r="J473" i="20"/>
  <c r="B449" i="20"/>
  <c r="J449" i="20"/>
  <c r="B278" i="20"/>
  <c r="B603" i="20"/>
  <c r="B411" i="20"/>
  <c r="J278" i="20"/>
  <c r="J603" i="20"/>
  <c r="J411" i="20"/>
  <c r="B654" i="20"/>
  <c r="J654" i="20"/>
  <c r="B418" i="20"/>
  <c r="B40" i="20"/>
  <c r="B598" i="20"/>
  <c r="J418" i="20"/>
  <c r="J40" i="20"/>
  <c r="J598" i="20"/>
  <c r="B241" i="20"/>
  <c r="B79" i="20"/>
  <c r="B656" i="20"/>
  <c r="B528" i="20"/>
  <c r="B67" i="20"/>
  <c r="B711" i="20"/>
  <c r="J241" i="20"/>
  <c r="J79" i="20"/>
  <c r="J656" i="20"/>
  <c r="J528" i="20"/>
  <c r="J67" i="20"/>
  <c r="J711" i="20"/>
  <c r="B527" i="20"/>
  <c r="J527" i="20"/>
  <c r="B369" i="20"/>
  <c r="B690" i="20"/>
  <c r="B471" i="20"/>
  <c r="J369" i="20"/>
  <c r="J690" i="20"/>
  <c r="J471" i="20"/>
  <c r="B602" i="20"/>
  <c r="J602" i="20"/>
  <c r="B160" i="20"/>
  <c r="J160" i="20"/>
  <c r="B330" i="20"/>
  <c r="J330" i="20"/>
  <c r="B29" i="20"/>
  <c r="B691" i="20"/>
  <c r="B498" i="20"/>
  <c r="B678" i="20"/>
  <c r="J29" i="20"/>
  <c r="J691" i="20"/>
  <c r="J498" i="20"/>
  <c r="J678" i="20"/>
  <c r="B86" i="17"/>
  <c r="M86" i="17"/>
  <c r="B74" i="17"/>
  <c r="M74" i="17"/>
  <c r="B523" i="17"/>
  <c r="M523" i="17"/>
  <c r="B251" i="17"/>
  <c r="M251" i="17"/>
  <c r="B492" i="17"/>
  <c r="N492" i="17" s="1"/>
  <c r="M492" i="17"/>
  <c r="B376" i="17"/>
  <c r="B505" i="17"/>
  <c r="M376" i="17"/>
  <c r="M505" i="17"/>
  <c r="B439" i="17"/>
  <c r="M439" i="17"/>
  <c r="B229" i="17"/>
  <c r="B519" i="17"/>
  <c r="M229" i="17"/>
  <c r="M519" i="17"/>
  <c r="B373" i="17"/>
  <c r="B200" i="17"/>
  <c r="M373" i="17"/>
  <c r="M200" i="17"/>
  <c r="B132" i="17"/>
  <c r="B454" i="17"/>
  <c r="M132" i="17"/>
  <c r="M454" i="17"/>
  <c r="B308" i="17"/>
  <c r="M308" i="17"/>
  <c r="B547" i="17"/>
  <c r="M547" i="17"/>
  <c r="B486" i="17"/>
  <c r="M486" i="17"/>
  <c r="B512" i="17"/>
  <c r="M512" i="17"/>
  <c r="B37" i="17"/>
  <c r="M37" i="17"/>
  <c r="B44" i="17"/>
  <c r="B352" i="17"/>
  <c r="M44" i="17"/>
  <c r="M352" i="17"/>
  <c r="B205" i="17"/>
  <c r="B571" i="17"/>
  <c r="B169" i="17"/>
  <c r="M205" i="17"/>
  <c r="M571" i="17"/>
  <c r="M169" i="17"/>
  <c r="B143" i="17"/>
  <c r="M143" i="17"/>
  <c r="B19" i="17"/>
  <c r="M19" i="17"/>
  <c r="B50" i="17"/>
  <c r="B297" i="17"/>
  <c r="B540" i="17"/>
  <c r="B99" i="17"/>
  <c r="M50" i="17"/>
  <c r="N50" i="17" s="1"/>
  <c r="M297" i="17"/>
  <c r="M540" i="17"/>
  <c r="M99" i="17"/>
  <c r="B195" i="17"/>
  <c r="M195" i="17"/>
  <c r="B543" i="17"/>
  <c r="B7" i="17"/>
  <c r="M543" i="17"/>
  <c r="M7" i="17"/>
  <c r="B362" i="17"/>
  <c r="M362" i="17"/>
  <c r="B136" i="17"/>
  <c r="B110" i="17"/>
  <c r="B89" i="17"/>
  <c r="B279" i="17"/>
  <c r="M136" i="17"/>
  <c r="M110" i="17"/>
  <c r="M89" i="17"/>
  <c r="M279" i="17"/>
  <c r="B208" i="17"/>
  <c r="B299" i="17"/>
  <c r="B338" i="17"/>
  <c r="M208" i="17"/>
  <c r="M299" i="17"/>
  <c r="M338" i="17"/>
  <c r="B83" i="17"/>
  <c r="M83" i="17"/>
  <c r="B182" i="17"/>
  <c r="B115" i="17"/>
  <c r="B41" i="17"/>
  <c r="B71" i="17"/>
  <c r="B94" i="17"/>
  <c r="B576" i="17"/>
  <c r="M182" i="17"/>
  <c r="M115" i="17"/>
  <c r="M41" i="17"/>
  <c r="M71" i="17"/>
  <c r="M94" i="17"/>
  <c r="M576" i="17"/>
  <c r="B147" i="17"/>
  <c r="M147" i="17"/>
  <c r="B566" i="17"/>
  <c r="M566" i="17"/>
  <c r="B239" i="17"/>
  <c r="M239" i="17"/>
  <c r="B157" i="17"/>
  <c r="M157" i="17"/>
  <c r="B405" i="17"/>
  <c r="M405" i="17"/>
  <c r="B26" i="17"/>
  <c r="B151" i="17"/>
  <c r="B173" i="17"/>
  <c r="M26" i="17"/>
  <c r="M151" i="17"/>
  <c r="M173" i="17"/>
  <c r="B392" i="17"/>
  <c r="B14" i="17"/>
  <c r="M392" i="17"/>
  <c r="M14" i="17"/>
  <c r="B66" i="17"/>
  <c r="M66" i="17"/>
  <c r="B4" i="17"/>
  <c r="M4" i="17"/>
  <c r="B125" i="17"/>
  <c r="M125" i="17"/>
  <c r="B177" i="17"/>
  <c r="B120" i="17"/>
  <c r="B190" i="17"/>
  <c r="M177" i="17"/>
  <c r="M120" i="17"/>
  <c r="M190" i="17"/>
  <c r="B162" i="17"/>
  <c r="B242" i="17"/>
  <c r="M162" i="17"/>
  <c r="M242" i="17"/>
  <c r="B561" i="17"/>
  <c r="B56" i="17"/>
  <c r="B34" i="17"/>
  <c r="M561" i="17"/>
  <c r="M56" i="17"/>
  <c r="M34" i="17"/>
  <c r="B105" i="17"/>
  <c r="M105" i="17"/>
  <c r="B78" i="17"/>
  <c r="M78" i="17"/>
  <c r="B22" i="17"/>
  <c r="M22" i="17"/>
  <c r="B491" i="17"/>
  <c r="M491" i="17"/>
  <c r="B302" i="17"/>
  <c r="B556" i="17"/>
  <c r="M302" i="17"/>
  <c r="M556" i="17"/>
  <c r="B98" i="17"/>
  <c r="M98" i="17"/>
  <c r="B189" i="17"/>
  <c r="M189" i="17"/>
  <c r="B535" i="17"/>
  <c r="M535" i="17"/>
  <c r="B264" i="17"/>
  <c r="M264" i="17"/>
  <c r="B292" i="17"/>
  <c r="B391" i="17"/>
  <c r="M292" i="17"/>
  <c r="M391" i="17"/>
  <c r="B453" i="17"/>
  <c r="M453" i="17"/>
  <c r="B504" i="17"/>
  <c r="M504" i="17"/>
  <c r="B262" i="17"/>
  <c r="M262" i="17"/>
  <c r="B282" i="17"/>
  <c r="B250" i="17"/>
  <c r="M282" i="17"/>
  <c r="M250" i="17"/>
  <c r="B332" i="17"/>
  <c r="B216" i="17"/>
  <c r="M332" i="17"/>
  <c r="M216" i="17"/>
  <c r="B448" i="17"/>
  <c r="M448" i="17"/>
  <c r="B502" i="17"/>
  <c r="M502" i="17"/>
  <c r="B349" i="17"/>
  <c r="M349" i="17"/>
  <c r="B307" i="17"/>
  <c r="B88" i="17"/>
  <c r="M307" i="17"/>
  <c r="M88" i="17"/>
  <c r="B290" i="17"/>
  <c r="M290" i="17"/>
  <c r="B246" i="17"/>
  <c r="B260" i="17"/>
  <c r="M246" i="17"/>
  <c r="M260" i="17"/>
  <c r="B227" i="17"/>
  <c r="M227" i="17"/>
  <c r="B194" i="17"/>
  <c r="B583" i="17"/>
  <c r="M194" i="17"/>
  <c r="M583" i="17"/>
  <c r="B140" i="17"/>
  <c r="B258" i="17"/>
  <c r="B146" i="17"/>
  <c r="B462" i="17"/>
  <c r="M140" i="17"/>
  <c r="M258" i="17"/>
  <c r="M146" i="17"/>
  <c r="M462" i="17"/>
  <c r="B204" i="17"/>
  <c r="M204" i="17"/>
  <c r="B256" i="17"/>
  <c r="M256" i="17"/>
  <c r="B552" i="17"/>
  <c r="M552" i="17"/>
  <c r="B485" i="17"/>
  <c r="M485" i="17"/>
  <c r="B565" i="17"/>
  <c r="M565" i="17"/>
  <c r="B181" i="17"/>
  <c r="M181" i="17"/>
  <c r="B278" i="17"/>
  <c r="M278" i="17"/>
  <c r="B361" i="17"/>
  <c r="M361" i="17"/>
  <c r="B272" i="17"/>
  <c r="M272" i="17"/>
  <c r="B575" i="17"/>
  <c r="M575" i="17"/>
  <c r="B213" i="17"/>
  <c r="M213" i="17"/>
  <c r="B48" i="17"/>
  <c r="B416" i="17"/>
  <c r="B186" i="17"/>
  <c r="M48" i="17"/>
  <c r="M416" i="17"/>
  <c r="M186" i="17"/>
  <c r="B235" i="17"/>
  <c r="M235" i="17"/>
  <c r="B296" i="17"/>
  <c r="M296" i="17"/>
  <c r="B114" i="17"/>
  <c r="M114" i="17"/>
  <c r="B233" i="17"/>
  <c r="M233" i="17"/>
  <c r="B207" i="17"/>
  <c r="M207" i="17"/>
  <c r="B104" i="17"/>
  <c r="M104" i="17"/>
  <c r="B241" i="17"/>
  <c r="B285" i="17"/>
  <c r="M241" i="17"/>
  <c r="M285" i="17"/>
  <c r="B220" i="17"/>
  <c r="M220" i="17"/>
  <c r="B154" i="17"/>
  <c r="M154" i="17"/>
  <c r="B165" i="17"/>
  <c r="B129" i="17"/>
  <c r="M165" i="17"/>
  <c r="M129" i="17"/>
  <c r="B372" i="17"/>
  <c r="M372" i="17"/>
  <c r="B70" i="17"/>
  <c r="B560" i="17"/>
  <c r="M70" i="17"/>
  <c r="M560" i="17"/>
  <c r="B156" i="17"/>
  <c r="M156" i="17"/>
  <c r="B82" i="17"/>
  <c r="M82" i="17"/>
  <c r="B85" i="17"/>
  <c r="M85" i="17"/>
  <c r="B61" i="17"/>
  <c r="M61" i="17"/>
  <c r="B131" i="17"/>
  <c r="B351" i="17"/>
  <c r="M131" i="17"/>
  <c r="M351" i="17"/>
  <c r="B342" i="17"/>
  <c r="M342" i="17"/>
  <c r="B142" i="17"/>
  <c r="B238" i="17"/>
  <c r="M142" i="17"/>
  <c r="M238" i="17"/>
  <c r="B135" i="17"/>
  <c r="M135" i="17"/>
  <c r="B224" i="17"/>
  <c r="B101" i="17"/>
  <c r="M224" i="17"/>
  <c r="M101" i="17"/>
  <c r="B404" i="17"/>
  <c r="M404" i="17"/>
  <c r="B478" i="17"/>
  <c r="M478" i="17"/>
  <c r="B199" i="17"/>
  <c r="B93" i="17"/>
  <c r="M199" i="17"/>
  <c r="M93" i="17"/>
  <c r="B119" i="17"/>
  <c r="M119" i="17"/>
  <c r="B36" i="17"/>
  <c r="M36" i="17"/>
  <c r="B55" i="17"/>
  <c r="B161" i="17"/>
  <c r="B40" i="17"/>
  <c r="B33" i="17"/>
  <c r="M55" i="17"/>
  <c r="M161" i="17"/>
  <c r="M40" i="17"/>
  <c r="M33" i="17"/>
  <c r="B124" i="17"/>
  <c r="M124" i="17"/>
  <c r="B65" i="17"/>
  <c r="M65" i="17"/>
  <c r="B11" i="17"/>
  <c r="M11" i="17"/>
  <c r="B30" i="17"/>
  <c r="M30" i="17"/>
  <c r="B18" i="17"/>
  <c r="M18" i="17"/>
  <c r="B109" i="17"/>
  <c r="M109" i="17"/>
  <c r="B21" i="17"/>
  <c r="M21" i="17"/>
  <c r="B25" i="17"/>
  <c r="B13" i="17"/>
  <c r="M25" i="17"/>
  <c r="M13" i="17"/>
  <c r="B63" i="17"/>
  <c r="B6" i="17"/>
  <c r="M63" i="17"/>
  <c r="M6" i="17"/>
  <c r="B3" i="17"/>
  <c r="M3" i="17"/>
  <c r="B232" i="17"/>
  <c r="M232" i="17"/>
  <c r="B324" i="17"/>
  <c r="B516" i="17"/>
  <c r="M324" i="17"/>
  <c r="M516" i="17"/>
  <c r="B465" i="17"/>
  <c r="M465" i="17"/>
  <c r="B359" i="17"/>
  <c r="M359" i="17"/>
  <c r="B466" i="17"/>
  <c r="M466" i="17"/>
  <c r="B380" i="17"/>
  <c r="B315" i="17"/>
  <c r="M380" i="17"/>
  <c r="M315" i="17"/>
  <c r="B257" i="17"/>
  <c r="M257" i="17"/>
  <c r="B268" i="17"/>
  <c r="M268" i="17"/>
  <c r="B437" i="17"/>
  <c r="M437" i="17"/>
  <c r="B449" i="17"/>
  <c r="M449" i="17"/>
  <c r="B529" i="17"/>
  <c r="M529" i="17"/>
  <c r="B345" i="17"/>
  <c r="M345" i="17"/>
  <c r="B410" i="17"/>
  <c r="B60" i="17"/>
  <c r="M410" i="17"/>
  <c r="M60" i="17"/>
  <c r="B317" i="17"/>
  <c r="M317" i="17"/>
  <c r="B488" i="17"/>
  <c r="M488" i="17"/>
  <c r="B388" i="17"/>
  <c r="M388" i="17"/>
  <c r="B384" i="17"/>
  <c r="B415" i="17"/>
  <c r="M384" i="17"/>
  <c r="M415" i="17"/>
  <c r="B515" i="17"/>
  <c r="M515" i="17"/>
  <c r="B32" i="17"/>
  <c r="M32" i="17"/>
  <c r="B476" i="17"/>
  <c r="M476" i="17"/>
  <c r="B432" i="17"/>
  <c r="B350" i="17"/>
  <c r="M432" i="17"/>
  <c r="M350" i="17"/>
  <c r="B113" i="17"/>
  <c r="M113" i="17"/>
  <c r="B92" i="17"/>
  <c r="M92" i="17"/>
  <c r="B73" i="17"/>
  <c r="M73" i="17"/>
  <c r="B321" i="17"/>
  <c r="B288" i="17"/>
  <c r="M321" i="17"/>
  <c r="M288" i="17"/>
  <c r="B329" i="17"/>
  <c r="M329" i="17"/>
  <c r="B436" i="17"/>
  <c r="M436" i="17"/>
  <c r="B116" i="17"/>
  <c r="M116" i="17"/>
  <c r="B443" i="17"/>
  <c r="B236" i="17"/>
  <c r="M443" i="17"/>
  <c r="M236" i="17"/>
  <c r="B400" i="17"/>
  <c r="M400" i="17"/>
  <c r="B325" i="17"/>
  <c r="M325" i="17"/>
  <c r="B237" i="17"/>
  <c r="M237" i="17"/>
  <c r="B531" i="17"/>
  <c r="B303" i="17"/>
  <c r="M531" i="17"/>
  <c r="M303" i="17"/>
  <c r="B322" i="17"/>
  <c r="M322" i="17"/>
  <c r="B494" i="17"/>
  <c r="M494" i="17"/>
  <c r="B458" i="17"/>
  <c r="M458" i="17"/>
  <c r="B511" i="17"/>
  <c r="M511" i="17"/>
  <c r="B387" i="17"/>
  <c r="M387" i="17"/>
  <c r="B371" i="17"/>
  <c r="M371" i="17"/>
  <c r="B473" i="17"/>
  <c r="B87" i="17"/>
  <c r="M473" i="17"/>
  <c r="M87" i="17"/>
  <c r="B554" i="17"/>
  <c r="M554" i="17"/>
  <c r="B425" i="17"/>
  <c r="B102" i="17"/>
  <c r="M425" i="17"/>
  <c r="M102" i="17"/>
  <c r="B542" i="17"/>
  <c r="M542" i="17"/>
  <c r="B430" i="17"/>
  <c r="B370" i="17"/>
  <c r="M430" i="17"/>
  <c r="M370" i="17"/>
  <c r="B541" i="17"/>
  <c r="M541" i="17"/>
  <c r="B408" i="17"/>
  <c r="B390" i="17"/>
  <c r="M408" i="17"/>
  <c r="M390" i="17"/>
  <c r="B312" i="17"/>
  <c r="M312" i="17"/>
  <c r="B164" i="17"/>
  <c r="M164" i="17"/>
  <c r="B100" i="17"/>
  <c r="M100" i="17"/>
  <c r="B444" i="17"/>
  <c r="M444" i="17"/>
  <c r="B212" i="17"/>
  <c r="B269" i="17"/>
  <c r="M212" i="17"/>
  <c r="M269" i="17"/>
  <c r="B555" i="17"/>
  <c r="M555" i="17"/>
  <c r="B403" i="17"/>
  <c r="M403" i="17"/>
  <c r="B286" i="17"/>
  <c r="M286" i="17"/>
  <c r="B413" i="17"/>
  <c r="M413" i="17"/>
  <c r="B289" i="17"/>
  <c r="M289" i="17"/>
  <c r="B47" i="17"/>
  <c r="M47" i="17"/>
  <c r="B314" i="17"/>
  <c r="M314" i="17"/>
  <c r="B334" i="17"/>
  <c r="M334" i="17"/>
  <c r="B291" i="17"/>
  <c r="M291" i="17"/>
  <c r="B306" i="17"/>
  <c r="M306" i="17"/>
  <c r="B508" i="17"/>
  <c r="M508" i="17"/>
  <c r="B84" i="17"/>
  <c r="M84" i="17"/>
  <c r="B578" i="17"/>
  <c r="M578" i="17"/>
  <c r="B580" i="17"/>
  <c r="M580" i="17"/>
  <c r="B17" i="17"/>
  <c r="M17" i="17"/>
  <c r="B266" i="17"/>
  <c r="M266" i="17"/>
  <c r="B295" i="17"/>
  <c r="M295" i="17"/>
  <c r="B118" i="17"/>
  <c r="M118" i="17"/>
  <c r="B305" i="17"/>
  <c r="M305" i="17"/>
  <c r="B341" i="17"/>
  <c r="M341" i="17"/>
  <c r="B43" i="17"/>
  <c r="M43" i="17"/>
  <c r="B426" i="17"/>
  <c r="M426" i="17"/>
  <c r="B202" i="17"/>
  <c r="M202" i="17"/>
  <c r="B64" i="17"/>
  <c r="M64" i="17"/>
  <c r="B584" i="17"/>
  <c r="M584" i="17"/>
  <c r="B375" i="17"/>
  <c r="M375" i="17"/>
  <c r="B283" i="17"/>
  <c r="B581" i="17"/>
  <c r="M283" i="17"/>
  <c r="M581" i="17"/>
  <c r="B270" i="17"/>
  <c r="M270" i="17"/>
  <c r="B527" i="17"/>
  <c r="M527" i="17"/>
  <c r="B24" i="17"/>
  <c r="B464" i="17"/>
  <c r="B5" i="17"/>
  <c r="M24" i="17"/>
  <c r="M464" i="17"/>
  <c r="M5" i="17"/>
  <c r="B108" i="17"/>
  <c r="B499" i="17"/>
  <c r="B31" i="17"/>
  <c r="M108" i="17"/>
  <c r="M499" i="17"/>
  <c r="M31" i="17"/>
  <c r="B160" i="17"/>
  <c r="M160" i="17"/>
  <c r="B54" i="17"/>
  <c r="B215" i="17"/>
  <c r="M54" i="17"/>
  <c r="M215" i="17"/>
  <c r="B484" i="17"/>
  <c r="M484" i="17"/>
  <c r="B481" i="17"/>
  <c r="M481" i="17"/>
  <c r="B518" i="17"/>
  <c r="M518" i="17"/>
  <c r="B428" i="17"/>
  <c r="B489" i="17"/>
  <c r="M428" i="17"/>
  <c r="M489" i="17"/>
  <c r="B263" i="17"/>
  <c r="M263" i="17"/>
  <c r="B226" i="17"/>
  <c r="M226" i="17"/>
  <c r="B585" i="17"/>
  <c r="M585" i="17"/>
  <c r="B284" i="17"/>
  <c r="B259" i="17"/>
  <c r="M284" i="17"/>
  <c r="M259" i="17"/>
  <c r="B501" i="17"/>
  <c r="M501" i="17"/>
  <c r="B356" i="17"/>
  <c r="M356" i="17"/>
  <c r="B550" i="17"/>
  <c r="M550" i="17"/>
  <c r="B358" i="17"/>
  <c r="M358" i="17"/>
  <c r="B534" i="17"/>
  <c r="B59" i="17"/>
  <c r="M534" i="17"/>
  <c r="M59" i="17"/>
  <c r="B460" i="17"/>
  <c r="M460" i="17"/>
  <c r="B301" i="17"/>
  <c r="M301" i="17"/>
  <c r="B536" i="17"/>
  <c r="M536" i="17"/>
  <c r="B429" i="17"/>
  <c r="B360" i="17"/>
  <c r="M429" i="17"/>
  <c r="M360" i="17"/>
  <c r="B320" i="17"/>
  <c r="M320" i="17"/>
  <c r="B514" i="17"/>
  <c r="M514" i="17"/>
  <c r="B281" i="17"/>
  <c r="M281" i="17"/>
  <c r="B328" i="17"/>
  <c r="M328" i="17"/>
  <c r="B29" i="17"/>
  <c r="B459" i="17"/>
  <c r="M29" i="17"/>
  <c r="M459" i="17"/>
  <c r="B172" i="17"/>
  <c r="B346" i="17"/>
  <c r="M172" i="17"/>
  <c r="M346" i="17"/>
  <c r="B452" i="17"/>
  <c r="M452" i="17"/>
  <c r="B570" i="17"/>
  <c r="M570" i="17"/>
  <c r="B434" i="17"/>
  <c r="M434" i="17"/>
  <c r="B319" i="17"/>
  <c r="B551" i="17"/>
  <c r="M319" i="17"/>
  <c r="M551" i="17"/>
  <c r="B287" i="17"/>
  <c r="B471" i="17"/>
  <c r="M287" i="17"/>
  <c r="M471" i="17"/>
  <c r="B383" i="17"/>
  <c r="B76" i="17"/>
  <c r="M383" i="17"/>
  <c r="M76" i="17"/>
  <c r="B500" i="17"/>
  <c r="B419" i="17"/>
  <c r="M500" i="17"/>
  <c r="M419" i="17"/>
  <c r="B368" i="17"/>
  <c r="M368" i="17"/>
  <c r="B347" i="17"/>
  <c r="M347" i="17"/>
  <c r="B198" i="17"/>
  <c r="M198" i="17"/>
  <c r="B423" i="17"/>
  <c r="M423" i="17"/>
  <c r="B574" i="17"/>
  <c r="M574" i="17"/>
  <c r="B150" i="17"/>
  <c r="M150" i="17"/>
  <c r="B530" i="17"/>
  <c r="M530" i="17"/>
  <c r="B298" i="17"/>
  <c r="B10" i="17"/>
  <c r="M298" i="17"/>
  <c r="M10" i="17"/>
  <c r="B457" i="17"/>
  <c r="M457" i="17"/>
  <c r="B461" i="17"/>
  <c r="M461" i="17"/>
  <c r="B564" i="17"/>
  <c r="B442" i="17"/>
  <c r="B141" i="17"/>
  <c r="M564" i="17"/>
  <c r="M442" i="17"/>
  <c r="M141" i="17"/>
  <c r="B225" i="17"/>
  <c r="B316" i="17"/>
  <c r="M225" i="17"/>
  <c r="M316" i="17"/>
  <c r="B184" i="17"/>
  <c r="M184" i="17"/>
  <c r="B577" i="17"/>
  <c r="B168" i="17"/>
  <c r="M577" i="17"/>
  <c r="M168" i="17"/>
  <c r="B153" i="17"/>
  <c r="B402" i="17"/>
  <c r="M153" i="17"/>
  <c r="M402" i="17"/>
  <c r="B480" i="17"/>
  <c r="M480" i="17"/>
  <c r="B219" i="17"/>
  <c r="M219" i="17"/>
  <c r="B412" i="17"/>
  <c r="M412" i="17"/>
  <c r="B433" i="17"/>
  <c r="B379" i="17"/>
  <c r="M433" i="17"/>
  <c r="M379" i="17"/>
  <c r="B39" i="17"/>
  <c r="M39" i="17"/>
  <c r="B323" i="17"/>
  <c r="M323" i="17"/>
  <c r="B369" i="17"/>
  <c r="M369" i="17"/>
  <c r="B155" i="17"/>
  <c r="M155" i="17"/>
  <c r="B517" i="17"/>
  <c r="M517" i="17"/>
  <c r="B553" i="17"/>
  <c r="B326" i="17"/>
  <c r="M553" i="17"/>
  <c r="M326" i="17"/>
  <c r="B472" i="17"/>
  <c r="M472" i="17"/>
  <c r="B123" i="17"/>
  <c r="M123" i="17"/>
  <c r="B62" i="17"/>
  <c r="B569" i="17"/>
  <c r="B271" i="17"/>
  <c r="M62" i="17"/>
  <c r="M569" i="17"/>
  <c r="M271" i="17"/>
  <c r="B427" i="17"/>
  <c r="B276" i="17"/>
  <c r="B397" i="17"/>
  <c r="M427" i="17"/>
  <c r="M276" i="17"/>
  <c r="M397" i="17"/>
  <c r="B145" i="17"/>
  <c r="M145" i="17"/>
  <c r="B255" i="17"/>
  <c r="M255" i="17"/>
  <c r="B331" i="17"/>
  <c r="B81" i="17"/>
  <c r="M331" i="17"/>
  <c r="M81" i="17"/>
  <c r="B103" i="17"/>
  <c r="B311" i="17"/>
  <c r="M103" i="17"/>
  <c r="M311" i="17"/>
  <c r="B386" i="17"/>
  <c r="B210" i="17"/>
  <c r="B187" i="17"/>
  <c r="M386" i="17"/>
  <c r="M210" i="17"/>
  <c r="M187" i="17"/>
  <c r="B203" i="17"/>
  <c r="M203" i="17"/>
  <c r="B469" i="17"/>
  <c r="B366" i="17"/>
  <c r="B20" i="17"/>
  <c r="B223" i="17"/>
  <c r="B546" i="17"/>
  <c r="M469" i="17"/>
  <c r="M366" i="17"/>
  <c r="M20" i="17"/>
  <c r="M223" i="17"/>
  <c r="M546" i="17"/>
  <c r="B463" i="17"/>
  <c r="M463" i="17"/>
  <c r="B304" i="17"/>
  <c r="M304" i="17"/>
  <c r="B431" i="17"/>
  <c r="B128" i="17"/>
  <c r="M431" i="17"/>
  <c r="M128" i="17"/>
  <c r="B355" i="17"/>
  <c r="M355" i="17"/>
  <c r="B490" i="17"/>
  <c r="M490" i="17"/>
  <c r="B498" i="17"/>
  <c r="M498" i="17"/>
  <c r="B12" i="17"/>
  <c r="M12" i="17"/>
  <c r="B254" i="17"/>
  <c r="B559" i="17"/>
  <c r="M254" i="17"/>
  <c r="M559" i="17"/>
  <c r="B185" i="17"/>
  <c r="M185" i="17"/>
  <c r="B2" i="17"/>
  <c r="M2" i="17"/>
  <c r="B533" i="17"/>
  <c r="M533" i="17"/>
  <c r="B579" i="17"/>
  <c r="M579" i="17"/>
  <c r="B409" i="17"/>
  <c r="B414" i="17"/>
  <c r="M409" i="17"/>
  <c r="M414" i="17"/>
  <c r="B451" i="17"/>
  <c r="B538" i="17"/>
  <c r="M451" i="17"/>
  <c r="M538" i="17"/>
  <c r="B176" i="17"/>
  <c r="B134" i="17"/>
  <c r="M176" i="17"/>
  <c r="M134" i="17"/>
  <c r="B418" i="17"/>
  <c r="M418" i="17"/>
  <c r="B513" i="17"/>
  <c r="M513" i="17"/>
  <c r="B357" i="17"/>
  <c r="M357" i="17"/>
  <c r="B354" i="17"/>
  <c r="B188" i="17"/>
  <c r="B497" i="17"/>
  <c r="M354" i="17"/>
  <c r="M188" i="17"/>
  <c r="M497" i="17"/>
  <c r="B267" i="17"/>
  <c r="M267" i="17"/>
  <c r="B445" i="17"/>
  <c r="B75" i="17"/>
  <c r="B234" i="17"/>
  <c r="M445" i="17"/>
  <c r="M75" i="17"/>
  <c r="M234" i="17"/>
  <c r="B389" i="17"/>
  <c r="M389" i="17"/>
  <c r="B245" i="17"/>
  <c r="M245" i="17"/>
  <c r="B470" i="17"/>
  <c r="M470" i="17"/>
  <c r="B477" i="17"/>
  <c r="M477" i="17"/>
  <c r="B53" i="17"/>
  <c r="M53" i="17"/>
  <c r="B130" i="17"/>
  <c r="M130" i="17"/>
  <c r="B367" i="17"/>
  <c r="M367" i="17"/>
  <c r="B240" i="17"/>
  <c r="B337" i="17"/>
  <c r="M240" i="17"/>
  <c r="M337" i="17"/>
  <c r="B275" i="17"/>
  <c r="M275" i="17"/>
  <c r="B180" i="17"/>
  <c r="M180" i="17"/>
  <c r="B206" i="17"/>
  <c r="M206" i="17"/>
  <c r="B382" i="17"/>
  <c r="B398" i="17"/>
  <c r="M382" i="17"/>
  <c r="M398" i="17"/>
  <c r="B35" i="17"/>
  <c r="M35" i="17"/>
  <c r="B261" i="17"/>
  <c r="M261" i="17"/>
  <c r="B401" i="17"/>
  <c r="B139" i="17"/>
  <c r="B228" i="17"/>
  <c r="M401" i="17"/>
  <c r="M139" i="17"/>
  <c r="M228" i="17"/>
  <c r="B381" i="17"/>
  <c r="B69" i="17"/>
  <c r="M381" i="17"/>
  <c r="M69" i="17"/>
  <c r="B330" i="17"/>
  <c r="M330" i="17"/>
  <c r="B300" i="17"/>
  <c r="M300" i="17"/>
  <c r="B313" i="17"/>
  <c r="B294" i="17"/>
  <c r="M313" i="17"/>
  <c r="M294" i="17"/>
  <c r="B446" i="17"/>
  <c r="M446" i="17"/>
  <c r="B438" i="17"/>
  <c r="B396" i="17"/>
  <c r="B399" i="17"/>
  <c r="M438" i="17"/>
  <c r="M396" i="17"/>
  <c r="M399" i="17"/>
  <c r="B247" i="17"/>
  <c r="M247" i="17"/>
  <c r="B374" i="17"/>
  <c r="M374" i="17"/>
  <c r="B411" i="17"/>
  <c r="B447" i="17"/>
  <c r="M411" i="17"/>
  <c r="M447" i="17"/>
  <c r="B522" i="17"/>
  <c r="M522" i="17"/>
  <c r="B49" i="17"/>
  <c r="M49" i="17"/>
  <c r="B249" i="17"/>
  <c r="B395" i="17"/>
  <c r="M249" i="17"/>
  <c r="M395" i="17"/>
  <c r="B467" i="17"/>
  <c r="M467" i="17"/>
  <c r="B435" i="17"/>
  <c r="M435" i="17"/>
  <c r="B327" i="17"/>
  <c r="B420" i="17"/>
  <c r="B539" i="17"/>
  <c r="M327" i="17"/>
  <c r="M420" i="17"/>
  <c r="M539" i="17"/>
  <c r="B450" i="17"/>
  <c r="M450" i="17"/>
  <c r="B353" i="17"/>
  <c r="M353" i="17"/>
  <c r="B525" i="17"/>
  <c r="B365" i="17"/>
  <c r="M525" i="17"/>
  <c r="M365" i="17"/>
  <c r="B503" i="17"/>
  <c r="M503" i="17"/>
  <c r="B97" i="17"/>
  <c r="M97" i="17"/>
  <c r="B209" i="17"/>
  <c r="M209" i="17"/>
  <c r="B277" i="17"/>
  <c r="B193" i="17"/>
  <c r="B475" i="17"/>
  <c r="M277" i="17"/>
  <c r="M193" i="17"/>
  <c r="M475" i="17"/>
  <c r="B424" i="17"/>
  <c r="B348" i="17"/>
  <c r="M424" i="17"/>
  <c r="M348" i="17"/>
  <c r="B318" i="17"/>
  <c r="B474" i="17"/>
  <c r="M318" i="17"/>
  <c r="M474" i="17"/>
  <c r="B77" i="17"/>
  <c r="M77" i="17"/>
  <c r="B582" i="17"/>
  <c r="M582" i="17"/>
  <c r="B385" i="17"/>
  <c r="B211" i="17"/>
  <c r="M385" i="17"/>
  <c r="M211" i="17"/>
  <c r="K327" i="18" l="1"/>
  <c r="K163" i="18"/>
  <c r="I166" i="21"/>
  <c r="I157" i="21"/>
  <c r="I153" i="21"/>
  <c r="I149" i="21"/>
  <c r="I145" i="21"/>
  <c r="I137" i="21"/>
  <c r="I128" i="21"/>
  <c r="I117" i="21"/>
  <c r="I102" i="21"/>
  <c r="I89" i="21"/>
  <c r="I75" i="21"/>
  <c r="I55" i="21"/>
  <c r="I37" i="21"/>
  <c r="I22" i="21"/>
  <c r="I2" i="21"/>
  <c r="I104" i="21"/>
  <c r="I47" i="21"/>
  <c r="I169" i="21"/>
  <c r="I72" i="21"/>
  <c r="I130" i="21"/>
  <c r="I77" i="21"/>
  <c r="I19" i="21"/>
  <c r="I9" i="21"/>
  <c r="I103" i="21"/>
  <c r="I118" i="21"/>
  <c r="I90" i="21"/>
  <c r="I33" i="21"/>
  <c r="I43" i="21"/>
  <c r="I38" i="21"/>
  <c r="I28" i="21"/>
  <c r="I13" i="21"/>
  <c r="I165" i="21"/>
  <c r="I156" i="21"/>
  <c r="I152" i="21"/>
  <c r="I148" i="21"/>
  <c r="I144" i="21"/>
  <c r="I135" i="21"/>
  <c r="I124" i="21"/>
  <c r="I113" i="21"/>
  <c r="I97" i="21"/>
  <c r="I86" i="21"/>
  <c r="I70" i="21"/>
  <c r="I50" i="21"/>
  <c r="I35" i="21"/>
  <c r="I17" i="21"/>
  <c r="I133" i="21"/>
  <c r="I139" i="21"/>
  <c r="I88" i="21"/>
  <c r="I62" i="21"/>
  <c r="I39" i="21"/>
  <c r="I14" i="21"/>
  <c r="I132" i="21"/>
  <c r="J104" i="19"/>
  <c r="J89" i="19"/>
  <c r="J29" i="19"/>
  <c r="J9" i="19"/>
  <c r="J144" i="19"/>
  <c r="J64" i="19"/>
  <c r="J63" i="19"/>
  <c r="J114" i="19"/>
  <c r="J149" i="19"/>
  <c r="J128" i="19"/>
  <c r="J148" i="19"/>
  <c r="J147" i="19"/>
  <c r="J127" i="19"/>
  <c r="J129" i="19"/>
  <c r="K128" i="18"/>
  <c r="K181" i="18"/>
  <c r="K329" i="18"/>
  <c r="K328" i="18"/>
  <c r="K280" i="18"/>
  <c r="K50" i="18"/>
  <c r="K306" i="18"/>
  <c r="K252" i="18"/>
  <c r="K400" i="18"/>
  <c r="K320" i="18"/>
  <c r="K316" i="18"/>
  <c r="K41" i="20"/>
  <c r="K716" i="20"/>
  <c r="K26" i="20"/>
  <c r="K31" i="20"/>
  <c r="K152" i="20"/>
  <c r="K553" i="20"/>
  <c r="K570" i="20"/>
  <c r="K730" i="20"/>
  <c r="K69" i="20"/>
  <c r="K505" i="20"/>
  <c r="K157" i="20"/>
  <c r="K795" i="20"/>
  <c r="N89" i="17"/>
  <c r="N110" i="17"/>
  <c r="N136" i="17"/>
  <c r="I98" i="21"/>
  <c r="I61" i="21"/>
  <c r="I36" i="21"/>
  <c r="I84" i="21"/>
  <c r="I23" i="21"/>
  <c r="I167" i="21"/>
  <c r="N146" i="17"/>
  <c r="N40" i="17"/>
  <c r="K117" i="20"/>
  <c r="K742" i="20"/>
  <c r="K406" i="20"/>
  <c r="N140" i="17"/>
  <c r="K578" i="20"/>
  <c r="K641" i="20"/>
  <c r="K806" i="20"/>
  <c r="N55" i="17"/>
  <c r="K631" i="20"/>
  <c r="K257" i="20"/>
  <c r="K325" i="20"/>
  <c r="N571" i="17"/>
  <c r="N132" i="17"/>
  <c r="N373" i="17"/>
  <c r="N229" i="17"/>
  <c r="K728" i="20"/>
  <c r="K314" i="20"/>
  <c r="K635" i="20"/>
  <c r="K521" i="20"/>
  <c r="K581" i="20"/>
  <c r="K524" i="20"/>
  <c r="K373" i="20"/>
  <c r="K700" i="20"/>
  <c r="K650" i="20"/>
  <c r="K469" i="20"/>
  <c r="K91" i="20"/>
  <c r="K605" i="20"/>
  <c r="K132" i="20"/>
  <c r="K597" i="20"/>
  <c r="K720" i="20"/>
  <c r="K644" i="20"/>
  <c r="K668" i="20"/>
  <c r="K401" i="20"/>
  <c r="K686" i="20"/>
  <c r="K707" i="20"/>
  <c r="K609" i="20"/>
  <c r="K566" i="20"/>
  <c r="K518" i="20"/>
  <c r="K665" i="20"/>
  <c r="K477" i="20"/>
  <c r="K303" i="20"/>
  <c r="K125" i="20"/>
  <c r="K549" i="20"/>
  <c r="K355" i="20"/>
  <c r="K646" i="20"/>
  <c r="K561" i="20"/>
  <c r="K576" i="20"/>
  <c r="K431" i="20"/>
  <c r="K300" i="20"/>
  <c r="K150" i="20"/>
  <c r="K525" i="20"/>
  <c r="K667" i="20"/>
  <c r="K292" i="20"/>
  <c r="K447" i="20"/>
  <c r="K662" i="20"/>
  <c r="K287" i="20"/>
  <c r="K771" i="20"/>
  <c r="K804" i="20"/>
  <c r="K400" i="20"/>
  <c r="K180" i="20"/>
  <c r="K218" i="20"/>
  <c r="K729" i="20"/>
  <c r="K767" i="20"/>
  <c r="K293" i="20"/>
  <c r="K110" i="20"/>
  <c r="K251" i="20"/>
  <c r="K286" i="20"/>
  <c r="K228" i="20"/>
  <c r="K370" i="20"/>
  <c r="K774" i="20"/>
  <c r="K607" i="20"/>
  <c r="K265" i="20"/>
  <c r="K688" i="20"/>
  <c r="K200" i="20"/>
  <c r="K247" i="20"/>
  <c r="K780" i="20"/>
  <c r="K213" i="20"/>
  <c r="N450" i="17"/>
  <c r="N435" i="17"/>
  <c r="N49" i="17"/>
  <c r="N447" i="17"/>
  <c r="N294" i="17"/>
  <c r="N300" i="17"/>
  <c r="N69" i="17"/>
  <c r="N35" i="17"/>
  <c r="N180" i="17"/>
  <c r="N337" i="17"/>
  <c r="N53" i="17"/>
  <c r="N470" i="17"/>
  <c r="N389" i="17"/>
  <c r="N267" i="17"/>
  <c r="N418" i="17"/>
  <c r="N185" i="17"/>
  <c r="N498" i="17"/>
  <c r="N355" i="17"/>
  <c r="N203" i="17"/>
  <c r="N311" i="17"/>
  <c r="N81" i="17"/>
  <c r="N255" i="17"/>
  <c r="N123" i="17"/>
  <c r="N326" i="17"/>
  <c r="N517" i="17"/>
  <c r="N369" i="17"/>
  <c r="N39" i="17"/>
  <c r="N219" i="17"/>
  <c r="N402" i="17"/>
  <c r="N168" i="17"/>
  <c r="N184" i="17"/>
  <c r="N461" i="17"/>
  <c r="N10" i="17"/>
  <c r="N574" i="17"/>
  <c r="N368" i="17"/>
  <c r="N570" i="17"/>
  <c r="N346" i="17"/>
  <c r="N459" i="17"/>
  <c r="N328" i="17"/>
  <c r="N514" i="17"/>
  <c r="N360" i="17"/>
  <c r="N536" i="17"/>
  <c r="N460" i="17"/>
  <c r="K584" i="20"/>
  <c r="K295" i="20"/>
  <c r="K790" i="20"/>
  <c r="K168" i="20"/>
  <c r="K721" i="20"/>
  <c r="K621" i="20"/>
  <c r="N550" i="17"/>
  <c r="N501" i="17"/>
  <c r="N226" i="17"/>
  <c r="N489" i="17"/>
  <c r="N518" i="17"/>
  <c r="N484" i="17"/>
  <c r="N527" i="17"/>
  <c r="N581" i="17"/>
  <c r="N375" i="17"/>
  <c r="N64" i="17"/>
  <c r="N426" i="17"/>
  <c r="N341" i="17"/>
  <c r="N118" i="17"/>
  <c r="N266" i="17"/>
  <c r="N84" i="17"/>
  <c r="N306" i="17"/>
  <c r="N334" i="17"/>
  <c r="N47" i="17"/>
  <c r="N413" i="17"/>
  <c r="N269" i="17"/>
  <c r="N444" i="17"/>
  <c r="N164" i="17"/>
  <c r="N390" i="17"/>
  <c r="N541" i="17"/>
  <c r="N102" i="17"/>
  <c r="N458" i="17"/>
  <c r="N322" i="17"/>
  <c r="N325" i="17"/>
  <c r="N236" i="17"/>
  <c r="N116" i="17"/>
  <c r="N329" i="17"/>
  <c r="N92" i="17"/>
  <c r="N350" i="17"/>
  <c r="N476" i="17"/>
  <c r="N515" i="17"/>
  <c r="N488" i="17"/>
  <c r="N60" i="17"/>
  <c r="N345" i="17"/>
  <c r="N449" i="17"/>
  <c r="N268" i="17"/>
  <c r="N315" i="17"/>
  <c r="N466" i="17"/>
  <c r="N465" i="17"/>
  <c r="N109" i="17"/>
  <c r="N30" i="17"/>
  <c r="N65" i="17"/>
  <c r="N36" i="17"/>
  <c r="N93" i="17"/>
  <c r="N478" i="17"/>
  <c r="N101" i="17"/>
  <c r="N135" i="17"/>
  <c r="N351" i="17"/>
  <c r="N61" i="17"/>
  <c r="N82" i="17"/>
  <c r="N560" i="17"/>
  <c r="N372" i="17"/>
  <c r="N220" i="17"/>
  <c r="N207" i="17"/>
  <c r="N114" i="17"/>
  <c r="N235" i="17"/>
  <c r="N213" i="17"/>
  <c r="N272" i="17"/>
  <c r="N278" i="17"/>
  <c r="N565" i="17"/>
  <c r="N552" i="17"/>
  <c r="N204" i="17"/>
  <c r="N260" i="17"/>
  <c r="N290" i="17"/>
  <c r="N502" i="17"/>
  <c r="N216" i="17"/>
  <c r="N250" i="17"/>
  <c r="N262" i="17"/>
  <c r="N535" i="17"/>
  <c r="N98" i="17"/>
  <c r="N105" i="17"/>
  <c r="N561" i="17"/>
  <c r="N242" i="17"/>
  <c r="N4" i="17"/>
  <c r="N14" i="17"/>
  <c r="N157" i="17"/>
  <c r="N566" i="17"/>
  <c r="N576" i="17"/>
  <c r="N115" i="17"/>
  <c r="N83" i="17"/>
  <c r="N208" i="17"/>
  <c r="K29" i="20"/>
  <c r="K448" i="20"/>
  <c r="K738" i="20"/>
  <c r="K378" i="20"/>
  <c r="K600" i="20"/>
  <c r="N540" i="17"/>
  <c r="K784" i="20"/>
  <c r="K629" i="20"/>
  <c r="K97" i="20"/>
  <c r="K223" i="20"/>
  <c r="N366" i="17"/>
  <c r="N308" i="17"/>
  <c r="K160" i="20"/>
  <c r="K79" i="20"/>
  <c r="K560" i="20"/>
  <c r="K658" i="20"/>
  <c r="K46" i="20"/>
  <c r="K86" i="20"/>
  <c r="K189" i="20"/>
  <c r="K339" i="20"/>
  <c r="K793" i="20"/>
  <c r="K612" i="20"/>
  <c r="K382" i="20"/>
  <c r="K376" i="20"/>
  <c r="K434" i="20"/>
  <c r="K282" i="20"/>
  <c r="K708" i="20"/>
  <c r="K419" i="20"/>
  <c r="K366" i="20"/>
  <c r="K701" i="20"/>
  <c r="N258" i="17"/>
  <c r="K498" i="20"/>
  <c r="K463" i="20"/>
  <c r="K583" i="20"/>
  <c r="K640" i="20"/>
  <c r="K442" i="20"/>
  <c r="K719" i="20"/>
  <c r="K245" i="20"/>
  <c r="K76" i="20"/>
  <c r="K577" i="20"/>
  <c r="K454" i="20"/>
  <c r="K446" i="20"/>
  <c r="K486" i="20"/>
  <c r="K42" i="20"/>
  <c r="K104" i="20"/>
  <c r="K114" i="20"/>
  <c r="K24" i="20"/>
  <c r="K674" i="20"/>
  <c r="K318" i="20"/>
  <c r="K475" i="20"/>
  <c r="K736" i="20"/>
  <c r="K706" i="20"/>
  <c r="K636" i="20"/>
  <c r="K800" i="20"/>
  <c r="K671" i="20"/>
  <c r="K591" i="20"/>
  <c r="K579" i="20"/>
  <c r="K522" i="20"/>
  <c r="K470" i="20"/>
  <c r="K532" i="20"/>
  <c r="K574" i="20"/>
  <c r="K495" i="20"/>
  <c r="K660" i="20"/>
  <c r="K478" i="20"/>
  <c r="K129" i="20"/>
  <c r="K756" i="20"/>
  <c r="K770" i="20"/>
  <c r="K429" i="20"/>
  <c r="K777" i="20"/>
  <c r="K234" i="20"/>
  <c r="K334" i="20"/>
  <c r="K663" i="20"/>
  <c r="K567" i="20"/>
  <c r="K628" i="20"/>
  <c r="K383" i="20"/>
  <c r="K747" i="20"/>
  <c r="K569" i="20"/>
  <c r="K11" i="20"/>
  <c r="K634" i="20"/>
  <c r="K799" i="20"/>
  <c r="K494" i="20"/>
  <c r="K637" i="20"/>
  <c r="K798" i="20"/>
  <c r="K222" i="20"/>
  <c r="K664" i="20"/>
  <c r="K563" i="20"/>
  <c r="K613" i="20"/>
  <c r="K704" i="20"/>
  <c r="K616" i="20"/>
  <c r="K514" i="20"/>
  <c r="K530" i="20"/>
  <c r="K227" i="20"/>
  <c r="K49" i="20"/>
  <c r="K712" i="20"/>
  <c r="K763" i="20"/>
  <c r="K568" i="20"/>
  <c r="K515" i="20"/>
  <c r="K675" i="20"/>
  <c r="K34" i="20"/>
  <c r="K230" i="20"/>
  <c r="K697" i="20"/>
  <c r="K517" i="20"/>
  <c r="K273" i="20"/>
  <c r="K531" i="20"/>
  <c r="K737" i="20"/>
  <c r="K529" i="20"/>
  <c r="K268" i="20"/>
  <c r="K773" i="20"/>
  <c r="K619" i="20"/>
  <c r="K687" i="20"/>
  <c r="K537" i="20"/>
  <c r="K141" i="20"/>
  <c r="K593" i="20"/>
  <c r="K677" i="20"/>
  <c r="K361" i="20"/>
  <c r="K436" i="20"/>
  <c r="K146" i="20"/>
  <c r="K772" i="20"/>
  <c r="K99" i="20"/>
  <c r="K504" i="20"/>
  <c r="K487" i="20"/>
  <c r="K699" i="20"/>
  <c r="K201" i="20"/>
  <c r="K260" i="20"/>
  <c r="K61" i="20"/>
  <c r="K536" i="20"/>
  <c r="K757" i="20"/>
  <c r="K545" i="20"/>
  <c r="K657" i="20"/>
  <c r="K320" i="20"/>
  <c r="K666" i="20"/>
  <c r="K283" i="20"/>
  <c r="K113" i="20"/>
  <c r="K764" i="20"/>
  <c r="K304" i="20"/>
  <c r="K480" i="20"/>
  <c r="K239" i="20"/>
  <c r="K35" i="20"/>
  <c r="K8" i="20"/>
  <c r="K57" i="20"/>
  <c r="K100" i="20"/>
  <c r="K80" i="20"/>
  <c r="K161" i="20"/>
  <c r="K20" i="20"/>
  <c r="K105" i="20"/>
  <c r="K202" i="20"/>
  <c r="K177" i="20"/>
  <c r="K331" i="20"/>
  <c r="K321" i="20"/>
  <c r="K261" i="20"/>
  <c r="K212" i="20"/>
  <c r="K305" i="20"/>
  <c r="K315" i="20"/>
  <c r="K235" i="20"/>
  <c r="K122" i="20"/>
  <c r="K242" i="20"/>
  <c r="K183" i="20"/>
  <c r="K450" i="20"/>
  <c r="K788" i="20"/>
  <c r="K364" i="20"/>
  <c r="K386" i="20"/>
  <c r="K388" i="20"/>
  <c r="K207" i="20"/>
  <c r="K472" i="20"/>
  <c r="K794" i="20"/>
  <c r="K397" i="20"/>
  <c r="K301" i="20"/>
  <c r="K622" i="20"/>
  <c r="K279" i="20"/>
  <c r="K377" i="20"/>
  <c r="K435" i="20"/>
  <c r="K748" i="20"/>
  <c r="K164" i="20"/>
  <c r="K412" i="20"/>
  <c r="K352" i="20"/>
  <c r="K407" i="20"/>
  <c r="K724" i="20"/>
  <c r="K4" i="20"/>
  <c r="K88" i="20"/>
  <c r="K81" i="20"/>
  <c r="K126" i="20"/>
  <c r="K47" i="20"/>
  <c r="K119" i="20"/>
  <c r="K243" i="20"/>
  <c r="K36" i="20"/>
  <c r="K123" i="20"/>
  <c r="K308" i="20"/>
  <c r="K219" i="20"/>
  <c r="K142" i="20"/>
  <c r="K186" i="20"/>
  <c r="K294" i="20"/>
  <c r="K789" i="20"/>
  <c r="K267" i="20"/>
  <c r="K424" i="20"/>
  <c r="K775" i="20"/>
  <c r="K297" i="20"/>
  <c r="K415" i="20"/>
  <c r="K365" i="20"/>
  <c r="K483" i="20"/>
  <c r="K694" i="20"/>
  <c r="K113" i="18"/>
  <c r="K173" i="18"/>
  <c r="K18" i="18"/>
  <c r="K46" i="18"/>
  <c r="K92" i="18"/>
  <c r="K26" i="18"/>
  <c r="K75" i="18"/>
  <c r="K31" i="18"/>
  <c r="K68" i="18"/>
  <c r="K254" i="18"/>
  <c r="K72" i="18"/>
  <c r="K54" i="18"/>
  <c r="K3" i="18"/>
  <c r="K58" i="18"/>
  <c r="K108" i="18"/>
  <c r="K132" i="18"/>
  <c r="K161" i="18"/>
  <c r="K95" i="18"/>
  <c r="K80" i="18"/>
  <c r="K136" i="18"/>
  <c r="K205" i="18"/>
  <c r="K365" i="18"/>
  <c r="K383" i="18"/>
  <c r="K146" i="18"/>
  <c r="K246" i="18"/>
  <c r="K177" i="18"/>
  <c r="K284" i="18"/>
  <c r="K172" i="18"/>
  <c r="K385" i="18"/>
  <c r="K186" i="18"/>
  <c r="K325" i="18"/>
  <c r="K309" i="18"/>
  <c r="K362" i="18"/>
  <c r="K428" i="18"/>
  <c r="K354" i="18"/>
  <c r="K350" i="18"/>
  <c r="K299" i="18"/>
  <c r="K171" i="18"/>
  <c r="K67" i="18"/>
  <c r="K333" i="18"/>
  <c r="K86" i="18"/>
  <c r="K424" i="18"/>
  <c r="K226" i="18"/>
  <c r="K392" i="18"/>
  <c r="K397" i="18"/>
  <c r="K277" i="18"/>
  <c r="K281" i="18"/>
  <c r="K99" i="18"/>
  <c r="K40" i="18"/>
  <c r="K406" i="18"/>
  <c r="K131" i="18"/>
  <c r="K211" i="18"/>
  <c r="K347" i="18"/>
  <c r="K158" i="18"/>
  <c r="K410" i="18"/>
  <c r="K351" i="18"/>
  <c r="K124" i="18"/>
  <c r="K17" i="18"/>
  <c r="K30" i="18"/>
  <c r="K335" i="18"/>
  <c r="K156" i="18"/>
  <c r="K165" i="18"/>
  <c r="K185" i="18"/>
  <c r="K12" i="18"/>
  <c r="K323" i="18"/>
  <c r="K228" i="18"/>
  <c r="K204" i="18"/>
  <c r="K187" i="18"/>
  <c r="K218" i="18"/>
  <c r="K147" i="18"/>
  <c r="K191" i="18"/>
  <c r="K429" i="18"/>
  <c r="K370" i="18"/>
  <c r="K125" i="18"/>
  <c r="K251" i="18"/>
  <c r="K239" i="18"/>
  <c r="K334" i="18"/>
  <c r="K419" i="18"/>
  <c r="K266" i="18"/>
  <c r="K230" i="18"/>
  <c r="K250" i="18"/>
  <c r="K149" i="18"/>
  <c r="K290" i="18"/>
  <c r="K243" i="18"/>
  <c r="K160" i="18"/>
  <c r="K53" i="18"/>
  <c r="K349" i="18"/>
  <c r="K229" i="18"/>
  <c r="K489" i="20"/>
  <c r="K630" i="20"/>
  <c r="K490" i="20"/>
  <c r="K758" i="20"/>
  <c r="K53" i="20"/>
  <c r="K275" i="20"/>
  <c r="K604" i="20"/>
  <c r="K765" i="20"/>
  <c r="K269" i="18"/>
  <c r="N462" i="17"/>
  <c r="K690" i="20"/>
  <c r="K67" i="20"/>
  <c r="K241" i="20"/>
  <c r="K603" i="20"/>
  <c r="K252" i="20"/>
  <c r="K544" i="20"/>
  <c r="K705" i="20"/>
  <c r="K233" i="20"/>
  <c r="K238" i="20"/>
  <c r="K500" i="20"/>
  <c r="K513" i="20"/>
  <c r="K787" i="20"/>
  <c r="K474" i="20"/>
  <c r="K661" i="20"/>
  <c r="K413" i="20"/>
  <c r="K427" i="20"/>
  <c r="K455" i="20"/>
  <c r="K510" i="20"/>
  <c r="K768" i="20"/>
  <c r="K421" i="20"/>
  <c r="K270" i="20"/>
  <c r="K15" i="20"/>
  <c r="K332" i="20"/>
  <c r="K385" i="20"/>
  <c r="K503" i="20"/>
  <c r="K643" i="20"/>
  <c r="K496" i="20"/>
  <c r="K655" i="20"/>
  <c r="K723" i="20"/>
  <c r="K575" i="20"/>
  <c r="K519" i="20"/>
  <c r="K155" i="20"/>
  <c r="K557" i="20"/>
  <c r="K231" i="20"/>
  <c r="K444" i="20"/>
  <c r="K805" i="20"/>
  <c r="K390" i="20"/>
  <c r="K682" i="20"/>
  <c r="K102" i="20"/>
  <c r="K734" i="20"/>
  <c r="K387" i="20"/>
  <c r="K333" i="20"/>
  <c r="K439" i="20"/>
  <c r="K601" i="20"/>
  <c r="K145" i="20"/>
  <c r="K743" i="20"/>
  <c r="K16" i="20"/>
  <c r="K62" i="20"/>
  <c r="K137" i="20"/>
  <c r="K274" i="20"/>
  <c r="K68" i="20"/>
  <c r="K284" i="20"/>
  <c r="K693" i="20"/>
  <c r="K632" i="20"/>
  <c r="K589" i="20"/>
  <c r="K709" i="20"/>
  <c r="K535" i="20"/>
  <c r="K540" i="20"/>
  <c r="N297" i="17"/>
  <c r="K430" i="20"/>
  <c r="K269" i="20"/>
  <c r="N161" i="17"/>
  <c r="K40" i="20"/>
  <c r="K586" i="20"/>
  <c r="K347" i="20"/>
  <c r="K285" i="20"/>
  <c r="K211" i="20"/>
  <c r="N318" i="17"/>
  <c r="N424" i="17"/>
  <c r="N193" i="17"/>
  <c r="N525" i="17"/>
  <c r="N420" i="17"/>
  <c r="N382" i="17"/>
  <c r="N75" i="17"/>
  <c r="N188" i="17"/>
  <c r="N176" i="17"/>
  <c r="N451" i="17"/>
  <c r="N409" i="17"/>
  <c r="N254" i="17"/>
  <c r="N431" i="17"/>
  <c r="N210" i="17"/>
  <c r="N569" i="17"/>
  <c r="N433" i="17"/>
  <c r="N225" i="17"/>
  <c r="N442" i="17"/>
  <c r="N500" i="17"/>
  <c r="N383" i="17"/>
  <c r="N287" i="17"/>
  <c r="N319" i="17"/>
  <c r="N534" i="17"/>
  <c r="N284" i="17"/>
  <c r="N54" i="17"/>
  <c r="N464" i="17"/>
  <c r="N430" i="17"/>
  <c r="N473" i="17"/>
  <c r="N531" i="17"/>
  <c r="N321" i="17"/>
  <c r="N384" i="17"/>
  <c r="N324" i="17"/>
  <c r="N63" i="17"/>
  <c r="N25" i="17"/>
  <c r="N142" i="17"/>
  <c r="N165" i="17"/>
  <c r="N241" i="17"/>
  <c r="N416" i="17"/>
  <c r="N194" i="17"/>
  <c r="N307" i="17"/>
  <c r="N292" i="17"/>
  <c r="N302" i="17"/>
  <c r="N56" i="17"/>
  <c r="N299" i="17"/>
  <c r="N454" i="17"/>
  <c r="N200" i="17"/>
  <c r="K642" i="20"/>
  <c r="K766" i="20"/>
  <c r="K93" i="20"/>
  <c r="K9" i="20"/>
  <c r="K64" i="20"/>
  <c r="K148" i="20"/>
  <c r="K73" i="20"/>
  <c r="K170" i="20"/>
  <c r="K106" i="20"/>
  <c r="K77" i="20"/>
  <c r="K224" i="20"/>
  <c r="K198" i="18"/>
  <c r="K37" i="18"/>
  <c r="K202" i="18"/>
  <c r="K122" i="18"/>
  <c r="K74" i="18"/>
  <c r="K192" i="18"/>
  <c r="K396" i="18"/>
  <c r="K288" i="18"/>
  <c r="K412" i="18"/>
  <c r="K282" i="18"/>
  <c r="K324" i="18"/>
  <c r="K206" i="18"/>
  <c r="K238" i="18"/>
  <c r="K442" i="18"/>
  <c r="K225" i="18"/>
  <c r="K253" i="18"/>
  <c r="K441" i="18"/>
  <c r="K278" i="18"/>
  <c r="K398" i="18"/>
  <c r="K279" i="18"/>
  <c r="K167" i="18"/>
  <c r="N519" i="17"/>
  <c r="N251" i="17"/>
  <c r="N74" i="17"/>
  <c r="K602" i="20"/>
  <c r="K369" i="20"/>
  <c r="K418" i="20"/>
  <c r="K278" i="20"/>
  <c r="K449" i="20"/>
  <c r="K2" i="20"/>
  <c r="K408" i="20"/>
  <c r="K611" i="20"/>
  <c r="K363" i="20"/>
  <c r="K639" i="20"/>
  <c r="K367" i="20"/>
  <c r="K710" i="20"/>
  <c r="K440" i="20"/>
  <c r="K458" i="20"/>
  <c r="K428" i="20"/>
  <c r="K456" i="20"/>
  <c r="K375" i="20"/>
  <c r="K696" i="20"/>
  <c r="K652" i="20"/>
  <c r="K310" i="20"/>
  <c r="K182" i="20"/>
  <c r="K783" i="20"/>
  <c r="K703" i="20"/>
  <c r="K501" i="20"/>
  <c r="K548" i="20"/>
  <c r="K801" i="20"/>
  <c r="K594" i="20"/>
  <c r="K389" i="20"/>
  <c r="K590" i="20"/>
  <c r="K713" i="20"/>
  <c r="K776" i="20"/>
  <c r="K476" i="20"/>
  <c r="K755" i="20"/>
  <c r="K502" i="20"/>
  <c r="K19" i="20"/>
  <c r="K512" i="20"/>
  <c r="K326" i="20"/>
  <c r="K109" i="20"/>
  <c r="K445" i="20"/>
  <c r="K423" i="20"/>
  <c r="K481" i="20"/>
  <c r="K191" i="20"/>
  <c r="K744" i="20"/>
  <c r="K649" i="20"/>
  <c r="K582" i="20"/>
  <c r="K72" i="20"/>
  <c r="K438" i="20"/>
  <c r="K380" i="20"/>
  <c r="K534" i="20"/>
  <c r="K511" i="20"/>
  <c r="K615" i="20"/>
  <c r="K351" i="20"/>
  <c r="K83" i="20"/>
  <c r="K573" i="20"/>
  <c r="K465" i="20"/>
  <c r="K627" i="20"/>
  <c r="K121" i="20"/>
  <c r="K778" i="20"/>
  <c r="K216" i="20"/>
  <c r="K547" i="20"/>
  <c r="K344" i="20"/>
  <c r="K433" i="20"/>
  <c r="K410" i="20"/>
  <c r="K722" i="20"/>
  <c r="K684" i="20"/>
  <c r="K306" i="20"/>
  <c r="K96" i="20"/>
  <c r="K509" i="20"/>
  <c r="K751" i="20"/>
  <c r="K689" i="20"/>
  <c r="K453" i="20"/>
  <c r="K395" i="20"/>
  <c r="K464" i="20"/>
  <c r="K595" i="20"/>
  <c r="K250" i="20"/>
  <c r="K785" i="20"/>
  <c r="K803" i="20"/>
  <c r="K746" i="20"/>
  <c r="K165" i="20"/>
  <c r="K492" i="20"/>
  <c r="K647" i="20"/>
  <c r="K38" i="20"/>
  <c r="K497" i="20"/>
  <c r="K745" i="20"/>
  <c r="K676" i="20"/>
  <c r="K523" i="20"/>
  <c r="K343" i="20"/>
  <c r="K733" i="20"/>
  <c r="K136" i="20"/>
  <c r="K543" i="20"/>
  <c r="K608" i="20"/>
  <c r="K184" i="20"/>
  <c r="K552" i="20"/>
  <c r="K753" i="20"/>
  <c r="K698" i="20"/>
  <c r="K683" i="20"/>
  <c r="K420" i="20"/>
  <c r="K432" i="20"/>
  <c r="K196" i="20"/>
  <c r="K56" i="20"/>
  <c r="K539" i="20"/>
  <c r="K741" i="20"/>
  <c r="K516" i="20"/>
  <c r="K610" i="20"/>
  <c r="K617" i="20"/>
  <c r="K437" i="20"/>
  <c r="K556" i="20"/>
  <c r="K625" i="20"/>
  <c r="K173" i="20"/>
  <c r="K538" i="20"/>
  <c r="K179" i="20"/>
  <c r="K614" i="20"/>
  <c r="K25" i="20"/>
  <c r="K39" i="20"/>
  <c r="K30" i="20"/>
  <c r="K197" i="20"/>
  <c r="K151" i="20"/>
  <c r="K169" i="20"/>
  <c r="K253" i="20"/>
  <c r="K441" i="20"/>
  <c r="K288" i="20"/>
  <c r="K327" i="20"/>
  <c r="K115" i="20"/>
  <c r="K466" i="20"/>
  <c r="K272" i="20"/>
  <c r="K319" i="20"/>
  <c r="K357" i="20"/>
  <c r="K103" i="20"/>
  <c r="K488" i="20"/>
  <c r="K296" i="20"/>
  <c r="K147" i="20"/>
  <c r="K482" i="20"/>
  <c r="K246" i="20"/>
  <c r="K362" i="20"/>
  <c r="K307" i="20"/>
  <c r="K384" i="20"/>
  <c r="K350" i="20"/>
  <c r="K585" i="20"/>
  <c r="K374" i="20"/>
  <c r="K414" i="20"/>
  <c r="K759" i="20"/>
  <c r="K457" i="20"/>
  <c r="K84" i="20"/>
  <c r="K43" i="20"/>
  <c r="K193" i="20"/>
  <c r="K236" i="20"/>
  <c r="K133" i="20"/>
  <c r="K289" i="20"/>
  <c r="K203" i="20"/>
  <c r="K322" i="20"/>
  <c r="K111" i="20"/>
  <c r="K358" i="20"/>
  <c r="K175" i="20"/>
  <c r="K258" i="20"/>
  <c r="K131" i="20"/>
  <c r="K208" i="20"/>
  <c r="K760" i="20"/>
  <c r="K328" i="20"/>
  <c r="K116" i="20"/>
  <c r="K254" i="20"/>
  <c r="K403" i="20"/>
  <c r="K41" i="18"/>
  <c r="K8" i="18"/>
  <c r="K13" i="18"/>
  <c r="K407" i="18"/>
  <c r="K51" i="18"/>
  <c r="K87" i="18"/>
  <c r="K216" i="18"/>
  <c r="K364" i="18"/>
  <c r="K312" i="18"/>
  <c r="K326" i="18"/>
  <c r="K2" i="18"/>
  <c r="K404" i="18"/>
  <c r="K45" i="18"/>
  <c r="K111" i="18"/>
  <c r="K63" i="18"/>
  <c r="K117" i="18"/>
  <c r="K150" i="18"/>
  <c r="K166" i="18"/>
  <c r="K101" i="18"/>
  <c r="K159" i="18"/>
  <c r="K153" i="18"/>
  <c r="K259" i="18"/>
  <c r="K210" i="18"/>
  <c r="K293" i="18"/>
  <c r="K188" i="18"/>
  <c r="K168" i="18"/>
  <c r="K438" i="18"/>
  <c r="K405" i="18"/>
  <c r="K157" i="18"/>
  <c r="K193" i="18"/>
  <c r="K197" i="18"/>
  <c r="K105" i="18"/>
  <c r="K303" i="18"/>
  <c r="K339" i="18"/>
  <c r="K298" i="18"/>
  <c r="K343" i="18"/>
  <c r="K196" i="18"/>
  <c r="K143" i="18"/>
  <c r="K271" i="18"/>
  <c r="K247" i="18"/>
  <c r="K381" i="18"/>
  <c r="K220" i="18"/>
  <c r="K318" i="18"/>
  <c r="K440" i="18"/>
  <c r="K321" i="18"/>
  <c r="K91" i="18"/>
  <c r="K373" i="18"/>
  <c r="K377" i="18"/>
  <c r="K235" i="18"/>
  <c r="K62" i="18"/>
  <c r="K332" i="18"/>
  <c r="K348" i="18"/>
  <c r="K245" i="18"/>
  <c r="K176" i="18"/>
  <c r="K433" i="18"/>
  <c r="K305" i="18"/>
  <c r="K382" i="18"/>
  <c r="K315" i="18"/>
  <c r="K36" i="18"/>
  <c r="K208" i="18"/>
  <c r="K106" i="18"/>
  <c r="K233" i="18"/>
  <c r="K126" i="18"/>
  <c r="K276" i="18"/>
  <c r="K389" i="18"/>
  <c r="K342" i="18"/>
  <c r="K270" i="18"/>
  <c r="K430" i="18"/>
  <c r="K388" i="18"/>
  <c r="K217" i="18"/>
  <c r="K7" i="18"/>
  <c r="K139" i="18"/>
  <c r="K264" i="18"/>
  <c r="K274" i="18"/>
  <c r="K32" i="18"/>
  <c r="K236" i="18"/>
  <c r="K244" i="18"/>
  <c r="K25" i="18"/>
  <c r="K234" i="18"/>
  <c r="K272" i="18"/>
  <c r="K415" i="18"/>
  <c r="K372" i="18"/>
  <c r="K436" i="18"/>
  <c r="K431" i="18"/>
  <c r="K70" i="18"/>
  <c r="K268" i="18"/>
  <c r="K432" i="18"/>
  <c r="K152" i="18"/>
  <c r="K249" i="18"/>
  <c r="K289" i="18"/>
  <c r="K417" i="18"/>
  <c r="K322" i="18"/>
  <c r="K378" i="18"/>
  <c r="K359" i="18"/>
  <c r="K391" i="18"/>
  <c r="K184" i="18"/>
  <c r="K116" i="18"/>
  <c r="K201" i="18"/>
  <c r="K356" i="18"/>
  <c r="I164" i="21"/>
  <c r="I126" i="21"/>
  <c r="I119" i="21"/>
  <c r="I91" i="21"/>
  <c r="I34" i="21"/>
  <c r="I44" i="21"/>
  <c r="I81" i="21"/>
  <c r="I52" i="21"/>
  <c r="I4" i="21"/>
  <c r="I125" i="21"/>
  <c r="I138" i="21"/>
  <c r="I87" i="21"/>
  <c r="K135" i="18"/>
  <c r="K22" i="18"/>
  <c r="K418" i="18"/>
  <c r="K145" i="18"/>
  <c r="K263" i="18"/>
  <c r="K267" i="18"/>
  <c r="K331" i="18"/>
  <c r="K248" i="18"/>
  <c r="K363" i="18"/>
  <c r="K313" i="18"/>
  <c r="K215" i="18"/>
  <c r="K360" i="18"/>
  <c r="K304" i="18"/>
  <c r="K357" i="18"/>
  <c r="K297" i="18"/>
  <c r="K340" i="18"/>
  <c r="K317" i="18"/>
  <c r="K371" i="18"/>
  <c r="K399" i="18"/>
  <c r="K384" i="18"/>
  <c r="K308" i="18"/>
  <c r="K395" i="18"/>
  <c r="K292" i="18"/>
  <c r="K283" i="18"/>
  <c r="K127" i="18"/>
  <c r="K241" i="18"/>
  <c r="K319" i="18"/>
  <c r="K151" i="18"/>
  <c r="K402" i="18"/>
  <c r="K386" i="18"/>
  <c r="K57" i="18"/>
  <c r="K336" i="18"/>
  <c r="K435" i="18"/>
  <c r="K273" i="18"/>
  <c r="K420" i="18"/>
  <c r="K302" i="18"/>
  <c r="K425" i="18"/>
  <c r="K107" i="18"/>
  <c r="K164" i="18"/>
  <c r="K423" i="18"/>
  <c r="K81" i="18"/>
  <c r="K94" i="18"/>
  <c r="K219" i="18"/>
  <c r="K387" i="18"/>
  <c r="K258" i="18"/>
  <c r="K346" i="18"/>
  <c r="K439" i="18"/>
  <c r="K310" i="18"/>
  <c r="K180" i="18"/>
  <c r="K311" i="18"/>
  <c r="K358" i="18"/>
  <c r="K345" i="18"/>
  <c r="K71" i="18"/>
  <c r="K337" i="18"/>
  <c r="K330" i="18"/>
  <c r="K121" i="18"/>
  <c r="K221" i="18"/>
  <c r="K437" i="18"/>
  <c r="K207" i="18"/>
  <c r="K79" i="18"/>
  <c r="K403" i="18"/>
  <c r="K341" i="18"/>
  <c r="K369" i="18"/>
  <c r="K162" i="18"/>
  <c r="K275" i="18"/>
  <c r="K361" i="18"/>
  <c r="K376" i="18"/>
  <c r="K212" i="18"/>
  <c r="K112" i="18"/>
  <c r="K148" i="18"/>
  <c r="K33" i="18"/>
  <c r="K294" i="18"/>
  <c r="K102" i="18"/>
  <c r="K4" i="18"/>
  <c r="K55" i="18"/>
  <c r="K23" i="18"/>
  <c r="K47" i="18"/>
  <c r="K76" i="18"/>
  <c r="K9" i="18"/>
  <c r="K393" i="18"/>
  <c r="K96" i="18"/>
  <c r="K118" i="18"/>
  <c r="K178" i="18"/>
  <c r="K285" i="18"/>
  <c r="K42" i="18"/>
  <c r="K19" i="18"/>
  <c r="K144" i="18"/>
  <c r="K154" i="18"/>
  <c r="K83" i="18"/>
  <c r="K38" i="18"/>
  <c r="K59" i="18"/>
  <c r="K64" i="18"/>
  <c r="K27" i="18"/>
  <c r="K203" i="18"/>
  <c r="K123" i="18"/>
  <c r="K93" i="18"/>
  <c r="K366" i="18"/>
  <c r="K88" i="18"/>
  <c r="K255" i="18"/>
  <c r="K14" i="18"/>
  <c r="K725" i="20"/>
  <c r="K749" i="20"/>
  <c r="K21" i="20"/>
  <c r="K459" i="20"/>
  <c r="K101" i="20"/>
  <c r="K181" i="20"/>
  <c r="K58" i="20"/>
  <c r="K138" i="20"/>
  <c r="K12" i="20"/>
  <c r="K368" i="20"/>
  <c r="K381" i="20"/>
  <c r="K391" i="20"/>
  <c r="K393" i="20"/>
  <c r="K192" i="20"/>
  <c r="K340" i="20"/>
  <c r="K266" i="20"/>
  <c r="K185" i="20"/>
  <c r="K807" i="20"/>
  <c r="K190" i="20"/>
  <c r="K174" i="20"/>
  <c r="K311" i="20"/>
  <c r="K87" i="20"/>
  <c r="K199" i="20"/>
  <c r="K92" i="20"/>
  <c r="K3" i="20"/>
  <c r="K526" i="20"/>
  <c r="K618" i="20"/>
  <c r="K206" i="20"/>
  <c r="K695" i="20"/>
  <c r="K176" i="20"/>
  <c r="K735" i="20"/>
  <c r="K659" i="20"/>
  <c r="K606" i="20"/>
  <c r="K692" i="20"/>
  <c r="K792" i="20"/>
  <c r="K7" i="20"/>
  <c r="K443" i="20"/>
  <c r="K638" i="20"/>
  <c r="K493" i="20"/>
  <c r="K63" i="20"/>
  <c r="K356" i="20"/>
  <c r="K198" i="20"/>
  <c r="K520" i="20"/>
  <c r="K670" i="20"/>
  <c r="K163" i="20"/>
  <c r="K797" i="20"/>
  <c r="K240" i="20"/>
  <c r="K52" i="20"/>
  <c r="K718" i="20"/>
  <c r="K599" i="20"/>
  <c r="K546" i="20"/>
  <c r="K588" i="20"/>
  <c r="K396" i="20"/>
  <c r="K491" i="20"/>
  <c r="K271" i="20"/>
  <c r="K779" i="20"/>
  <c r="K645" i="20"/>
  <c r="K769" i="20"/>
  <c r="K499" i="20"/>
  <c r="K648" i="20"/>
  <c r="K559" i="20"/>
  <c r="K349" i="20"/>
  <c r="K653" i="20"/>
  <c r="K802" i="20"/>
  <c r="K791" i="20"/>
  <c r="K786" i="20"/>
  <c r="K752" i="20"/>
  <c r="K392" i="20"/>
  <c r="K217" i="20"/>
  <c r="K681" i="20"/>
  <c r="K673" i="20"/>
  <c r="K562" i="20"/>
  <c r="K715" i="20"/>
  <c r="K558" i="20"/>
  <c r="K626" i="20"/>
  <c r="K587" i="20"/>
  <c r="K714" i="20"/>
  <c r="K533" i="20"/>
  <c r="K620" i="20"/>
  <c r="K508" i="20"/>
  <c r="K580" i="20"/>
  <c r="K672" i="20"/>
  <c r="K680" i="20"/>
  <c r="K541" i="20"/>
  <c r="K651" i="20"/>
  <c r="K727" i="20"/>
  <c r="K669" i="20"/>
  <c r="K462" i="20"/>
  <c r="K781" i="20"/>
  <c r="K596" i="20"/>
  <c r="K685" i="20"/>
  <c r="K782" i="20"/>
  <c r="K330" i="20"/>
  <c r="K711" i="20"/>
  <c r="K479" i="20"/>
  <c r="K473" i="20"/>
  <c r="K411" i="20"/>
  <c r="K656" i="20"/>
  <c r="K654" i="20"/>
  <c r="K598" i="20"/>
  <c r="K528" i="20"/>
  <c r="K527" i="20"/>
  <c r="K471" i="20"/>
  <c r="K678" i="20"/>
  <c r="K691" i="20"/>
  <c r="N277" i="17"/>
  <c r="N445" i="17"/>
  <c r="N354" i="17"/>
  <c r="N386" i="17"/>
  <c r="N62" i="17"/>
  <c r="N564" i="17"/>
  <c r="N31" i="17"/>
  <c r="N24" i="17"/>
  <c r="N48" i="17"/>
  <c r="N411" i="17"/>
  <c r="N396" i="17"/>
  <c r="N381" i="17"/>
  <c r="N139" i="17"/>
  <c r="N240" i="17"/>
  <c r="N331" i="17"/>
  <c r="N276" i="17"/>
  <c r="N298" i="17"/>
  <c r="N172" i="17"/>
  <c r="N29" i="17"/>
  <c r="N429" i="17"/>
  <c r="N428" i="17"/>
  <c r="N283" i="17"/>
  <c r="N408" i="17"/>
  <c r="N425" i="17"/>
  <c r="N443" i="17"/>
  <c r="N432" i="17"/>
  <c r="N410" i="17"/>
  <c r="N380" i="17"/>
  <c r="N199" i="17"/>
  <c r="N224" i="17"/>
  <c r="N131" i="17"/>
  <c r="N70" i="17"/>
  <c r="N327" i="17"/>
  <c r="N249" i="17"/>
  <c r="N313" i="17"/>
  <c r="N103" i="17"/>
  <c r="N553" i="17"/>
  <c r="N153" i="17"/>
  <c r="N577" i="17"/>
  <c r="N499" i="17"/>
  <c r="N212" i="17"/>
  <c r="N582" i="17"/>
  <c r="N348" i="17"/>
  <c r="N475" i="17"/>
  <c r="N365" i="17"/>
  <c r="N247" i="17"/>
  <c r="N438" i="17"/>
  <c r="N446" i="17"/>
  <c r="N330" i="17"/>
  <c r="N401" i="17"/>
  <c r="N261" i="17"/>
  <c r="N206" i="17"/>
  <c r="N275" i="17"/>
  <c r="N130" i="17"/>
  <c r="N477" i="17"/>
  <c r="N245" i="17"/>
  <c r="N234" i="17"/>
  <c r="N513" i="17"/>
  <c r="N134" i="17"/>
  <c r="N538" i="17"/>
  <c r="N414" i="17"/>
  <c r="N579" i="17"/>
  <c r="N2" i="17"/>
  <c r="N559" i="17"/>
  <c r="N12" i="17"/>
  <c r="N128" i="17"/>
  <c r="N304" i="17"/>
  <c r="N546" i="17"/>
  <c r="N469" i="17"/>
  <c r="N145" i="17"/>
  <c r="N427" i="17"/>
  <c r="N271" i="17"/>
  <c r="N155" i="17"/>
  <c r="N323" i="17"/>
  <c r="N379" i="17"/>
  <c r="N457" i="17"/>
  <c r="N150" i="17"/>
  <c r="N423" i="17"/>
  <c r="N347" i="17"/>
  <c r="N419" i="17"/>
  <c r="N76" i="17"/>
  <c r="N471" i="17"/>
  <c r="N551" i="17"/>
  <c r="N434" i="17"/>
  <c r="N281" i="17"/>
  <c r="N59" i="17"/>
  <c r="N358" i="17"/>
  <c r="N356" i="17"/>
  <c r="N259" i="17"/>
  <c r="N585" i="17"/>
  <c r="N263" i="17"/>
  <c r="N481" i="17"/>
  <c r="N215" i="17"/>
  <c r="N160" i="17"/>
  <c r="N246" i="17"/>
  <c r="N332" i="17"/>
  <c r="N282" i="17"/>
  <c r="N162" i="17"/>
  <c r="N120" i="17"/>
  <c r="N392" i="17"/>
  <c r="N151" i="17"/>
  <c r="N94" i="17"/>
  <c r="N182" i="17"/>
  <c r="N7" i="17"/>
  <c r="N143" i="17"/>
  <c r="N205" i="17"/>
  <c r="N352" i="17"/>
  <c r="N37" i="17"/>
  <c r="N486" i="17"/>
  <c r="N505" i="17"/>
  <c r="N108" i="17"/>
  <c r="N5" i="17"/>
  <c r="N270" i="17"/>
  <c r="N584" i="17"/>
  <c r="N202" i="17"/>
  <c r="N43" i="17"/>
  <c r="N305" i="17"/>
  <c r="N295" i="17"/>
  <c r="N578" i="17"/>
  <c r="N508" i="17"/>
  <c r="N291" i="17"/>
  <c r="N314" i="17"/>
  <c r="N289" i="17"/>
  <c r="N286" i="17"/>
  <c r="N555" i="17"/>
  <c r="N100" i="17"/>
  <c r="N312" i="17"/>
  <c r="N370" i="17"/>
  <c r="N542" i="17"/>
  <c r="N87" i="17"/>
  <c r="N371" i="17"/>
  <c r="N511" i="17"/>
  <c r="N494" i="17"/>
  <c r="N303" i="17"/>
  <c r="N237" i="17"/>
  <c r="N400" i="17"/>
  <c r="N436" i="17"/>
  <c r="N73" i="17"/>
  <c r="N113" i="17"/>
  <c r="N32" i="17"/>
  <c r="N415" i="17"/>
  <c r="N388" i="17"/>
  <c r="N317" i="17"/>
  <c r="N529" i="17"/>
  <c r="N437" i="17"/>
  <c r="N257" i="17"/>
  <c r="N359" i="17"/>
  <c r="N516" i="17"/>
  <c r="N232" i="17"/>
  <c r="N6" i="17"/>
  <c r="N13" i="17"/>
  <c r="N21" i="17"/>
  <c r="N18" i="17"/>
  <c r="N11" i="17"/>
  <c r="N124" i="17"/>
  <c r="N119" i="17"/>
  <c r="N404" i="17"/>
  <c r="N238" i="17"/>
  <c r="N342" i="17"/>
  <c r="N85" i="17"/>
  <c r="N156" i="17"/>
  <c r="N129" i="17"/>
  <c r="N154" i="17"/>
  <c r="N285" i="17"/>
  <c r="N104" i="17"/>
  <c r="N233" i="17"/>
  <c r="N296" i="17"/>
  <c r="N575" i="17"/>
  <c r="N361" i="17"/>
  <c r="N181" i="17"/>
  <c r="N485" i="17"/>
  <c r="N256" i="17"/>
  <c r="N583" i="17"/>
  <c r="N227" i="17"/>
  <c r="N88" i="17"/>
  <c r="N349" i="17"/>
  <c r="N448" i="17"/>
  <c r="N504" i="17"/>
  <c r="N391" i="17"/>
  <c r="N264" i="17"/>
  <c r="N189" i="17"/>
  <c r="N556" i="17"/>
  <c r="N78" i="17"/>
  <c r="N177" i="17"/>
  <c r="N125" i="17"/>
  <c r="N66" i="17"/>
  <c r="N26" i="17"/>
  <c r="N405" i="17"/>
  <c r="N239" i="17"/>
  <c r="N147" i="17"/>
  <c r="N543" i="17"/>
  <c r="N44" i="17"/>
  <c r="N376" i="17"/>
  <c r="N523" i="17"/>
  <c r="N86" i="17"/>
  <c r="N362" i="17"/>
  <c r="N19" i="17"/>
  <c r="N512" i="17"/>
  <c r="N547" i="17"/>
  <c r="N439" i="17"/>
  <c r="N169" i="17"/>
  <c r="N99" i="17"/>
  <c r="N195" i="17"/>
  <c r="N279" i="17"/>
  <c r="N173" i="17"/>
  <c r="N338" i="17"/>
  <c r="N71" i="17"/>
  <c r="N41" i="17"/>
  <c r="N190" i="17"/>
  <c r="N22" i="17"/>
  <c r="N34" i="17"/>
  <c r="N491" i="17"/>
  <c r="N453" i="17"/>
  <c r="N186" i="17"/>
  <c r="N33" i="17"/>
  <c r="N3" i="17"/>
  <c r="N288" i="17"/>
  <c r="N387" i="17"/>
  <c r="N554" i="17"/>
  <c r="N17" i="17"/>
  <c r="N580" i="17"/>
  <c r="N403" i="17"/>
  <c r="N301" i="17"/>
  <c r="N320" i="17"/>
  <c r="N452" i="17"/>
  <c r="N530" i="17"/>
  <c r="N198" i="17"/>
  <c r="N316" i="17"/>
  <c r="N141" i="17"/>
  <c r="N397" i="17"/>
  <c r="N480" i="17"/>
  <c r="N412" i="17"/>
  <c r="N472" i="17"/>
  <c r="N187" i="17"/>
  <c r="N533" i="17"/>
  <c r="N463" i="17"/>
  <c r="N223" i="17"/>
  <c r="N20" i="17"/>
  <c r="N490" i="17"/>
  <c r="N357" i="17"/>
  <c r="N497" i="17"/>
  <c r="N367" i="17"/>
  <c r="N399" i="17"/>
  <c r="N228" i="17"/>
  <c r="N539" i="17"/>
  <c r="N398" i="17"/>
  <c r="N395" i="17"/>
  <c r="N374" i="17"/>
  <c r="N522" i="17"/>
  <c r="N467" i="17"/>
  <c r="N353" i="17"/>
  <c r="N503" i="17"/>
  <c r="N97" i="17"/>
  <c r="N209" i="17"/>
  <c r="N211" i="17"/>
  <c r="N474" i="17"/>
  <c r="N385" i="17"/>
  <c r="N77" i="17"/>
  <c r="M282" i="16" l="1"/>
  <c r="M272" i="16"/>
  <c r="M189" i="16"/>
  <c r="M152" i="16"/>
  <c r="M199" i="16"/>
  <c r="M264" i="16"/>
  <c r="M148" i="16"/>
  <c r="M194" i="16"/>
  <c r="M143" i="16"/>
  <c r="M19" i="16"/>
  <c r="M127" i="16"/>
  <c r="M118" i="16"/>
  <c r="M100" i="16"/>
  <c r="M266" i="16"/>
  <c r="M105" i="16"/>
  <c r="M39" i="16"/>
  <c r="M95" i="16"/>
  <c r="M34" i="16"/>
  <c r="M109" i="16"/>
  <c r="M52" i="16"/>
  <c r="M76" i="16"/>
  <c r="M132" i="16"/>
  <c r="N132" i="16" s="1"/>
  <c r="M57" i="16"/>
  <c r="N57" i="16" s="1"/>
  <c r="M185" i="16"/>
  <c r="M49" i="16"/>
  <c r="M71" i="16"/>
  <c r="M62" i="16"/>
  <c r="M44" i="16"/>
  <c r="N44" i="16" s="1"/>
  <c r="M79" i="16"/>
  <c r="N79" i="16" s="1"/>
  <c r="M66" i="16"/>
  <c r="N66" i="16" s="1"/>
  <c r="M14" i="16"/>
  <c r="M29" i="16"/>
  <c r="M4" i="16"/>
  <c r="M9" i="16"/>
  <c r="M84" i="16"/>
  <c r="M24" i="16"/>
  <c r="M89" i="16"/>
  <c r="M162" i="16"/>
  <c r="M295" i="16"/>
  <c r="M136" i="16"/>
  <c r="M198" i="16"/>
  <c r="M248" i="16"/>
  <c r="M94" i="16"/>
  <c r="M269" i="16"/>
  <c r="M122" i="16"/>
  <c r="M180" i="16"/>
  <c r="M126" i="16"/>
  <c r="M155" i="16"/>
  <c r="M164" i="16"/>
  <c r="M142" i="16"/>
  <c r="M244" i="16"/>
  <c r="M117" i="16"/>
  <c r="M225" i="16"/>
  <c r="M131" i="16"/>
  <c r="M193" i="16"/>
  <c r="M147" i="16"/>
  <c r="M104" i="16"/>
  <c r="M108" i="16"/>
  <c r="M92" i="16"/>
  <c r="M99" i="16"/>
  <c r="M78" i="16"/>
  <c r="M56" i="16"/>
  <c r="M83" i="16"/>
  <c r="M28" i="16"/>
  <c r="M75" i="16"/>
  <c r="M23" i="16"/>
  <c r="M38" i="16"/>
  <c r="M51" i="16"/>
  <c r="M70" i="16"/>
  <c r="M88" i="16"/>
  <c r="M48" i="16"/>
  <c r="N48" i="16" s="1"/>
  <c r="M65" i="16"/>
  <c r="M43" i="16"/>
  <c r="M61" i="16"/>
  <c r="N61" i="16" s="1"/>
  <c r="M3" i="16"/>
  <c r="M41" i="16"/>
  <c r="N41" i="16" s="1"/>
  <c r="M18" i="16"/>
  <c r="M33" i="16"/>
  <c r="M8" i="16"/>
  <c r="M13" i="16"/>
  <c r="M221" i="16"/>
  <c r="M273" i="16"/>
  <c r="M253" i="16"/>
  <c r="M214" i="16"/>
  <c r="M74" i="16"/>
  <c r="M236" i="16"/>
  <c r="M259" i="16"/>
  <c r="M219" i="16"/>
  <c r="M124" i="16"/>
  <c r="M183" i="16"/>
  <c r="M256" i="16"/>
  <c r="M2" i="16"/>
  <c r="M137" i="16"/>
  <c r="M291" i="16"/>
  <c r="M265" i="16"/>
  <c r="M228" i="16"/>
  <c r="M140" i="16"/>
  <c r="M156" i="16"/>
  <c r="M280" i="16"/>
  <c r="M240" i="16"/>
  <c r="M234" i="16"/>
  <c r="M218" i="16"/>
  <c r="M254" i="16"/>
  <c r="M293" i="16"/>
  <c r="M158" i="16"/>
  <c r="M184" i="16"/>
  <c r="M103" i="16"/>
  <c r="M246" i="16"/>
  <c r="M151" i="16"/>
  <c r="M255" i="16"/>
  <c r="M22" i="16"/>
  <c r="M130" i="16"/>
  <c r="M179" i="16"/>
  <c r="M222" i="16"/>
  <c r="M64" i="16"/>
  <c r="M135" i="16"/>
  <c r="M203" i="16"/>
  <c r="M211" i="16"/>
  <c r="M197" i="16"/>
  <c r="M223" i="16"/>
  <c r="M169" i="16"/>
  <c r="M208" i="16"/>
  <c r="M202" i="16"/>
  <c r="M252" i="16"/>
  <c r="M113" i="16"/>
  <c r="M174" i="16"/>
  <c r="M69" i="16"/>
  <c r="M262" i="16"/>
  <c r="M154" i="16"/>
  <c r="M32" i="16"/>
  <c r="M260" i="16"/>
  <c r="M212" i="16"/>
  <c r="M281" i="16"/>
  <c r="M243" i="16"/>
  <c r="M177" i="16"/>
  <c r="M37" i="16"/>
  <c r="M261" i="16"/>
  <c r="M247" i="16"/>
  <c r="M245" i="16"/>
  <c r="M42" i="16"/>
  <c r="M167" i="16"/>
  <c r="M220" i="16"/>
  <c r="M275" i="16"/>
  <c r="M290" i="16"/>
  <c r="M196" i="16"/>
  <c r="M207" i="16"/>
  <c r="M125" i="16"/>
  <c r="M168" i="16"/>
  <c r="M263" i="16"/>
  <c r="M175" i="16"/>
  <c r="M289" i="16"/>
  <c r="M176" i="16"/>
  <c r="M98" i="16"/>
  <c r="M268" i="16"/>
  <c r="M230" i="16"/>
  <c r="M172" i="16"/>
  <c r="M93" i="16"/>
  <c r="M121" i="16"/>
  <c r="M47" i="16"/>
  <c r="M170" i="16"/>
  <c r="M157" i="16"/>
  <c r="M161" i="16"/>
  <c r="M237" i="16"/>
  <c r="M292" i="16"/>
  <c r="M276" i="16"/>
  <c r="M231" i="16"/>
  <c r="M213" i="16"/>
  <c r="M77" i="16"/>
  <c r="M139" i="16"/>
  <c r="M286" i="16"/>
  <c r="M138" i="16"/>
  <c r="M7" i="16"/>
  <c r="M123" i="16"/>
  <c r="M112" i="16"/>
  <c r="M278" i="16"/>
  <c r="M60" i="16"/>
  <c r="M205" i="16"/>
  <c r="M251" i="16"/>
  <c r="M274" i="16"/>
  <c r="M250" i="16"/>
  <c r="M277" i="16"/>
  <c r="M40" i="16"/>
  <c r="M242" i="16"/>
  <c r="M285" i="16"/>
  <c r="M287" i="16"/>
  <c r="M165" i="16"/>
  <c r="M146" i="16"/>
  <c r="M163" i="16"/>
  <c r="M145" i="16"/>
  <c r="M159" i="16"/>
  <c r="M204" i="16"/>
  <c r="M160" i="16"/>
  <c r="M210" i="16"/>
  <c r="M82" i="16"/>
  <c r="M91" i="16"/>
  <c r="M224" i="16"/>
  <c r="M166" i="16"/>
  <c r="M27" i="16"/>
  <c r="M206" i="16"/>
  <c r="M294" i="16"/>
  <c r="M192" i="16"/>
  <c r="M116" i="16"/>
  <c r="M296" i="16"/>
  <c r="M188" i="16"/>
  <c r="M173" i="16"/>
  <c r="M171" i="16"/>
  <c r="M209" i="16"/>
  <c r="M87" i="16"/>
  <c r="M141" i="16"/>
  <c r="M50" i="16"/>
  <c r="M249" i="16"/>
  <c r="M215" i="16"/>
  <c r="M241" i="16"/>
  <c r="M55" i="16"/>
  <c r="M17" i="16"/>
  <c r="M107" i="16"/>
  <c r="M229" i="16"/>
  <c r="M217" i="16"/>
  <c r="M271" i="16"/>
  <c r="M12" i="16"/>
  <c r="F116" i="13"/>
  <c r="F124" i="13"/>
  <c r="F145" i="13"/>
  <c r="F156" i="13"/>
  <c r="F174" i="13"/>
  <c r="F175" i="13"/>
  <c r="F179" i="13"/>
  <c r="F180" i="13"/>
  <c r="F192" i="13"/>
  <c r="F194" i="13"/>
  <c r="F197" i="13"/>
  <c r="F201" i="13"/>
  <c r="F205" i="13"/>
  <c r="F207" i="13"/>
  <c r="F216" i="13"/>
  <c r="F219" i="13"/>
  <c r="F222" i="13"/>
  <c r="F224" i="13"/>
  <c r="F227" i="13"/>
  <c r="F229" i="13"/>
  <c r="F230" i="13"/>
  <c r="F242" i="13"/>
  <c r="F246" i="13"/>
  <c r="F248" i="13"/>
  <c r="F254" i="13"/>
  <c r="F263" i="13"/>
  <c r="F265" i="13"/>
  <c r="F271" i="13"/>
  <c r="F273" i="13"/>
  <c r="F280" i="13"/>
  <c r="F285" i="13"/>
  <c r="F297" i="13"/>
  <c r="G116" i="13"/>
  <c r="G124" i="13"/>
  <c r="G145" i="13"/>
  <c r="G156" i="13"/>
  <c r="G174" i="13"/>
  <c r="G175" i="13"/>
  <c r="G179" i="13"/>
  <c r="G180" i="13"/>
  <c r="G192" i="13"/>
  <c r="G194" i="13"/>
  <c r="G197" i="13"/>
  <c r="G201" i="13"/>
  <c r="G205" i="13"/>
  <c r="G207" i="13"/>
  <c r="G216" i="13"/>
  <c r="G219" i="13"/>
  <c r="G222" i="13"/>
  <c r="G224" i="13"/>
  <c r="G227" i="13"/>
  <c r="G229" i="13"/>
  <c r="G230" i="13"/>
  <c r="G242" i="13"/>
  <c r="G246" i="13"/>
  <c r="G248" i="13"/>
  <c r="G254" i="13"/>
  <c r="G263" i="13"/>
  <c r="G265" i="13"/>
  <c r="G271" i="13"/>
  <c r="G273" i="13"/>
  <c r="G280" i="13"/>
  <c r="G285" i="13"/>
  <c r="G297" i="13"/>
  <c r="H116" i="13"/>
  <c r="H124" i="13"/>
  <c r="H145" i="13"/>
  <c r="H156" i="13"/>
  <c r="H174" i="13"/>
  <c r="H175" i="13"/>
  <c r="H179" i="13"/>
  <c r="H180" i="13"/>
  <c r="H192" i="13"/>
  <c r="H194" i="13"/>
  <c r="H197" i="13"/>
  <c r="H201" i="13"/>
  <c r="H205" i="13"/>
  <c r="H207" i="13"/>
  <c r="H216" i="13"/>
  <c r="H219" i="13"/>
  <c r="H222" i="13"/>
  <c r="H224" i="13"/>
  <c r="H227" i="13"/>
  <c r="H229" i="13"/>
  <c r="H230" i="13"/>
  <c r="H242" i="13"/>
  <c r="H246" i="13"/>
  <c r="H248" i="13"/>
  <c r="H254" i="13"/>
  <c r="H263" i="13"/>
  <c r="H265" i="13"/>
  <c r="H271" i="13"/>
  <c r="H273" i="13"/>
  <c r="H280" i="13"/>
  <c r="H285" i="13"/>
  <c r="H297" i="13"/>
  <c r="I116" i="13"/>
  <c r="I124" i="13"/>
  <c r="I145" i="13"/>
  <c r="I156" i="13"/>
  <c r="I174" i="13"/>
  <c r="I175" i="13"/>
  <c r="I179" i="13"/>
  <c r="I180" i="13"/>
  <c r="I192" i="13"/>
  <c r="I194" i="13"/>
  <c r="I197" i="13"/>
  <c r="I201" i="13"/>
  <c r="I205" i="13"/>
  <c r="I207" i="13"/>
  <c r="I216" i="13"/>
  <c r="I219" i="13"/>
  <c r="I222" i="13"/>
  <c r="I224" i="13"/>
  <c r="I227" i="13"/>
  <c r="I229" i="13"/>
  <c r="I230" i="13"/>
  <c r="I242" i="13"/>
  <c r="I246" i="13"/>
  <c r="I248" i="13"/>
  <c r="I254" i="13"/>
  <c r="I263" i="13"/>
  <c r="I265" i="13"/>
  <c r="I271" i="13"/>
  <c r="I273" i="13"/>
  <c r="I280" i="13"/>
  <c r="I285" i="13"/>
  <c r="I297" i="13"/>
  <c r="F67" i="13"/>
  <c r="F90" i="13"/>
  <c r="F97" i="13"/>
  <c r="F107" i="13"/>
  <c r="F123" i="13"/>
  <c r="F138" i="13"/>
  <c r="F141" i="13"/>
  <c r="F142" i="13"/>
  <c r="F149" i="13"/>
  <c r="F153" i="13"/>
  <c r="F154" i="13"/>
  <c r="F157" i="13"/>
  <c r="F158" i="13"/>
  <c r="F159" i="13"/>
  <c r="F161" i="13"/>
  <c r="F162" i="13"/>
  <c r="F169" i="13"/>
  <c r="F176" i="13"/>
  <c r="F188" i="13"/>
  <c r="F191" i="13"/>
  <c r="F203" i="13"/>
  <c r="F204" i="13"/>
  <c r="F211" i="13"/>
  <c r="F223" i="13"/>
  <c r="F232" i="13"/>
  <c r="F234" i="13"/>
  <c r="F258" i="13"/>
  <c r="F260" i="13"/>
  <c r="F432" i="13"/>
  <c r="F433" i="13"/>
  <c r="F434" i="13"/>
  <c r="F435" i="13"/>
  <c r="F1177" i="13"/>
  <c r="F1178" i="13"/>
  <c r="F1179" i="13"/>
  <c r="F1180" i="13"/>
  <c r="F1181" i="13"/>
  <c r="F1182" i="13"/>
  <c r="F1183" i="13"/>
  <c r="F1184" i="13"/>
  <c r="F1185" i="13"/>
  <c r="F1186" i="13"/>
  <c r="F1187" i="13"/>
  <c r="F1188" i="13"/>
  <c r="F1189" i="13"/>
  <c r="F1190" i="13"/>
  <c r="F1191" i="13"/>
  <c r="F1192" i="13"/>
  <c r="F1193" i="13"/>
  <c r="F1194" i="13"/>
  <c r="F1195" i="13"/>
  <c r="F1196" i="13"/>
  <c r="F1197" i="13"/>
  <c r="F1198" i="13"/>
  <c r="F1199" i="13"/>
  <c r="F1200" i="13"/>
  <c r="F1201" i="13"/>
  <c r="G67" i="13"/>
  <c r="G90" i="13"/>
  <c r="G97" i="13"/>
  <c r="G107" i="13"/>
  <c r="G123" i="13"/>
  <c r="G138" i="13"/>
  <c r="H138" i="13" s="1"/>
  <c r="G141" i="13"/>
  <c r="G142" i="13"/>
  <c r="G149" i="13"/>
  <c r="G153" i="13"/>
  <c r="H153" i="13" s="1"/>
  <c r="G154" i="13"/>
  <c r="G157" i="13"/>
  <c r="G158" i="13"/>
  <c r="G159" i="13"/>
  <c r="H159" i="13" s="1"/>
  <c r="G161" i="13"/>
  <c r="G162" i="13"/>
  <c r="G169" i="13"/>
  <c r="G176" i="13"/>
  <c r="H176" i="13" s="1"/>
  <c r="G188" i="13"/>
  <c r="G191" i="13"/>
  <c r="G203" i="13"/>
  <c r="G204" i="13"/>
  <c r="H204" i="13" s="1"/>
  <c r="G211" i="13"/>
  <c r="G223" i="13"/>
  <c r="G232" i="13"/>
  <c r="G234" i="13"/>
  <c r="H234" i="13" s="1"/>
  <c r="G258" i="13"/>
  <c r="G260" i="13"/>
  <c r="G432" i="13"/>
  <c r="G433" i="13"/>
  <c r="H433" i="13" s="1"/>
  <c r="G434" i="13"/>
  <c r="G435" i="13"/>
  <c r="G1177" i="13"/>
  <c r="G1178" i="13"/>
  <c r="H1178" i="13" s="1"/>
  <c r="G1179" i="13"/>
  <c r="G1180" i="13"/>
  <c r="G1181" i="13"/>
  <c r="G1182" i="13"/>
  <c r="H1182" i="13" s="1"/>
  <c r="G1183" i="13"/>
  <c r="G1184" i="13"/>
  <c r="G1185" i="13"/>
  <c r="G1186" i="13"/>
  <c r="H1186" i="13" s="1"/>
  <c r="G1187" i="13"/>
  <c r="G1188" i="13"/>
  <c r="G1189" i="13"/>
  <c r="G1190" i="13"/>
  <c r="H1190" i="13" s="1"/>
  <c r="G1191" i="13"/>
  <c r="G1192" i="13"/>
  <c r="G1193" i="13"/>
  <c r="G1194" i="13"/>
  <c r="H1194" i="13" s="1"/>
  <c r="G1195" i="13"/>
  <c r="G1196" i="13"/>
  <c r="G1197" i="13"/>
  <c r="G1198" i="13"/>
  <c r="H1198" i="13" s="1"/>
  <c r="G1199" i="13"/>
  <c r="G1200" i="13"/>
  <c r="G1201" i="13"/>
  <c r="H90" i="13"/>
  <c r="I67" i="13"/>
  <c r="I90" i="13"/>
  <c r="I97" i="13"/>
  <c r="I107" i="13"/>
  <c r="I123" i="13"/>
  <c r="I138" i="13"/>
  <c r="I141" i="13"/>
  <c r="I142" i="13"/>
  <c r="I149" i="13"/>
  <c r="I153" i="13"/>
  <c r="I154" i="13"/>
  <c r="I157" i="13"/>
  <c r="I158" i="13"/>
  <c r="I159" i="13"/>
  <c r="I161" i="13"/>
  <c r="I162" i="13"/>
  <c r="I169" i="13"/>
  <c r="I176" i="13"/>
  <c r="I188" i="13"/>
  <c r="I191" i="13"/>
  <c r="I203" i="13"/>
  <c r="I204" i="13"/>
  <c r="I211" i="13"/>
  <c r="I223" i="13"/>
  <c r="I232" i="13"/>
  <c r="I234" i="13"/>
  <c r="I258" i="13"/>
  <c r="I260" i="13"/>
  <c r="I432" i="13"/>
  <c r="I433" i="13"/>
  <c r="I434" i="13"/>
  <c r="I435" i="13"/>
  <c r="I1177" i="13"/>
  <c r="I1178" i="13"/>
  <c r="I1179" i="13"/>
  <c r="I1180" i="13"/>
  <c r="I1181" i="13"/>
  <c r="I1182" i="13"/>
  <c r="I1183" i="13"/>
  <c r="I1184" i="13"/>
  <c r="I1185" i="13"/>
  <c r="I1186" i="13"/>
  <c r="I1187" i="13"/>
  <c r="I1188" i="13"/>
  <c r="I1189" i="13"/>
  <c r="I1190" i="13"/>
  <c r="I1191" i="13"/>
  <c r="I1192" i="13"/>
  <c r="I1193" i="13"/>
  <c r="I1194" i="13"/>
  <c r="I1195" i="13"/>
  <c r="I1196" i="13"/>
  <c r="I1197" i="13"/>
  <c r="I1198" i="13"/>
  <c r="I1199" i="13"/>
  <c r="I1200" i="13"/>
  <c r="I1201" i="13"/>
  <c r="F300" i="13"/>
  <c r="F804" i="13"/>
  <c r="F1061" i="13"/>
  <c r="F486" i="13"/>
  <c r="F933" i="13"/>
  <c r="F1009" i="13"/>
  <c r="F521" i="13"/>
  <c r="F878" i="13"/>
  <c r="F884" i="13"/>
  <c r="F455" i="13"/>
  <c r="F269" i="13"/>
  <c r="F780" i="13"/>
  <c r="F650" i="13"/>
  <c r="F1067" i="13"/>
  <c r="F1064" i="13"/>
  <c r="F1175" i="13"/>
  <c r="F277" i="13"/>
  <c r="F626" i="13"/>
  <c r="F917" i="13"/>
  <c r="F93" i="13"/>
  <c r="F790" i="13"/>
  <c r="F832" i="13"/>
  <c r="F1068" i="13"/>
  <c r="F533" i="13"/>
  <c r="F1023" i="13"/>
  <c r="F60" i="13"/>
  <c r="F1046" i="13"/>
  <c r="F818" i="13"/>
  <c r="F339" i="13"/>
  <c r="F375" i="13"/>
  <c r="F426" i="13"/>
  <c r="F651" i="13"/>
  <c r="F901" i="13"/>
  <c r="F291" i="13"/>
  <c r="F729" i="13"/>
  <c r="F148" i="13"/>
  <c r="F658" i="13"/>
  <c r="F365" i="13"/>
  <c r="F33" i="13"/>
  <c r="F438" i="13"/>
  <c r="F1018" i="13"/>
  <c r="F500" i="13"/>
  <c r="F546" i="13"/>
  <c r="F572" i="13"/>
  <c r="F1134" i="13"/>
  <c r="F642" i="13"/>
  <c r="F606" i="13"/>
  <c r="F475" i="13"/>
  <c r="F514" i="13"/>
  <c r="F781" i="13"/>
  <c r="F1044" i="13"/>
  <c r="F303" i="13"/>
  <c r="F825" i="13"/>
  <c r="F119" i="13"/>
  <c r="F969" i="13"/>
  <c r="F813" i="13"/>
  <c r="F894" i="13"/>
  <c r="F63" i="13"/>
  <c r="F495" i="13"/>
  <c r="F1072" i="13"/>
  <c r="F975" i="13"/>
  <c r="F670" i="13"/>
  <c r="F143" i="13"/>
  <c r="F415" i="13"/>
  <c r="F421" i="13"/>
  <c r="F955" i="13"/>
  <c r="F915" i="13"/>
  <c r="F906" i="13"/>
  <c r="F936" i="13"/>
  <c r="F120" i="13"/>
  <c r="F963" i="13"/>
  <c r="F793" i="13"/>
  <c r="F1013" i="13"/>
  <c r="F1138" i="13"/>
  <c r="F523" i="13"/>
  <c r="F761" i="13"/>
  <c r="F363" i="13"/>
  <c r="F748" i="13"/>
  <c r="F424" i="13"/>
  <c r="F695" i="13"/>
  <c r="F1100" i="13"/>
  <c r="F659" i="13"/>
  <c r="F1015" i="13"/>
  <c r="F1056" i="13"/>
  <c r="F8" i="13"/>
  <c r="F665" i="13"/>
  <c r="F1098" i="13"/>
  <c r="F668" i="13"/>
  <c r="F381" i="13"/>
  <c r="F417" i="13"/>
  <c r="F444" i="13"/>
  <c r="F904" i="13"/>
  <c r="F749" i="13"/>
  <c r="F126" i="13"/>
  <c r="F48" i="13"/>
  <c r="F935" i="13"/>
  <c r="F800" i="13"/>
  <c r="F329" i="13"/>
  <c r="F366" i="13"/>
  <c r="F624" i="13"/>
  <c r="F1121" i="13"/>
  <c r="F1174" i="13"/>
  <c r="F1122" i="13"/>
  <c r="F1004" i="13"/>
  <c r="F1109" i="13"/>
  <c r="F1147" i="13"/>
  <c r="F393" i="13"/>
  <c r="F950" i="13"/>
  <c r="F1069" i="13"/>
  <c r="F719" i="13"/>
  <c r="F109" i="13"/>
  <c r="F824" i="13"/>
  <c r="F225" i="13"/>
  <c r="F857" i="13"/>
  <c r="F361" i="13"/>
  <c r="F261" i="13"/>
  <c r="F633" i="13"/>
  <c r="F573" i="13"/>
  <c r="F522" i="13"/>
  <c r="F404" i="13"/>
  <c r="F418" i="13"/>
  <c r="F1026" i="13"/>
  <c r="F713" i="13"/>
  <c r="F1157" i="13"/>
  <c r="F677" i="13"/>
  <c r="F636" i="13"/>
  <c r="F1163" i="13"/>
  <c r="F1038" i="13"/>
  <c r="F980" i="13"/>
  <c r="F551" i="13"/>
  <c r="F852" i="13"/>
  <c r="F727" i="13"/>
  <c r="F960" i="13"/>
  <c r="F1008" i="13"/>
  <c r="F562" i="13"/>
  <c r="F71" i="13"/>
  <c r="F41" i="13"/>
  <c r="F1144" i="13"/>
  <c r="F995" i="13"/>
  <c r="F379" i="13"/>
  <c r="F1117" i="13"/>
  <c r="F345" i="13"/>
  <c r="F865" i="13"/>
  <c r="F605" i="13"/>
  <c r="F694" i="13"/>
  <c r="F19" i="13"/>
  <c r="F351" i="13"/>
  <c r="F773" i="13"/>
  <c r="F1041" i="13"/>
  <c r="F464" i="13"/>
  <c r="F1065" i="13"/>
  <c r="F1084" i="13"/>
  <c r="F939" i="13"/>
  <c r="F425" i="13"/>
  <c r="F707" i="13"/>
  <c r="F49" i="13"/>
  <c r="F706" i="13"/>
  <c r="F635" i="13"/>
  <c r="F1027" i="13"/>
  <c r="F250" i="13"/>
  <c r="F212" i="13"/>
  <c r="F72" i="13"/>
  <c r="F11" i="13"/>
  <c r="F604" i="13"/>
  <c r="F617" i="13"/>
  <c r="F378" i="13"/>
  <c r="F508" i="13"/>
  <c r="F864" i="13"/>
  <c r="F388" i="13"/>
  <c r="F373" i="13"/>
  <c r="F323" i="13"/>
  <c r="F755" i="13"/>
  <c r="F1158" i="13"/>
  <c r="F202" i="13"/>
  <c r="F1128" i="13"/>
  <c r="F612" i="13"/>
  <c r="F879" i="13"/>
  <c r="F1089" i="13"/>
  <c r="F1165" i="13"/>
  <c r="F679" i="13"/>
  <c r="F1169" i="13"/>
  <c r="F637" i="13"/>
  <c r="F1040" i="13"/>
  <c r="F114" i="13"/>
  <c r="F1010" i="13"/>
  <c r="F752" i="13"/>
  <c r="F181" i="13"/>
  <c r="F58" i="13"/>
  <c r="F100" i="13"/>
  <c r="F996" i="13"/>
  <c r="F146" i="13"/>
  <c r="F531" i="13"/>
  <c r="F436" i="13"/>
  <c r="F136" i="13"/>
  <c r="F411" i="13"/>
  <c r="F481" i="13"/>
  <c r="F493" i="13"/>
  <c r="F10" i="13"/>
  <c r="F1034" i="13"/>
  <c r="F591" i="13"/>
  <c r="F549" i="13"/>
  <c r="F611" i="13"/>
  <c r="F319" i="13"/>
  <c r="F24" i="13"/>
  <c r="F1152" i="13"/>
  <c r="F851" i="13"/>
  <c r="F65" i="13"/>
  <c r="F324" i="13"/>
  <c r="F922" i="13"/>
  <c r="F43" i="13"/>
  <c r="F588" i="13"/>
  <c r="F994" i="13"/>
  <c r="F92" i="13"/>
  <c r="F983" i="13"/>
  <c r="F437" i="13"/>
  <c r="F110" i="13"/>
  <c r="F182" i="13"/>
  <c r="F672" i="13"/>
  <c r="F728" i="13"/>
  <c r="F237" i="13"/>
  <c r="F841" i="13"/>
  <c r="F608" i="13"/>
  <c r="F1148" i="13"/>
  <c r="F992" i="13"/>
  <c r="F556" i="13"/>
  <c r="F743" i="13"/>
  <c r="F183" i="13"/>
  <c r="F289" i="13"/>
  <c r="F833" i="13"/>
  <c r="F762" i="13"/>
  <c r="F530" i="13"/>
  <c r="F497" i="13"/>
  <c r="F923" i="13"/>
  <c r="F209" i="13"/>
  <c r="F29" i="13"/>
  <c r="F683" i="13"/>
  <c r="F730" i="13"/>
  <c r="F453" i="13"/>
  <c r="F50" i="13"/>
  <c r="F622" i="13"/>
  <c r="F403" i="13"/>
  <c r="F306" i="13"/>
  <c r="F956" i="13"/>
  <c r="F18" i="13"/>
  <c r="F845" i="13"/>
  <c r="F1088" i="13"/>
  <c r="F447" i="13"/>
  <c r="F811" i="13"/>
  <c r="F1014" i="13"/>
  <c r="F786" i="13"/>
  <c r="F103" i="13"/>
  <c r="F1159" i="13"/>
  <c r="F449" i="13"/>
  <c r="F701" i="13"/>
  <c r="F1031" i="13"/>
  <c r="F545" i="13"/>
  <c r="F655" i="13"/>
  <c r="F883" i="13"/>
  <c r="F943" i="13"/>
  <c r="F788" i="13"/>
  <c r="F279" i="13"/>
  <c r="F367" i="13"/>
  <c r="F644" i="13"/>
  <c r="F814" i="13"/>
  <c r="F567" i="13"/>
  <c r="F104" i="13"/>
  <c r="F474" i="13"/>
  <c r="F86" i="13"/>
  <c r="F646" i="13"/>
  <c r="F924" i="13"/>
  <c r="F200" i="13"/>
  <c r="F134" i="13"/>
  <c r="F817" i="13"/>
  <c r="F1022" i="13"/>
  <c r="F705" i="13"/>
  <c r="F519" i="13"/>
  <c r="F516" i="13"/>
  <c r="F763" i="13"/>
  <c r="F599" i="13"/>
  <c r="F325" i="13"/>
  <c r="F342" i="13"/>
  <c r="F322" i="13"/>
  <c r="F1095" i="13"/>
  <c r="F477" i="13"/>
  <c r="F944" i="13"/>
  <c r="F1017" i="13"/>
  <c r="F649" i="13"/>
  <c r="F56" i="13"/>
  <c r="F967" i="13"/>
  <c r="F127" i="13"/>
  <c r="F108" i="13"/>
  <c r="F1118" i="13"/>
  <c r="F775" i="13"/>
  <c r="F720" i="13"/>
  <c r="F1087" i="13"/>
  <c r="F1120" i="13"/>
  <c r="F318" i="13"/>
  <c r="F257" i="13"/>
  <c r="F902" i="13"/>
  <c r="F456" i="13"/>
  <c r="F600" i="13"/>
  <c r="F398" i="13"/>
  <c r="F647" i="13"/>
  <c r="F986" i="13"/>
  <c r="F844" i="13"/>
  <c r="F85" i="13"/>
  <c r="F957" i="13"/>
  <c r="F1082" i="13"/>
  <c r="F476" i="13"/>
  <c r="F803" i="13"/>
  <c r="F578" i="13"/>
  <c r="F430" i="13"/>
  <c r="F315" i="13"/>
  <c r="F488" i="13"/>
  <c r="F536" i="13"/>
  <c r="F687" i="13"/>
  <c r="F652" i="13"/>
  <c r="F313" i="13"/>
  <c r="F256" i="13"/>
  <c r="F457" i="13"/>
  <c r="F854" i="13"/>
  <c r="F147" i="13"/>
  <c r="F550" i="13"/>
  <c r="F133" i="13"/>
  <c r="F214" i="13"/>
  <c r="F1030" i="13"/>
  <c r="F64" i="13"/>
  <c r="F401" i="13"/>
  <c r="F77" i="13"/>
  <c r="F511" i="13"/>
  <c r="F122" i="13"/>
  <c r="F132" i="13"/>
  <c r="F794" i="13"/>
  <c r="F768" i="13"/>
  <c r="F809" i="13"/>
  <c r="F808" i="13"/>
  <c r="F921" i="13"/>
  <c r="F1063" i="13"/>
  <c r="F2" i="13"/>
  <c r="F999" i="13"/>
  <c r="F1020" i="13"/>
  <c r="F881" i="13"/>
  <c r="F1085" i="13"/>
  <c r="F627" i="13"/>
  <c r="F771" i="13"/>
  <c r="F98" i="13"/>
  <c r="F966" i="13"/>
  <c r="F1170" i="13"/>
  <c r="F648" i="13"/>
  <c r="F669" i="13"/>
  <c r="F799" i="13"/>
  <c r="F164" i="13"/>
  <c r="F952" i="13"/>
  <c r="F461" i="13"/>
  <c r="F715" i="13"/>
  <c r="F245" i="13"/>
  <c r="F165" i="13"/>
  <c r="F908" i="13"/>
  <c r="F267" i="13"/>
  <c r="F368" i="13"/>
  <c r="F117" i="13"/>
  <c r="F1119" i="13"/>
  <c r="F106" i="13"/>
  <c r="F20" i="13"/>
  <c r="F1033" i="13"/>
  <c r="F266" i="13"/>
  <c r="F826" i="13"/>
  <c r="F1143" i="13"/>
  <c r="F307" i="13"/>
  <c r="F362" i="13"/>
  <c r="F338" i="13"/>
  <c r="F472" i="13"/>
  <c r="F615" i="13"/>
  <c r="F390" i="13"/>
  <c r="F121" i="13"/>
  <c r="F1111" i="13"/>
  <c r="F577" i="13"/>
  <c r="F874" i="13"/>
  <c r="F152" i="13"/>
  <c r="F1021" i="13"/>
  <c r="F276" i="13"/>
  <c r="F807" i="13"/>
  <c r="F190" i="13"/>
  <c r="G373" i="13"/>
  <c r="G323" i="13"/>
  <c r="H323" i="13" s="1"/>
  <c r="G755" i="13"/>
  <c r="G388" i="13"/>
  <c r="G1158" i="13"/>
  <c r="G864" i="13"/>
  <c r="G202" i="13"/>
  <c r="H202" i="13" s="1"/>
  <c r="G508" i="13"/>
  <c r="G1128" i="13"/>
  <c r="G378" i="13"/>
  <c r="G612" i="13"/>
  <c r="G617" i="13"/>
  <c r="G879" i="13"/>
  <c r="G604" i="13"/>
  <c r="G1089" i="13"/>
  <c r="H1089" i="13" s="1"/>
  <c r="G11" i="13"/>
  <c r="G1165" i="13"/>
  <c r="G679" i="13"/>
  <c r="G1169" i="13"/>
  <c r="G72" i="13"/>
  <c r="G637" i="13"/>
  <c r="G212" i="13"/>
  <c r="G1040" i="13"/>
  <c r="G250" i="13"/>
  <c r="G114" i="13"/>
  <c r="H114" i="13" s="1"/>
  <c r="G1027" i="13"/>
  <c r="G1010" i="13"/>
  <c r="G635" i="13"/>
  <c r="G752" i="13"/>
  <c r="G706" i="13"/>
  <c r="G181" i="13"/>
  <c r="G49" i="13"/>
  <c r="G58" i="13"/>
  <c r="H58" i="13" s="1"/>
  <c r="G100" i="13"/>
  <c r="H100" i="13" s="1"/>
  <c r="G996" i="13"/>
  <c r="H996" i="13" s="1"/>
  <c r="G707" i="13"/>
  <c r="G146" i="13"/>
  <c r="G425" i="13"/>
  <c r="G531" i="13"/>
  <c r="G939" i="13"/>
  <c r="G436" i="13"/>
  <c r="G1084" i="13"/>
  <c r="G136" i="13"/>
  <c r="G1065" i="13"/>
  <c r="G411" i="13"/>
  <c r="G464" i="13"/>
  <c r="G481" i="13"/>
  <c r="G1041" i="13"/>
  <c r="G493" i="13"/>
  <c r="G10" i="13"/>
  <c r="G1034" i="13"/>
  <c r="G773" i="13"/>
  <c r="G591" i="13"/>
  <c r="H591" i="13" s="1"/>
  <c r="G351" i="13"/>
  <c r="G549" i="13"/>
  <c r="G19" i="13"/>
  <c r="G611" i="13"/>
  <c r="G694" i="13"/>
  <c r="G319" i="13"/>
  <c r="G605" i="13"/>
  <c r="G24" i="13"/>
  <c r="H24" i="13" s="1"/>
  <c r="G865" i="13"/>
  <c r="G1152" i="13"/>
  <c r="G345" i="13"/>
  <c r="G851" i="13"/>
  <c r="G65" i="13"/>
  <c r="H65" i="13" s="1"/>
  <c r="G324" i="13"/>
  <c r="G1117" i="13"/>
  <c r="G922" i="13"/>
  <c r="G379" i="13"/>
  <c r="G43" i="13"/>
  <c r="H43" i="13" s="1"/>
  <c r="G995" i="13"/>
  <c r="G588" i="13"/>
  <c r="G1144" i="13"/>
  <c r="G994" i="13"/>
  <c r="G41" i="13"/>
  <c r="G92" i="13"/>
  <c r="G71" i="13"/>
  <c r="G983" i="13"/>
  <c r="H983" i="13" s="1"/>
  <c r="G562" i="13"/>
  <c r="G437" i="13"/>
  <c r="G110" i="13"/>
  <c r="G182" i="13"/>
  <c r="G1008" i="13"/>
  <c r="G672" i="13"/>
  <c r="G960" i="13"/>
  <c r="G728" i="13"/>
  <c r="G727" i="13"/>
  <c r="G237" i="13"/>
  <c r="H237" i="13" s="1"/>
  <c r="G852" i="13"/>
  <c r="G841" i="13"/>
  <c r="G551" i="13"/>
  <c r="G608" i="13"/>
  <c r="G980" i="13"/>
  <c r="G1148" i="13"/>
  <c r="G1038" i="13"/>
  <c r="G992" i="13"/>
  <c r="H992" i="13" s="1"/>
  <c r="G556" i="13"/>
  <c r="H556" i="13" s="1"/>
  <c r="G743" i="13"/>
  <c r="H743" i="13" s="1"/>
  <c r="G1163" i="13"/>
  <c r="G183" i="13"/>
  <c r="G636" i="13"/>
  <c r="G289" i="13"/>
  <c r="G677" i="13"/>
  <c r="G833" i="13"/>
  <c r="G1157" i="13"/>
  <c r="G762" i="13"/>
  <c r="G713" i="13"/>
  <c r="G530" i="13"/>
  <c r="G1026" i="13"/>
  <c r="G497" i="13"/>
  <c r="G418" i="13"/>
  <c r="G923" i="13"/>
  <c r="G209" i="13"/>
  <c r="G29" i="13"/>
  <c r="G404" i="13"/>
  <c r="G683" i="13"/>
  <c r="H683" i="13" s="1"/>
  <c r="G522" i="13"/>
  <c r="G730" i="13"/>
  <c r="G573" i="13"/>
  <c r="G453" i="13"/>
  <c r="G633" i="13"/>
  <c r="G50" i="13"/>
  <c r="G261" i="13"/>
  <c r="G622" i="13"/>
  <c r="H622" i="13" s="1"/>
  <c r="G361" i="13"/>
  <c r="G403" i="13"/>
  <c r="G857" i="13"/>
  <c r="G306" i="13"/>
  <c r="G956" i="13"/>
  <c r="H956" i="13" s="1"/>
  <c r="G18" i="13"/>
  <c r="G225" i="13"/>
  <c r="G845" i="13"/>
  <c r="G824" i="13"/>
  <c r="G1088" i="13"/>
  <c r="H1088" i="13" s="1"/>
  <c r="G109" i="13"/>
  <c r="G447" i="13"/>
  <c r="G719" i="13"/>
  <c r="G811" i="13"/>
  <c r="G1069" i="13"/>
  <c r="G1014" i="13"/>
  <c r="G950" i="13"/>
  <c r="G786" i="13"/>
  <c r="H786" i="13" s="1"/>
  <c r="G393" i="13"/>
  <c r="G103" i="13"/>
  <c r="G1159" i="13"/>
  <c r="G449" i="13"/>
  <c r="G1147" i="13"/>
  <c r="G701" i="13"/>
  <c r="G1109" i="13"/>
  <c r="G1031" i="13"/>
  <c r="G1004" i="13"/>
  <c r="G545" i="13"/>
  <c r="H545" i="13" s="1"/>
  <c r="G1122" i="13"/>
  <c r="G655" i="13"/>
  <c r="G1174" i="13"/>
  <c r="G883" i="13"/>
  <c r="G1121" i="13"/>
  <c r="G943" i="13"/>
  <c r="G624" i="13"/>
  <c r="G788" i="13"/>
  <c r="H788" i="13" s="1"/>
  <c r="G279" i="13"/>
  <c r="H279" i="13" s="1"/>
  <c r="G367" i="13"/>
  <c r="H367" i="13" s="1"/>
  <c r="G366" i="13"/>
  <c r="G644" i="13"/>
  <c r="G329" i="13"/>
  <c r="G814" i="13"/>
  <c r="G800" i="13"/>
  <c r="G567" i="13"/>
  <c r="G935" i="13"/>
  <c r="G104" i="13"/>
  <c r="G48" i="13"/>
  <c r="G474" i="13"/>
  <c r="G126" i="13"/>
  <c r="G86" i="13"/>
  <c r="G749" i="13"/>
  <c r="G646" i="13"/>
  <c r="G924" i="13"/>
  <c r="G200" i="13"/>
  <c r="G904" i="13"/>
  <c r="G134" i="13"/>
  <c r="H134" i="13" s="1"/>
  <c r="G444" i="13"/>
  <c r="G817" i="13"/>
  <c r="G417" i="13"/>
  <c r="G1022" i="13"/>
  <c r="G381" i="13"/>
  <c r="G705" i="13"/>
  <c r="G668" i="13"/>
  <c r="G519" i="13"/>
  <c r="H519" i="13" s="1"/>
  <c r="G1098" i="13"/>
  <c r="G516" i="13"/>
  <c r="G665" i="13"/>
  <c r="G763" i="13"/>
  <c r="G599" i="13"/>
  <c r="H599" i="13" s="1"/>
  <c r="G325" i="13"/>
  <c r="G8" i="13"/>
  <c r="G342" i="13"/>
  <c r="G1056" i="13"/>
  <c r="G322" i="13"/>
  <c r="G1015" i="13"/>
  <c r="G1095" i="13"/>
  <c r="G659" i="13"/>
  <c r="G477" i="13"/>
  <c r="G1100" i="13"/>
  <c r="G944" i="13"/>
  <c r="G695" i="13"/>
  <c r="G1017" i="13"/>
  <c r="H1017" i="13" s="1"/>
  <c r="G424" i="13"/>
  <c r="G649" i="13"/>
  <c r="G56" i="13"/>
  <c r="G967" i="13"/>
  <c r="G748" i="13"/>
  <c r="G127" i="13"/>
  <c r="G363" i="13"/>
  <c r="G108" i="13"/>
  <c r="G761" i="13"/>
  <c r="G1118" i="13"/>
  <c r="H1118" i="13" s="1"/>
  <c r="G523" i="13"/>
  <c r="G775" i="13"/>
  <c r="G1138" i="13"/>
  <c r="G720" i="13"/>
  <c r="G1013" i="13"/>
  <c r="G1087" i="13"/>
  <c r="G793" i="13"/>
  <c r="G1120" i="13"/>
  <c r="H1120" i="13" s="1"/>
  <c r="G318" i="13"/>
  <c r="H318" i="13" s="1"/>
  <c r="G257" i="13"/>
  <c r="H257" i="13" s="1"/>
  <c r="G963" i="13"/>
  <c r="G902" i="13"/>
  <c r="G120" i="13"/>
  <c r="G456" i="13"/>
  <c r="G936" i="13"/>
  <c r="G600" i="13"/>
  <c r="G906" i="13"/>
  <c r="G398" i="13"/>
  <c r="H398" i="13" s="1"/>
  <c r="G915" i="13"/>
  <c r="G647" i="13"/>
  <c r="G955" i="13"/>
  <c r="G986" i="13"/>
  <c r="G421" i="13"/>
  <c r="G844" i="13"/>
  <c r="G85" i="13"/>
  <c r="G957" i="13"/>
  <c r="G415" i="13"/>
  <c r="G1082" i="13"/>
  <c r="H1082" i="13" s="1"/>
  <c r="G143" i="13"/>
  <c r="G476" i="13"/>
  <c r="G670" i="13"/>
  <c r="G803" i="13"/>
  <c r="G975" i="13"/>
  <c r="G578" i="13"/>
  <c r="G1072" i="13"/>
  <c r="G430" i="13"/>
  <c r="H430" i="13" s="1"/>
  <c r="G495" i="13"/>
  <c r="G315" i="13"/>
  <c r="G63" i="13"/>
  <c r="G488" i="13"/>
  <c r="G536" i="13"/>
  <c r="H536" i="13" s="1"/>
  <c r="G687" i="13"/>
  <c r="G894" i="13"/>
  <c r="G652" i="13"/>
  <c r="G813" i="13"/>
  <c r="G313" i="13"/>
  <c r="H313" i="13" s="1"/>
  <c r="G969" i="13"/>
  <c r="G256" i="13"/>
  <c r="G119" i="13"/>
  <c r="G457" i="13"/>
  <c r="G825" i="13"/>
  <c r="G854" i="13"/>
  <c r="G303" i="13"/>
  <c r="G147" i="13"/>
  <c r="H147" i="13" s="1"/>
  <c r="G1044" i="13"/>
  <c r="G550" i="13"/>
  <c r="G133" i="13"/>
  <c r="G214" i="13"/>
  <c r="G781" i="13"/>
  <c r="G1030" i="13"/>
  <c r="G514" i="13"/>
  <c r="G64" i="13"/>
  <c r="G475" i="13"/>
  <c r="G401" i="13"/>
  <c r="H401" i="13" s="1"/>
  <c r="G606" i="13"/>
  <c r="G77" i="13"/>
  <c r="G642" i="13"/>
  <c r="G511" i="13"/>
  <c r="G1134" i="13"/>
  <c r="G122" i="13"/>
  <c r="G572" i="13"/>
  <c r="G132" i="13"/>
  <c r="H132" i="13" s="1"/>
  <c r="G794" i="13"/>
  <c r="H794" i="13" s="1"/>
  <c r="G768" i="13"/>
  <c r="H768" i="13" s="1"/>
  <c r="G546" i="13"/>
  <c r="G809" i="13"/>
  <c r="G500" i="13"/>
  <c r="G808" i="13"/>
  <c r="G1018" i="13"/>
  <c r="G921" i="13"/>
  <c r="G438" i="13"/>
  <c r="G1063" i="13"/>
  <c r="H1063" i="13" s="1"/>
  <c r="G33" i="13"/>
  <c r="G2" i="13"/>
  <c r="G365" i="13"/>
  <c r="G999" i="13"/>
  <c r="G658" i="13"/>
  <c r="G1020" i="13"/>
  <c r="G881" i="13"/>
  <c r="G1085" i="13"/>
  <c r="G148" i="13"/>
  <c r="G627" i="13"/>
  <c r="H627" i="13" s="1"/>
  <c r="G729" i="13"/>
  <c r="G771" i="13"/>
  <c r="G291" i="13"/>
  <c r="G98" i="13"/>
  <c r="G901" i="13"/>
  <c r="G966" i="13"/>
  <c r="G651" i="13"/>
  <c r="G1170" i="13"/>
  <c r="G426" i="13"/>
  <c r="G648" i="13"/>
  <c r="G375" i="13"/>
  <c r="G669" i="13"/>
  <c r="G799" i="13"/>
  <c r="G164" i="13"/>
  <c r="G339" i="13"/>
  <c r="G952" i="13"/>
  <c r="G818" i="13"/>
  <c r="G461" i="13"/>
  <c r="G1046" i="13"/>
  <c r="G715" i="13"/>
  <c r="G60" i="13"/>
  <c r="G245" i="13"/>
  <c r="G1023" i="13"/>
  <c r="G165" i="13"/>
  <c r="G533" i="13"/>
  <c r="G908" i="13"/>
  <c r="H908" i="13" s="1"/>
  <c r="G1068" i="13"/>
  <c r="H1068" i="13" s="1"/>
  <c r="G267" i="13"/>
  <c r="G368" i="13"/>
  <c r="G117" i="13"/>
  <c r="G832" i="13"/>
  <c r="G1119" i="13"/>
  <c r="G790" i="13"/>
  <c r="G106" i="13"/>
  <c r="G93" i="13"/>
  <c r="G20" i="13"/>
  <c r="H20" i="13" s="1"/>
  <c r="G917" i="13"/>
  <c r="G1033" i="13"/>
  <c r="G626" i="13"/>
  <c r="G266" i="13"/>
  <c r="G277" i="13"/>
  <c r="G826" i="13"/>
  <c r="G1175" i="13"/>
  <c r="G1143" i="13"/>
  <c r="H1143" i="13" s="1"/>
  <c r="G1064" i="13"/>
  <c r="G307" i="13"/>
  <c r="G1067" i="13"/>
  <c r="G362" i="13"/>
  <c r="G650" i="13"/>
  <c r="G338" i="13"/>
  <c r="G780" i="13"/>
  <c r="G472" i="13"/>
  <c r="H472" i="13" s="1"/>
  <c r="G269" i="13"/>
  <c r="G615" i="13"/>
  <c r="G455" i="13"/>
  <c r="G390" i="13"/>
  <c r="G884" i="13"/>
  <c r="G121" i="13"/>
  <c r="G878" i="13"/>
  <c r="G1111" i="13"/>
  <c r="H1111" i="13" s="1"/>
  <c r="G521" i="13"/>
  <c r="G577" i="13"/>
  <c r="G1009" i="13"/>
  <c r="G874" i="13"/>
  <c r="G933" i="13"/>
  <c r="G152" i="13"/>
  <c r="G486" i="13"/>
  <c r="G1021" i="13"/>
  <c r="H1021" i="13" s="1"/>
  <c r="G1061" i="13"/>
  <c r="G276" i="13"/>
  <c r="G804" i="13"/>
  <c r="G807" i="13"/>
  <c r="G300" i="13"/>
  <c r="G190" i="13"/>
  <c r="H136" i="13"/>
  <c r="H762" i="13"/>
  <c r="H1031" i="13"/>
  <c r="H104" i="13"/>
  <c r="H322" i="13"/>
  <c r="H578" i="13"/>
  <c r="I373" i="13"/>
  <c r="I323" i="13"/>
  <c r="I755" i="13"/>
  <c r="I388" i="13"/>
  <c r="I1158" i="13"/>
  <c r="I864" i="13"/>
  <c r="I202" i="13"/>
  <c r="I508" i="13"/>
  <c r="I1128" i="13"/>
  <c r="I378" i="13"/>
  <c r="I612" i="13"/>
  <c r="I617" i="13"/>
  <c r="I879" i="13"/>
  <c r="I604" i="13"/>
  <c r="I1089" i="13"/>
  <c r="I11" i="13"/>
  <c r="I1165" i="13"/>
  <c r="I679" i="13"/>
  <c r="I1169" i="13"/>
  <c r="I72" i="13"/>
  <c r="I637" i="13"/>
  <c r="I212" i="13"/>
  <c r="I1040" i="13"/>
  <c r="I250" i="13"/>
  <c r="I114" i="13"/>
  <c r="I1027" i="13"/>
  <c r="I1010" i="13"/>
  <c r="I635" i="13"/>
  <c r="I752" i="13"/>
  <c r="I706" i="13"/>
  <c r="I181" i="13"/>
  <c r="I49" i="13"/>
  <c r="I58" i="13"/>
  <c r="I100" i="13"/>
  <c r="I996" i="13"/>
  <c r="I707" i="13"/>
  <c r="I146" i="13"/>
  <c r="I425" i="13"/>
  <c r="I531" i="13"/>
  <c r="I939" i="13"/>
  <c r="I436" i="13"/>
  <c r="I1084" i="13"/>
  <c r="I136" i="13"/>
  <c r="I1065" i="13"/>
  <c r="I411" i="13"/>
  <c r="I464" i="13"/>
  <c r="I481" i="13"/>
  <c r="I1041" i="13"/>
  <c r="I493" i="13"/>
  <c r="I10" i="13"/>
  <c r="I1034" i="13"/>
  <c r="I773" i="13"/>
  <c r="I591" i="13"/>
  <c r="I351" i="13"/>
  <c r="I549" i="13"/>
  <c r="I19" i="13"/>
  <c r="I611" i="13"/>
  <c r="I694" i="13"/>
  <c r="I319" i="13"/>
  <c r="I605" i="13"/>
  <c r="I24" i="13"/>
  <c r="I865" i="13"/>
  <c r="I1152" i="13"/>
  <c r="I345" i="13"/>
  <c r="I851" i="13"/>
  <c r="I65" i="13"/>
  <c r="I324" i="13"/>
  <c r="I1117" i="13"/>
  <c r="I922" i="13"/>
  <c r="I379" i="13"/>
  <c r="I43" i="13"/>
  <c r="I995" i="13"/>
  <c r="I588" i="13"/>
  <c r="I1144" i="13"/>
  <c r="I994" i="13"/>
  <c r="I41" i="13"/>
  <c r="I92" i="13"/>
  <c r="I71" i="13"/>
  <c r="I983" i="13"/>
  <c r="I562" i="13"/>
  <c r="I437" i="13"/>
  <c r="I110" i="13"/>
  <c r="I182" i="13"/>
  <c r="I1008" i="13"/>
  <c r="I672" i="13"/>
  <c r="I960" i="13"/>
  <c r="I728" i="13"/>
  <c r="I727" i="13"/>
  <c r="I237" i="13"/>
  <c r="I852" i="13"/>
  <c r="I841" i="13"/>
  <c r="I551" i="13"/>
  <c r="I608" i="13"/>
  <c r="I980" i="13"/>
  <c r="I1148" i="13"/>
  <c r="I1038" i="13"/>
  <c r="I992" i="13"/>
  <c r="I556" i="13"/>
  <c r="I743" i="13"/>
  <c r="I1163" i="13"/>
  <c r="I183" i="13"/>
  <c r="I636" i="13"/>
  <c r="I289" i="13"/>
  <c r="I677" i="13"/>
  <c r="I833" i="13"/>
  <c r="I1157" i="13"/>
  <c r="I762" i="13"/>
  <c r="I713" i="13"/>
  <c r="I530" i="13"/>
  <c r="I1026" i="13"/>
  <c r="I497" i="13"/>
  <c r="I418" i="13"/>
  <c r="I923" i="13"/>
  <c r="I209" i="13"/>
  <c r="I29" i="13"/>
  <c r="I404" i="13"/>
  <c r="I683" i="13"/>
  <c r="I522" i="13"/>
  <c r="I730" i="13"/>
  <c r="I573" i="13"/>
  <c r="I453" i="13"/>
  <c r="I633" i="13"/>
  <c r="I50" i="13"/>
  <c r="I261" i="13"/>
  <c r="I622" i="13"/>
  <c r="I361" i="13"/>
  <c r="I403" i="13"/>
  <c r="I857" i="13"/>
  <c r="I306" i="13"/>
  <c r="I956" i="13"/>
  <c r="I18" i="13"/>
  <c r="I225" i="13"/>
  <c r="I845" i="13"/>
  <c r="I824" i="13"/>
  <c r="I1088" i="13"/>
  <c r="I109" i="13"/>
  <c r="I447" i="13"/>
  <c r="I719" i="13"/>
  <c r="I811" i="13"/>
  <c r="I1069" i="13"/>
  <c r="I1014" i="13"/>
  <c r="I950" i="13"/>
  <c r="I786" i="13"/>
  <c r="I393" i="13"/>
  <c r="I103" i="13"/>
  <c r="I1159" i="13"/>
  <c r="I449" i="13"/>
  <c r="I1147" i="13"/>
  <c r="I701" i="13"/>
  <c r="I1109" i="13"/>
  <c r="I1031" i="13"/>
  <c r="I1004" i="13"/>
  <c r="I545" i="13"/>
  <c r="I1122" i="13"/>
  <c r="I655" i="13"/>
  <c r="I1174" i="13"/>
  <c r="I883" i="13"/>
  <c r="I1121" i="13"/>
  <c r="I943" i="13"/>
  <c r="I624" i="13"/>
  <c r="I788" i="13"/>
  <c r="I279" i="13"/>
  <c r="I367" i="13"/>
  <c r="I366" i="13"/>
  <c r="I644" i="13"/>
  <c r="I329" i="13"/>
  <c r="I814" i="13"/>
  <c r="I800" i="13"/>
  <c r="I567" i="13"/>
  <c r="I935" i="13"/>
  <c r="I104" i="13"/>
  <c r="I48" i="13"/>
  <c r="I474" i="13"/>
  <c r="I126" i="13"/>
  <c r="I86" i="13"/>
  <c r="I749" i="13"/>
  <c r="I646" i="13"/>
  <c r="I924" i="13"/>
  <c r="I200" i="13"/>
  <c r="I904" i="13"/>
  <c r="I134" i="13"/>
  <c r="I444" i="13"/>
  <c r="I817" i="13"/>
  <c r="I417" i="13"/>
  <c r="I1022" i="13"/>
  <c r="I381" i="13"/>
  <c r="I705" i="13"/>
  <c r="I668" i="13"/>
  <c r="I519" i="13"/>
  <c r="I1098" i="13"/>
  <c r="I516" i="13"/>
  <c r="I665" i="13"/>
  <c r="I763" i="13"/>
  <c r="I599" i="13"/>
  <c r="I325" i="13"/>
  <c r="I8" i="13"/>
  <c r="I342" i="13"/>
  <c r="I1056" i="13"/>
  <c r="I322" i="13"/>
  <c r="I1015" i="13"/>
  <c r="I1095" i="13"/>
  <c r="I659" i="13"/>
  <c r="I477" i="13"/>
  <c r="I1100" i="13"/>
  <c r="I944" i="13"/>
  <c r="I695" i="13"/>
  <c r="I1017" i="13"/>
  <c r="I424" i="13"/>
  <c r="I649" i="13"/>
  <c r="I56" i="13"/>
  <c r="I967" i="13"/>
  <c r="I748" i="13"/>
  <c r="I127" i="13"/>
  <c r="I363" i="13"/>
  <c r="I108" i="13"/>
  <c r="I761" i="13"/>
  <c r="I1118" i="13"/>
  <c r="I523" i="13"/>
  <c r="I775" i="13"/>
  <c r="I1138" i="13"/>
  <c r="I720" i="13"/>
  <c r="I1013" i="13"/>
  <c r="I1087" i="13"/>
  <c r="I793" i="13"/>
  <c r="I1120" i="13"/>
  <c r="I318" i="13"/>
  <c r="I257" i="13"/>
  <c r="I963" i="13"/>
  <c r="I902" i="13"/>
  <c r="I120" i="13"/>
  <c r="I456" i="13"/>
  <c r="I936" i="13"/>
  <c r="I600" i="13"/>
  <c r="I906" i="13"/>
  <c r="I398" i="13"/>
  <c r="I915" i="13"/>
  <c r="I647" i="13"/>
  <c r="I955" i="13"/>
  <c r="I986" i="13"/>
  <c r="I421" i="13"/>
  <c r="I844" i="13"/>
  <c r="I85" i="13"/>
  <c r="I957" i="13"/>
  <c r="I415" i="13"/>
  <c r="I1082" i="13"/>
  <c r="I143" i="13"/>
  <c r="I476" i="13"/>
  <c r="I670" i="13"/>
  <c r="I803" i="13"/>
  <c r="I975" i="13"/>
  <c r="I578" i="13"/>
  <c r="I1072" i="13"/>
  <c r="I430" i="13"/>
  <c r="I495" i="13"/>
  <c r="I315" i="13"/>
  <c r="I63" i="13"/>
  <c r="I488" i="13"/>
  <c r="I536" i="13"/>
  <c r="I687" i="13"/>
  <c r="I894" i="13"/>
  <c r="I652" i="13"/>
  <c r="I813" i="13"/>
  <c r="I313" i="13"/>
  <c r="I969" i="13"/>
  <c r="I256" i="13"/>
  <c r="I119" i="13"/>
  <c r="I457" i="13"/>
  <c r="I825" i="13"/>
  <c r="I854" i="13"/>
  <c r="I303" i="13"/>
  <c r="I147" i="13"/>
  <c r="I1044" i="13"/>
  <c r="I550" i="13"/>
  <c r="I133" i="13"/>
  <c r="I214" i="13"/>
  <c r="I781" i="13"/>
  <c r="I1030" i="13"/>
  <c r="I514" i="13"/>
  <c r="I64" i="13"/>
  <c r="I475" i="13"/>
  <c r="I401" i="13"/>
  <c r="I606" i="13"/>
  <c r="I77" i="13"/>
  <c r="I642" i="13"/>
  <c r="I511" i="13"/>
  <c r="I1134" i="13"/>
  <c r="I122" i="13"/>
  <c r="I572" i="13"/>
  <c r="I132" i="13"/>
  <c r="I794" i="13"/>
  <c r="I768" i="13"/>
  <c r="I546" i="13"/>
  <c r="I809" i="13"/>
  <c r="I500" i="13"/>
  <c r="I808" i="13"/>
  <c r="I1018" i="13"/>
  <c r="I921" i="13"/>
  <c r="I438" i="13"/>
  <c r="I1063" i="13"/>
  <c r="I33" i="13"/>
  <c r="I2" i="13"/>
  <c r="I365" i="13"/>
  <c r="I999" i="13"/>
  <c r="I658" i="13"/>
  <c r="I1020" i="13"/>
  <c r="I881" i="13"/>
  <c r="I1085" i="13"/>
  <c r="I148" i="13"/>
  <c r="I627" i="13"/>
  <c r="I729" i="13"/>
  <c r="I771" i="13"/>
  <c r="I291" i="13"/>
  <c r="I98" i="13"/>
  <c r="I901" i="13"/>
  <c r="I966" i="13"/>
  <c r="I651" i="13"/>
  <c r="I1170" i="13"/>
  <c r="I426" i="13"/>
  <c r="I648" i="13"/>
  <c r="I375" i="13"/>
  <c r="I669" i="13"/>
  <c r="I799" i="13"/>
  <c r="I164" i="13"/>
  <c r="I339" i="13"/>
  <c r="I952" i="13"/>
  <c r="I818" i="13"/>
  <c r="I461" i="13"/>
  <c r="I1046" i="13"/>
  <c r="I715" i="13"/>
  <c r="I60" i="13"/>
  <c r="I245" i="13"/>
  <c r="I1023" i="13"/>
  <c r="I165" i="13"/>
  <c r="I533" i="13"/>
  <c r="I908" i="13"/>
  <c r="I1068" i="13"/>
  <c r="I267" i="13"/>
  <c r="I368" i="13"/>
  <c r="I117" i="13"/>
  <c r="I832" i="13"/>
  <c r="I1119" i="13"/>
  <c r="I790" i="13"/>
  <c r="I106" i="13"/>
  <c r="I93" i="13"/>
  <c r="I20" i="13"/>
  <c r="I917" i="13"/>
  <c r="I1033" i="13"/>
  <c r="I626" i="13"/>
  <c r="I266" i="13"/>
  <c r="I277" i="13"/>
  <c r="I826" i="13"/>
  <c r="I1175" i="13"/>
  <c r="I1143" i="13"/>
  <c r="I1064" i="13"/>
  <c r="I307" i="13"/>
  <c r="I1067" i="13"/>
  <c r="I362" i="13"/>
  <c r="I650" i="13"/>
  <c r="I338" i="13"/>
  <c r="I780" i="13"/>
  <c r="I472" i="13"/>
  <c r="I269" i="13"/>
  <c r="I615" i="13"/>
  <c r="I455" i="13"/>
  <c r="I390" i="13"/>
  <c r="I884" i="13"/>
  <c r="I121" i="13"/>
  <c r="I878" i="13"/>
  <c r="I1111" i="13"/>
  <c r="I521" i="13"/>
  <c r="I577" i="13"/>
  <c r="I1009" i="13"/>
  <c r="I874" i="13"/>
  <c r="I933" i="13"/>
  <c r="I152" i="13"/>
  <c r="I486" i="13"/>
  <c r="I1021" i="13"/>
  <c r="I1061" i="13"/>
  <c r="I276" i="13"/>
  <c r="I804" i="13"/>
  <c r="I807" i="13"/>
  <c r="I300" i="13"/>
  <c r="I190" i="13"/>
  <c r="H1085" i="13" l="1"/>
  <c r="H307" i="13"/>
  <c r="H966" i="13"/>
  <c r="H122" i="13"/>
  <c r="H77" i="13"/>
  <c r="H64" i="13"/>
  <c r="H476" i="13"/>
  <c r="H957" i="13"/>
  <c r="H1087" i="13"/>
  <c r="H108" i="13"/>
  <c r="H705" i="13"/>
  <c r="H200" i="13"/>
  <c r="H943" i="13"/>
  <c r="H449" i="13"/>
  <c r="H403" i="13"/>
  <c r="H50" i="13"/>
  <c r="H29" i="13"/>
  <c r="H1148" i="13"/>
  <c r="H728" i="13"/>
  <c r="H319" i="13"/>
  <c r="H1034" i="13"/>
  <c r="H181" i="13"/>
  <c r="H1010" i="13"/>
  <c r="H1040" i="13"/>
  <c r="H209" i="13"/>
  <c r="H267" i="13"/>
  <c r="H715" i="13"/>
  <c r="H809" i="13"/>
  <c r="H550" i="13"/>
  <c r="H256" i="13"/>
  <c r="H647" i="13"/>
  <c r="H902" i="13"/>
  <c r="H649" i="13"/>
  <c r="H1095" i="13"/>
  <c r="H474" i="13"/>
  <c r="H644" i="13"/>
  <c r="H103" i="13"/>
  <c r="H447" i="13"/>
  <c r="H530" i="13"/>
  <c r="H183" i="13"/>
  <c r="H437" i="13"/>
  <c r="H588" i="13"/>
  <c r="H411" i="13"/>
  <c r="H146" i="13"/>
  <c r="H1165" i="13"/>
  <c r="H1128" i="13"/>
  <c r="N3" i="16"/>
  <c r="N108" i="16"/>
  <c r="N88" i="16"/>
  <c r="H1199" i="13"/>
  <c r="H1195" i="13"/>
  <c r="H1191" i="13"/>
  <c r="H1187" i="13"/>
  <c r="H1183" i="13"/>
  <c r="H1179" i="13"/>
  <c r="H434" i="13"/>
  <c r="H258" i="13"/>
  <c r="H211" i="13"/>
  <c r="H188" i="13"/>
  <c r="H161" i="13"/>
  <c r="H154" i="13"/>
  <c r="H141" i="13"/>
  <c r="H97" i="13"/>
  <c r="H1200" i="13"/>
  <c r="H1196" i="13"/>
  <c r="H1192" i="13"/>
  <c r="H1188" i="13"/>
  <c r="H1184" i="13"/>
  <c r="H1180" i="13"/>
  <c r="H435" i="13"/>
  <c r="H260" i="13"/>
  <c r="H223" i="13"/>
  <c r="H191" i="13"/>
  <c r="H162" i="13"/>
  <c r="H157" i="13"/>
  <c r="H142" i="13"/>
  <c r="H107" i="13"/>
  <c r="H755" i="13"/>
  <c r="H1201" i="13"/>
  <c r="H1197" i="13"/>
  <c r="H1193" i="13"/>
  <c r="H1189" i="13"/>
  <c r="H1185" i="13"/>
  <c r="H1181" i="13"/>
  <c r="H1177" i="13"/>
  <c r="H432" i="13"/>
  <c r="H232" i="13"/>
  <c r="H203" i="13"/>
  <c r="H169" i="13"/>
  <c r="H158" i="13"/>
  <c r="H149" i="13"/>
  <c r="H123" i="13"/>
  <c r="H67" i="13"/>
  <c r="N23" i="16"/>
  <c r="N24" i="16"/>
  <c r="N29" i="16"/>
  <c r="N9" i="16"/>
  <c r="N71" i="16"/>
  <c r="N70" i="16"/>
  <c r="N51" i="16"/>
  <c r="N89" i="16"/>
  <c r="N4" i="16"/>
  <c r="N84" i="16"/>
  <c r="N62" i="16"/>
  <c r="N91" i="16"/>
  <c r="N287" i="16"/>
  <c r="N196" i="16"/>
  <c r="N275" i="16"/>
  <c r="N169" i="16"/>
  <c r="N197" i="16"/>
  <c r="N22" i="16"/>
  <c r="N28" i="16"/>
  <c r="N142" i="16"/>
  <c r="N278" i="16"/>
  <c r="N213" i="16"/>
  <c r="N229" i="16"/>
  <c r="N210" i="16"/>
  <c r="N98" i="16"/>
  <c r="N103" i="16"/>
  <c r="N137" i="16"/>
  <c r="N124" i="16"/>
  <c r="N8" i="16"/>
  <c r="N154" i="16"/>
  <c r="N107" i="16"/>
  <c r="N160" i="16"/>
  <c r="N176" i="16"/>
  <c r="N2" i="16"/>
  <c r="N43" i="16"/>
  <c r="N83" i="16"/>
  <c r="N12" i="16"/>
  <c r="N217" i="16"/>
  <c r="N55" i="16"/>
  <c r="N50" i="16"/>
  <c r="N87" i="16"/>
  <c r="N188" i="16"/>
  <c r="N116" i="16"/>
  <c r="N27" i="16"/>
  <c r="N224" i="16"/>
  <c r="N159" i="16"/>
  <c r="N163" i="16"/>
  <c r="N165" i="16"/>
  <c r="N285" i="16"/>
  <c r="N40" i="16"/>
  <c r="N250" i="16"/>
  <c r="N251" i="16"/>
  <c r="N60" i="16"/>
  <c r="N112" i="16"/>
  <c r="N7" i="16"/>
  <c r="N286" i="16"/>
  <c r="N292" i="16"/>
  <c r="N161" i="16"/>
  <c r="N170" i="16"/>
  <c r="N121" i="16"/>
  <c r="N172" i="16"/>
  <c r="N268" i="16"/>
  <c r="N175" i="16"/>
  <c r="N168" i="16"/>
  <c r="N207" i="16"/>
  <c r="N290" i="16"/>
  <c r="N42" i="16"/>
  <c r="N247" i="16"/>
  <c r="N243" i="16"/>
  <c r="N212" i="16"/>
  <c r="N262" i="16"/>
  <c r="N174" i="16"/>
  <c r="N252" i="16"/>
  <c r="N208" i="16"/>
  <c r="N223" i="16"/>
  <c r="N211" i="16"/>
  <c r="N135" i="16"/>
  <c r="N130" i="16"/>
  <c r="N255" i="16"/>
  <c r="N246" i="16"/>
  <c r="N293" i="16"/>
  <c r="N218" i="16"/>
  <c r="N240" i="16"/>
  <c r="N156" i="16"/>
  <c r="N228" i="16"/>
  <c r="N183" i="16"/>
  <c r="N236" i="16"/>
  <c r="N214" i="16"/>
  <c r="N273" i="16"/>
  <c r="N13" i="16"/>
  <c r="N65" i="16"/>
  <c r="N38" i="16"/>
  <c r="N75" i="16"/>
  <c r="N78" i="16"/>
  <c r="N193" i="16"/>
  <c r="N244" i="16"/>
  <c r="N126" i="16"/>
  <c r="N94" i="16"/>
  <c r="N198" i="16"/>
  <c r="N295" i="16"/>
  <c r="N52" i="16"/>
  <c r="N34" i="16"/>
  <c r="N39" i="16"/>
  <c r="N118" i="16"/>
  <c r="N19" i="16"/>
  <c r="N194" i="16"/>
  <c r="N264" i="16"/>
  <c r="N152" i="16"/>
  <c r="N272" i="16"/>
  <c r="N109" i="16"/>
  <c r="N189" i="16"/>
  <c r="N17" i="16"/>
  <c r="N249" i="16"/>
  <c r="N141" i="16"/>
  <c r="N173" i="16"/>
  <c r="N206" i="16"/>
  <c r="N82" i="16"/>
  <c r="N204" i="16"/>
  <c r="N145" i="16"/>
  <c r="N242" i="16"/>
  <c r="N123" i="16"/>
  <c r="N138" i="16"/>
  <c r="N231" i="16"/>
  <c r="N276" i="16"/>
  <c r="N237" i="16"/>
  <c r="N47" i="16"/>
  <c r="N93" i="16"/>
  <c r="N230" i="16"/>
  <c r="N263" i="16"/>
  <c r="N167" i="16"/>
  <c r="N261" i="16"/>
  <c r="N177" i="16"/>
  <c r="N69" i="16"/>
  <c r="N113" i="16"/>
  <c r="N202" i="16"/>
  <c r="N203" i="16"/>
  <c r="N64" i="16"/>
  <c r="N179" i="16"/>
  <c r="N151" i="16"/>
  <c r="N158" i="16"/>
  <c r="N254" i="16"/>
  <c r="N234" i="16"/>
  <c r="N280" i="16"/>
  <c r="N140" i="16"/>
  <c r="N74" i="16"/>
  <c r="N253" i="16"/>
  <c r="N221" i="16"/>
  <c r="N18" i="16"/>
  <c r="N56" i="16"/>
  <c r="N99" i="16"/>
  <c r="N104" i="16"/>
  <c r="N147" i="16"/>
  <c r="N131" i="16"/>
  <c r="N117" i="16"/>
  <c r="N155" i="16"/>
  <c r="N180" i="16"/>
  <c r="N269" i="16"/>
  <c r="N248" i="16"/>
  <c r="N136" i="16"/>
  <c r="N162" i="16"/>
  <c r="N95" i="16"/>
  <c r="N105" i="16"/>
  <c r="N100" i="16"/>
  <c r="N127" i="16"/>
  <c r="N143" i="16"/>
  <c r="N148" i="16"/>
  <c r="N199" i="16"/>
  <c r="N282" i="16"/>
  <c r="N184" i="16"/>
  <c r="N219" i="16"/>
  <c r="N33" i="16"/>
  <c r="N164" i="16"/>
  <c r="N266" i="16"/>
  <c r="N76" i="16"/>
  <c r="N49" i="16"/>
  <c r="N185" i="16"/>
  <c r="N14" i="16"/>
  <c r="N92" i="16"/>
  <c r="N225" i="16"/>
  <c r="N122" i="16"/>
  <c r="N291" i="16"/>
  <c r="N259" i="16"/>
  <c r="N256" i="16"/>
  <c r="N265" i="16"/>
  <c r="N222" i="16"/>
  <c r="N281" i="16"/>
  <c r="N260" i="16"/>
  <c r="N220" i="16"/>
  <c r="N32" i="16"/>
  <c r="N37" i="16"/>
  <c r="N245" i="16"/>
  <c r="N289" i="16"/>
  <c r="N125" i="16"/>
  <c r="N157" i="16"/>
  <c r="N77" i="16"/>
  <c r="N139" i="16"/>
  <c r="N277" i="16"/>
  <c r="N274" i="16"/>
  <c r="N205" i="16"/>
  <c r="N146" i="16"/>
  <c r="N296" i="16"/>
  <c r="N166" i="16"/>
  <c r="N294" i="16"/>
  <c r="N171" i="16"/>
  <c r="N215" i="16"/>
  <c r="N209" i="16"/>
  <c r="N192" i="16"/>
  <c r="N241" i="16"/>
  <c r="N271" i="16"/>
  <c r="H85" i="13"/>
  <c r="H924" i="13"/>
  <c r="H10" i="13"/>
  <c r="H577" i="13"/>
  <c r="H117" i="13"/>
  <c r="H648" i="13"/>
  <c r="H771" i="13"/>
  <c r="H214" i="13"/>
  <c r="H315" i="13"/>
  <c r="H775" i="13"/>
  <c r="H967" i="13"/>
  <c r="H516" i="13"/>
  <c r="H817" i="13"/>
  <c r="H655" i="13"/>
  <c r="H730" i="13"/>
  <c r="H841" i="13"/>
  <c r="H182" i="13"/>
  <c r="H1152" i="13"/>
  <c r="H549" i="13"/>
  <c r="H1169" i="13"/>
  <c r="H658" i="13"/>
  <c r="H362" i="13"/>
  <c r="H266" i="13"/>
  <c r="H1119" i="13"/>
  <c r="H669" i="13"/>
  <c r="H98" i="13"/>
  <c r="H1030" i="13"/>
  <c r="H488" i="13"/>
  <c r="H803" i="13"/>
  <c r="H720" i="13"/>
  <c r="H127" i="13"/>
  <c r="H763" i="13"/>
  <c r="H1022" i="13"/>
  <c r="H883" i="13"/>
  <c r="H701" i="13"/>
  <c r="H306" i="13"/>
  <c r="H453" i="13"/>
  <c r="H608" i="13"/>
  <c r="H672" i="13"/>
  <c r="H851" i="13"/>
  <c r="H611" i="13"/>
  <c r="H752" i="13"/>
  <c r="H637" i="13"/>
  <c r="H373" i="13"/>
  <c r="H807" i="13"/>
  <c r="H874" i="13"/>
  <c r="H390" i="13"/>
  <c r="H375" i="13"/>
  <c r="H952" i="13"/>
  <c r="H1020" i="13"/>
  <c r="H921" i="13"/>
  <c r="H854" i="13"/>
  <c r="H652" i="13"/>
  <c r="H844" i="13"/>
  <c r="H600" i="13"/>
  <c r="H944" i="13"/>
  <c r="H342" i="13"/>
  <c r="H646" i="13"/>
  <c r="H567" i="13"/>
  <c r="H1014" i="13"/>
  <c r="H845" i="13"/>
  <c r="H923" i="13"/>
  <c r="H833" i="13"/>
  <c r="H92" i="13"/>
  <c r="H922" i="13"/>
  <c r="H493" i="13"/>
  <c r="H436" i="13"/>
  <c r="H879" i="13"/>
  <c r="H1158" i="13"/>
  <c r="H999" i="13"/>
  <c r="H133" i="13"/>
  <c r="H687" i="13"/>
  <c r="H56" i="13"/>
  <c r="H325" i="13"/>
  <c r="H1159" i="13"/>
  <c r="H18" i="13"/>
  <c r="H110" i="13"/>
  <c r="H324" i="13"/>
  <c r="H679" i="13"/>
  <c r="H276" i="13"/>
  <c r="H615" i="13"/>
  <c r="H368" i="13"/>
  <c r="H245" i="13"/>
  <c r="H164" i="13"/>
  <c r="H808" i="13"/>
  <c r="H457" i="13"/>
  <c r="H986" i="13"/>
  <c r="H456" i="13"/>
  <c r="H477" i="13"/>
  <c r="H86" i="13"/>
  <c r="H814" i="13"/>
  <c r="H811" i="13"/>
  <c r="H497" i="13"/>
  <c r="H289" i="13"/>
  <c r="H994" i="13"/>
  <c r="H481" i="13"/>
  <c r="H531" i="13"/>
  <c r="H612" i="13"/>
  <c r="H864" i="13"/>
  <c r="H604" i="13"/>
  <c r="H1084" i="13"/>
  <c r="H379" i="13"/>
  <c r="H71" i="13"/>
  <c r="H1157" i="13"/>
  <c r="H824" i="13"/>
  <c r="H950" i="13"/>
  <c r="H935" i="13"/>
  <c r="H1056" i="13"/>
  <c r="H695" i="13"/>
  <c r="H906" i="13"/>
  <c r="H813" i="13"/>
  <c r="H303" i="13"/>
  <c r="H438" i="13"/>
  <c r="H818" i="13"/>
  <c r="H533" i="13"/>
  <c r="H93" i="13"/>
  <c r="H1175" i="13"/>
  <c r="H780" i="13"/>
  <c r="H878" i="13"/>
  <c r="H486" i="13"/>
  <c r="H190" i="13"/>
  <c r="H152" i="13"/>
  <c r="H121" i="13"/>
  <c r="H338" i="13"/>
  <c r="H826" i="13"/>
  <c r="H106" i="13"/>
  <c r="H799" i="13"/>
  <c r="H1027" i="13"/>
  <c r="H351" i="13"/>
  <c r="H865" i="13"/>
  <c r="H852" i="13"/>
  <c r="H522" i="13"/>
  <c r="H361" i="13"/>
  <c r="H1122" i="13"/>
  <c r="H444" i="13"/>
  <c r="H1098" i="13"/>
  <c r="H523" i="13"/>
  <c r="H143" i="13"/>
  <c r="H495" i="13"/>
  <c r="H606" i="13"/>
  <c r="H729" i="13"/>
  <c r="H426" i="13"/>
  <c r="H917" i="13"/>
  <c r="H1064" i="13"/>
  <c r="H269" i="13"/>
  <c r="H521" i="13"/>
  <c r="H1061" i="13"/>
  <c r="H461" i="13"/>
  <c r="H881" i="13"/>
  <c r="H378" i="13"/>
  <c r="H425" i="13"/>
  <c r="H464" i="13"/>
  <c r="H1144" i="13"/>
  <c r="H636" i="13"/>
  <c r="H1026" i="13"/>
  <c r="H719" i="13"/>
  <c r="H329" i="13"/>
  <c r="H126" i="13"/>
  <c r="H659" i="13"/>
  <c r="H120" i="13"/>
  <c r="H955" i="13"/>
  <c r="H119" i="13"/>
  <c r="H500" i="13"/>
  <c r="H365" i="13"/>
  <c r="H60" i="13"/>
  <c r="H626" i="13"/>
  <c r="H1067" i="13"/>
  <c r="H455" i="13"/>
  <c r="H1009" i="13"/>
  <c r="H804" i="13"/>
  <c r="H1033" i="13"/>
  <c r="H212" i="13"/>
  <c r="H706" i="13"/>
  <c r="H694" i="13"/>
  <c r="H960" i="13"/>
  <c r="H980" i="13"/>
  <c r="H633" i="13"/>
  <c r="H1109" i="13"/>
  <c r="H1121" i="13"/>
  <c r="H381" i="13"/>
  <c r="H363" i="13"/>
  <c r="H1013" i="13"/>
  <c r="H975" i="13"/>
  <c r="H514" i="13"/>
  <c r="H1134" i="13"/>
  <c r="H901" i="13"/>
  <c r="H790" i="13"/>
  <c r="H277" i="13"/>
  <c r="H650" i="13"/>
  <c r="H884" i="13"/>
  <c r="H933" i="13"/>
  <c r="H300" i="13"/>
  <c r="H388" i="13"/>
  <c r="H11" i="13"/>
  <c r="H49" i="13"/>
  <c r="H939" i="13"/>
  <c r="H19" i="13"/>
  <c r="H345" i="13"/>
  <c r="H41" i="13"/>
  <c r="H727" i="13"/>
  <c r="H1163" i="13"/>
  <c r="H713" i="13"/>
  <c r="H573" i="13"/>
  <c r="H225" i="13"/>
  <c r="H393" i="13"/>
  <c r="H1174" i="13"/>
  <c r="H800" i="13"/>
  <c r="H749" i="13"/>
  <c r="H668" i="13"/>
  <c r="H1015" i="13"/>
  <c r="H748" i="13"/>
  <c r="H793" i="13"/>
  <c r="H915" i="13"/>
  <c r="H670" i="13"/>
  <c r="H63" i="13"/>
  <c r="H969" i="13"/>
  <c r="H475" i="13"/>
  <c r="H572" i="13"/>
  <c r="H1018" i="13"/>
  <c r="H148" i="13"/>
  <c r="H651" i="13"/>
  <c r="H339" i="13"/>
  <c r="H1023" i="13"/>
  <c r="H617" i="13"/>
  <c r="H250" i="13"/>
  <c r="H707" i="13"/>
  <c r="H1041" i="13"/>
  <c r="H605" i="13"/>
  <c r="H995" i="13"/>
  <c r="H1008" i="13"/>
  <c r="H1038" i="13"/>
  <c r="H418" i="13"/>
  <c r="H261" i="13"/>
  <c r="H1069" i="13"/>
  <c r="H1004" i="13"/>
  <c r="H366" i="13"/>
  <c r="H904" i="13"/>
  <c r="H665" i="13"/>
  <c r="H1100" i="13"/>
  <c r="H1138" i="13"/>
  <c r="H963" i="13"/>
  <c r="H415" i="13"/>
  <c r="H894" i="13"/>
  <c r="H1044" i="13"/>
  <c r="H642" i="13"/>
  <c r="H33" i="13"/>
  <c r="H291" i="13"/>
  <c r="H1046" i="13"/>
  <c r="H832" i="13"/>
  <c r="H508" i="13"/>
  <c r="H72" i="13"/>
  <c r="H635" i="13"/>
  <c r="H1065" i="13"/>
  <c r="H773" i="13"/>
  <c r="H1117" i="13"/>
  <c r="H562" i="13"/>
  <c r="H551" i="13"/>
  <c r="H677" i="13"/>
  <c r="H404" i="13"/>
  <c r="H857" i="13"/>
  <c r="H109" i="13"/>
  <c r="H1147" i="13"/>
  <c r="H624" i="13"/>
  <c r="H48" i="13"/>
  <c r="H417" i="13"/>
  <c r="H8" i="13"/>
  <c r="H424" i="13"/>
  <c r="H761" i="13"/>
  <c r="H936" i="13"/>
  <c r="H421" i="13"/>
  <c r="H1072" i="13"/>
  <c r="H825" i="13"/>
  <c r="H781" i="13"/>
  <c r="H546" i="13"/>
  <c r="H165" i="13"/>
  <c r="H1170" i="13"/>
  <c r="H2" i="13"/>
  <c r="H511" i="13"/>
  <c r="F951" i="13"/>
  <c r="F537" i="13"/>
  <c r="F118" i="13"/>
  <c r="F942" i="13"/>
  <c r="F682" i="13"/>
  <c r="F55" i="13"/>
  <c r="F281" i="13"/>
  <c r="F293" i="13"/>
  <c r="F976" i="13"/>
  <c r="F946" i="13"/>
  <c r="F262" i="13"/>
  <c r="F947" i="13"/>
  <c r="F643" i="13"/>
  <c r="F99" i="13"/>
  <c r="F470" i="13"/>
  <c r="F199" i="13"/>
  <c r="F499" i="13"/>
  <c r="F129" i="13"/>
  <c r="F965" i="13"/>
  <c r="F30" i="13"/>
  <c r="F371" i="13"/>
  <c r="F27" i="13"/>
  <c r="F871" i="13"/>
  <c r="F7" i="13"/>
  <c r="F806" i="13"/>
  <c r="F397" i="13"/>
  <c r="F443" i="13"/>
  <c r="F1052" i="13"/>
  <c r="F1055" i="13"/>
  <c r="F664" i="13"/>
  <c r="F492" i="13"/>
  <c r="F1036" i="13"/>
  <c r="F484" i="13"/>
  <c r="F355" i="13"/>
  <c r="F703" i="13"/>
  <c r="G951" i="13"/>
  <c r="G537" i="13"/>
  <c r="G118" i="13"/>
  <c r="G942" i="13"/>
  <c r="G682" i="13"/>
  <c r="G55" i="13"/>
  <c r="G281" i="13"/>
  <c r="G293" i="13"/>
  <c r="G976" i="13"/>
  <c r="G946" i="13"/>
  <c r="G262" i="13"/>
  <c r="G947" i="13"/>
  <c r="G643" i="13"/>
  <c r="G99" i="13"/>
  <c r="G470" i="13"/>
  <c r="G199" i="13"/>
  <c r="G499" i="13"/>
  <c r="G129" i="13"/>
  <c r="G965" i="13"/>
  <c r="G30" i="13"/>
  <c r="G371" i="13"/>
  <c r="G27" i="13"/>
  <c r="G871" i="13"/>
  <c r="G7" i="13"/>
  <c r="G806" i="13"/>
  <c r="G397" i="13"/>
  <c r="G443" i="13"/>
  <c r="G1052" i="13"/>
  <c r="G1055" i="13"/>
  <c r="G664" i="13"/>
  <c r="G492" i="13"/>
  <c r="G1036" i="13"/>
  <c r="G484" i="13"/>
  <c r="G355" i="13"/>
  <c r="G703" i="13"/>
  <c r="I951" i="13"/>
  <c r="I537" i="13"/>
  <c r="I118" i="13"/>
  <c r="I942" i="13"/>
  <c r="I682" i="13"/>
  <c r="I55" i="13"/>
  <c r="I281" i="13"/>
  <c r="I293" i="13"/>
  <c r="I976" i="13"/>
  <c r="I946" i="13"/>
  <c r="I262" i="13"/>
  <c r="I947" i="13"/>
  <c r="I643" i="13"/>
  <c r="I99" i="13"/>
  <c r="I470" i="13"/>
  <c r="I199" i="13"/>
  <c r="I499" i="13"/>
  <c r="I129" i="13"/>
  <c r="I965" i="13"/>
  <c r="I30" i="13"/>
  <c r="I371" i="13"/>
  <c r="I27" i="13"/>
  <c r="I871" i="13"/>
  <c r="I7" i="13"/>
  <c r="I806" i="13"/>
  <c r="I397" i="13"/>
  <c r="I443" i="13"/>
  <c r="I1052" i="13"/>
  <c r="I1055" i="13"/>
  <c r="I664" i="13"/>
  <c r="I492" i="13"/>
  <c r="I1036" i="13"/>
  <c r="I484" i="13"/>
  <c r="I355" i="13"/>
  <c r="I703" i="13"/>
  <c r="F597" i="13"/>
  <c r="F770" i="13"/>
  <c r="F898" i="13"/>
  <c r="F953" i="13"/>
  <c r="F938" i="13"/>
  <c r="F1162" i="13"/>
  <c r="F945" i="13"/>
  <c r="F346" i="13"/>
  <c r="F858" i="13"/>
  <c r="F542" i="13"/>
  <c r="F13" i="13"/>
  <c r="F1151" i="13"/>
  <c r="F348" i="13"/>
  <c r="F1028" i="13"/>
  <c r="F294" i="13"/>
  <c r="F1168" i="13"/>
  <c r="F171" i="13"/>
  <c r="F1053" i="13"/>
  <c r="F576" i="13"/>
  <c r="F193" i="13"/>
  <c r="F466" i="13"/>
  <c r="F910" i="13"/>
  <c r="F583" i="13"/>
  <c r="F558" i="13"/>
  <c r="F115" i="13"/>
  <c r="F684" i="13"/>
  <c r="F389" i="13"/>
  <c r="F1039" i="13"/>
  <c r="F798" i="13"/>
  <c r="F112" i="13"/>
  <c r="F593" i="13"/>
  <c r="F754" i="13"/>
  <c r="G597" i="13"/>
  <c r="G770" i="13"/>
  <c r="G898" i="13"/>
  <c r="G953" i="13"/>
  <c r="G938" i="13"/>
  <c r="G1162" i="13"/>
  <c r="G945" i="13"/>
  <c r="G346" i="13"/>
  <c r="G858" i="13"/>
  <c r="H858" i="13" s="1"/>
  <c r="G542" i="13"/>
  <c r="H542" i="13" s="1"/>
  <c r="G13" i="13"/>
  <c r="G1151" i="13"/>
  <c r="H1151" i="13" s="1"/>
  <c r="G348" i="13"/>
  <c r="H348" i="13" s="1"/>
  <c r="G1028" i="13"/>
  <c r="G294" i="13"/>
  <c r="H294" i="13" s="1"/>
  <c r="G1168" i="13"/>
  <c r="H1168" i="13" s="1"/>
  <c r="G171" i="13"/>
  <c r="G1053" i="13"/>
  <c r="H1053" i="13" s="1"/>
  <c r="G576" i="13"/>
  <c r="G193" i="13"/>
  <c r="H193" i="13" s="1"/>
  <c r="G466" i="13"/>
  <c r="H466" i="13" s="1"/>
  <c r="G910" i="13"/>
  <c r="G583" i="13"/>
  <c r="G558" i="13"/>
  <c r="G115" i="13"/>
  <c r="H115" i="13" s="1"/>
  <c r="G684" i="13"/>
  <c r="H684" i="13" s="1"/>
  <c r="G389" i="13"/>
  <c r="H389" i="13" s="1"/>
  <c r="G1039" i="13"/>
  <c r="G798" i="13"/>
  <c r="H798" i="13" s="1"/>
  <c r="G112" i="13"/>
  <c r="H112" i="13" s="1"/>
  <c r="G593" i="13"/>
  <c r="G754" i="13"/>
  <c r="H597" i="13"/>
  <c r="H770" i="13"/>
  <c r="H898" i="13"/>
  <c r="H953" i="13"/>
  <c r="H938" i="13"/>
  <c r="H1162" i="13"/>
  <c r="H945" i="13"/>
  <c r="I597" i="13"/>
  <c r="I770" i="13"/>
  <c r="I898" i="13"/>
  <c r="I953" i="13"/>
  <c r="I938" i="13"/>
  <c r="I1162" i="13"/>
  <c r="I945" i="13"/>
  <c r="I346" i="13"/>
  <c r="I858" i="13"/>
  <c r="I542" i="13"/>
  <c r="I13" i="13"/>
  <c r="I1151" i="13"/>
  <c r="I348" i="13"/>
  <c r="I1028" i="13"/>
  <c r="I294" i="13"/>
  <c r="I1168" i="13"/>
  <c r="I171" i="13"/>
  <c r="I1053" i="13"/>
  <c r="I576" i="13"/>
  <c r="I193" i="13"/>
  <c r="I466" i="13"/>
  <c r="I910" i="13"/>
  <c r="I583" i="13"/>
  <c r="I558" i="13"/>
  <c r="I115" i="13"/>
  <c r="I684" i="13"/>
  <c r="I389" i="13"/>
  <c r="I1039" i="13"/>
  <c r="I798" i="13"/>
  <c r="I112" i="13"/>
  <c r="I593" i="13"/>
  <c r="I754" i="13"/>
  <c r="F805" i="13"/>
  <c r="G805" i="13"/>
  <c r="I805" i="13"/>
  <c r="F95" i="13"/>
  <c r="G95" i="13"/>
  <c r="I95" i="13"/>
  <c r="F978" i="13"/>
  <c r="G978" i="13"/>
  <c r="I978" i="13"/>
  <c r="F1154" i="13"/>
  <c r="F1105" i="13"/>
  <c r="F850" i="13"/>
  <c r="F1066" i="13"/>
  <c r="F1126" i="13"/>
  <c r="F552" i="13"/>
  <c r="F801" i="13"/>
  <c r="F80" i="13"/>
  <c r="F564" i="13"/>
  <c r="F1029" i="13"/>
  <c r="F711" i="13"/>
  <c r="F259" i="13"/>
  <c r="F828" i="13"/>
  <c r="G1154" i="13"/>
  <c r="G1105" i="13"/>
  <c r="G850" i="13"/>
  <c r="G1066" i="13"/>
  <c r="G1126" i="13"/>
  <c r="G552" i="13"/>
  <c r="G801" i="13"/>
  <c r="G80" i="13"/>
  <c r="G564" i="13"/>
  <c r="G1029" i="13"/>
  <c r="G711" i="13"/>
  <c r="G259" i="13"/>
  <c r="G828" i="13"/>
  <c r="I1154" i="13"/>
  <c r="I1105" i="13"/>
  <c r="I850" i="13"/>
  <c r="I1066" i="13"/>
  <c r="I1126" i="13"/>
  <c r="I552" i="13"/>
  <c r="I801" i="13"/>
  <c r="I80" i="13"/>
  <c r="I564" i="13"/>
  <c r="I1029" i="13"/>
  <c r="I711" i="13"/>
  <c r="I259" i="13"/>
  <c r="I828" i="13"/>
  <c r="F767" i="13"/>
  <c r="F62" i="13"/>
  <c r="F553" i="13"/>
  <c r="F899" i="13"/>
  <c r="F1001" i="13"/>
  <c r="F575" i="13"/>
  <c r="G767" i="13"/>
  <c r="G62" i="13"/>
  <c r="G553" i="13"/>
  <c r="G899" i="13"/>
  <c r="G1001" i="13"/>
  <c r="G575" i="13"/>
  <c r="I767" i="13"/>
  <c r="I62" i="13"/>
  <c r="I553" i="13"/>
  <c r="I899" i="13"/>
  <c r="I1001" i="13"/>
  <c r="I575" i="13"/>
  <c r="F513" i="13"/>
  <c r="G513" i="13"/>
  <c r="I513" i="13"/>
  <c r="F357" i="13"/>
  <c r="F374" i="13"/>
  <c r="F1101" i="13"/>
  <c r="F1079" i="13"/>
  <c r="F830" i="13"/>
  <c r="F692" i="13"/>
  <c r="F660" i="13"/>
  <c r="F428" i="13"/>
  <c r="F1155" i="13"/>
  <c r="F856" i="13"/>
  <c r="F610" i="13"/>
  <c r="F272" i="13"/>
  <c r="F1077" i="13"/>
  <c r="F57" i="13"/>
  <c r="F839" i="13"/>
  <c r="G357" i="13"/>
  <c r="G374" i="13"/>
  <c r="G1101" i="13"/>
  <c r="G1079" i="13"/>
  <c r="G830" i="13"/>
  <c r="G692" i="13"/>
  <c r="G660" i="13"/>
  <c r="G428" i="13"/>
  <c r="G1155" i="13"/>
  <c r="G856" i="13"/>
  <c r="G610" i="13"/>
  <c r="G272" i="13"/>
  <c r="G1077" i="13"/>
  <c r="G57" i="13"/>
  <c r="G839" i="13"/>
  <c r="I357" i="13"/>
  <c r="I374" i="13"/>
  <c r="I1101" i="13"/>
  <c r="I1079" i="13"/>
  <c r="I830" i="13"/>
  <c r="I692" i="13"/>
  <c r="I660" i="13"/>
  <c r="I428" i="13"/>
  <c r="I1155" i="13"/>
  <c r="I856" i="13"/>
  <c r="I610" i="13"/>
  <c r="I272" i="13"/>
  <c r="I1077" i="13"/>
  <c r="I57" i="13"/>
  <c r="I839" i="13"/>
  <c r="F471" i="13"/>
  <c r="F32" i="13"/>
  <c r="F168" i="13"/>
  <c r="F1006" i="13"/>
  <c r="F757" i="13"/>
  <c r="F580" i="13"/>
  <c r="F937" i="13"/>
  <c r="G471" i="13"/>
  <c r="G32" i="13"/>
  <c r="G168" i="13"/>
  <c r="G1006" i="13"/>
  <c r="G757" i="13"/>
  <c r="G580" i="13"/>
  <c r="G937" i="13"/>
  <c r="I471" i="13"/>
  <c r="I32" i="13"/>
  <c r="I168" i="13"/>
  <c r="I1006" i="13"/>
  <c r="I757" i="13"/>
  <c r="I580" i="13"/>
  <c r="I937" i="13"/>
  <c r="F666" i="13"/>
  <c r="F741" i="13"/>
  <c r="F614" i="13"/>
  <c r="F783" i="13"/>
  <c r="F302" i="13"/>
  <c r="F696" i="13"/>
  <c r="G666" i="13"/>
  <c r="G741" i="13"/>
  <c r="G614" i="13"/>
  <c r="G783" i="13"/>
  <c r="G302" i="13"/>
  <c r="G696" i="13"/>
  <c r="I666" i="13"/>
  <c r="I741" i="13"/>
  <c r="I614" i="13"/>
  <c r="I783" i="13"/>
  <c r="I302" i="13"/>
  <c r="I696" i="13"/>
  <c r="F990" i="13"/>
  <c r="G990" i="13"/>
  <c r="I990" i="13"/>
  <c r="F789" i="13"/>
  <c r="F422" i="13"/>
  <c r="F308" i="13"/>
  <c r="F391" i="13"/>
  <c r="G789" i="13"/>
  <c r="G422" i="13"/>
  <c r="G308" i="13"/>
  <c r="G391" i="13"/>
  <c r="H391" i="13" s="1"/>
  <c r="I789" i="13"/>
  <c r="I422" i="13"/>
  <c r="I308" i="13"/>
  <c r="I391" i="13"/>
  <c r="F554" i="13"/>
  <c r="G554" i="13"/>
  <c r="I554" i="13"/>
  <c r="F1049" i="13"/>
  <c r="G1049" i="13"/>
  <c r="I1049" i="13"/>
  <c r="F739" i="13"/>
  <c r="F941" i="13"/>
  <c r="F166" i="13"/>
  <c r="F387" i="13"/>
  <c r="F310" i="13"/>
  <c r="F311" i="13"/>
  <c r="G739" i="13"/>
  <c r="G941" i="13"/>
  <c r="G166" i="13"/>
  <c r="G387" i="13"/>
  <c r="G310" i="13"/>
  <c r="G311" i="13"/>
  <c r="I739" i="13"/>
  <c r="I941" i="13"/>
  <c r="I166" i="13"/>
  <c r="I387" i="13"/>
  <c r="I310" i="13"/>
  <c r="I311" i="13"/>
  <c r="F662" i="13"/>
  <c r="F34" i="13"/>
  <c r="G662" i="13"/>
  <c r="G34" i="13"/>
  <c r="I662" i="13"/>
  <c r="I34" i="13"/>
  <c r="F987" i="13"/>
  <c r="G987" i="13"/>
  <c r="I987" i="13"/>
  <c r="F734" i="13"/>
  <c r="F539" i="13"/>
  <c r="F70" i="13"/>
  <c r="F354" i="13"/>
  <c r="F503" i="13"/>
  <c r="G734" i="13"/>
  <c r="G539" i="13"/>
  <c r="G70" i="13"/>
  <c r="G354" i="13"/>
  <c r="G503" i="13"/>
  <c r="I734" i="13"/>
  <c r="I539" i="13"/>
  <c r="I70" i="13"/>
  <c r="I354" i="13"/>
  <c r="I503" i="13"/>
  <c r="F822" i="13"/>
  <c r="F842" i="13"/>
  <c r="F1094" i="13"/>
  <c r="F213" i="13"/>
  <c r="F540" i="13"/>
  <c r="F369" i="13"/>
  <c r="F28" i="13"/>
  <c r="F847" i="13"/>
  <c r="F326" i="13"/>
  <c r="F458" i="13"/>
  <c r="G822" i="13"/>
  <c r="G842" i="13"/>
  <c r="G1094" i="13"/>
  <c r="G213" i="13"/>
  <c r="G540" i="13"/>
  <c r="G369" i="13"/>
  <c r="G28" i="13"/>
  <c r="G847" i="13"/>
  <c r="G326" i="13"/>
  <c r="G458" i="13"/>
  <c r="I822" i="13"/>
  <c r="I842" i="13"/>
  <c r="I1094" i="13"/>
  <c r="I213" i="13"/>
  <c r="I540" i="13"/>
  <c r="I369" i="13"/>
  <c r="I28" i="13"/>
  <c r="I847" i="13"/>
  <c r="I326" i="13"/>
  <c r="I458" i="13"/>
  <c r="F1131" i="13"/>
  <c r="G1131" i="13"/>
  <c r="I1131" i="13"/>
  <c r="F231" i="13"/>
  <c r="F693" i="13"/>
  <c r="F1043" i="13"/>
  <c r="F758" i="13"/>
  <c r="G231" i="13"/>
  <c r="G693" i="13"/>
  <c r="G1043" i="13"/>
  <c r="G758" i="13"/>
  <c r="I231" i="13"/>
  <c r="I693" i="13"/>
  <c r="I1043" i="13"/>
  <c r="I758" i="13"/>
  <c r="F691" i="13"/>
  <c r="F774" i="13"/>
  <c r="G691" i="13"/>
  <c r="G774" i="13"/>
  <c r="I691" i="13"/>
  <c r="I774" i="13"/>
  <c r="F595" i="13"/>
  <c r="F96" i="13"/>
  <c r="F469" i="13"/>
  <c r="F1110" i="13"/>
  <c r="G595" i="13"/>
  <c r="G96" i="13"/>
  <c r="G469" i="13"/>
  <c r="G1110" i="13"/>
  <c r="I595" i="13"/>
  <c r="I96" i="13"/>
  <c r="I469" i="13"/>
  <c r="I1110" i="13"/>
  <c r="F893" i="13"/>
  <c r="G893" i="13"/>
  <c r="I893" i="13"/>
  <c r="F625" i="13"/>
  <c r="F84" i="13"/>
  <c r="F1125" i="13"/>
  <c r="F399" i="13"/>
  <c r="G625" i="13"/>
  <c r="G84" i="13"/>
  <c r="H84" i="13" s="1"/>
  <c r="G1125" i="13"/>
  <c r="G399" i="13"/>
  <c r="I625" i="13"/>
  <c r="I84" i="13"/>
  <c r="I1125" i="13"/>
  <c r="I399" i="13"/>
  <c r="F42" i="13"/>
  <c r="G42" i="13"/>
  <c r="I42" i="13"/>
  <c r="F631" i="13"/>
  <c r="G631" i="13"/>
  <c r="I631" i="13"/>
  <c r="F733" i="13"/>
  <c r="G733" i="13"/>
  <c r="I733" i="13"/>
  <c r="F968" i="13"/>
  <c r="G968" i="13"/>
  <c r="I968" i="13"/>
  <c r="F1129" i="13"/>
  <c r="F1048" i="13"/>
  <c r="F54" i="13"/>
  <c r="G1129" i="13"/>
  <c r="G1048" i="13"/>
  <c r="G54" i="13"/>
  <c r="I1129" i="13"/>
  <c r="I1048" i="13"/>
  <c r="I54" i="13"/>
  <c r="F350" i="13"/>
  <c r="F896" i="13"/>
  <c r="F594" i="13"/>
  <c r="G350" i="13"/>
  <c r="G896" i="13"/>
  <c r="G594" i="13"/>
  <c r="I350" i="13"/>
  <c r="I896" i="13"/>
  <c r="I594" i="13"/>
  <c r="F821" i="13"/>
  <c r="F1086" i="13"/>
  <c r="G821" i="13"/>
  <c r="G1086" i="13"/>
  <c r="I821" i="13"/>
  <c r="I1086" i="13"/>
  <c r="F304" i="13"/>
  <c r="F890" i="13"/>
  <c r="F1130" i="13"/>
  <c r="F541" i="13"/>
  <c r="G304" i="13"/>
  <c r="G890" i="13"/>
  <c r="G1130" i="13"/>
  <c r="G541" i="13"/>
  <c r="I304" i="13"/>
  <c r="I890" i="13"/>
  <c r="I1130" i="13"/>
  <c r="I541" i="13"/>
  <c r="F249" i="13"/>
  <c r="F270" i="13"/>
  <c r="G249" i="13"/>
  <c r="G270" i="13"/>
  <c r="I249" i="13"/>
  <c r="I270" i="13"/>
  <c r="F742" i="13"/>
  <c r="F547" i="13"/>
  <c r="F420" i="13"/>
  <c r="G742" i="13"/>
  <c r="G547" i="13"/>
  <c r="G420" i="13"/>
  <c r="I742" i="13"/>
  <c r="I547" i="13"/>
  <c r="I420" i="13"/>
  <c r="F1140" i="13"/>
  <c r="F187" i="13"/>
  <c r="G1140" i="13"/>
  <c r="G187" i="13"/>
  <c r="I1140" i="13"/>
  <c r="I187" i="13"/>
  <c r="F496" i="13"/>
  <c r="G496" i="13"/>
  <c r="I496" i="13"/>
  <c r="F400" i="13"/>
  <c r="F416" i="13"/>
  <c r="F331" i="13"/>
  <c r="F1093" i="13"/>
  <c r="F177" i="13"/>
  <c r="G400" i="13"/>
  <c r="G416" i="13"/>
  <c r="G331" i="13"/>
  <c r="G1093" i="13"/>
  <c r="G177" i="13"/>
  <c r="I400" i="13"/>
  <c r="I416" i="13"/>
  <c r="I331" i="13"/>
  <c r="I1093" i="13"/>
  <c r="I177" i="13"/>
  <c r="F349" i="13"/>
  <c r="G349" i="13"/>
  <c r="I349" i="13"/>
  <c r="F563" i="13"/>
  <c r="G563" i="13"/>
  <c r="I563" i="13"/>
  <c r="F1133" i="13"/>
  <c r="G1133" i="13"/>
  <c r="I1133" i="13"/>
  <c r="F697" i="13"/>
  <c r="G697" i="13"/>
  <c r="I697" i="13"/>
  <c r="F1070" i="13"/>
  <c r="G1070" i="13"/>
  <c r="I1070" i="13"/>
  <c r="F21" i="13"/>
  <c r="G21" i="13"/>
  <c r="I21" i="13"/>
  <c r="F645" i="13"/>
  <c r="F1080" i="13"/>
  <c r="G645" i="13"/>
  <c r="G1080" i="13"/>
  <c r="I645" i="13"/>
  <c r="I1080" i="13"/>
  <c r="F76" i="13"/>
  <c r="G76" i="13"/>
  <c r="I76" i="13"/>
  <c r="F317" i="13"/>
  <c r="G317" i="13"/>
  <c r="I317" i="13"/>
  <c r="F105" i="13"/>
  <c r="G105" i="13"/>
  <c r="I105" i="13"/>
  <c r="F1060" i="13"/>
  <c r="G1060" i="13"/>
  <c r="I1060" i="13"/>
  <c r="F101" i="13"/>
  <c r="G101" i="13"/>
  <c r="I101" i="13"/>
  <c r="F1042" i="13"/>
  <c r="G1042" i="13"/>
  <c r="I1042" i="13"/>
  <c r="F802" i="13"/>
  <c r="G802" i="13"/>
  <c r="I802" i="13"/>
  <c r="F284" i="13"/>
  <c r="F699" i="13"/>
  <c r="G284" i="13"/>
  <c r="G699" i="13"/>
  <c r="I284" i="13"/>
  <c r="I699" i="13"/>
  <c r="F14" i="13"/>
  <c r="G14" i="13"/>
  <c r="I14" i="13"/>
  <c r="F587" i="13"/>
  <c r="G587" i="13"/>
  <c r="I587" i="13"/>
  <c r="F589" i="13"/>
  <c r="G589" i="13"/>
  <c r="I589" i="13"/>
  <c r="F905" i="13"/>
  <c r="F1141" i="13"/>
  <c r="G905" i="13"/>
  <c r="G1141" i="13"/>
  <c r="I905" i="13"/>
  <c r="I1141" i="13"/>
  <c r="F178" i="13"/>
  <c r="G178" i="13"/>
  <c r="I178" i="13"/>
  <c r="F1037" i="13"/>
  <c r="G1037" i="13"/>
  <c r="I1037" i="13"/>
  <c r="M270" i="16"/>
  <c r="H703" i="13" l="1"/>
  <c r="H492" i="13"/>
  <c r="H443" i="13"/>
  <c r="H871" i="13"/>
  <c r="H965" i="13"/>
  <c r="H470" i="13"/>
  <c r="H262" i="13"/>
  <c r="H281" i="13"/>
  <c r="H118" i="13"/>
  <c r="H355" i="13"/>
  <c r="H664" i="13"/>
  <c r="H397" i="13"/>
  <c r="H27" i="13"/>
  <c r="H129" i="13"/>
  <c r="H99" i="13"/>
  <c r="H946" i="13"/>
  <c r="H55" i="13"/>
  <c r="H537" i="13"/>
  <c r="H1110" i="13"/>
  <c r="H1036" i="13"/>
  <c r="H1052" i="13"/>
  <c r="H7" i="13"/>
  <c r="H30" i="13"/>
  <c r="H199" i="13"/>
  <c r="H947" i="13"/>
  <c r="H293" i="13"/>
  <c r="H942" i="13"/>
  <c r="H593" i="13"/>
  <c r="H576" i="13"/>
  <c r="H910" i="13"/>
  <c r="H1028" i="13"/>
  <c r="H484" i="13"/>
  <c r="H1055" i="13"/>
  <c r="H806" i="13"/>
  <c r="H371" i="13"/>
  <c r="H499" i="13"/>
  <c r="H643" i="13"/>
  <c r="H976" i="13"/>
  <c r="H682" i="13"/>
  <c r="H951" i="13"/>
  <c r="H308" i="13"/>
  <c r="H171" i="13"/>
  <c r="H95" i="13"/>
  <c r="H13" i="13"/>
  <c r="H625" i="13"/>
  <c r="H1039" i="13"/>
  <c r="H346" i="13"/>
  <c r="H754" i="13"/>
  <c r="H558" i="13"/>
  <c r="H805" i="13"/>
  <c r="H583" i="13"/>
  <c r="H374" i="13"/>
  <c r="H422" i="13"/>
  <c r="H57" i="13"/>
  <c r="H692" i="13"/>
  <c r="H564" i="13"/>
  <c r="H978" i="13"/>
  <c r="H580" i="13"/>
  <c r="H32" i="13"/>
  <c r="H711" i="13"/>
  <c r="H801" i="13"/>
  <c r="H850" i="13"/>
  <c r="H828" i="13"/>
  <c r="H1126" i="13"/>
  <c r="H1154" i="13"/>
  <c r="H1029" i="13"/>
  <c r="H1105" i="13"/>
  <c r="H552" i="13"/>
  <c r="H513" i="13"/>
  <c r="H575" i="13"/>
  <c r="H62" i="13"/>
  <c r="H899" i="13"/>
  <c r="H1001" i="13"/>
  <c r="H767" i="13"/>
  <c r="H553" i="13"/>
  <c r="H259" i="13"/>
  <c r="H80" i="13"/>
  <c r="H1066" i="13"/>
  <c r="H789" i="13"/>
  <c r="H1077" i="13"/>
  <c r="H1155" i="13"/>
  <c r="H830" i="13"/>
  <c r="H357" i="13"/>
  <c r="H1049" i="13"/>
  <c r="H937" i="13"/>
  <c r="H168" i="13"/>
  <c r="H990" i="13"/>
  <c r="H696" i="13"/>
  <c r="H741" i="13"/>
  <c r="H783" i="13"/>
  <c r="H856" i="13"/>
  <c r="H554" i="13"/>
  <c r="H272" i="13"/>
  <c r="H428" i="13"/>
  <c r="H1079" i="13"/>
  <c r="H839" i="13"/>
  <c r="H610" i="13"/>
  <c r="H660" i="13"/>
  <c r="H1101" i="13"/>
  <c r="H231" i="13"/>
  <c r="H70" i="13"/>
  <c r="H310" i="13"/>
  <c r="H739" i="13"/>
  <c r="H166" i="13"/>
  <c r="H757" i="13"/>
  <c r="H471" i="13"/>
  <c r="H1006" i="13"/>
  <c r="H302" i="13"/>
  <c r="H666" i="13"/>
  <c r="H614" i="13"/>
  <c r="H968" i="13"/>
  <c r="H28" i="13"/>
  <c r="H1094" i="13"/>
  <c r="H311" i="13"/>
  <c r="H941" i="13"/>
  <c r="H387" i="13"/>
  <c r="H399" i="13"/>
  <c r="H539" i="13"/>
  <c r="H987" i="13"/>
  <c r="H890" i="13"/>
  <c r="H1048" i="13"/>
  <c r="H42" i="13"/>
  <c r="H589" i="13"/>
  <c r="H101" i="13"/>
  <c r="H76" i="13"/>
  <c r="H1070" i="13"/>
  <c r="H34" i="13"/>
  <c r="H662" i="13"/>
  <c r="H469" i="13"/>
  <c r="H1130" i="13"/>
  <c r="H631" i="13"/>
  <c r="H1125" i="13"/>
  <c r="H503" i="13"/>
  <c r="H734" i="13"/>
  <c r="H693" i="13"/>
  <c r="H54" i="13"/>
  <c r="H733" i="13"/>
  <c r="H893" i="13"/>
  <c r="H354" i="13"/>
  <c r="H304" i="13"/>
  <c r="H1043" i="13"/>
  <c r="H847" i="13"/>
  <c r="H213" i="13"/>
  <c r="H96" i="13"/>
  <c r="H896" i="13"/>
  <c r="H249" i="13"/>
  <c r="H821" i="13"/>
  <c r="H458" i="13"/>
  <c r="H369" i="13"/>
  <c r="H842" i="13"/>
  <c r="H326" i="13"/>
  <c r="H540" i="13"/>
  <c r="H822" i="13"/>
  <c r="H416" i="13"/>
  <c r="H1140" i="13"/>
  <c r="H742" i="13"/>
  <c r="H1131" i="13"/>
  <c r="H587" i="13"/>
  <c r="H1060" i="13"/>
  <c r="H697" i="13"/>
  <c r="H349" i="13"/>
  <c r="H594" i="13"/>
  <c r="H1129" i="13"/>
  <c r="H691" i="13"/>
  <c r="H317" i="13"/>
  <c r="H177" i="13"/>
  <c r="H14" i="13"/>
  <c r="H699" i="13"/>
  <c r="H802" i="13"/>
  <c r="H105" i="13"/>
  <c r="H1133" i="13"/>
  <c r="H1093" i="13"/>
  <c r="H420" i="13"/>
  <c r="H547" i="13"/>
  <c r="H758" i="13"/>
  <c r="H595" i="13"/>
  <c r="H1042" i="13"/>
  <c r="H21" i="13"/>
  <c r="H541" i="13"/>
  <c r="H350" i="13"/>
  <c r="H1080" i="13"/>
  <c r="H187" i="13"/>
  <c r="H270" i="13"/>
  <c r="H1086" i="13"/>
  <c r="H774" i="13"/>
  <c r="H178" i="13"/>
  <c r="H1141" i="13"/>
  <c r="H331" i="13"/>
  <c r="H645" i="13"/>
  <c r="H563" i="13"/>
  <c r="H496" i="13"/>
  <c r="H400" i="13"/>
  <c r="H905" i="13"/>
  <c r="H284" i="13"/>
  <c r="H1037" i="13"/>
  <c r="N270" i="16"/>
  <c r="B10" i="21"/>
  <c r="B53" i="21"/>
  <c r="B140" i="21"/>
  <c r="B15" i="21"/>
  <c r="B25" i="21"/>
  <c r="B40" i="21"/>
  <c r="B5" i="21"/>
  <c r="B20" i="21"/>
  <c r="B127" i="21"/>
  <c r="B100" i="21"/>
  <c r="B120" i="21"/>
  <c r="B68" i="21"/>
  <c r="B161" i="21"/>
  <c r="B58" i="21"/>
  <c r="B63" i="21"/>
  <c r="B170" i="21"/>
  <c r="B73" i="21"/>
  <c r="B110" i="21"/>
  <c r="B116" i="21"/>
  <c r="B82" i="21"/>
  <c r="B30" i="21"/>
  <c r="B48" i="21"/>
  <c r="B78" i="21"/>
  <c r="B95" i="21"/>
  <c r="B105" i="21"/>
  <c r="B11" i="21"/>
  <c r="B54" i="21"/>
  <c r="B141" i="21"/>
  <c r="B16" i="21"/>
  <c r="B26" i="21"/>
  <c r="B41" i="21"/>
  <c r="B6" i="21"/>
  <c r="B21" i="21"/>
  <c r="B101" i="21"/>
  <c r="B121" i="21"/>
  <c r="B69" i="21"/>
  <c r="B162" i="21"/>
  <c r="B59" i="21"/>
  <c r="B64" i="21"/>
  <c r="B171" i="21"/>
  <c r="B74" i="21"/>
  <c r="B111" i="21"/>
  <c r="B31" i="21"/>
  <c r="B49" i="21"/>
  <c r="B106" i="21"/>
  <c r="H10" i="21"/>
  <c r="H53" i="21"/>
  <c r="H140" i="21"/>
  <c r="H15" i="21"/>
  <c r="H25" i="21"/>
  <c r="H40" i="21"/>
  <c r="H5" i="21"/>
  <c r="H20" i="21"/>
  <c r="H127" i="21"/>
  <c r="H100" i="21"/>
  <c r="H120" i="21"/>
  <c r="H68" i="21"/>
  <c r="H161" i="21"/>
  <c r="H58" i="21"/>
  <c r="H63" i="21"/>
  <c r="H170" i="21"/>
  <c r="H73" i="21"/>
  <c r="H110" i="21"/>
  <c r="H116" i="21"/>
  <c r="H82" i="21"/>
  <c r="H30" i="21"/>
  <c r="H48" i="21"/>
  <c r="H78" i="21"/>
  <c r="H95" i="21"/>
  <c r="H105" i="21"/>
  <c r="H11" i="21"/>
  <c r="H54" i="21"/>
  <c r="H141" i="21"/>
  <c r="H16" i="21"/>
  <c r="H26" i="21"/>
  <c r="H41" i="21"/>
  <c r="H6" i="21"/>
  <c r="H21" i="21"/>
  <c r="H101" i="21"/>
  <c r="H121" i="21"/>
  <c r="H69" i="21"/>
  <c r="H162" i="21"/>
  <c r="H59" i="21"/>
  <c r="H64" i="21"/>
  <c r="H171" i="21"/>
  <c r="H74" i="21"/>
  <c r="H111" i="21"/>
  <c r="H31" i="21"/>
  <c r="H49" i="21"/>
  <c r="H106" i="21"/>
  <c r="B10" i="19"/>
  <c r="B80" i="19"/>
  <c r="B25" i="19"/>
  <c r="B50" i="19"/>
  <c r="B150" i="19"/>
  <c r="B30" i="19"/>
  <c r="B15" i="19"/>
  <c r="B55" i="19"/>
  <c r="B60" i="19"/>
  <c r="B5" i="19"/>
  <c r="B160" i="19"/>
  <c r="B120" i="19"/>
  <c r="B135" i="19"/>
  <c r="B95" i="19"/>
  <c r="B125" i="19"/>
  <c r="B155" i="19"/>
  <c r="B20" i="19"/>
  <c r="B35" i="19"/>
  <c r="B100" i="19"/>
  <c r="B75" i="19"/>
  <c r="B40" i="19"/>
  <c r="B65" i="19"/>
  <c r="B90" i="19"/>
  <c r="B140" i="19"/>
  <c r="B85" i="19"/>
  <c r="B45" i="19"/>
  <c r="B115" i="19"/>
  <c r="B110" i="19"/>
  <c r="B130" i="19"/>
  <c r="B145" i="19"/>
  <c r="B105" i="19"/>
  <c r="B70" i="19"/>
  <c r="B11" i="19"/>
  <c r="B81" i="19"/>
  <c r="B26" i="19"/>
  <c r="B51" i="19"/>
  <c r="B151" i="19"/>
  <c r="B31" i="19"/>
  <c r="B16" i="19"/>
  <c r="B56" i="19"/>
  <c r="B61" i="19"/>
  <c r="B6" i="19"/>
  <c r="B161" i="19"/>
  <c r="B121" i="19"/>
  <c r="B136" i="19"/>
  <c r="B96" i="19"/>
  <c r="B126" i="19"/>
  <c r="B156" i="19"/>
  <c r="B21" i="19"/>
  <c r="B36" i="19"/>
  <c r="B101" i="19"/>
  <c r="B76" i="19"/>
  <c r="B41" i="19"/>
  <c r="B66" i="19"/>
  <c r="B91" i="19"/>
  <c r="B141" i="19"/>
  <c r="B86" i="19"/>
  <c r="B46" i="19"/>
  <c r="B116" i="19"/>
  <c r="B111" i="19"/>
  <c r="B131" i="19"/>
  <c r="B146" i="19"/>
  <c r="B106" i="19"/>
  <c r="B71" i="19"/>
  <c r="I10" i="19"/>
  <c r="I80" i="19"/>
  <c r="I25" i="19"/>
  <c r="I50" i="19"/>
  <c r="I150" i="19"/>
  <c r="I30" i="19"/>
  <c r="I15" i="19"/>
  <c r="I55" i="19"/>
  <c r="I60" i="19"/>
  <c r="I5" i="19"/>
  <c r="I160" i="19"/>
  <c r="I120" i="19"/>
  <c r="I135" i="19"/>
  <c r="I95" i="19"/>
  <c r="I125" i="19"/>
  <c r="I155" i="19"/>
  <c r="I20" i="19"/>
  <c r="I35" i="19"/>
  <c r="I100" i="19"/>
  <c r="I75" i="19"/>
  <c r="I40" i="19"/>
  <c r="I65" i="19"/>
  <c r="I90" i="19"/>
  <c r="I140" i="19"/>
  <c r="I85" i="19"/>
  <c r="I45" i="19"/>
  <c r="I115" i="19"/>
  <c r="I110" i="19"/>
  <c r="I130" i="19"/>
  <c r="I145" i="19"/>
  <c r="I105" i="19"/>
  <c r="I70" i="19"/>
  <c r="I11" i="19"/>
  <c r="I81" i="19"/>
  <c r="I26" i="19"/>
  <c r="I51" i="19"/>
  <c r="I151" i="19"/>
  <c r="I31" i="19"/>
  <c r="I16" i="19"/>
  <c r="I56" i="19"/>
  <c r="I61" i="19"/>
  <c r="I6" i="19"/>
  <c r="I161" i="19"/>
  <c r="I121" i="19"/>
  <c r="I136" i="19"/>
  <c r="I96" i="19"/>
  <c r="I126" i="19"/>
  <c r="I156" i="19"/>
  <c r="I21" i="19"/>
  <c r="I36" i="19"/>
  <c r="I101" i="19"/>
  <c r="I76" i="19"/>
  <c r="I41" i="19"/>
  <c r="I66" i="19"/>
  <c r="I91" i="19"/>
  <c r="I141" i="19"/>
  <c r="I86" i="19"/>
  <c r="I46" i="19"/>
  <c r="I116" i="19"/>
  <c r="I111" i="19"/>
  <c r="I131" i="19"/>
  <c r="I146" i="19"/>
  <c r="I106" i="19"/>
  <c r="I71" i="19"/>
  <c r="B138" i="18"/>
  <c r="J138" i="18"/>
  <c r="B307" i="18"/>
  <c r="J307" i="18"/>
  <c r="B134" i="18"/>
  <c r="B265" i="18"/>
  <c r="J134" i="18"/>
  <c r="J265" i="18"/>
  <c r="B142" i="18"/>
  <c r="J142" i="18"/>
  <c r="B375" i="18"/>
  <c r="J375" i="18"/>
  <c r="B103" i="18"/>
  <c r="J103" i="18"/>
  <c r="B183" i="18"/>
  <c r="J183" i="18"/>
  <c r="B416" i="18"/>
  <c r="J416" i="18"/>
  <c r="B409" i="18"/>
  <c r="J409" i="18"/>
  <c r="B257" i="18"/>
  <c r="B262" i="18"/>
  <c r="J257" i="18"/>
  <c r="J262" i="18"/>
  <c r="B353" i="18"/>
  <c r="J353" i="18"/>
  <c r="B422" i="18"/>
  <c r="J422" i="18"/>
  <c r="B170" i="18"/>
  <c r="J170" i="18"/>
  <c r="B214" i="18"/>
  <c r="J214" i="18"/>
  <c r="B200" i="18"/>
  <c r="J200" i="18"/>
  <c r="B414" i="18"/>
  <c r="J414" i="18"/>
  <c r="B224" i="18"/>
  <c r="J224" i="18"/>
  <c r="B314" i="18"/>
  <c r="J314" i="18"/>
  <c r="B35" i="18"/>
  <c r="J35" i="18"/>
  <c r="B130" i="18"/>
  <c r="J130" i="18"/>
  <c r="B232" i="18"/>
  <c r="J232" i="18"/>
  <c r="B296" i="18"/>
  <c r="J296" i="18"/>
  <c r="B56" i="18"/>
  <c r="J56" i="18"/>
  <c r="B190" i="18"/>
  <c r="J190" i="18"/>
  <c r="B110" i="18"/>
  <c r="B427" i="18"/>
  <c r="J110" i="18"/>
  <c r="J427" i="18"/>
  <c r="B368" i="18"/>
  <c r="J368" i="18"/>
  <c r="B115" i="18"/>
  <c r="J115" i="18"/>
  <c r="B16" i="18"/>
  <c r="J16" i="18"/>
  <c r="B49" i="18"/>
  <c r="J49" i="18"/>
  <c r="B301" i="18"/>
  <c r="J301" i="18"/>
  <c r="B6" i="18"/>
  <c r="J6" i="18"/>
  <c r="B175" i="18"/>
  <c r="J175" i="18"/>
  <c r="B66" i="18"/>
  <c r="B380" i="18"/>
  <c r="J66" i="18"/>
  <c r="J380" i="18"/>
  <c r="B44" i="18"/>
  <c r="J44" i="18"/>
  <c r="B98" i="18"/>
  <c r="J98" i="18"/>
  <c r="B29" i="18"/>
  <c r="J29" i="18"/>
  <c r="B78" i="18"/>
  <c r="J78" i="18"/>
  <c r="B21" i="18"/>
  <c r="J21" i="18"/>
  <c r="B90" i="18"/>
  <c r="J90" i="18"/>
  <c r="B85" i="18"/>
  <c r="J85" i="18"/>
  <c r="B61" i="18"/>
  <c r="J61" i="18"/>
  <c r="B120" i="18"/>
  <c r="J120" i="18"/>
  <c r="B11" i="18"/>
  <c r="J11" i="18"/>
  <c r="B237" i="18"/>
  <c r="J237" i="18"/>
  <c r="B114" i="18"/>
  <c r="B179" i="18"/>
  <c r="J114" i="18"/>
  <c r="J179" i="18"/>
  <c r="B401" i="18"/>
  <c r="J401" i="18"/>
  <c r="B69" i="18"/>
  <c r="J69" i="18"/>
  <c r="B374" i="18"/>
  <c r="B242" i="18"/>
  <c r="J374" i="18"/>
  <c r="J242" i="18"/>
  <c r="B223" i="18"/>
  <c r="J223" i="18"/>
  <c r="B408" i="18"/>
  <c r="J408" i="18"/>
  <c r="B231" i="18"/>
  <c r="J231" i="18"/>
  <c r="B137" i="18"/>
  <c r="J137" i="18"/>
  <c r="B256" i="18"/>
  <c r="J256" i="18"/>
  <c r="B213" i="18"/>
  <c r="J213" i="18"/>
  <c r="B394" i="18"/>
  <c r="J394" i="18"/>
  <c r="B300" i="18"/>
  <c r="J300" i="18"/>
  <c r="B261" i="18"/>
  <c r="J261" i="18"/>
  <c r="B295" i="18"/>
  <c r="J295" i="18"/>
  <c r="B52" i="18"/>
  <c r="J52" i="18"/>
  <c r="B182" i="18"/>
  <c r="J182" i="18"/>
  <c r="B421" i="18"/>
  <c r="J421" i="18"/>
  <c r="B39" i="18"/>
  <c r="B338" i="18"/>
  <c r="J39" i="18"/>
  <c r="J338" i="18"/>
  <c r="B189" i="18"/>
  <c r="B195" i="18"/>
  <c r="J189" i="18"/>
  <c r="J195" i="18"/>
  <c r="B352" i="18"/>
  <c r="B155" i="18"/>
  <c r="J352" i="18"/>
  <c r="J155" i="18"/>
  <c r="B34" i="18"/>
  <c r="B413" i="18"/>
  <c r="J34" i="18"/>
  <c r="J413" i="18"/>
  <c r="B119" i="18"/>
  <c r="J119" i="18"/>
  <c r="B174" i="18"/>
  <c r="J174" i="18"/>
  <c r="B133" i="18"/>
  <c r="J133" i="18"/>
  <c r="B426" i="18"/>
  <c r="J426" i="18"/>
  <c r="B15" i="18"/>
  <c r="J15" i="18"/>
  <c r="B199" i="18"/>
  <c r="B390" i="18"/>
  <c r="J199" i="18"/>
  <c r="J390" i="18"/>
  <c r="B141" i="18"/>
  <c r="J141" i="18"/>
  <c r="B169" i="18"/>
  <c r="J169" i="18"/>
  <c r="B240" i="18"/>
  <c r="J240" i="18"/>
  <c r="B129" i="18"/>
  <c r="J129" i="18"/>
  <c r="B379" i="18"/>
  <c r="J379" i="18"/>
  <c r="B367" i="18"/>
  <c r="J367" i="18"/>
  <c r="B109" i="18"/>
  <c r="J109" i="18"/>
  <c r="B89" i="18"/>
  <c r="J89" i="18"/>
  <c r="B97" i="18"/>
  <c r="J97" i="18"/>
  <c r="B73" i="18"/>
  <c r="B48" i="18"/>
  <c r="J73" i="18"/>
  <c r="J48" i="18"/>
  <c r="B286" i="18"/>
  <c r="J286" i="18"/>
  <c r="B84" i="18"/>
  <c r="J84" i="18"/>
  <c r="B43" i="18"/>
  <c r="J43" i="18"/>
  <c r="B24" i="18"/>
  <c r="J24" i="18"/>
  <c r="B60" i="18"/>
  <c r="J60" i="18"/>
  <c r="B65" i="18"/>
  <c r="J65" i="18"/>
  <c r="B28" i="18"/>
  <c r="J28" i="18"/>
  <c r="B20" i="18"/>
  <c r="J20" i="18"/>
  <c r="B10" i="18"/>
  <c r="J10" i="18"/>
  <c r="B77" i="18"/>
  <c r="J77" i="18"/>
  <c r="B5" i="18"/>
  <c r="J5" i="18"/>
  <c r="B172" i="20"/>
  <c r="B633" i="20"/>
  <c r="B215" i="20"/>
  <c r="B551" i="20"/>
  <c r="J172" i="20"/>
  <c r="J633" i="20"/>
  <c r="J215" i="20"/>
  <c r="J551" i="20"/>
  <c r="B342" i="20"/>
  <c r="J342" i="20"/>
  <c r="B324" i="20"/>
  <c r="J324" i="20"/>
  <c r="B452" i="20"/>
  <c r="B354" i="20"/>
  <c r="J452" i="20"/>
  <c r="J354" i="20"/>
  <c r="B426" i="20"/>
  <c r="J426" i="20"/>
  <c r="B66" i="20"/>
  <c r="J66" i="20"/>
  <c r="B592" i="20"/>
  <c r="J592" i="20"/>
  <c r="B394" i="20"/>
  <c r="B565" i="20"/>
  <c r="J394" i="20"/>
  <c r="J565" i="20"/>
  <c r="B317" i="20"/>
  <c r="J317" i="20"/>
  <c r="B229" i="20"/>
  <c r="J229" i="20"/>
  <c r="B281" i="20"/>
  <c r="B221" i="20"/>
  <c r="J281" i="20"/>
  <c r="J221" i="20"/>
  <c r="B144" i="20"/>
  <c r="B338" i="20"/>
  <c r="J144" i="20"/>
  <c r="J338" i="20"/>
  <c r="B277" i="20"/>
  <c r="J277" i="20"/>
  <c r="B399" i="20"/>
  <c r="J399" i="20"/>
  <c r="B405" i="20"/>
  <c r="J405" i="20"/>
  <c r="B14" i="20"/>
  <c r="J14" i="20"/>
  <c r="B740" i="20"/>
  <c r="J740" i="20"/>
  <c r="B468" i="20"/>
  <c r="J468" i="20"/>
  <c r="B249" i="20"/>
  <c r="B140" i="20"/>
  <c r="J249" i="20"/>
  <c r="J140" i="20"/>
  <c r="B679" i="20"/>
  <c r="J679" i="20"/>
  <c r="B507" i="20"/>
  <c r="J507" i="20"/>
  <c r="B188" i="20"/>
  <c r="J188" i="20"/>
  <c r="B205" i="20"/>
  <c r="J205" i="20"/>
  <c r="B256" i="20"/>
  <c r="B291" i="20"/>
  <c r="B95" i="20"/>
  <c r="J256" i="20"/>
  <c r="J291" i="20"/>
  <c r="J95" i="20"/>
  <c r="B555" i="20"/>
  <c r="B226" i="20"/>
  <c r="J555" i="20"/>
  <c r="J226" i="20"/>
  <c r="B461" i="20"/>
  <c r="J461" i="20"/>
  <c r="B264" i="20"/>
  <c r="J264" i="20"/>
  <c r="B28" i="20"/>
  <c r="J28" i="20"/>
  <c r="B485" i="20"/>
  <c r="J485" i="20"/>
  <c r="B624" i="20"/>
  <c r="J624" i="20"/>
  <c r="B417" i="20"/>
  <c r="B135" i="20"/>
  <c r="J417" i="20"/>
  <c r="J135" i="20"/>
  <c r="B313" i="20"/>
  <c r="J313" i="20"/>
  <c r="B299" i="20"/>
  <c r="J299" i="20"/>
  <c r="B809" i="20"/>
  <c r="J809" i="20"/>
  <c r="B75" i="20"/>
  <c r="J75" i="20"/>
  <c r="B159" i="20"/>
  <c r="J159" i="20"/>
  <c r="B360" i="20"/>
  <c r="J360" i="20"/>
  <c r="B572" i="20"/>
  <c r="B60" i="20"/>
  <c r="B210" i="20"/>
  <c r="J572" i="20"/>
  <c r="J60" i="20"/>
  <c r="J210" i="20"/>
  <c r="B55" i="20"/>
  <c r="J55" i="20"/>
  <c r="B128" i="20"/>
  <c r="J128" i="20"/>
  <c r="B732" i="20"/>
  <c r="J732" i="20"/>
  <c r="B154" i="20"/>
  <c r="B762" i="20"/>
  <c r="J154" i="20"/>
  <c r="J762" i="20"/>
  <c r="B18" i="20"/>
  <c r="J18" i="20"/>
  <c r="B108" i="20"/>
  <c r="J108" i="20"/>
  <c r="B195" i="20"/>
  <c r="J195" i="20"/>
  <c r="B71" i="20"/>
  <c r="J71" i="20"/>
  <c r="B23" i="20"/>
  <c r="J23" i="20"/>
  <c r="B6" i="20"/>
  <c r="J6" i="20"/>
  <c r="B90" i="20"/>
  <c r="J90" i="20"/>
  <c r="B33" i="20"/>
  <c r="J33" i="20"/>
  <c r="B346" i="20"/>
  <c r="B45" i="20"/>
  <c r="J346" i="20"/>
  <c r="J45" i="20"/>
  <c r="B796" i="20"/>
  <c r="J796" i="20"/>
  <c r="B754" i="20"/>
  <c r="J754" i="20"/>
  <c r="B564" i="20"/>
  <c r="J564" i="20"/>
  <c r="B425" i="20"/>
  <c r="J425" i="20"/>
  <c r="B750" i="20"/>
  <c r="B623" i="20"/>
  <c r="J750" i="20"/>
  <c r="J623" i="20"/>
  <c r="B379" i="20"/>
  <c r="B329" i="20"/>
  <c r="J379" i="20"/>
  <c r="J329" i="20"/>
  <c r="B162" i="20"/>
  <c r="J162" i="20"/>
  <c r="B726" i="20"/>
  <c r="J726" i="20"/>
  <c r="B542" i="20"/>
  <c r="B702" i="20"/>
  <c r="J542" i="20"/>
  <c r="J702" i="20"/>
  <c r="B248" i="20"/>
  <c r="B372" i="20"/>
  <c r="B204" i="20"/>
  <c r="B143" i="20"/>
  <c r="J248" i="20"/>
  <c r="J372" i="20"/>
  <c r="J204" i="20"/>
  <c r="J143" i="20"/>
  <c r="B348" i="20"/>
  <c r="B739" i="20"/>
  <c r="J348" i="20"/>
  <c r="J739" i="20"/>
  <c r="B345" i="20"/>
  <c r="J345" i="20"/>
  <c r="B302" i="20"/>
  <c r="J302" i="20"/>
  <c r="B353" i="20"/>
  <c r="J353" i="20"/>
  <c r="B808" i="20"/>
  <c r="J808" i="20"/>
  <c r="B341" i="20"/>
  <c r="J341" i="20"/>
  <c r="B309" i="20"/>
  <c r="J309" i="20"/>
  <c r="B167" i="20"/>
  <c r="J167" i="20"/>
  <c r="B550" i="20"/>
  <c r="J550" i="20"/>
  <c r="B323" i="20"/>
  <c r="J323" i="20"/>
  <c r="B316" i="20"/>
  <c r="B467" i="20"/>
  <c r="J316" i="20"/>
  <c r="J467" i="20"/>
  <c r="B717" i="20"/>
  <c r="B312" i="20"/>
  <c r="J717" i="20"/>
  <c r="J312" i="20"/>
  <c r="B220" i="20"/>
  <c r="B337" i="20"/>
  <c r="B506" i="20"/>
  <c r="J220" i="20"/>
  <c r="J337" i="20"/>
  <c r="J506" i="20"/>
  <c r="B214" i="20"/>
  <c r="B78" i="20"/>
  <c r="J214" i="20"/>
  <c r="J78" i="20"/>
  <c r="B112" i="20"/>
  <c r="J112" i="20"/>
  <c r="B290" i="20"/>
  <c r="J290" i="20"/>
  <c r="B460" i="20"/>
  <c r="J460" i="20"/>
  <c r="B398" i="20"/>
  <c r="J398" i="20"/>
  <c r="B178" i="20"/>
  <c r="B82" i="20"/>
  <c r="J178" i="20"/>
  <c r="J82" i="20"/>
  <c r="B416" i="20"/>
  <c r="J416" i="20"/>
  <c r="B404" i="20"/>
  <c r="J404" i="20"/>
  <c r="B259" i="20"/>
  <c r="J259" i="20"/>
  <c r="B48" i="20"/>
  <c r="J48" i="20"/>
  <c r="B127" i="20"/>
  <c r="J127" i="20"/>
  <c r="B65" i="20"/>
  <c r="B171" i="20"/>
  <c r="B280" i="20"/>
  <c r="B153" i="20"/>
  <c r="J65" i="20"/>
  <c r="J171" i="20"/>
  <c r="J280" i="20"/>
  <c r="J153" i="20"/>
  <c r="B451" i="20"/>
  <c r="J451" i="20"/>
  <c r="B85" i="20"/>
  <c r="J85" i="20"/>
  <c r="B54" i="20"/>
  <c r="J54" i="20"/>
  <c r="B187" i="20"/>
  <c r="B124" i="20"/>
  <c r="J187" i="20"/>
  <c r="J124" i="20"/>
  <c r="B27" i="20"/>
  <c r="J27" i="20"/>
  <c r="B51" i="20"/>
  <c r="B244" i="20"/>
  <c r="J51" i="20"/>
  <c r="J244" i="20"/>
  <c r="B298" i="20"/>
  <c r="B225" i="20"/>
  <c r="B761" i="20"/>
  <c r="B263" i="20"/>
  <c r="J298" i="20"/>
  <c r="J225" i="20"/>
  <c r="J761" i="20"/>
  <c r="J263" i="20"/>
  <c r="B554" i="20"/>
  <c r="J554" i="20"/>
  <c r="B484" i="20"/>
  <c r="B359" i="20"/>
  <c r="B89" i="20"/>
  <c r="J484" i="20"/>
  <c r="J359" i="20"/>
  <c r="J89" i="20"/>
  <c r="B276" i="20"/>
  <c r="J276" i="20"/>
  <c r="B194" i="20"/>
  <c r="J194" i="20"/>
  <c r="B149" i="20"/>
  <c r="J149" i="20"/>
  <c r="B571" i="20"/>
  <c r="B731" i="20"/>
  <c r="B255" i="20"/>
  <c r="B32" i="20"/>
  <c r="B120" i="20"/>
  <c r="J571" i="20"/>
  <c r="J731" i="20"/>
  <c r="J255" i="20"/>
  <c r="J32" i="20"/>
  <c r="J120" i="20"/>
  <c r="B209" i="20"/>
  <c r="J209" i="20"/>
  <c r="B158" i="20"/>
  <c r="J158" i="20"/>
  <c r="B98" i="20"/>
  <c r="J98" i="20"/>
  <c r="B94" i="20"/>
  <c r="B107" i="20"/>
  <c r="J94" i="20"/>
  <c r="J107" i="20"/>
  <c r="B74" i="20"/>
  <c r="J74" i="20"/>
  <c r="B37" i="20"/>
  <c r="B70" i="20"/>
  <c r="B59" i="20"/>
  <c r="J37" i="20"/>
  <c r="J70" i="20"/>
  <c r="J59" i="20"/>
  <c r="B134" i="20"/>
  <c r="B13" i="20"/>
  <c r="B237" i="20"/>
  <c r="J134" i="20"/>
  <c r="J13" i="20"/>
  <c r="J237" i="20"/>
  <c r="B10" i="20"/>
  <c r="B139" i="20"/>
  <c r="J10" i="20"/>
  <c r="J139" i="20"/>
  <c r="B22" i="20"/>
  <c r="J22" i="20"/>
  <c r="B44" i="20"/>
  <c r="B17" i="20"/>
  <c r="J44" i="20"/>
  <c r="J17" i="20"/>
  <c r="B5" i="20"/>
  <c r="J5" i="20"/>
  <c r="B336" i="17"/>
  <c r="M336" i="17"/>
  <c r="B96" i="17"/>
  <c r="M96" i="17"/>
  <c r="B364" i="17"/>
  <c r="M364" i="17"/>
  <c r="B496" i="17"/>
  <c r="M496" i="17"/>
  <c r="B456" i="17"/>
  <c r="B218" i="17"/>
  <c r="M456" i="17"/>
  <c r="M218" i="17"/>
  <c r="B175" i="17"/>
  <c r="M175" i="17"/>
  <c r="B422" i="17"/>
  <c r="M422" i="17"/>
  <c r="B521" i="17"/>
  <c r="M521" i="17"/>
  <c r="B167" i="17"/>
  <c r="M167" i="17"/>
  <c r="B344" i="17"/>
  <c r="M344" i="17"/>
  <c r="B274" i="17"/>
  <c r="M274" i="17"/>
  <c r="B394" i="17"/>
  <c r="M394" i="17"/>
  <c r="B253" i="17"/>
  <c r="B510" i="17"/>
  <c r="M253" i="17"/>
  <c r="M510" i="17"/>
  <c r="B68" i="17"/>
  <c r="M68" i="17"/>
  <c r="B107" i="17"/>
  <c r="M107" i="17"/>
  <c r="B441" i="17"/>
  <c r="B483" i="17"/>
  <c r="M441" i="17"/>
  <c r="M483" i="17"/>
  <c r="B549" i="17"/>
  <c r="M549" i="17"/>
  <c r="B378" i="17"/>
  <c r="M378" i="17"/>
  <c r="B568" i="17"/>
  <c r="B179" i="17"/>
  <c r="M568" i="17"/>
  <c r="M179" i="17"/>
  <c r="B91" i="17"/>
  <c r="M91" i="17"/>
  <c r="B222" i="17"/>
  <c r="M222" i="17"/>
  <c r="B310" i="17"/>
  <c r="M310" i="17"/>
  <c r="B58" i="17"/>
  <c r="M58" i="17"/>
  <c r="B138" i="17"/>
  <c r="B244" i="17"/>
  <c r="M138" i="17"/>
  <c r="M244" i="17"/>
  <c r="B52" i="17"/>
  <c r="M52" i="17"/>
  <c r="B112" i="17"/>
  <c r="M112" i="17"/>
  <c r="B231" i="17"/>
  <c r="M231" i="17"/>
  <c r="B507" i="17"/>
  <c r="M507" i="17"/>
  <c r="B563" i="17"/>
  <c r="M563" i="17"/>
  <c r="B407" i="17"/>
  <c r="M407" i="17"/>
  <c r="B192" i="17"/>
  <c r="M192" i="17"/>
  <c r="B573" i="17"/>
  <c r="M573" i="17"/>
  <c r="B197" i="17"/>
  <c r="B159" i="17"/>
  <c r="M197" i="17"/>
  <c r="M159" i="17"/>
  <c r="B9" i="17"/>
  <c r="M9" i="17"/>
  <c r="B127" i="17"/>
  <c r="M127" i="17"/>
  <c r="B558" i="17"/>
  <c r="B545" i="17"/>
  <c r="M558" i="17"/>
  <c r="M545" i="17"/>
  <c r="B340" i="17"/>
  <c r="M340" i="17"/>
  <c r="B80" i="17"/>
  <c r="M80" i="17"/>
  <c r="B16" i="17"/>
  <c r="M16" i="17"/>
  <c r="B149" i="17"/>
  <c r="M149" i="17"/>
  <c r="B46" i="17"/>
  <c r="M46" i="17"/>
  <c r="B28" i="17"/>
  <c r="B122" i="17"/>
  <c r="M28" i="17"/>
  <c r="M122" i="17"/>
  <c r="B171" i="17"/>
  <c r="M171" i="17"/>
  <c r="B509" i="17"/>
  <c r="M509" i="17"/>
  <c r="B144" i="17"/>
  <c r="M144" i="17"/>
  <c r="B333" i="17"/>
  <c r="B191" i="17"/>
  <c r="M333" i="17"/>
  <c r="M191" i="17"/>
  <c r="B79" i="17"/>
  <c r="M79" i="17"/>
  <c r="B133" i="17"/>
  <c r="B468" i="17"/>
  <c r="M133" i="17"/>
  <c r="M468" i="17"/>
  <c r="B335" i="17"/>
  <c r="M335" i="17"/>
  <c r="B293" i="17"/>
  <c r="M293" i="17"/>
  <c r="B214" i="17"/>
  <c r="M214" i="17"/>
  <c r="B440" i="17"/>
  <c r="M440" i="17"/>
  <c r="B309" i="17"/>
  <c r="M309" i="17"/>
  <c r="B479" i="17"/>
  <c r="M479" i="17"/>
  <c r="B487" i="17"/>
  <c r="B532" i="17"/>
  <c r="M487" i="17"/>
  <c r="M532" i="17"/>
  <c r="B455" i="17"/>
  <c r="M455" i="17"/>
  <c r="B562" i="17"/>
  <c r="M562" i="17"/>
  <c r="B265" i="17"/>
  <c r="M265" i="17"/>
  <c r="B51" i="17"/>
  <c r="M51" i="17"/>
  <c r="B217" i="17"/>
  <c r="M217" i="17"/>
  <c r="B273" i="17"/>
  <c r="M273" i="17"/>
  <c r="B417" i="17"/>
  <c r="M417" i="17"/>
  <c r="B548" i="17"/>
  <c r="M548" i="17"/>
  <c r="B377" i="17"/>
  <c r="M377" i="17"/>
  <c r="B183" i="17"/>
  <c r="M183" i="17"/>
  <c r="B537" i="17"/>
  <c r="M537" i="17"/>
  <c r="B221" i="17"/>
  <c r="M221" i="17"/>
  <c r="B230" i="17"/>
  <c r="M230" i="17"/>
  <c r="B495" i="17"/>
  <c r="M495" i="17"/>
  <c r="B520" i="17"/>
  <c r="M520" i="17"/>
  <c r="B23" i="17"/>
  <c r="M23" i="17"/>
  <c r="B544" i="17"/>
  <c r="M544" i="17"/>
  <c r="B166" i="17"/>
  <c r="B567" i="17"/>
  <c r="M166" i="17"/>
  <c r="M567" i="17"/>
  <c r="B95" i="17"/>
  <c r="M95" i="17"/>
  <c r="B528" i="17"/>
  <c r="B38" i="17"/>
  <c r="M528" i="17"/>
  <c r="M38" i="17"/>
  <c r="B421" i="17"/>
  <c r="M421" i="17"/>
  <c r="B201" i="17"/>
  <c r="B557" i="17"/>
  <c r="M201" i="17"/>
  <c r="M557" i="17"/>
  <c r="B163" i="17"/>
  <c r="B106" i="17"/>
  <c r="M163" i="17"/>
  <c r="M106" i="17"/>
  <c r="B524" i="17"/>
  <c r="M524" i="17"/>
  <c r="B252" i="17"/>
  <c r="M252" i="17"/>
  <c r="B178" i="17"/>
  <c r="B280" i="17"/>
  <c r="B393" i="17"/>
  <c r="M178" i="17"/>
  <c r="M280" i="17"/>
  <c r="M393" i="17"/>
  <c r="B111" i="17"/>
  <c r="M111" i="17"/>
  <c r="B493" i="17"/>
  <c r="M493" i="17"/>
  <c r="B339" i="17"/>
  <c r="M339" i="17"/>
  <c r="B117" i="17"/>
  <c r="M117" i="17"/>
  <c r="B482" i="17"/>
  <c r="M482" i="17"/>
  <c r="B248" i="17"/>
  <c r="B406" i="17"/>
  <c r="M248" i="17"/>
  <c r="M406" i="17"/>
  <c r="B42" i="17"/>
  <c r="M42" i="17"/>
  <c r="B90" i="17"/>
  <c r="M90" i="17"/>
  <c r="B137" i="17"/>
  <c r="M137" i="17"/>
  <c r="B174" i="17"/>
  <c r="M174" i="17"/>
  <c r="B526" i="17"/>
  <c r="M526" i="17"/>
  <c r="B506" i="17"/>
  <c r="M506" i="17"/>
  <c r="B243" i="17"/>
  <c r="M243" i="17"/>
  <c r="B158" i="17"/>
  <c r="M158" i="17"/>
  <c r="B126" i="17"/>
  <c r="M126" i="17"/>
  <c r="B343" i="17"/>
  <c r="M343" i="17"/>
  <c r="B572" i="17"/>
  <c r="B67" i="17"/>
  <c r="M572" i="17"/>
  <c r="M67" i="17"/>
  <c r="B27" i="17"/>
  <c r="B196" i="17"/>
  <c r="M27" i="17"/>
  <c r="M196" i="17"/>
  <c r="B72" i="17"/>
  <c r="M72" i="17"/>
  <c r="B57" i="17"/>
  <c r="B152" i="17"/>
  <c r="M57" i="17"/>
  <c r="M152" i="17"/>
  <c r="B363" i="17"/>
  <c r="M363" i="17"/>
  <c r="B170" i="17"/>
  <c r="M170" i="17"/>
  <c r="B148" i="17"/>
  <c r="M148" i="17"/>
  <c r="B121" i="17"/>
  <c r="M121" i="17"/>
  <c r="B45" i="17"/>
  <c r="M45" i="17"/>
  <c r="B15" i="17"/>
  <c r="B8" i="17"/>
  <c r="M15" i="17"/>
  <c r="M8" i="17"/>
  <c r="J116" i="19" l="1"/>
  <c r="J91" i="19"/>
  <c r="J161" i="19"/>
  <c r="J115" i="19"/>
  <c r="J160" i="19"/>
  <c r="K359" i="20"/>
  <c r="K114" i="18"/>
  <c r="K95" i="20"/>
  <c r="N96" i="17"/>
  <c r="K307" i="18"/>
  <c r="I170" i="21"/>
  <c r="K374" i="18"/>
  <c r="I106" i="21"/>
  <c r="I121" i="21"/>
  <c r="I78" i="21"/>
  <c r="I127" i="21"/>
  <c r="I31" i="21"/>
  <c r="I74" i="21"/>
  <c r="I162" i="21"/>
  <c r="I101" i="21"/>
  <c r="I26" i="21"/>
  <c r="I54" i="21"/>
  <c r="I105" i="21"/>
  <c r="I30" i="21"/>
  <c r="I110" i="21"/>
  <c r="I63" i="21"/>
  <c r="I68" i="21"/>
  <c r="I20" i="21"/>
  <c r="I10" i="21"/>
  <c r="I41" i="21"/>
  <c r="I25" i="21"/>
  <c r="I171" i="21"/>
  <c r="I21" i="21"/>
  <c r="I11" i="21"/>
  <c r="I82" i="21"/>
  <c r="I58" i="21"/>
  <c r="I120" i="21"/>
  <c r="I5" i="21"/>
  <c r="I15" i="21"/>
  <c r="K256" i="20"/>
  <c r="I59" i="21"/>
  <c r="I141" i="21"/>
  <c r="I53" i="21"/>
  <c r="J71" i="19"/>
  <c r="I49" i="21"/>
  <c r="I111" i="21"/>
  <c r="I64" i="21"/>
  <c r="I69" i="21"/>
  <c r="I6" i="21"/>
  <c r="I16" i="21"/>
  <c r="I95" i="21"/>
  <c r="I48" i="21"/>
  <c r="I116" i="21"/>
  <c r="I73" i="21"/>
  <c r="I161" i="21"/>
  <c r="I100" i="21"/>
  <c r="I40" i="21"/>
  <c r="I140" i="21"/>
  <c r="K171" i="20"/>
  <c r="K726" i="20"/>
  <c r="K542" i="20"/>
  <c r="K291" i="20"/>
  <c r="K623" i="20"/>
  <c r="K484" i="20"/>
  <c r="K65" i="20"/>
  <c r="K89" i="20"/>
  <c r="K750" i="20"/>
  <c r="K242" i="18"/>
  <c r="K702" i="20"/>
  <c r="K280" i="20"/>
  <c r="N496" i="17"/>
  <c r="K179" i="18"/>
  <c r="N336" i="17"/>
  <c r="J90" i="19"/>
  <c r="J100" i="19"/>
  <c r="J125" i="19"/>
  <c r="J15" i="19"/>
  <c r="J25" i="19"/>
  <c r="N364" i="17"/>
  <c r="K195" i="18"/>
  <c r="K427" i="18"/>
  <c r="N8" i="17"/>
  <c r="N152" i="17"/>
  <c r="N137" i="17"/>
  <c r="N90" i="17"/>
  <c r="N493" i="17"/>
  <c r="N106" i="17"/>
  <c r="N38" i="17"/>
  <c r="N548" i="17"/>
  <c r="N79" i="17"/>
  <c r="N28" i="17"/>
  <c r="N46" i="17"/>
  <c r="N441" i="17"/>
  <c r="N45" i="17"/>
  <c r="N72" i="17"/>
  <c r="N243" i="17"/>
  <c r="N42" i="17"/>
  <c r="N117" i="17"/>
  <c r="N23" i="17"/>
  <c r="N51" i="17"/>
  <c r="N174" i="17"/>
  <c r="N178" i="17"/>
  <c r="N524" i="17"/>
  <c r="J106" i="19"/>
  <c r="J101" i="19"/>
  <c r="J126" i="19"/>
  <c r="J16" i="19"/>
  <c r="J26" i="19"/>
  <c r="J105" i="19"/>
  <c r="K346" i="20"/>
  <c r="K210" i="20"/>
  <c r="K159" i="20"/>
  <c r="K73" i="18"/>
  <c r="K240" i="18"/>
  <c r="K34" i="18"/>
  <c r="K352" i="18"/>
  <c r="K39" i="18"/>
  <c r="N27" i="17"/>
  <c r="N572" i="17"/>
  <c r="N248" i="17"/>
  <c r="N166" i="17"/>
  <c r="N377" i="17"/>
  <c r="N335" i="17"/>
  <c r="N133" i="17"/>
  <c r="N144" i="17"/>
  <c r="N122" i="17"/>
  <c r="N9" i="17"/>
  <c r="N52" i="17"/>
  <c r="N483" i="17"/>
  <c r="K809" i="20"/>
  <c r="K507" i="20"/>
  <c r="J146" i="19"/>
  <c r="J46" i="19"/>
  <c r="J66" i="19"/>
  <c r="J36" i="19"/>
  <c r="J96" i="19"/>
  <c r="J6" i="19"/>
  <c r="J31" i="19"/>
  <c r="J81" i="19"/>
  <c r="J145" i="19"/>
  <c r="J45" i="19"/>
  <c r="J65" i="19"/>
  <c r="J35" i="19"/>
  <c r="J95" i="19"/>
  <c r="J5" i="19"/>
  <c r="J30" i="19"/>
  <c r="J80" i="19"/>
  <c r="J131" i="19"/>
  <c r="J86" i="19"/>
  <c r="J41" i="19"/>
  <c r="J21" i="19"/>
  <c r="J136" i="19"/>
  <c r="J61" i="19"/>
  <c r="J151" i="19"/>
  <c r="J11" i="19"/>
  <c r="J130" i="19"/>
  <c r="J85" i="19"/>
  <c r="J40" i="19"/>
  <c r="J20" i="19"/>
  <c r="J135" i="19"/>
  <c r="J60" i="19"/>
  <c r="J150" i="19"/>
  <c r="J10" i="19"/>
  <c r="J111" i="19"/>
  <c r="J141" i="19"/>
  <c r="J76" i="19"/>
  <c r="J156" i="19"/>
  <c r="J121" i="19"/>
  <c r="J56" i="19"/>
  <c r="J51" i="19"/>
  <c r="J70" i="19"/>
  <c r="J110" i="19"/>
  <c r="J140" i="19"/>
  <c r="J75" i="19"/>
  <c r="J155" i="19"/>
  <c r="J120" i="19"/>
  <c r="J55" i="19"/>
  <c r="J50" i="19"/>
  <c r="K390" i="18"/>
  <c r="K85" i="18"/>
  <c r="K380" i="18"/>
  <c r="K265" i="18"/>
  <c r="K134" i="18"/>
  <c r="K172" i="20"/>
  <c r="K277" i="20"/>
  <c r="K317" i="20"/>
  <c r="K394" i="20"/>
  <c r="K592" i="20"/>
  <c r="N274" i="17"/>
  <c r="N218" i="17"/>
  <c r="N393" i="17"/>
  <c r="N557" i="17"/>
  <c r="N344" i="17"/>
  <c r="N15" i="17"/>
  <c r="N57" i="17"/>
  <c r="N163" i="17"/>
  <c r="N528" i="17"/>
  <c r="N495" i="17"/>
  <c r="N562" i="17"/>
  <c r="N333" i="17"/>
  <c r="N171" i="17"/>
  <c r="N127" i="17"/>
  <c r="N159" i="17"/>
  <c r="N563" i="17"/>
  <c r="N507" i="17"/>
  <c r="N179" i="17"/>
  <c r="N121" i="17"/>
  <c r="N196" i="17"/>
  <c r="N406" i="17"/>
  <c r="N482" i="17"/>
  <c r="N339" i="17"/>
  <c r="N567" i="17"/>
  <c r="N544" i="17"/>
  <c r="N221" i="17"/>
  <c r="N440" i="17"/>
  <c r="N558" i="17"/>
  <c r="N197" i="17"/>
  <c r="N112" i="17"/>
  <c r="N138" i="17"/>
  <c r="N568" i="17"/>
  <c r="N253" i="17"/>
  <c r="K5" i="20"/>
  <c r="K139" i="20"/>
  <c r="K237" i="20"/>
  <c r="K37" i="20"/>
  <c r="K98" i="20"/>
  <c r="K120" i="20"/>
  <c r="K571" i="20"/>
  <c r="K178" i="20"/>
  <c r="K506" i="20"/>
  <c r="K467" i="20"/>
  <c r="K309" i="20"/>
  <c r="K762" i="20"/>
  <c r="K572" i="20"/>
  <c r="K135" i="20"/>
  <c r="K461" i="20"/>
  <c r="K226" i="20"/>
  <c r="K205" i="20"/>
  <c r="K77" i="18"/>
  <c r="K20" i="18"/>
  <c r="K84" i="18"/>
  <c r="K256" i="18"/>
  <c r="K237" i="18"/>
  <c r="K120" i="18"/>
  <c r="K78" i="18"/>
  <c r="K56" i="18"/>
  <c r="K130" i="18"/>
  <c r="K314" i="18"/>
  <c r="K414" i="18"/>
  <c r="K422" i="18"/>
  <c r="K375" i="18"/>
  <c r="K10" i="20"/>
  <c r="K127" i="20"/>
  <c r="K214" i="20"/>
  <c r="K316" i="20"/>
  <c r="K154" i="20"/>
  <c r="K417" i="20"/>
  <c r="K555" i="20"/>
  <c r="K140" i="20"/>
  <c r="K281" i="20"/>
  <c r="K551" i="20"/>
  <c r="K633" i="20"/>
  <c r="K199" i="18"/>
  <c r="K401" i="18"/>
  <c r="K66" i="18"/>
  <c r="K368" i="18"/>
  <c r="K134" i="20"/>
  <c r="K59" i="20"/>
  <c r="K107" i="20"/>
  <c r="K263" i="20"/>
  <c r="K298" i="20"/>
  <c r="K451" i="20"/>
  <c r="K143" i="20"/>
  <c r="K248" i="20"/>
  <c r="K128" i="20"/>
  <c r="K28" i="18"/>
  <c r="K48" i="18"/>
  <c r="K141" i="18"/>
  <c r="K413" i="18"/>
  <c r="K155" i="18"/>
  <c r="K189" i="18"/>
  <c r="K338" i="18"/>
  <c r="K300" i="18"/>
  <c r="K223" i="18"/>
  <c r="K69" i="18"/>
  <c r="K11" i="18"/>
  <c r="K21" i="18"/>
  <c r="K44" i="18"/>
  <c r="K6" i="18"/>
  <c r="K115" i="18"/>
  <c r="K110" i="18"/>
  <c r="K296" i="18"/>
  <c r="K232" i="18"/>
  <c r="K35" i="18"/>
  <c r="K224" i="18"/>
  <c r="K200" i="18"/>
  <c r="K170" i="18"/>
  <c r="K262" i="18"/>
  <c r="K416" i="18"/>
  <c r="K103" i="18"/>
  <c r="K257" i="18"/>
  <c r="K138" i="18"/>
  <c r="K142" i="18"/>
  <c r="K183" i="18"/>
  <c r="K409" i="18"/>
  <c r="K353" i="18"/>
  <c r="K214" i="18"/>
  <c r="K190" i="18"/>
  <c r="K301" i="18"/>
  <c r="K49" i="18"/>
  <c r="K98" i="18"/>
  <c r="K175" i="18"/>
  <c r="K16" i="18"/>
  <c r="K29" i="18"/>
  <c r="K90" i="18"/>
  <c r="K61" i="18"/>
  <c r="K231" i="18"/>
  <c r="K408" i="18"/>
  <c r="K394" i="18"/>
  <c r="K213" i="18"/>
  <c r="K137" i="18"/>
  <c r="K421" i="18"/>
  <c r="K52" i="18"/>
  <c r="K261" i="18"/>
  <c r="K295" i="18"/>
  <c r="K174" i="18"/>
  <c r="K182" i="18"/>
  <c r="K89" i="18"/>
  <c r="K109" i="18"/>
  <c r="K133" i="18"/>
  <c r="K15" i="18"/>
  <c r="K426" i="18"/>
  <c r="K119" i="18"/>
  <c r="K169" i="18"/>
  <c r="K97" i="18"/>
  <c r="K367" i="18"/>
  <c r="K379" i="18"/>
  <c r="K10" i="18"/>
  <c r="K129" i="18"/>
  <c r="K60" i="18"/>
  <c r="K65" i="18"/>
  <c r="K24" i="18"/>
  <c r="K286" i="18"/>
  <c r="K43" i="18"/>
  <c r="K5" i="18"/>
  <c r="K399" i="20"/>
  <c r="K17" i="20"/>
  <c r="K124" i="20"/>
  <c r="K259" i="20"/>
  <c r="K739" i="20"/>
  <c r="K379" i="20"/>
  <c r="K249" i="20"/>
  <c r="K66" i="20"/>
  <c r="K354" i="20"/>
  <c r="K44" i="20"/>
  <c r="K70" i="20"/>
  <c r="K731" i="20"/>
  <c r="K761" i="20"/>
  <c r="K27" i="20"/>
  <c r="K187" i="20"/>
  <c r="K82" i="20"/>
  <c r="K290" i="20"/>
  <c r="K717" i="20"/>
  <c r="K348" i="20"/>
  <c r="K329" i="20"/>
  <c r="K60" i="20"/>
  <c r="K299" i="20"/>
  <c r="K679" i="20"/>
  <c r="K740" i="20"/>
  <c r="K144" i="20"/>
  <c r="K565" i="20"/>
  <c r="K426" i="20"/>
  <c r="K452" i="20"/>
  <c r="K215" i="20"/>
  <c r="K13" i="20"/>
  <c r="K45" i="20"/>
  <c r="K468" i="20"/>
  <c r="K342" i="20"/>
  <c r="K324" i="20"/>
  <c r="K229" i="20"/>
  <c r="K221" i="20"/>
  <c r="K405" i="20"/>
  <c r="K338" i="20"/>
  <c r="K14" i="20"/>
  <c r="K188" i="20"/>
  <c r="K313" i="20"/>
  <c r="K485" i="20"/>
  <c r="K28" i="20"/>
  <c r="K624" i="20"/>
  <c r="K264" i="20"/>
  <c r="K75" i="20"/>
  <c r="K55" i="20"/>
  <c r="K360" i="20"/>
  <c r="K732" i="20"/>
  <c r="K90" i="20"/>
  <c r="K23" i="20"/>
  <c r="K195" i="20"/>
  <c r="K18" i="20"/>
  <c r="K33" i="20"/>
  <c r="K6" i="20"/>
  <c r="K71" i="20"/>
  <c r="K108" i="20"/>
  <c r="K796" i="20"/>
  <c r="K564" i="20"/>
  <c r="K425" i="20"/>
  <c r="K754" i="20"/>
  <c r="K162" i="20"/>
  <c r="K372" i="20"/>
  <c r="K204" i="20"/>
  <c r="K312" i="20"/>
  <c r="K323" i="20"/>
  <c r="K345" i="20"/>
  <c r="K550" i="20"/>
  <c r="K808" i="20"/>
  <c r="K353" i="20"/>
  <c r="K341" i="20"/>
  <c r="K302" i="20"/>
  <c r="K167" i="20"/>
  <c r="K220" i="20"/>
  <c r="K337" i="20"/>
  <c r="K112" i="20"/>
  <c r="K398" i="20"/>
  <c r="K78" i="20"/>
  <c r="K404" i="20"/>
  <c r="K460" i="20"/>
  <c r="K416" i="20"/>
  <c r="K48" i="20"/>
  <c r="K153" i="20"/>
  <c r="K85" i="20"/>
  <c r="K54" i="20"/>
  <c r="K244" i="20"/>
  <c r="K225" i="20"/>
  <c r="K51" i="20"/>
  <c r="K276" i="20"/>
  <c r="K554" i="20"/>
  <c r="K255" i="20"/>
  <c r="K149" i="20"/>
  <c r="K194" i="20"/>
  <c r="K94" i="20"/>
  <c r="K209" i="20"/>
  <c r="K32" i="20"/>
  <c r="K158" i="20"/>
  <c r="K74" i="20"/>
  <c r="K22" i="20"/>
  <c r="N394" i="17"/>
  <c r="N167" i="17"/>
  <c r="N422" i="17"/>
  <c r="N521" i="17"/>
  <c r="N456" i="17"/>
  <c r="N175" i="17"/>
  <c r="N510" i="17"/>
  <c r="N68" i="17"/>
  <c r="N107" i="17"/>
  <c r="N378" i="17"/>
  <c r="N549" i="17"/>
  <c r="N58" i="17"/>
  <c r="N244" i="17"/>
  <c r="N192" i="17"/>
  <c r="N310" i="17"/>
  <c r="N222" i="17"/>
  <c r="N91" i="17"/>
  <c r="N231" i="17"/>
  <c r="N573" i="17"/>
  <c r="N407" i="17"/>
  <c r="N16" i="17"/>
  <c r="N340" i="17"/>
  <c r="N149" i="17"/>
  <c r="N80" i="17"/>
  <c r="N545" i="17"/>
  <c r="N191" i="17"/>
  <c r="N509" i="17"/>
  <c r="N468" i="17"/>
  <c r="N309" i="17"/>
  <c r="N214" i="17"/>
  <c r="N293" i="17"/>
  <c r="N479" i="17"/>
  <c r="N532" i="17"/>
  <c r="N487" i="17"/>
  <c r="N273" i="17"/>
  <c r="N417" i="17"/>
  <c r="N217" i="17"/>
  <c r="N455" i="17"/>
  <c r="N201" i="17"/>
  <c r="N265" i="17"/>
  <c r="N183" i="17"/>
  <c r="N230" i="17"/>
  <c r="N537" i="17"/>
  <c r="N520" i="17"/>
  <c r="N95" i="17"/>
  <c r="N421" i="17"/>
  <c r="N111" i="17"/>
  <c r="N252" i="17"/>
  <c r="N280" i="17"/>
  <c r="N67" i="17"/>
  <c r="N506" i="17"/>
  <c r="N126" i="17"/>
  <c r="N526" i="17"/>
  <c r="N343" i="17"/>
  <c r="N158" i="17"/>
  <c r="N148" i="17"/>
  <c r="N363" i="17"/>
  <c r="N170" i="17"/>
  <c r="F480" i="13" l="1"/>
  <c r="F702" i="13"/>
  <c r="F585" i="13"/>
  <c r="F557" i="13"/>
  <c r="G480" i="13"/>
  <c r="G702" i="13"/>
  <c r="H702" i="13" s="1"/>
  <c r="G585" i="13"/>
  <c r="G557" i="13"/>
  <c r="I480" i="13"/>
  <c r="I702" i="13"/>
  <c r="I585" i="13"/>
  <c r="I557" i="13"/>
  <c r="F506" i="13"/>
  <c r="G506" i="13"/>
  <c r="I506" i="13"/>
  <c r="F1073" i="13"/>
  <c r="F859" i="13"/>
  <c r="F247" i="13"/>
  <c r="F376" i="13"/>
  <c r="G1073" i="13"/>
  <c r="G859" i="13"/>
  <c r="G247" i="13"/>
  <c r="H247" i="13" s="1"/>
  <c r="G376" i="13"/>
  <c r="I1073" i="13"/>
  <c r="I859" i="13"/>
  <c r="I247" i="13"/>
  <c r="I376" i="13"/>
  <c r="F172" i="13"/>
  <c r="G172" i="13"/>
  <c r="I172" i="13"/>
  <c r="F846" i="13"/>
  <c r="F236" i="13"/>
  <c r="F412" i="13"/>
  <c r="F39" i="13"/>
  <c r="G846" i="13"/>
  <c r="G236" i="13"/>
  <c r="G412" i="13"/>
  <c r="G39" i="13"/>
  <c r="I846" i="13"/>
  <c r="I236" i="13"/>
  <c r="I412" i="13"/>
  <c r="I39" i="13"/>
  <c r="F843" i="13"/>
  <c r="G843" i="13"/>
  <c r="I843" i="13"/>
  <c r="F460" i="13"/>
  <c r="F1153" i="13"/>
  <c r="F1124" i="13"/>
  <c r="G460" i="13"/>
  <c r="G1153" i="13"/>
  <c r="G1124" i="13"/>
  <c r="I460" i="13"/>
  <c r="I1153" i="13"/>
  <c r="I1124" i="13"/>
  <c r="F518" i="13"/>
  <c r="G518" i="13"/>
  <c r="I518" i="13"/>
  <c r="F888" i="13"/>
  <c r="G888" i="13"/>
  <c r="I888" i="13"/>
  <c r="F641" i="13"/>
  <c r="F208" i="13"/>
  <c r="F226" i="13"/>
  <c r="G641" i="13"/>
  <c r="G208" i="13"/>
  <c r="G226" i="13"/>
  <c r="I641" i="13"/>
  <c r="I208" i="13"/>
  <c r="I226" i="13"/>
  <c r="F700" i="13"/>
  <c r="G700" i="13"/>
  <c r="I700" i="13"/>
  <c r="F555" i="13"/>
  <c r="G555" i="13"/>
  <c r="I555" i="13"/>
  <c r="F639" i="13"/>
  <c r="F501" i="13"/>
  <c r="F735" i="13"/>
  <c r="F221" i="13"/>
  <c r="F184" i="13"/>
  <c r="F581" i="13"/>
  <c r="F427" i="13"/>
  <c r="F1092" i="13"/>
  <c r="F989" i="13"/>
  <c r="F140" i="13"/>
  <c r="F12" i="13"/>
  <c r="F927" i="13"/>
  <c r="F344" i="13"/>
  <c r="F282" i="13"/>
  <c r="F296" i="13"/>
  <c r="G639" i="13"/>
  <c r="G501" i="13"/>
  <c r="G735" i="13"/>
  <c r="G221" i="13"/>
  <c r="G184" i="13"/>
  <c r="G581" i="13"/>
  <c r="G427" i="13"/>
  <c r="G1092" i="13"/>
  <c r="G989" i="13"/>
  <c r="G140" i="13"/>
  <c r="G12" i="13"/>
  <c r="G927" i="13"/>
  <c r="G344" i="13"/>
  <c r="G282" i="13"/>
  <c r="G296" i="13"/>
  <c r="I639" i="13"/>
  <c r="I501" i="13"/>
  <c r="I735" i="13"/>
  <c r="I221" i="13"/>
  <c r="I184" i="13"/>
  <c r="I581" i="13"/>
  <c r="I427" i="13"/>
  <c r="I1092" i="13"/>
  <c r="I989" i="13"/>
  <c r="I140" i="13"/>
  <c r="I12" i="13"/>
  <c r="I927" i="13"/>
  <c r="I344" i="13"/>
  <c r="I282" i="13"/>
  <c r="I296" i="13"/>
  <c r="F984" i="13"/>
  <c r="F571" i="13"/>
  <c r="F982" i="13"/>
  <c r="F170" i="13"/>
  <c r="F195" i="13"/>
  <c r="F316" i="13"/>
  <c r="F912" i="13"/>
  <c r="F674" i="13"/>
  <c r="F746" i="13"/>
  <c r="F838" i="13"/>
  <c r="F740" i="13"/>
  <c r="F686" i="13"/>
  <c r="F532" i="13"/>
  <c r="F1137" i="13"/>
  <c r="F3" i="13"/>
  <c r="F981" i="13"/>
  <c r="F732" i="13"/>
  <c r="F130" i="13"/>
  <c r="F1112" i="13"/>
  <c r="F586" i="13"/>
  <c r="F244" i="13"/>
  <c r="F1173" i="13"/>
  <c r="F877" i="13"/>
  <c r="G984" i="13"/>
  <c r="G571" i="13"/>
  <c r="G982" i="13"/>
  <c r="G170" i="13"/>
  <c r="G195" i="13"/>
  <c r="G316" i="13"/>
  <c r="G912" i="13"/>
  <c r="G674" i="13"/>
  <c r="G746" i="13"/>
  <c r="G838" i="13"/>
  <c r="G740" i="13"/>
  <c r="G686" i="13"/>
  <c r="G532" i="13"/>
  <c r="G1137" i="13"/>
  <c r="G3" i="13"/>
  <c r="G981" i="13"/>
  <c r="G732" i="13"/>
  <c r="G130" i="13"/>
  <c r="G1112" i="13"/>
  <c r="G586" i="13"/>
  <c r="G244" i="13"/>
  <c r="G1173" i="13"/>
  <c r="G877" i="13"/>
  <c r="I984" i="13"/>
  <c r="I571" i="13"/>
  <c r="I982" i="13"/>
  <c r="I170" i="13"/>
  <c r="I195" i="13"/>
  <c r="I316" i="13"/>
  <c r="I912" i="13"/>
  <c r="I674" i="13"/>
  <c r="I746" i="13"/>
  <c r="I838" i="13"/>
  <c r="I740" i="13"/>
  <c r="I686" i="13"/>
  <c r="I532" i="13"/>
  <c r="I1137" i="13"/>
  <c r="I3" i="13"/>
  <c r="I981" i="13"/>
  <c r="I732" i="13"/>
  <c r="I130" i="13"/>
  <c r="I1112" i="13"/>
  <c r="I586" i="13"/>
  <c r="I244" i="13"/>
  <c r="I1173" i="13"/>
  <c r="I877" i="13"/>
  <c r="H1073" i="13" l="1"/>
  <c r="H296" i="13"/>
  <c r="H557" i="13"/>
  <c r="H846" i="13"/>
  <c r="H412" i="13"/>
  <c r="H12" i="13"/>
  <c r="H427" i="13"/>
  <c r="H735" i="13"/>
  <c r="H585" i="13"/>
  <c r="H480" i="13"/>
  <c r="H344" i="13"/>
  <c r="H989" i="13"/>
  <c r="H184" i="13"/>
  <c r="H639" i="13"/>
  <c r="H282" i="13"/>
  <c r="H140" i="13"/>
  <c r="H581" i="13"/>
  <c r="H501" i="13"/>
  <c r="H927" i="13"/>
  <c r="H1092" i="13"/>
  <c r="H221" i="13"/>
  <c r="H236" i="13"/>
  <c r="H172" i="13"/>
  <c r="H859" i="13"/>
  <c r="H984" i="13"/>
  <c r="H1137" i="13"/>
  <c r="H170" i="13"/>
  <c r="H506" i="13"/>
  <c r="H376" i="13"/>
  <c r="H1153" i="13"/>
  <c r="H518" i="13"/>
  <c r="H843" i="13"/>
  <c r="H460" i="13"/>
  <c r="H39" i="13"/>
  <c r="H130" i="13"/>
  <c r="H981" i="13"/>
  <c r="H532" i="13"/>
  <c r="H838" i="13"/>
  <c r="H912" i="13"/>
  <c r="H571" i="13"/>
  <c r="H1124" i="13"/>
  <c r="H700" i="13"/>
  <c r="H555" i="13"/>
  <c r="H1173" i="13"/>
  <c r="H674" i="13"/>
  <c r="H1112" i="13"/>
  <c r="H3" i="13"/>
  <c r="H740" i="13"/>
  <c r="H316" i="13"/>
  <c r="H982" i="13"/>
  <c r="H208" i="13"/>
  <c r="H877" i="13"/>
  <c r="H586" i="13"/>
  <c r="H732" i="13"/>
  <c r="H746" i="13"/>
  <c r="H195" i="13"/>
  <c r="H888" i="13"/>
  <c r="H641" i="13"/>
  <c r="H226" i="13"/>
  <c r="H244" i="13"/>
  <c r="H686" i="13"/>
  <c r="F772" i="13" l="1"/>
  <c r="F494" i="13"/>
  <c r="F835" i="13"/>
  <c r="F569" i="13"/>
  <c r="F333" i="13"/>
  <c r="F747" i="13"/>
  <c r="F452" i="13"/>
  <c r="F991" i="13"/>
  <c r="F392" i="13"/>
  <c r="F949" i="13"/>
  <c r="F1058" i="13"/>
  <c r="F913" i="13"/>
  <c r="F985" i="13"/>
  <c r="F750" i="13"/>
  <c r="F144" i="13"/>
  <c r="F298" i="13"/>
  <c r="F395" i="13"/>
  <c r="F290" i="13"/>
  <c r="F993" i="13"/>
  <c r="F714" i="13"/>
  <c r="F971" i="13"/>
  <c r="F726" i="13"/>
  <c r="F442" i="13"/>
  <c r="F75" i="13"/>
  <c r="F81" i="13"/>
  <c r="F678" i="13"/>
  <c r="F17" i="13"/>
  <c r="F151" i="13"/>
  <c r="F1003" i="13"/>
  <c r="F196" i="13"/>
  <c r="F526" i="13"/>
  <c r="F619" i="13"/>
  <c r="F89" i="13"/>
  <c r="F386" i="13"/>
  <c r="F383" i="13"/>
  <c r="F690" i="13"/>
  <c r="F1007" i="13"/>
  <c r="F288" i="13"/>
  <c r="F837" i="13"/>
  <c r="F414" i="13"/>
  <c r="F228" i="13"/>
  <c r="F961" i="13"/>
  <c r="F491" i="13"/>
  <c r="F574" i="13"/>
  <c r="F1062" i="13"/>
  <c r="F820" i="13"/>
  <c r="F797" i="13"/>
  <c r="F535" i="13"/>
  <c r="F440" i="13"/>
  <c r="F1150" i="13"/>
  <c r="F498" i="13"/>
  <c r="F769" i="13"/>
  <c r="F870" i="13"/>
  <c r="F150" i="13"/>
  <c r="F1099" i="13"/>
  <c r="F462" i="13"/>
  <c r="F628" i="13"/>
  <c r="F764" i="13"/>
  <c r="F160" i="13"/>
  <c r="F634" i="13"/>
  <c r="F448" i="13"/>
  <c r="F235" i="13"/>
  <c r="F5" i="13"/>
  <c r="F446" i="13"/>
  <c r="F1025" i="13"/>
  <c r="F1016" i="13"/>
  <c r="F517" i="13"/>
  <c r="F407" i="13"/>
  <c r="F970" i="13"/>
  <c r="F796" i="13"/>
  <c r="F745" i="13"/>
  <c r="F59" i="13"/>
  <c r="F465" i="13"/>
  <c r="F1160" i="13"/>
  <c r="F657" i="13"/>
  <c r="F409" i="13"/>
  <c r="F529" i="13"/>
  <c r="F778" i="13"/>
  <c r="F463" i="13"/>
  <c r="F979" i="13"/>
  <c r="F113" i="13"/>
  <c r="F596" i="13"/>
  <c r="F680" i="13"/>
  <c r="F795" i="13"/>
  <c r="F173" i="13"/>
  <c r="F609" i="13"/>
  <c r="F579" i="13"/>
  <c r="F264" i="13"/>
  <c r="F1115" i="13"/>
  <c r="F287" i="13"/>
  <c r="F934" i="13"/>
  <c r="F1142" i="13"/>
  <c r="F676" i="13"/>
  <c r="F930" i="13"/>
  <c r="F334" i="13"/>
  <c r="F79" i="13"/>
  <c r="F926" i="13"/>
  <c r="F653" i="13"/>
  <c r="F241" i="13"/>
  <c r="F483" i="13"/>
  <c r="F15" i="13"/>
  <c r="F681" i="13"/>
  <c r="F512" i="13"/>
  <c r="F327" i="13"/>
  <c r="F988" i="13"/>
  <c r="F725" i="13"/>
  <c r="F515" i="13"/>
  <c r="F23" i="13"/>
  <c r="F1083" i="13"/>
  <c r="F487" i="13"/>
  <c r="F929" i="13"/>
  <c r="F139" i="13"/>
  <c r="F292" i="13"/>
  <c r="F1078" i="13"/>
  <c r="F1012" i="13"/>
  <c r="F40" i="13"/>
  <c r="F482" i="13"/>
  <c r="F1096" i="13"/>
  <c r="F671" i="13"/>
  <c r="F815" i="13"/>
  <c r="F478" i="13"/>
  <c r="F836" i="13"/>
  <c r="F507" i="13"/>
  <c r="F766" i="13"/>
  <c r="F283" i="13"/>
  <c r="F886" i="13"/>
  <c r="F918" i="13"/>
  <c r="F137" i="13"/>
  <c r="F402" i="13"/>
  <c r="F343" i="13"/>
  <c r="F876" i="13"/>
  <c r="F704" i="13"/>
  <c r="F712" i="13"/>
  <c r="F454" i="13"/>
  <c r="F210" i="13"/>
  <c r="F45" i="13"/>
  <c r="F1005" i="13"/>
  <c r="F255" i="13"/>
  <c r="F360" i="13"/>
  <c r="F1116" i="13"/>
  <c r="F413" i="13"/>
  <c r="F509" i="13"/>
  <c r="F548" i="13"/>
  <c r="F215" i="13"/>
  <c r="F135" i="13"/>
  <c r="F74" i="13"/>
  <c r="F185" i="13"/>
  <c r="F974" i="13"/>
  <c r="F320" i="13"/>
  <c r="F372" i="13"/>
  <c r="F419" i="13"/>
  <c r="F1146" i="13"/>
  <c r="F791" i="13"/>
  <c r="F849" i="13"/>
  <c r="F22" i="13"/>
  <c r="F274" i="13"/>
  <c r="F16" i="13"/>
  <c r="F882" i="13"/>
  <c r="F489" i="13"/>
  <c r="F603" i="13"/>
  <c r="F895" i="13"/>
  <c r="F623" i="13"/>
  <c r="F380" i="13"/>
  <c r="F698" i="13"/>
  <c r="F867" i="13"/>
  <c r="F73" i="13"/>
  <c r="F819" i="13"/>
  <c r="F312" i="13"/>
  <c r="F35" i="13"/>
  <c r="F544" i="13"/>
  <c r="F931" i="13"/>
  <c r="F863" i="13"/>
  <c r="F1108" i="13"/>
  <c r="F756" i="13"/>
  <c r="F954" i="13"/>
  <c r="F885" i="13"/>
  <c r="F892" i="13"/>
  <c r="F708" i="13"/>
  <c r="F919" i="13"/>
  <c r="F239" i="13"/>
  <c r="F335" i="13"/>
  <c r="F510" i="13"/>
  <c r="F1059" i="13"/>
  <c r="F1145" i="13"/>
  <c r="F189" i="13"/>
  <c r="F1103" i="13"/>
  <c r="F777" i="13"/>
  <c r="F1050" i="13"/>
  <c r="F829" i="13"/>
  <c r="F502" i="13"/>
  <c r="F736" i="13"/>
  <c r="F217" i="13"/>
  <c r="F370" i="13"/>
  <c r="F566" i="13"/>
  <c r="F527" i="13"/>
  <c r="F220" i="13"/>
  <c r="F958" i="13"/>
  <c r="F4" i="13"/>
  <c r="F450" i="13"/>
  <c r="F485" i="13"/>
  <c r="F765" i="13"/>
  <c r="F505" i="13"/>
  <c r="F753" i="13"/>
  <c r="F823" i="13"/>
  <c r="F525" i="13"/>
  <c r="F473" i="13"/>
  <c r="F1076" i="13"/>
  <c r="F977" i="13"/>
  <c r="F616" i="13"/>
  <c r="F1091" i="13"/>
  <c r="F875" i="13"/>
  <c r="F309" i="13"/>
  <c r="F275" i="13"/>
  <c r="F710" i="13"/>
  <c r="F340" i="13"/>
  <c r="F1172" i="13"/>
  <c r="F52" i="13"/>
  <c r="F253" i="13"/>
  <c r="F900" i="13"/>
  <c r="F406" i="13"/>
  <c r="F47" i="13"/>
  <c r="F167" i="13"/>
  <c r="F638" i="13"/>
  <c r="F1097" i="13"/>
  <c r="F26" i="13"/>
  <c r="F252" i="13"/>
  <c r="F759" i="13"/>
  <c r="F779" i="13"/>
  <c r="F66" i="13"/>
  <c r="F1051" i="13"/>
  <c r="F785" i="13"/>
  <c r="F592" i="13"/>
  <c r="F1002" i="13"/>
  <c r="F268" i="13"/>
  <c r="F868" i="13"/>
  <c r="F656" i="13"/>
  <c r="F744" i="13"/>
  <c r="F198" i="13"/>
  <c r="F810" i="13"/>
  <c r="F233" i="13"/>
  <c r="F782" i="13"/>
  <c r="F384" i="13"/>
  <c r="F534" i="13"/>
  <c r="F410" i="13"/>
  <c r="F538" i="13"/>
  <c r="F792" i="13"/>
  <c r="F721" i="13"/>
  <c r="F61" i="13"/>
  <c r="F1171" i="13"/>
  <c r="F1167" i="13"/>
  <c r="F738" i="13"/>
  <c r="F760" i="13"/>
  <c r="F570" i="13"/>
  <c r="F431" i="13"/>
  <c r="F1127" i="13"/>
  <c r="F873" i="13"/>
  <c r="F445" i="13"/>
  <c r="F816" i="13"/>
  <c r="F629" i="13"/>
  <c r="F731" i="13"/>
  <c r="F1011" i="13"/>
  <c r="F940" i="13"/>
  <c r="F524" i="13"/>
  <c r="F916" i="13"/>
  <c r="F872" i="13"/>
  <c r="F423" i="13"/>
  <c r="F299" i="13"/>
  <c r="F1139" i="13"/>
  <c r="F468" i="13"/>
  <c r="F784" i="13"/>
  <c r="F1164" i="13"/>
  <c r="F723" i="13"/>
  <c r="F131" i="13"/>
  <c r="F1081" i="13"/>
  <c r="F1032" i="13"/>
  <c r="F620" i="13"/>
  <c r="F405" i="13"/>
  <c r="F240" i="13"/>
  <c r="F1135" i="13"/>
  <c r="F812" i="13"/>
  <c r="F1166" i="13"/>
  <c r="F827" i="13"/>
  <c r="F722" i="13"/>
  <c r="F1057" i="13"/>
  <c r="F6" i="13"/>
  <c r="F9" i="13"/>
  <c r="F451" i="13"/>
  <c r="F88" i="13"/>
  <c r="F673" i="13"/>
  <c r="F948" i="13"/>
  <c r="F439" i="13"/>
  <c r="F1132" i="13"/>
  <c r="F83" i="13"/>
  <c r="F341" i="13"/>
  <c r="F962" i="13"/>
  <c r="F869" i="13"/>
  <c r="F359" i="13"/>
  <c r="F87" i="13"/>
  <c r="F920" i="13"/>
  <c r="F321" i="13"/>
  <c r="F998" i="13"/>
  <c r="F243" i="13"/>
  <c r="F78" i="13"/>
  <c r="F347" i="13"/>
  <c r="F853" i="13"/>
  <c r="F787" i="13"/>
  <c r="F377" i="13"/>
  <c r="F601" i="13"/>
  <c r="F598" i="13"/>
  <c r="F675" i="13"/>
  <c r="F685" i="13"/>
  <c r="F1156" i="13"/>
  <c r="F1104" i="13"/>
  <c r="F887" i="13"/>
  <c r="F385" i="13"/>
  <c r="F295" i="13"/>
  <c r="F1102" i="13"/>
  <c r="F632" i="13"/>
  <c r="F25" i="13"/>
  <c r="F1074" i="13"/>
  <c r="F560" i="13"/>
  <c r="F467" i="13"/>
  <c r="F848" i="13"/>
  <c r="F53" i="13"/>
  <c r="F964" i="13"/>
  <c r="F102" i="13"/>
  <c r="F278" i="13"/>
  <c r="F891" i="13"/>
  <c r="F1045" i="13"/>
  <c r="F855" i="13"/>
  <c r="F928" i="13"/>
  <c r="F689" i="13"/>
  <c r="F332" i="13"/>
  <c r="F1054" i="13"/>
  <c r="F358" i="13"/>
  <c r="F972" i="13"/>
  <c r="F429" i="13"/>
  <c r="F441" i="13"/>
  <c r="F997" i="13"/>
  <c r="F663" i="13"/>
  <c r="F1123" i="13"/>
  <c r="F925" i="13"/>
  <c r="F68" i="13"/>
  <c r="F613" i="13"/>
  <c r="F973" i="13"/>
  <c r="F82" i="13"/>
  <c r="F911" i="13"/>
  <c r="F903" i="13"/>
  <c r="F111" i="13"/>
  <c r="F840" i="13"/>
  <c r="F125" i="13"/>
  <c r="F932" i="13"/>
  <c r="F590" i="13"/>
  <c r="F1035" i="13"/>
  <c r="F751" i="13"/>
  <c r="F654" i="13"/>
  <c r="F607" i="13"/>
  <c r="F155" i="13"/>
  <c r="F834" i="13"/>
  <c r="F565" i="13"/>
  <c r="F1136" i="13"/>
  <c r="F382" i="13"/>
  <c r="F1107" i="13"/>
  <c r="F568" i="13"/>
  <c r="F1113" i="13"/>
  <c r="F37" i="13"/>
  <c r="F479" i="13"/>
  <c r="F94" i="13"/>
  <c r="F1024" i="13"/>
  <c r="F661" i="13"/>
  <c r="F880" i="13"/>
  <c r="F91" i="13"/>
  <c r="F667" i="13"/>
  <c r="F1090" i="13"/>
  <c r="F69" i="13"/>
  <c r="F897" i="13"/>
  <c r="F528" i="13"/>
  <c r="F46" i="13"/>
  <c r="F128" i="13"/>
  <c r="F520" i="13"/>
  <c r="F862" i="13"/>
  <c r="F621" i="13"/>
  <c r="F914" i="13"/>
  <c r="F31" i="13"/>
  <c r="F737" i="13"/>
  <c r="F959" i="13"/>
  <c r="F218" i="13"/>
  <c r="F38" i="13"/>
  <c r="F717" i="13"/>
  <c r="F866" i="13"/>
  <c r="F909" i="13"/>
  <c r="F1000" i="13"/>
  <c r="F336" i="13"/>
  <c r="F1019" i="13"/>
  <c r="F356" i="13"/>
  <c r="F776" i="13"/>
  <c r="F330" i="13"/>
  <c r="F1149" i="13"/>
  <c r="F305" i="13"/>
  <c r="F1075" i="13"/>
  <c r="F618" i="13"/>
  <c r="F1114" i="13"/>
  <c r="F640" i="13"/>
  <c r="F1106" i="13"/>
  <c r="F861" i="13"/>
  <c r="F504" i="13"/>
  <c r="F716" i="13"/>
  <c r="F51" i="13"/>
  <c r="F206" i="13"/>
  <c r="F353" i="13"/>
  <c r="F286" i="13"/>
  <c r="G772" i="13"/>
  <c r="G494" i="13"/>
  <c r="G835" i="13"/>
  <c r="G569" i="13"/>
  <c r="G333" i="13"/>
  <c r="G747" i="13"/>
  <c r="G452" i="13"/>
  <c r="G991" i="13"/>
  <c r="G392" i="13"/>
  <c r="G949" i="13"/>
  <c r="G1058" i="13"/>
  <c r="G913" i="13"/>
  <c r="G985" i="13"/>
  <c r="G750" i="13"/>
  <c r="G144" i="13"/>
  <c r="G298" i="13"/>
  <c r="G395" i="13"/>
  <c r="G290" i="13"/>
  <c r="G993" i="13"/>
  <c r="G714" i="13"/>
  <c r="G971" i="13"/>
  <c r="G726" i="13"/>
  <c r="G442" i="13"/>
  <c r="G75" i="13"/>
  <c r="G81" i="13"/>
  <c r="G678" i="13"/>
  <c r="G17" i="13"/>
  <c r="G151" i="13"/>
  <c r="G1003" i="13"/>
  <c r="G196" i="13"/>
  <c r="G526" i="13"/>
  <c r="G619" i="13"/>
  <c r="G89" i="13"/>
  <c r="G386" i="13"/>
  <c r="G383" i="13"/>
  <c r="G690" i="13"/>
  <c r="G1007" i="13"/>
  <c r="G288" i="13"/>
  <c r="G837" i="13"/>
  <c r="G414" i="13"/>
  <c r="G228" i="13"/>
  <c r="G961" i="13"/>
  <c r="G491" i="13"/>
  <c r="G574" i="13"/>
  <c r="G1062" i="13"/>
  <c r="G820" i="13"/>
  <c r="G797" i="13"/>
  <c r="G535" i="13"/>
  <c r="G440" i="13"/>
  <c r="G1150" i="13"/>
  <c r="G498" i="13"/>
  <c r="G769" i="13"/>
  <c r="G870" i="13"/>
  <c r="G150" i="13"/>
  <c r="G1099" i="13"/>
  <c r="G462" i="13"/>
  <c r="G628" i="13"/>
  <c r="G764" i="13"/>
  <c r="G160" i="13"/>
  <c r="G634" i="13"/>
  <c r="G448" i="13"/>
  <c r="G235" i="13"/>
  <c r="G5" i="13"/>
  <c r="G446" i="13"/>
  <c r="G1025" i="13"/>
  <c r="G1016" i="13"/>
  <c r="G517" i="13"/>
  <c r="G407" i="13"/>
  <c r="G970" i="13"/>
  <c r="G796" i="13"/>
  <c r="G745" i="13"/>
  <c r="G59" i="13"/>
  <c r="G465" i="13"/>
  <c r="G1160" i="13"/>
  <c r="G657" i="13"/>
  <c r="G409" i="13"/>
  <c r="G529" i="13"/>
  <c r="G778" i="13"/>
  <c r="G463" i="13"/>
  <c r="G979" i="13"/>
  <c r="G113" i="13"/>
  <c r="G596" i="13"/>
  <c r="G680" i="13"/>
  <c r="G795" i="13"/>
  <c r="G173" i="13"/>
  <c r="G609" i="13"/>
  <c r="G579" i="13"/>
  <c r="G264" i="13"/>
  <c r="G1115" i="13"/>
  <c r="G287" i="13"/>
  <c r="G934" i="13"/>
  <c r="G1142" i="13"/>
  <c r="G676" i="13"/>
  <c r="G930" i="13"/>
  <c r="G334" i="13"/>
  <c r="G79" i="13"/>
  <c r="G926" i="13"/>
  <c r="G653" i="13"/>
  <c r="G241" i="13"/>
  <c r="G483" i="13"/>
  <c r="G15" i="13"/>
  <c r="G681" i="13"/>
  <c r="G512" i="13"/>
  <c r="G327" i="13"/>
  <c r="G988" i="13"/>
  <c r="G725" i="13"/>
  <c r="G515" i="13"/>
  <c r="G23" i="13"/>
  <c r="G1083" i="13"/>
  <c r="G487" i="13"/>
  <c r="G929" i="13"/>
  <c r="G139" i="13"/>
  <c r="G292" i="13"/>
  <c r="G1078" i="13"/>
  <c r="G1012" i="13"/>
  <c r="G40" i="13"/>
  <c r="G482" i="13"/>
  <c r="G1096" i="13"/>
  <c r="G671" i="13"/>
  <c r="G815" i="13"/>
  <c r="G478" i="13"/>
  <c r="G836" i="13"/>
  <c r="G507" i="13"/>
  <c r="G766" i="13"/>
  <c r="G283" i="13"/>
  <c r="G886" i="13"/>
  <c r="G918" i="13"/>
  <c r="G137" i="13"/>
  <c r="G402" i="13"/>
  <c r="G343" i="13"/>
  <c r="G876" i="13"/>
  <c r="G704" i="13"/>
  <c r="G712" i="13"/>
  <c r="G454" i="13"/>
  <c r="G210" i="13"/>
  <c r="G45" i="13"/>
  <c r="G1005" i="13"/>
  <c r="G255" i="13"/>
  <c r="G360" i="13"/>
  <c r="G1116" i="13"/>
  <c r="G413" i="13"/>
  <c r="G509" i="13"/>
  <c r="G548" i="13"/>
  <c r="G215" i="13"/>
  <c r="G135" i="13"/>
  <c r="G74" i="13"/>
  <c r="G185" i="13"/>
  <c r="G974" i="13"/>
  <c r="G320" i="13"/>
  <c r="G372" i="13"/>
  <c r="G419" i="13"/>
  <c r="G1146" i="13"/>
  <c r="G791" i="13"/>
  <c r="G849" i="13"/>
  <c r="G22" i="13"/>
  <c r="G274" i="13"/>
  <c r="G16" i="13"/>
  <c r="G882" i="13"/>
  <c r="G489" i="13"/>
  <c r="G603" i="13"/>
  <c r="G895" i="13"/>
  <c r="G623" i="13"/>
  <c r="G380" i="13"/>
  <c r="G698" i="13"/>
  <c r="G867" i="13"/>
  <c r="G73" i="13"/>
  <c r="G819" i="13"/>
  <c r="G312" i="13"/>
  <c r="G35" i="13"/>
  <c r="G544" i="13"/>
  <c r="G931" i="13"/>
  <c r="G863" i="13"/>
  <c r="G1108" i="13"/>
  <c r="G756" i="13"/>
  <c r="G954" i="13"/>
  <c r="G885" i="13"/>
  <c r="G892" i="13"/>
  <c r="G708" i="13"/>
  <c r="G919" i="13"/>
  <c r="G239" i="13"/>
  <c r="G335" i="13"/>
  <c r="G510" i="13"/>
  <c r="G1059" i="13"/>
  <c r="G1145" i="13"/>
  <c r="G189" i="13"/>
  <c r="G1103" i="13"/>
  <c r="G777" i="13"/>
  <c r="G1050" i="13"/>
  <c r="G829" i="13"/>
  <c r="G502" i="13"/>
  <c r="G736" i="13"/>
  <c r="G217" i="13"/>
  <c r="G370" i="13"/>
  <c r="G566" i="13"/>
  <c r="G527" i="13"/>
  <c r="G220" i="13"/>
  <c r="G958" i="13"/>
  <c r="G4" i="13"/>
  <c r="G450" i="13"/>
  <c r="G485" i="13"/>
  <c r="G765" i="13"/>
  <c r="G505" i="13"/>
  <c r="G753" i="13"/>
  <c r="G823" i="13"/>
  <c r="G525" i="13"/>
  <c r="G473" i="13"/>
  <c r="G1076" i="13"/>
  <c r="G977" i="13"/>
  <c r="G616" i="13"/>
  <c r="G1091" i="13"/>
  <c r="G875" i="13"/>
  <c r="G309" i="13"/>
  <c r="G275" i="13"/>
  <c r="G710" i="13"/>
  <c r="G340" i="13"/>
  <c r="G1172" i="13"/>
  <c r="G52" i="13"/>
  <c r="G253" i="13"/>
  <c r="G900" i="13"/>
  <c r="G406" i="13"/>
  <c r="G47" i="13"/>
  <c r="G167" i="13"/>
  <c r="G638" i="13"/>
  <c r="G1097" i="13"/>
  <c r="G26" i="13"/>
  <c r="G252" i="13"/>
  <c r="G759" i="13"/>
  <c r="G779" i="13"/>
  <c r="G66" i="13"/>
  <c r="G1051" i="13"/>
  <c r="G785" i="13"/>
  <c r="G592" i="13"/>
  <c r="G1002" i="13"/>
  <c r="G268" i="13"/>
  <c r="G868" i="13"/>
  <c r="G656" i="13"/>
  <c r="G744" i="13"/>
  <c r="G198" i="13"/>
  <c r="G810" i="13"/>
  <c r="G233" i="13"/>
  <c r="G782" i="13"/>
  <c r="G384" i="13"/>
  <c r="G534" i="13"/>
  <c r="G410" i="13"/>
  <c r="G538" i="13"/>
  <c r="G792" i="13"/>
  <c r="G721" i="13"/>
  <c r="G61" i="13"/>
  <c r="G1171" i="13"/>
  <c r="G1167" i="13"/>
  <c r="G738" i="13"/>
  <c r="G760" i="13"/>
  <c r="G570" i="13"/>
  <c r="G431" i="13"/>
  <c r="G1127" i="13"/>
  <c r="G873" i="13"/>
  <c r="G445" i="13"/>
  <c r="G816" i="13"/>
  <c r="G629" i="13"/>
  <c r="G731" i="13"/>
  <c r="G1011" i="13"/>
  <c r="G940" i="13"/>
  <c r="G524" i="13"/>
  <c r="G916" i="13"/>
  <c r="G872" i="13"/>
  <c r="G423" i="13"/>
  <c r="G299" i="13"/>
  <c r="G1139" i="13"/>
  <c r="G468" i="13"/>
  <c r="G784" i="13"/>
  <c r="G1164" i="13"/>
  <c r="G723" i="13"/>
  <c r="G131" i="13"/>
  <c r="G1081" i="13"/>
  <c r="G1032" i="13"/>
  <c r="G620" i="13"/>
  <c r="G405" i="13"/>
  <c r="G240" i="13"/>
  <c r="G1135" i="13"/>
  <c r="G812" i="13"/>
  <c r="G1166" i="13"/>
  <c r="G827" i="13"/>
  <c r="G722" i="13"/>
  <c r="G1057" i="13"/>
  <c r="G6" i="13"/>
  <c r="G9" i="13"/>
  <c r="G451" i="13"/>
  <c r="G88" i="13"/>
  <c r="G673" i="13"/>
  <c r="G948" i="13"/>
  <c r="G439" i="13"/>
  <c r="G1132" i="13"/>
  <c r="G83" i="13"/>
  <c r="G341" i="13"/>
  <c r="G962" i="13"/>
  <c r="G869" i="13"/>
  <c r="G359" i="13"/>
  <c r="G87" i="13"/>
  <c r="G920" i="13"/>
  <c r="G321" i="13"/>
  <c r="G998" i="13"/>
  <c r="G243" i="13"/>
  <c r="G78" i="13"/>
  <c r="G347" i="13"/>
  <c r="G853" i="13"/>
  <c r="G787" i="13"/>
  <c r="G377" i="13"/>
  <c r="G601" i="13"/>
  <c r="G598" i="13"/>
  <c r="G675" i="13"/>
  <c r="G685" i="13"/>
  <c r="G1156" i="13"/>
  <c r="G1104" i="13"/>
  <c r="G887" i="13"/>
  <c r="G385" i="13"/>
  <c r="G295" i="13"/>
  <c r="G1102" i="13"/>
  <c r="G632" i="13"/>
  <c r="G25" i="13"/>
  <c r="G1074" i="13"/>
  <c r="G560" i="13"/>
  <c r="G467" i="13"/>
  <c r="G848" i="13"/>
  <c r="G53" i="13"/>
  <c r="G964" i="13"/>
  <c r="G102" i="13"/>
  <c r="G278" i="13"/>
  <c r="G891" i="13"/>
  <c r="G1045" i="13"/>
  <c r="G855" i="13"/>
  <c r="G928" i="13"/>
  <c r="G689" i="13"/>
  <c r="G332" i="13"/>
  <c r="G1054" i="13"/>
  <c r="G358" i="13"/>
  <c r="G972" i="13"/>
  <c r="G429" i="13"/>
  <c r="G441" i="13"/>
  <c r="G997" i="13"/>
  <c r="G663" i="13"/>
  <c r="G1123" i="13"/>
  <c r="G925" i="13"/>
  <c r="G68" i="13"/>
  <c r="G613" i="13"/>
  <c r="G973" i="13"/>
  <c r="G82" i="13"/>
  <c r="G911" i="13"/>
  <c r="G903" i="13"/>
  <c r="G111" i="13"/>
  <c r="G840" i="13"/>
  <c r="G125" i="13"/>
  <c r="G932" i="13"/>
  <c r="G590" i="13"/>
  <c r="G1035" i="13"/>
  <c r="G751" i="13"/>
  <c r="G654" i="13"/>
  <c r="G607" i="13"/>
  <c r="G155" i="13"/>
  <c r="G834" i="13"/>
  <c r="G565" i="13"/>
  <c r="G1136" i="13"/>
  <c r="G382" i="13"/>
  <c r="G1107" i="13"/>
  <c r="G568" i="13"/>
  <c r="G1113" i="13"/>
  <c r="G37" i="13"/>
  <c r="G479" i="13"/>
  <c r="G94" i="13"/>
  <c r="G1024" i="13"/>
  <c r="G661" i="13"/>
  <c r="G880" i="13"/>
  <c r="G91" i="13"/>
  <c r="G667" i="13"/>
  <c r="G1090" i="13"/>
  <c r="G69" i="13"/>
  <c r="G897" i="13"/>
  <c r="G528" i="13"/>
  <c r="G46" i="13"/>
  <c r="G128" i="13"/>
  <c r="G520" i="13"/>
  <c r="G862" i="13"/>
  <c r="G621" i="13"/>
  <c r="G914" i="13"/>
  <c r="G31" i="13"/>
  <c r="G737" i="13"/>
  <c r="G959" i="13"/>
  <c r="G218" i="13"/>
  <c r="G38" i="13"/>
  <c r="G717" i="13"/>
  <c r="G866" i="13"/>
  <c r="G909" i="13"/>
  <c r="G1000" i="13"/>
  <c r="G336" i="13"/>
  <c r="G1019" i="13"/>
  <c r="G356" i="13"/>
  <c r="G776" i="13"/>
  <c r="G330" i="13"/>
  <c r="G1149" i="13"/>
  <c r="G305" i="13"/>
  <c r="G1075" i="13"/>
  <c r="G618" i="13"/>
  <c r="G1114" i="13"/>
  <c r="G640" i="13"/>
  <c r="G1106" i="13"/>
  <c r="G861" i="13"/>
  <c r="G504" i="13"/>
  <c r="G716" i="13"/>
  <c r="G51" i="13"/>
  <c r="G206" i="13"/>
  <c r="G353" i="13"/>
  <c r="G286" i="13"/>
  <c r="I772" i="13"/>
  <c r="I494" i="13"/>
  <c r="I835" i="13"/>
  <c r="I569" i="13"/>
  <c r="I333" i="13"/>
  <c r="I747" i="13"/>
  <c r="I452" i="13"/>
  <c r="I991" i="13"/>
  <c r="I392" i="13"/>
  <c r="I949" i="13"/>
  <c r="I1058" i="13"/>
  <c r="I913" i="13"/>
  <c r="I985" i="13"/>
  <c r="I750" i="13"/>
  <c r="I144" i="13"/>
  <c r="I298" i="13"/>
  <c r="I395" i="13"/>
  <c r="I290" i="13"/>
  <c r="I993" i="13"/>
  <c r="I714" i="13"/>
  <c r="I971" i="13"/>
  <c r="I726" i="13"/>
  <c r="I442" i="13"/>
  <c r="I75" i="13"/>
  <c r="I81" i="13"/>
  <c r="I678" i="13"/>
  <c r="I17" i="13"/>
  <c r="I151" i="13"/>
  <c r="I1003" i="13"/>
  <c r="I196" i="13"/>
  <c r="I526" i="13"/>
  <c r="I619" i="13"/>
  <c r="I89" i="13"/>
  <c r="I386" i="13"/>
  <c r="I383" i="13"/>
  <c r="I690" i="13"/>
  <c r="I1007" i="13"/>
  <c r="I288" i="13"/>
  <c r="I837" i="13"/>
  <c r="I414" i="13"/>
  <c r="I228" i="13"/>
  <c r="I961" i="13"/>
  <c r="I491" i="13"/>
  <c r="I574" i="13"/>
  <c r="I1062" i="13"/>
  <c r="I820" i="13"/>
  <c r="I797" i="13"/>
  <c r="I535" i="13"/>
  <c r="I440" i="13"/>
  <c r="I1150" i="13"/>
  <c r="I498" i="13"/>
  <c r="I769" i="13"/>
  <c r="I870" i="13"/>
  <c r="I150" i="13"/>
  <c r="I1099" i="13"/>
  <c r="I462" i="13"/>
  <c r="I628" i="13"/>
  <c r="I764" i="13"/>
  <c r="I160" i="13"/>
  <c r="I634" i="13"/>
  <c r="I448" i="13"/>
  <c r="I235" i="13"/>
  <c r="I5" i="13"/>
  <c r="I446" i="13"/>
  <c r="I1025" i="13"/>
  <c r="I1016" i="13"/>
  <c r="I517" i="13"/>
  <c r="I407" i="13"/>
  <c r="I970" i="13"/>
  <c r="I796" i="13"/>
  <c r="I745" i="13"/>
  <c r="I59" i="13"/>
  <c r="I465" i="13"/>
  <c r="I1160" i="13"/>
  <c r="I657" i="13"/>
  <c r="I409" i="13"/>
  <c r="I529" i="13"/>
  <c r="I778" i="13"/>
  <c r="I463" i="13"/>
  <c r="I979" i="13"/>
  <c r="I113" i="13"/>
  <c r="I596" i="13"/>
  <c r="I680" i="13"/>
  <c r="I795" i="13"/>
  <c r="I173" i="13"/>
  <c r="I609" i="13"/>
  <c r="I579" i="13"/>
  <c r="I264" i="13"/>
  <c r="I1115" i="13"/>
  <c r="I287" i="13"/>
  <c r="I934" i="13"/>
  <c r="I1142" i="13"/>
  <c r="I676" i="13"/>
  <c r="I930" i="13"/>
  <c r="I334" i="13"/>
  <c r="I79" i="13"/>
  <c r="I926" i="13"/>
  <c r="I653" i="13"/>
  <c r="I241" i="13"/>
  <c r="I483" i="13"/>
  <c r="I15" i="13"/>
  <c r="I681" i="13"/>
  <c r="I512" i="13"/>
  <c r="I327" i="13"/>
  <c r="I988" i="13"/>
  <c r="I725" i="13"/>
  <c r="I515" i="13"/>
  <c r="I23" i="13"/>
  <c r="I1083" i="13"/>
  <c r="I487" i="13"/>
  <c r="I929" i="13"/>
  <c r="I139" i="13"/>
  <c r="I292" i="13"/>
  <c r="I1078" i="13"/>
  <c r="I1012" i="13"/>
  <c r="I40" i="13"/>
  <c r="I482" i="13"/>
  <c r="I1096" i="13"/>
  <c r="I671" i="13"/>
  <c r="I815" i="13"/>
  <c r="I478" i="13"/>
  <c r="I836" i="13"/>
  <c r="I507" i="13"/>
  <c r="I766" i="13"/>
  <c r="I283" i="13"/>
  <c r="I886" i="13"/>
  <c r="I918" i="13"/>
  <c r="I137" i="13"/>
  <c r="I402" i="13"/>
  <c r="I343" i="13"/>
  <c r="I876" i="13"/>
  <c r="I704" i="13"/>
  <c r="I712" i="13"/>
  <c r="I454" i="13"/>
  <c r="I210" i="13"/>
  <c r="I45" i="13"/>
  <c r="I1005" i="13"/>
  <c r="I255" i="13"/>
  <c r="I360" i="13"/>
  <c r="I1116" i="13"/>
  <c r="I413" i="13"/>
  <c r="I509" i="13"/>
  <c r="I548" i="13"/>
  <c r="I215" i="13"/>
  <c r="I135" i="13"/>
  <c r="I74" i="13"/>
  <c r="I185" i="13"/>
  <c r="I974" i="13"/>
  <c r="I320" i="13"/>
  <c r="I372" i="13"/>
  <c r="I419" i="13"/>
  <c r="I1146" i="13"/>
  <c r="I791" i="13"/>
  <c r="I849" i="13"/>
  <c r="I22" i="13"/>
  <c r="I274" i="13"/>
  <c r="I16" i="13"/>
  <c r="I882" i="13"/>
  <c r="I489" i="13"/>
  <c r="I603" i="13"/>
  <c r="I895" i="13"/>
  <c r="I623" i="13"/>
  <c r="I380" i="13"/>
  <c r="I698" i="13"/>
  <c r="I867" i="13"/>
  <c r="I73" i="13"/>
  <c r="I819" i="13"/>
  <c r="I312" i="13"/>
  <c r="I35" i="13"/>
  <c r="I544" i="13"/>
  <c r="I931" i="13"/>
  <c r="I863" i="13"/>
  <c r="I1108" i="13"/>
  <c r="I756" i="13"/>
  <c r="I954" i="13"/>
  <c r="I885" i="13"/>
  <c r="I892" i="13"/>
  <c r="I708" i="13"/>
  <c r="I919" i="13"/>
  <c r="I239" i="13"/>
  <c r="I335" i="13"/>
  <c r="I510" i="13"/>
  <c r="I1059" i="13"/>
  <c r="I1145" i="13"/>
  <c r="I189" i="13"/>
  <c r="I1103" i="13"/>
  <c r="I777" i="13"/>
  <c r="I1050" i="13"/>
  <c r="I829" i="13"/>
  <c r="I502" i="13"/>
  <c r="I736" i="13"/>
  <c r="I217" i="13"/>
  <c r="I370" i="13"/>
  <c r="I566" i="13"/>
  <c r="I527" i="13"/>
  <c r="I220" i="13"/>
  <c r="I958" i="13"/>
  <c r="I4" i="13"/>
  <c r="I450" i="13"/>
  <c r="I485" i="13"/>
  <c r="I765" i="13"/>
  <c r="I505" i="13"/>
  <c r="I753" i="13"/>
  <c r="I823" i="13"/>
  <c r="I525" i="13"/>
  <c r="I473" i="13"/>
  <c r="I1076" i="13"/>
  <c r="I977" i="13"/>
  <c r="I616" i="13"/>
  <c r="I1091" i="13"/>
  <c r="I875" i="13"/>
  <c r="I309" i="13"/>
  <c r="I275" i="13"/>
  <c r="I710" i="13"/>
  <c r="I340" i="13"/>
  <c r="I1172" i="13"/>
  <c r="I52" i="13"/>
  <c r="I253" i="13"/>
  <c r="I900" i="13"/>
  <c r="I406" i="13"/>
  <c r="I47" i="13"/>
  <c r="I167" i="13"/>
  <c r="I638" i="13"/>
  <c r="I1097" i="13"/>
  <c r="I26" i="13"/>
  <c r="I252" i="13"/>
  <c r="I759" i="13"/>
  <c r="I779" i="13"/>
  <c r="I66" i="13"/>
  <c r="I1051" i="13"/>
  <c r="I785" i="13"/>
  <c r="I592" i="13"/>
  <c r="I1002" i="13"/>
  <c r="I268" i="13"/>
  <c r="I868" i="13"/>
  <c r="I656" i="13"/>
  <c r="I744" i="13"/>
  <c r="I198" i="13"/>
  <c r="I810" i="13"/>
  <c r="I233" i="13"/>
  <c r="I782" i="13"/>
  <c r="I384" i="13"/>
  <c r="I534" i="13"/>
  <c r="I410" i="13"/>
  <c r="I538" i="13"/>
  <c r="I792" i="13"/>
  <c r="I721" i="13"/>
  <c r="I61" i="13"/>
  <c r="I1171" i="13"/>
  <c r="I1167" i="13"/>
  <c r="I738" i="13"/>
  <c r="I760" i="13"/>
  <c r="I570" i="13"/>
  <c r="I431" i="13"/>
  <c r="I1127" i="13"/>
  <c r="I873" i="13"/>
  <c r="I445" i="13"/>
  <c r="I816" i="13"/>
  <c r="I629" i="13"/>
  <c r="I731" i="13"/>
  <c r="I1011" i="13"/>
  <c r="I940" i="13"/>
  <c r="I524" i="13"/>
  <c r="I916" i="13"/>
  <c r="I872" i="13"/>
  <c r="I423" i="13"/>
  <c r="I299" i="13"/>
  <c r="I1139" i="13"/>
  <c r="I468" i="13"/>
  <c r="I784" i="13"/>
  <c r="I1164" i="13"/>
  <c r="I723" i="13"/>
  <c r="I131" i="13"/>
  <c r="I1081" i="13"/>
  <c r="I1032" i="13"/>
  <c r="I620" i="13"/>
  <c r="I405" i="13"/>
  <c r="I240" i="13"/>
  <c r="I1135" i="13"/>
  <c r="I812" i="13"/>
  <c r="I1166" i="13"/>
  <c r="I827" i="13"/>
  <c r="I722" i="13"/>
  <c r="I1057" i="13"/>
  <c r="I6" i="13"/>
  <c r="I9" i="13"/>
  <c r="I451" i="13"/>
  <c r="I88" i="13"/>
  <c r="I673" i="13"/>
  <c r="I948" i="13"/>
  <c r="I439" i="13"/>
  <c r="I1132" i="13"/>
  <c r="I83" i="13"/>
  <c r="I341" i="13"/>
  <c r="I962" i="13"/>
  <c r="I869" i="13"/>
  <c r="I359" i="13"/>
  <c r="I87" i="13"/>
  <c r="I920" i="13"/>
  <c r="I321" i="13"/>
  <c r="I998" i="13"/>
  <c r="I243" i="13"/>
  <c r="I78" i="13"/>
  <c r="I347" i="13"/>
  <c r="I853" i="13"/>
  <c r="I787" i="13"/>
  <c r="I377" i="13"/>
  <c r="I601" i="13"/>
  <c r="I598" i="13"/>
  <c r="I675" i="13"/>
  <c r="I685" i="13"/>
  <c r="I1156" i="13"/>
  <c r="I1104" i="13"/>
  <c r="I887" i="13"/>
  <c r="I385" i="13"/>
  <c r="I295" i="13"/>
  <c r="I1102" i="13"/>
  <c r="I632" i="13"/>
  <c r="I25" i="13"/>
  <c r="I1074" i="13"/>
  <c r="I560" i="13"/>
  <c r="I467" i="13"/>
  <c r="I848" i="13"/>
  <c r="I53" i="13"/>
  <c r="I964" i="13"/>
  <c r="I102" i="13"/>
  <c r="I278" i="13"/>
  <c r="I891" i="13"/>
  <c r="I1045" i="13"/>
  <c r="I855" i="13"/>
  <c r="I928" i="13"/>
  <c r="I689" i="13"/>
  <c r="I332" i="13"/>
  <c r="I1054" i="13"/>
  <c r="I358" i="13"/>
  <c r="I972" i="13"/>
  <c r="I429" i="13"/>
  <c r="I441" i="13"/>
  <c r="I997" i="13"/>
  <c r="I663" i="13"/>
  <c r="I1123" i="13"/>
  <c r="I925" i="13"/>
  <c r="I68" i="13"/>
  <c r="I613" i="13"/>
  <c r="I973" i="13"/>
  <c r="I82" i="13"/>
  <c r="I911" i="13"/>
  <c r="I903" i="13"/>
  <c r="I111" i="13"/>
  <c r="I840" i="13"/>
  <c r="I125" i="13"/>
  <c r="I932" i="13"/>
  <c r="I590" i="13"/>
  <c r="I1035" i="13"/>
  <c r="I751" i="13"/>
  <c r="I654" i="13"/>
  <c r="I607" i="13"/>
  <c r="I155" i="13"/>
  <c r="I834" i="13"/>
  <c r="I565" i="13"/>
  <c r="I1136" i="13"/>
  <c r="I382" i="13"/>
  <c r="I1107" i="13"/>
  <c r="I568" i="13"/>
  <c r="I1113" i="13"/>
  <c r="I37" i="13"/>
  <c r="I479" i="13"/>
  <c r="I94" i="13"/>
  <c r="I1024" i="13"/>
  <c r="I661" i="13"/>
  <c r="I880" i="13"/>
  <c r="I91" i="13"/>
  <c r="I667" i="13"/>
  <c r="I1090" i="13"/>
  <c r="I69" i="13"/>
  <c r="I897" i="13"/>
  <c r="I528" i="13"/>
  <c r="I46" i="13"/>
  <c r="I128" i="13"/>
  <c r="I520" i="13"/>
  <c r="I862" i="13"/>
  <c r="I621" i="13"/>
  <c r="I914" i="13"/>
  <c r="I31" i="13"/>
  <c r="I737" i="13"/>
  <c r="I959" i="13"/>
  <c r="I218" i="13"/>
  <c r="I38" i="13"/>
  <c r="I717" i="13"/>
  <c r="I866" i="13"/>
  <c r="I909" i="13"/>
  <c r="I1000" i="13"/>
  <c r="I336" i="13"/>
  <c r="I1019" i="13"/>
  <c r="I356" i="13"/>
  <c r="I776" i="13"/>
  <c r="I330" i="13"/>
  <c r="I1149" i="13"/>
  <c r="I305" i="13"/>
  <c r="I1075" i="13"/>
  <c r="I618" i="13"/>
  <c r="I1114" i="13"/>
  <c r="I640" i="13"/>
  <c r="I1106" i="13"/>
  <c r="I861" i="13"/>
  <c r="I504" i="13"/>
  <c r="I716" i="13"/>
  <c r="I51" i="13"/>
  <c r="I206" i="13"/>
  <c r="I353" i="13"/>
  <c r="I286" i="13"/>
  <c r="H909" i="13" l="1"/>
  <c r="H565" i="13"/>
  <c r="H891" i="13"/>
  <c r="H601" i="13"/>
  <c r="H731" i="13"/>
  <c r="H73" i="13"/>
  <c r="H1116" i="13"/>
  <c r="H61" i="13"/>
  <c r="H1103" i="13"/>
  <c r="H419" i="13"/>
  <c r="H973" i="13"/>
  <c r="H278" i="13"/>
  <c r="H708" i="13"/>
  <c r="H948" i="13"/>
  <c r="H167" i="13"/>
  <c r="H977" i="13"/>
  <c r="H548" i="13"/>
  <c r="H206" i="13"/>
  <c r="H1114" i="13"/>
  <c r="H330" i="13"/>
  <c r="H1000" i="13"/>
  <c r="H866" i="13"/>
  <c r="H621" i="13"/>
  <c r="H1090" i="13"/>
  <c r="H91" i="13"/>
  <c r="H479" i="13"/>
  <c r="H568" i="13"/>
  <c r="H1136" i="13"/>
  <c r="H834" i="13"/>
  <c r="H607" i="13"/>
  <c r="H932" i="13"/>
  <c r="H911" i="13"/>
  <c r="H997" i="13"/>
  <c r="H441" i="13"/>
  <c r="H972" i="13"/>
  <c r="H332" i="13"/>
  <c r="H1045" i="13"/>
  <c r="H102" i="13"/>
  <c r="H632" i="13"/>
  <c r="H295" i="13"/>
  <c r="H1156" i="13"/>
  <c r="H598" i="13"/>
  <c r="H853" i="13"/>
  <c r="H347" i="13"/>
  <c r="H920" i="13"/>
  <c r="H439" i="13"/>
  <c r="H9" i="13"/>
  <c r="H1135" i="13"/>
  <c r="H405" i="13"/>
  <c r="H723" i="13"/>
  <c r="H299" i="13"/>
  <c r="H916" i="13"/>
  <c r="H431" i="13"/>
  <c r="H792" i="13"/>
  <c r="H198" i="13"/>
  <c r="H66" i="13"/>
  <c r="H252" i="13"/>
  <c r="H638" i="13"/>
  <c r="H406" i="13"/>
  <c r="H710" i="13"/>
  <c r="H309" i="13"/>
  <c r="H525" i="13"/>
  <c r="H753" i="13"/>
  <c r="H765" i="13"/>
  <c r="H220" i="13"/>
  <c r="H777" i="13"/>
  <c r="H1145" i="13"/>
  <c r="H239" i="13"/>
  <c r="H885" i="13"/>
  <c r="H819" i="13"/>
  <c r="H698" i="13"/>
  <c r="H895" i="13"/>
  <c r="H16" i="13"/>
  <c r="H22" i="13"/>
  <c r="H791" i="13"/>
  <c r="H185" i="13"/>
  <c r="H135" i="13"/>
  <c r="H413" i="13"/>
  <c r="H255" i="13"/>
  <c r="H454" i="13"/>
  <c r="H137" i="13"/>
  <c r="H283" i="13"/>
  <c r="H836" i="13"/>
  <c r="H482" i="13"/>
  <c r="H929" i="13"/>
  <c r="H487" i="13"/>
  <c r="H512" i="13"/>
  <c r="H241" i="13"/>
  <c r="H926" i="13"/>
  <c r="H1142" i="13"/>
  <c r="H934" i="13"/>
  <c r="H795" i="13"/>
  <c r="H463" i="13"/>
  <c r="H657" i="13"/>
  <c r="H745" i="13"/>
  <c r="H407" i="13"/>
  <c r="H1016" i="13"/>
  <c r="H5" i="13"/>
  <c r="H634" i="13"/>
  <c r="H628" i="13"/>
  <c r="H769" i="13"/>
  <c r="H1150" i="13"/>
  <c r="H820" i="13"/>
  <c r="H961" i="13"/>
  <c r="H1007" i="13"/>
  <c r="H383" i="13"/>
  <c r="H386" i="13"/>
  <c r="H526" i="13"/>
  <c r="H151" i="13"/>
  <c r="H81" i="13"/>
  <c r="H442" i="13"/>
  <c r="H993" i="13"/>
  <c r="H298" i="13"/>
  <c r="H985" i="13"/>
  <c r="H494" i="13"/>
  <c r="H353" i="13"/>
  <c r="H504" i="13"/>
  <c r="H1106" i="13"/>
  <c r="H640" i="13"/>
  <c r="H618" i="13"/>
  <c r="H336" i="13"/>
  <c r="H717" i="13"/>
  <c r="H218" i="13"/>
  <c r="H959" i="13"/>
  <c r="H914" i="13"/>
  <c r="H128" i="13"/>
  <c r="H528" i="13"/>
  <c r="H667" i="13"/>
  <c r="H382" i="13"/>
  <c r="H925" i="13"/>
  <c r="H429" i="13"/>
  <c r="H928" i="13"/>
  <c r="H560" i="13"/>
  <c r="H887" i="13"/>
  <c r="H377" i="13"/>
  <c r="H869" i="13"/>
  <c r="H341" i="13"/>
  <c r="H1166" i="13"/>
  <c r="H1032" i="13"/>
  <c r="H1139" i="13"/>
  <c r="H872" i="13"/>
  <c r="H445" i="13"/>
  <c r="H1171" i="13"/>
  <c r="H534" i="13"/>
  <c r="H810" i="13"/>
  <c r="H868" i="13"/>
  <c r="H1002" i="13"/>
  <c r="H1051" i="13"/>
  <c r="H759" i="13"/>
  <c r="H1097" i="13"/>
  <c r="H900" i="13"/>
  <c r="H340" i="13"/>
  <c r="H875" i="13"/>
  <c r="H1091" i="13"/>
  <c r="H473" i="13"/>
  <c r="H823" i="13"/>
  <c r="H4" i="13"/>
  <c r="H566" i="13"/>
  <c r="H736" i="13"/>
  <c r="H402" i="13"/>
  <c r="H886" i="13"/>
  <c r="H1012" i="13"/>
  <c r="H680" i="13"/>
  <c r="H778" i="13"/>
  <c r="H59" i="13"/>
  <c r="H1058" i="13"/>
  <c r="H286" i="13"/>
  <c r="H880" i="13"/>
  <c r="H1024" i="13"/>
  <c r="H590" i="13"/>
  <c r="H125" i="13"/>
  <c r="H82" i="13"/>
  <c r="H848" i="13"/>
  <c r="H1074" i="13"/>
  <c r="H385" i="13"/>
  <c r="H998" i="13"/>
  <c r="H87" i="13"/>
  <c r="H827" i="13"/>
  <c r="H1081" i="13"/>
  <c r="H1164" i="13"/>
  <c r="H760" i="13"/>
  <c r="H384" i="13"/>
  <c r="H744" i="13"/>
  <c r="H1172" i="13"/>
  <c r="H1076" i="13"/>
  <c r="H505" i="13"/>
  <c r="H954" i="13"/>
  <c r="H863" i="13"/>
  <c r="H849" i="13"/>
  <c r="H1005" i="13"/>
  <c r="H478" i="13"/>
  <c r="H515" i="13"/>
  <c r="H676" i="13"/>
  <c r="H1025" i="13"/>
  <c r="H462" i="13"/>
  <c r="H498" i="13"/>
  <c r="H726" i="13"/>
  <c r="H569" i="13"/>
  <c r="H861" i="13"/>
  <c r="H1075" i="13"/>
  <c r="H1149" i="13"/>
  <c r="H38" i="13"/>
  <c r="H862" i="13"/>
  <c r="H69" i="13"/>
  <c r="H661" i="13"/>
  <c r="H94" i="13"/>
  <c r="H37" i="13"/>
  <c r="H155" i="13"/>
  <c r="H654" i="13"/>
  <c r="H1035" i="13"/>
  <c r="H840" i="13"/>
  <c r="H68" i="13"/>
  <c r="H53" i="13"/>
  <c r="H467" i="13"/>
  <c r="H1104" i="13"/>
  <c r="H685" i="13"/>
  <c r="H243" i="13"/>
  <c r="H359" i="13"/>
  <c r="H88" i="13"/>
  <c r="H1057" i="13"/>
  <c r="H812" i="13"/>
  <c r="H131" i="13"/>
  <c r="H784" i="13"/>
  <c r="H468" i="13"/>
  <c r="H423" i="13"/>
  <c r="H940" i="13"/>
  <c r="H629" i="13"/>
  <c r="H410" i="13"/>
  <c r="H233" i="13"/>
  <c r="H656" i="13"/>
  <c r="H268" i="13"/>
  <c r="H785" i="13"/>
  <c r="H779" i="13"/>
  <c r="H26" i="13"/>
  <c r="H47" i="13"/>
  <c r="H52" i="13"/>
  <c r="H275" i="13"/>
  <c r="H450" i="13"/>
  <c r="H958" i="13"/>
  <c r="H217" i="13"/>
  <c r="H502" i="13"/>
  <c r="H510" i="13"/>
  <c r="H931" i="13"/>
  <c r="H867" i="13"/>
  <c r="H380" i="13"/>
  <c r="H882" i="13"/>
  <c r="H320" i="13"/>
  <c r="H74" i="13"/>
  <c r="H1019" i="13"/>
  <c r="H897" i="13"/>
  <c r="H689" i="13"/>
  <c r="H964" i="13"/>
  <c r="H962" i="13"/>
  <c r="H620" i="13"/>
  <c r="H253" i="13"/>
  <c r="H616" i="13"/>
  <c r="H485" i="13"/>
  <c r="H527" i="13"/>
  <c r="H370" i="13"/>
  <c r="H1050" i="13"/>
  <c r="H1059" i="13"/>
  <c r="H919" i="13"/>
  <c r="H716" i="13"/>
  <c r="H776" i="13"/>
  <c r="H737" i="13"/>
  <c r="H46" i="13"/>
  <c r="H1113" i="13"/>
  <c r="H1107" i="13"/>
  <c r="H751" i="13"/>
  <c r="H111" i="13"/>
  <c r="H1123" i="13"/>
  <c r="H358" i="13"/>
  <c r="H1102" i="13"/>
  <c r="H787" i="13"/>
  <c r="H78" i="13"/>
  <c r="H83" i="13"/>
  <c r="H6" i="13"/>
  <c r="H240" i="13"/>
  <c r="H524" i="13"/>
  <c r="H816" i="13"/>
  <c r="H873" i="13"/>
  <c r="H570" i="13"/>
  <c r="H721" i="13"/>
  <c r="H538" i="13"/>
  <c r="H782" i="13"/>
  <c r="H592" i="13"/>
  <c r="H274" i="13"/>
  <c r="H1146" i="13"/>
  <c r="H712" i="13"/>
  <c r="H918" i="13"/>
  <c r="H292" i="13"/>
  <c r="H446" i="13"/>
  <c r="H35" i="13"/>
  <c r="H603" i="13"/>
  <c r="H489" i="13"/>
  <c r="H215" i="13"/>
  <c r="H509" i="13"/>
  <c r="H876" i="13"/>
  <c r="H766" i="13"/>
  <c r="H40" i="13"/>
  <c r="H15" i="13"/>
  <c r="H287" i="13"/>
  <c r="H609" i="13"/>
  <c r="H596" i="13"/>
  <c r="H529" i="13"/>
  <c r="H1160" i="13"/>
  <c r="H796" i="13"/>
  <c r="H160" i="13"/>
  <c r="H150" i="13"/>
  <c r="H440" i="13"/>
  <c r="H228" i="13"/>
  <c r="H837" i="13"/>
  <c r="H196" i="13"/>
  <c r="H17" i="13"/>
  <c r="H290" i="13"/>
  <c r="H144" i="13"/>
  <c r="H991" i="13"/>
  <c r="H305" i="13"/>
  <c r="H673" i="13"/>
  <c r="H764" i="13"/>
  <c r="H1099" i="13"/>
  <c r="H574" i="13"/>
  <c r="H491" i="13"/>
  <c r="H690" i="13"/>
  <c r="H714" i="13"/>
  <c r="H772" i="13"/>
  <c r="H51" i="13"/>
  <c r="H356" i="13"/>
  <c r="H31" i="13"/>
  <c r="H520" i="13"/>
  <c r="H903" i="13"/>
  <c r="H613" i="13"/>
  <c r="H663" i="13"/>
  <c r="H1054" i="13"/>
  <c r="H855" i="13"/>
  <c r="H25" i="13"/>
  <c r="H675" i="13"/>
  <c r="H321" i="13"/>
  <c r="H1132" i="13"/>
  <c r="H451" i="13"/>
  <c r="H722" i="13"/>
  <c r="H1011" i="13"/>
  <c r="H1127" i="13"/>
  <c r="H1167" i="13"/>
  <c r="H829" i="13"/>
  <c r="H189" i="13"/>
  <c r="H335" i="13"/>
  <c r="H892" i="13"/>
  <c r="H756" i="13"/>
  <c r="H1108" i="13"/>
  <c r="H544" i="13"/>
  <c r="H312" i="13"/>
  <c r="H623" i="13"/>
  <c r="H372" i="13"/>
  <c r="H974" i="13"/>
  <c r="H210" i="13"/>
  <c r="H671" i="13"/>
  <c r="H1096" i="13"/>
  <c r="H1078" i="13"/>
  <c r="H23" i="13"/>
  <c r="H725" i="13"/>
  <c r="H327" i="13"/>
  <c r="H334" i="13"/>
  <c r="H930" i="13"/>
  <c r="H173" i="13"/>
  <c r="H979" i="13"/>
  <c r="H448" i="13"/>
  <c r="H797" i="13"/>
  <c r="H288" i="13"/>
  <c r="H619" i="13"/>
  <c r="H1003" i="13"/>
  <c r="H392" i="13"/>
  <c r="H747" i="13"/>
  <c r="H738" i="13"/>
  <c r="H360" i="13"/>
  <c r="H45" i="13"/>
  <c r="H704" i="13"/>
  <c r="H343" i="13"/>
  <c r="H507" i="13"/>
  <c r="H815" i="13"/>
  <c r="H139" i="13"/>
  <c r="H1083" i="13"/>
  <c r="H988" i="13"/>
  <c r="H681" i="13"/>
  <c r="H483" i="13"/>
  <c r="H653" i="13"/>
  <c r="H79" i="13"/>
  <c r="H1115" i="13"/>
  <c r="H264" i="13"/>
  <c r="H579" i="13"/>
  <c r="H113" i="13"/>
  <c r="H409" i="13"/>
  <c r="H465" i="13"/>
  <c r="H970" i="13"/>
  <c r="H517" i="13"/>
  <c r="H235" i="13"/>
  <c r="H870" i="13"/>
  <c r="H535" i="13"/>
  <c r="H1062" i="13"/>
  <c r="H414" i="13"/>
  <c r="H89" i="13"/>
  <c r="H678" i="13"/>
  <c r="H75" i="13"/>
  <c r="H971" i="13"/>
  <c r="H395" i="13"/>
  <c r="H750" i="13"/>
  <c r="H913" i="13"/>
  <c r="H949" i="13"/>
  <c r="H452" i="13"/>
  <c r="H333" i="13"/>
  <c r="H835" i="13"/>
  <c r="F328" i="13"/>
  <c r="F860" i="13"/>
  <c r="F251" i="13"/>
  <c r="F831" i="13"/>
  <c r="F582" i="13"/>
  <c r="F584" i="13"/>
  <c r="F44" i="13"/>
  <c r="F602" i="13"/>
  <c r="F238" i="13"/>
  <c r="F352" i="13"/>
  <c r="F408" i="13"/>
  <c r="F301" i="13"/>
  <c r="F337" i="13"/>
  <c r="F1161" i="13"/>
  <c r="F1176" i="13"/>
  <c r="G328" i="13"/>
  <c r="G860" i="13"/>
  <c r="G251" i="13"/>
  <c r="G831" i="13"/>
  <c r="G582" i="13"/>
  <c r="G584" i="13"/>
  <c r="G44" i="13"/>
  <c r="G602" i="13"/>
  <c r="G238" i="13"/>
  <c r="G352" i="13"/>
  <c r="G408" i="13"/>
  <c r="G301" i="13"/>
  <c r="G337" i="13"/>
  <c r="G1161" i="13"/>
  <c r="G1176" i="13"/>
  <c r="I328" i="13"/>
  <c r="I860" i="13"/>
  <c r="I251" i="13"/>
  <c r="I831" i="13"/>
  <c r="I582" i="13"/>
  <c r="I584" i="13"/>
  <c r="I44" i="13"/>
  <c r="I602" i="13"/>
  <c r="I238" i="13"/>
  <c r="I352" i="13"/>
  <c r="I408" i="13"/>
  <c r="I301" i="13"/>
  <c r="I337" i="13"/>
  <c r="I1161" i="13"/>
  <c r="I1176" i="13"/>
  <c r="F1071" i="13"/>
  <c r="F394" i="13"/>
  <c r="F724" i="13"/>
  <c r="F163" i="13"/>
  <c r="F889" i="13"/>
  <c r="F559" i="13"/>
  <c r="F364" i="13"/>
  <c r="F186" i="13"/>
  <c r="F36" i="13"/>
  <c r="F561" i="13"/>
  <c r="F718" i="13"/>
  <c r="F709" i="13"/>
  <c r="F543" i="13"/>
  <c r="F1047" i="13"/>
  <c r="F490" i="13"/>
  <c r="F907" i="13"/>
  <c r="F688" i="13"/>
  <c r="F459" i="13"/>
  <c r="F630" i="13"/>
  <c r="F396" i="13"/>
  <c r="F314" i="13"/>
  <c r="G1071" i="13"/>
  <c r="G394" i="13"/>
  <c r="G724" i="13"/>
  <c r="G163" i="13"/>
  <c r="G889" i="13"/>
  <c r="G559" i="13"/>
  <c r="G364" i="13"/>
  <c r="G186" i="13"/>
  <c r="G36" i="13"/>
  <c r="G561" i="13"/>
  <c r="G718" i="13"/>
  <c r="G709" i="13"/>
  <c r="G543" i="13"/>
  <c r="G1047" i="13"/>
  <c r="G490" i="13"/>
  <c r="G907" i="13"/>
  <c r="G688" i="13"/>
  <c r="G459" i="13"/>
  <c r="G630" i="13"/>
  <c r="G396" i="13"/>
  <c r="G314" i="13"/>
  <c r="I1071" i="13"/>
  <c r="I394" i="13"/>
  <c r="I724" i="13"/>
  <c r="I163" i="13"/>
  <c r="I889" i="13"/>
  <c r="I559" i="13"/>
  <c r="I364" i="13"/>
  <c r="I186" i="13"/>
  <c r="I36" i="13"/>
  <c r="I561" i="13"/>
  <c r="I718" i="13"/>
  <c r="I709" i="13"/>
  <c r="I543" i="13"/>
  <c r="I1047" i="13"/>
  <c r="I490" i="13"/>
  <c r="I907" i="13"/>
  <c r="I688" i="13"/>
  <c r="I459" i="13"/>
  <c r="I630" i="13"/>
  <c r="I396" i="13"/>
  <c r="I314" i="13"/>
  <c r="H1161" i="13" l="1"/>
  <c r="H352" i="13"/>
  <c r="H301" i="13"/>
  <c r="H602" i="13"/>
  <c r="H831" i="13"/>
  <c r="H1176" i="13"/>
  <c r="H408" i="13"/>
  <c r="H44" i="13"/>
  <c r="H251" i="13"/>
  <c r="H584" i="13"/>
  <c r="H860" i="13"/>
  <c r="H337" i="13"/>
  <c r="H238" i="13"/>
  <c r="H582" i="13"/>
  <c r="H328" i="13"/>
  <c r="H709" i="13"/>
  <c r="H559" i="13"/>
  <c r="H718" i="13"/>
  <c r="H1071" i="13"/>
  <c r="H630" i="13"/>
  <c r="H907" i="13"/>
  <c r="H314" i="13"/>
  <c r="H459" i="13"/>
  <c r="H490" i="13"/>
  <c r="H186" i="13"/>
  <c r="H163" i="13"/>
  <c r="H543" i="13"/>
  <c r="H561" i="13"/>
  <c r="H364" i="13"/>
  <c r="H394" i="13"/>
  <c r="H396" i="13"/>
  <c r="H688" i="13"/>
  <c r="H1047" i="13"/>
  <c r="H36" i="13"/>
  <c r="H724" i="13"/>
  <c r="H889" i="13"/>
  <c r="B2" i="35"/>
  <c r="D2" i="35" s="1"/>
  <c r="B3" i="35"/>
  <c r="D3" i="35" s="1"/>
  <c r="B4" i="35"/>
  <c r="D4" i="35" s="1"/>
  <c r="B5" i="35"/>
  <c r="D5" i="35" s="1"/>
  <c r="B6" i="35"/>
  <c r="D6" i="35" s="1"/>
  <c r="B7" i="35"/>
  <c r="D7" i="35" s="1"/>
  <c r="B8" i="35"/>
  <c r="D8" i="35" s="1"/>
  <c r="B9" i="35"/>
  <c r="D9" i="35" s="1"/>
  <c r="B10" i="35"/>
  <c r="D10" i="35" s="1"/>
  <c r="B11" i="35"/>
  <c r="D11" i="35" s="1"/>
  <c r="B12" i="35"/>
  <c r="D12" i="35" s="1"/>
  <c r="B13" i="35"/>
  <c r="D13" i="35" s="1"/>
  <c r="B14" i="35"/>
  <c r="D14" i="35" s="1"/>
  <c r="B15" i="35"/>
  <c r="D15" i="35" s="1"/>
  <c r="B16" i="35"/>
  <c r="D16" i="35" s="1"/>
  <c r="B17" i="35"/>
  <c r="D17" i="35" s="1"/>
  <c r="B18" i="35"/>
  <c r="D18" i="35" s="1"/>
  <c r="B19" i="35"/>
  <c r="D19" i="35" s="1"/>
  <c r="B20" i="35"/>
  <c r="D20" i="35" s="1"/>
  <c r="B21" i="35"/>
  <c r="D21" i="35" s="1"/>
  <c r="B22" i="35"/>
  <c r="D22" i="35" s="1"/>
  <c r="B23" i="35"/>
  <c r="D23" i="35" s="1"/>
  <c r="B24" i="35"/>
  <c r="D24" i="35" s="1"/>
  <c r="B25" i="35"/>
  <c r="D25" i="35" s="1"/>
  <c r="B26" i="35"/>
  <c r="D26" i="35" s="1"/>
  <c r="B27" i="35"/>
  <c r="D27" i="35" s="1"/>
  <c r="B28" i="35"/>
  <c r="D28" i="35" s="1"/>
  <c r="B29" i="35"/>
  <c r="D29" i="35" s="1"/>
  <c r="B30" i="35"/>
  <c r="D30" i="35" s="1"/>
  <c r="B31" i="35"/>
  <c r="D31" i="35" s="1"/>
  <c r="B32" i="35"/>
  <c r="D32" i="35" s="1"/>
  <c r="B33" i="35"/>
  <c r="D33" i="35" s="1"/>
  <c r="B34" i="35"/>
  <c r="D34" i="35" s="1"/>
  <c r="B35" i="35"/>
  <c r="D35" i="35" s="1"/>
  <c r="B36" i="35"/>
  <c r="D36" i="35" s="1"/>
  <c r="B37" i="35"/>
  <c r="D37" i="35" s="1"/>
  <c r="B38" i="35"/>
  <c r="D38" i="35" s="1"/>
  <c r="B39" i="35"/>
  <c r="D39" i="35" s="1"/>
  <c r="B40" i="35"/>
  <c r="D40" i="35" s="1"/>
  <c r="B41" i="35"/>
  <c r="D41" i="35" s="1"/>
  <c r="B42" i="35"/>
  <c r="D42" i="35" s="1"/>
  <c r="B43" i="35"/>
  <c r="D43" i="35" s="1"/>
  <c r="B44" i="35"/>
  <c r="D44" i="35" s="1"/>
  <c r="B45" i="35"/>
  <c r="D45" i="35" s="1"/>
  <c r="B46" i="35"/>
  <c r="D46" i="35" s="1"/>
  <c r="B47" i="35"/>
  <c r="D47" i="35" s="1"/>
  <c r="B48" i="35"/>
  <c r="D48" i="35" s="1"/>
  <c r="B49" i="35"/>
  <c r="D49" i="35" s="1"/>
  <c r="B50" i="35"/>
  <c r="D50" i="35" s="1"/>
  <c r="B51" i="35"/>
  <c r="D51" i="35" s="1"/>
  <c r="B52" i="35"/>
  <c r="D52" i="35" s="1"/>
  <c r="B53" i="35"/>
  <c r="D53" i="35" s="1"/>
  <c r="B54" i="35"/>
  <c r="D54" i="35" s="1"/>
  <c r="B55" i="35"/>
  <c r="D55" i="35" s="1"/>
  <c r="B56" i="35"/>
  <c r="D56" i="35" s="1"/>
  <c r="B57" i="35"/>
  <c r="D57" i="35" s="1"/>
  <c r="B58" i="35"/>
  <c r="D58" i="35" s="1"/>
  <c r="B59" i="35"/>
  <c r="D59" i="35" s="1"/>
  <c r="B60" i="35"/>
  <c r="D60" i="35" s="1"/>
  <c r="B61" i="35"/>
  <c r="D61" i="35" s="1"/>
  <c r="B62" i="35"/>
  <c r="D62" i="35" s="1"/>
  <c r="B63" i="35"/>
  <c r="D63" i="35" s="1"/>
  <c r="B64" i="35"/>
  <c r="D64" i="35" s="1"/>
  <c r="B65" i="35"/>
  <c r="D65" i="35" s="1"/>
  <c r="B66" i="35"/>
  <c r="D66" i="35" s="1"/>
  <c r="B67" i="35"/>
  <c r="D67" i="35" s="1"/>
  <c r="B68" i="35"/>
  <c r="D68" i="35" s="1"/>
  <c r="B69" i="35"/>
  <c r="D69" i="35" s="1"/>
  <c r="B70" i="35"/>
  <c r="D70" i="35" s="1"/>
  <c r="B71" i="35"/>
  <c r="D71" i="35" s="1"/>
  <c r="B72" i="35"/>
  <c r="D72" i="35" s="1"/>
  <c r="B73" i="35"/>
  <c r="D73" i="35" s="1"/>
  <c r="B74" i="35"/>
  <c r="D74" i="35" s="1"/>
  <c r="B75" i="35"/>
  <c r="D75" i="35" s="1"/>
  <c r="B76" i="35"/>
  <c r="D76" i="35" s="1"/>
  <c r="B77" i="35"/>
  <c r="D77" i="35" s="1"/>
  <c r="B78" i="35"/>
  <c r="D78" i="35" s="1"/>
  <c r="B79" i="35"/>
  <c r="D79" i="35" s="1"/>
  <c r="B80" i="35"/>
  <c r="D80" i="35" s="1"/>
  <c r="B81" i="35"/>
  <c r="D81" i="35" s="1"/>
  <c r="B82" i="35"/>
  <c r="D82" i="35" s="1"/>
  <c r="B83" i="35"/>
  <c r="D83" i="35" s="1"/>
  <c r="B84" i="35"/>
  <c r="D84" i="35" s="1"/>
  <c r="B85" i="35"/>
  <c r="D85" i="35" s="1"/>
  <c r="B86" i="35"/>
  <c r="D86" i="35" s="1"/>
  <c r="B87" i="35"/>
  <c r="D87" i="35" s="1"/>
  <c r="B88" i="35"/>
  <c r="D88" i="35" s="1"/>
  <c r="B89" i="35"/>
  <c r="D89" i="35" s="1"/>
  <c r="B90" i="35"/>
  <c r="D90" i="35" s="1"/>
  <c r="B91" i="35"/>
  <c r="D91" i="35" s="1"/>
  <c r="B92" i="35"/>
  <c r="D92" i="35" s="1"/>
  <c r="B93" i="35"/>
  <c r="D93" i="35" s="1"/>
  <c r="B94" i="35"/>
  <c r="D94" i="35" s="1"/>
  <c r="B95" i="35"/>
  <c r="D95" i="35" s="1"/>
  <c r="B96" i="35"/>
  <c r="D96" i="35" s="1"/>
  <c r="B97" i="35"/>
  <c r="D97" i="35" s="1"/>
  <c r="B98" i="35"/>
  <c r="D98" i="35" s="1"/>
  <c r="B99" i="35"/>
  <c r="D99" i="35" s="1"/>
  <c r="B100" i="35"/>
  <c r="D100" i="35" s="1"/>
  <c r="B101" i="35"/>
  <c r="D101" i="35" s="1"/>
  <c r="B102" i="35"/>
  <c r="D102" i="35" s="1"/>
  <c r="B103" i="35"/>
  <c r="D103" i="35" s="1"/>
  <c r="B104" i="35"/>
  <c r="D104" i="35" s="1"/>
  <c r="B105" i="35"/>
  <c r="D105" i="35" s="1"/>
  <c r="B106" i="35"/>
  <c r="D106" i="35" s="1"/>
  <c r="B107" i="35"/>
  <c r="D107" i="35" s="1"/>
  <c r="B108" i="35"/>
  <c r="D108" i="35" s="1"/>
  <c r="B109" i="35"/>
  <c r="D109" i="35" s="1"/>
  <c r="B110" i="35"/>
  <c r="D110" i="35" s="1"/>
  <c r="B111" i="35"/>
  <c r="D111" i="35" s="1"/>
  <c r="B112" i="35"/>
  <c r="D112" i="35" s="1"/>
  <c r="B113" i="35"/>
  <c r="D113" i="35" s="1"/>
  <c r="B114" i="35"/>
  <c r="D114" i="35" s="1"/>
  <c r="B115" i="35"/>
  <c r="D115" i="35" s="1"/>
  <c r="B116" i="35"/>
  <c r="D116" i="35" s="1"/>
  <c r="B117" i="35"/>
  <c r="D117" i="35" s="1"/>
  <c r="B118" i="35"/>
  <c r="D118" i="35" s="1"/>
  <c r="B119" i="35"/>
  <c r="D119" i="35" s="1"/>
  <c r="B120" i="35"/>
  <c r="D120" i="35" s="1"/>
  <c r="B121" i="35"/>
  <c r="D121" i="35" s="1"/>
  <c r="B122" i="35"/>
  <c r="D122" i="35" s="1"/>
  <c r="B123" i="35"/>
  <c r="D123" i="35" s="1"/>
  <c r="B124" i="35"/>
  <c r="D124" i="35" s="1"/>
  <c r="B125" i="35"/>
  <c r="D125" i="35" s="1"/>
  <c r="B126" i="35"/>
  <c r="D126" i="35" s="1"/>
  <c r="B127" i="35"/>
  <c r="D127" i="35" s="1"/>
  <c r="B128" i="35"/>
  <c r="D128" i="35" s="1"/>
  <c r="B129" i="35"/>
  <c r="D129" i="35" s="1"/>
  <c r="B130" i="35"/>
  <c r="D130" i="35" s="1"/>
  <c r="B131" i="35"/>
  <c r="D131" i="35" s="1"/>
  <c r="B132" i="35"/>
  <c r="D132" i="35" s="1"/>
  <c r="B133" i="35"/>
  <c r="D133" i="35" s="1"/>
  <c r="B134" i="35"/>
  <c r="D134" i="35" s="1"/>
  <c r="B135" i="35"/>
  <c r="D135" i="35" s="1"/>
  <c r="B136" i="35"/>
  <c r="D136" i="35" s="1"/>
  <c r="B137" i="35"/>
  <c r="D137" i="35" s="1"/>
  <c r="B138" i="35"/>
  <c r="D138" i="35" s="1"/>
  <c r="B139" i="35"/>
  <c r="D139" i="35" s="1"/>
  <c r="B140" i="35"/>
  <c r="D140" i="35" s="1"/>
  <c r="B141" i="35"/>
  <c r="D141" i="35" s="1"/>
  <c r="B142" i="35"/>
  <c r="D142" i="35" s="1"/>
  <c r="B143" i="35"/>
  <c r="D143" i="35" s="1"/>
  <c r="B144" i="35"/>
  <c r="D144" i="35" s="1"/>
  <c r="B145" i="35"/>
  <c r="D145" i="35" s="1"/>
  <c r="B146" i="35"/>
  <c r="D146" i="35" s="1"/>
  <c r="B147" i="35"/>
  <c r="D147" i="35" s="1"/>
  <c r="B148" i="35"/>
  <c r="D148" i="35" s="1"/>
  <c r="B149" i="35"/>
  <c r="D149" i="35" s="1"/>
  <c r="B150" i="35"/>
  <c r="D150" i="35" s="1"/>
  <c r="B151" i="35"/>
  <c r="D151" i="35" s="1"/>
  <c r="B152" i="35"/>
  <c r="D152" i="35" s="1"/>
  <c r="B153" i="35"/>
  <c r="D153" i="35" s="1"/>
  <c r="B154" i="35"/>
  <c r="D154" i="35" s="1"/>
  <c r="B155" i="35"/>
  <c r="D155" i="35" s="1"/>
  <c r="B156" i="35"/>
  <c r="D156" i="35" s="1"/>
  <c r="B157" i="35"/>
  <c r="D157" i="35" s="1"/>
  <c r="B158" i="35"/>
  <c r="D158" i="35" s="1"/>
  <c r="B159" i="35"/>
  <c r="D159" i="35" s="1"/>
  <c r="B160" i="35"/>
  <c r="D160" i="35" s="1"/>
  <c r="B161" i="35"/>
  <c r="D161" i="35" s="1"/>
  <c r="B162" i="35"/>
  <c r="D162" i="35" s="1"/>
  <c r="B163" i="35"/>
  <c r="D163" i="35" s="1"/>
  <c r="B164" i="35"/>
  <c r="D164" i="35" s="1"/>
  <c r="B165" i="35"/>
  <c r="D165" i="35" s="1"/>
  <c r="B166" i="35"/>
  <c r="D166" i="35" s="1"/>
  <c r="B167" i="35"/>
  <c r="D167" i="35" s="1"/>
  <c r="B168" i="35"/>
  <c r="D168" i="35" s="1"/>
  <c r="B169" i="35"/>
  <c r="D169" i="35" s="1"/>
  <c r="B170" i="35"/>
  <c r="D170" i="35" s="1"/>
  <c r="B171" i="35"/>
  <c r="D171" i="35" s="1"/>
  <c r="B172" i="35"/>
  <c r="D172" i="35" s="1"/>
  <c r="B173" i="35"/>
  <c r="D173" i="35"/>
  <c r="B174" i="35"/>
  <c r="D174" i="35" s="1"/>
  <c r="B175" i="35"/>
  <c r="D175" i="35" s="1"/>
  <c r="B176" i="35"/>
  <c r="D176" i="35" s="1"/>
  <c r="B177" i="35"/>
  <c r="D177" i="35" s="1"/>
  <c r="B178" i="35"/>
  <c r="D178" i="35" s="1"/>
  <c r="B179" i="35"/>
  <c r="D179" i="35" s="1"/>
  <c r="B180" i="35"/>
  <c r="D180" i="35" s="1"/>
  <c r="B181" i="35"/>
  <c r="D181" i="35"/>
  <c r="B182" i="35"/>
  <c r="D182" i="35" s="1"/>
  <c r="B183" i="35"/>
  <c r="D183" i="35" s="1"/>
  <c r="B184" i="35"/>
  <c r="D184" i="35" s="1"/>
  <c r="B185" i="35"/>
  <c r="D185" i="35" s="1"/>
  <c r="B186" i="35"/>
  <c r="D186" i="35" s="1"/>
  <c r="B187" i="35"/>
  <c r="D187" i="35"/>
  <c r="B188" i="35"/>
  <c r="D188" i="35" s="1"/>
  <c r="B189" i="35"/>
  <c r="D189" i="35"/>
  <c r="B190" i="35"/>
  <c r="D190" i="35" s="1"/>
  <c r="B191" i="35"/>
  <c r="D191" i="35" s="1"/>
  <c r="B192" i="35"/>
  <c r="D192" i="35" s="1"/>
  <c r="B193" i="35"/>
  <c r="D193" i="35" s="1"/>
  <c r="B194" i="35"/>
  <c r="D194" i="35" s="1"/>
  <c r="B195" i="35"/>
  <c r="D195" i="35" s="1"/>
  <c r="B196" i="35"/>
  <c r="D196" i="35" s="1"/>
  <c r="B197" i="35"/>
  <c r="D197" i="35"/>
  <c r="B198" i="35"/>
  <c r="D198" i="35" s="1"/>
  <c r="B199" i="35"/>
  <c r="D199" i="35" s="1"/>
  <c r="B200" i="35"/>
  <c r="D200" i="35" s="1"/>
  <c r="B201" i="35"/>
  <c r="D201" i="35" s="1"/>
  <c r="B202" i="35"/>
  <c r="D202" i="35" s="1"/>
  <c r="B203" i="35"/>
  <c r="D203" i="35"/>
  <c r="B204" i="35"/>
  <c r="D204" i="35" s="1"/>
  <c r="B205" i="35"/>
  <c r="D205" i="35"/>
  <c r="B206" i="35"/>
  <c r="D206" i="35" s="1"/>
  <c r="B207" i="35"/>
  <c r="D207" i="35" s="1"/>
  <c r="B208" i="35"/>
  <c r="D208" i="35" s="1"/>
  <c r="B209" i="35"/>
  <c r="D209" i="35" s="1"/>
  <c r="B210" i="35"/>
  <c r="D210" i="35" s="1"/>
  <c r="B211" i="35"/>
  <c r="D211" i="35" s="1"/>
  <c r="B212" i="35"/>
  <c r="D212" i="35" s="1"/>
  <c r="B213" i="35"/>
  <c r="D213" i="35"/>
  <c r="B214" i="35"/>
  <c r="D214" i="35" s="1"/>
  <c r="B215" i="35"/>
  <c r="D215" i="35" s="1"/>
  <c r="B216" i="35"/>
  <c r="D216" i="35" s="1"/>
  <c r="B217" i="35"/>
  <c r="D217" i="35" s="1"/>
  <c r="B218" i="35"/>
  <c r="D218" i="35" s="1"/>
  <c r="B219" i="35"/>
  <c r="D219" i="35"/>
  <c r="B220" i="35"/>
  <c r="D220" i="35" s="1"/>
  <c r="B221" i="35"/>
  <c r="D221" i="35" s="1"/>
  <c r="B222" i="35"/>
  <c r="D222" i="35" s="1"/>
  <c r="B223" i="35"/>
  <c r="D223" i="35" s="1"/>
  <c r="B224" i="35"/>
  <c r="D224" i="35" s="1"/>
  <c r="B225" i="35"/>
  <c r="D225" i="35" s="1"/>
  <c r="D2" i="23" l="1"/>
  <c r="D4" i="23"/>
  <c r="D10" i="23"/>
  <c r="D14" i="23"/>
  <c r="D9" i="23"/>
  <c r="D3" i="23"/>
  <c r="D7" i="23"/>
  <c r="D8" i="23"/>
  <c r="D11" i="23"/>
  <c r="D13" i="23"/>
  <c r="D16" i="23"/>
  <c r="D6" i="23"/>
  <c r="D15" i="23"/>
  <c r="D12" i="23"/>
  <c r="D5" i="23"/>
</calcChain>
</file>

<file path=xl/sharedStrings.xml><?xml version="1.0" encoding="utf-8"?>
<sst xmlns="http://schemas.openxmlformats.org/spreadsheetml/2006/main" count="6205" uniqueCount="1297">
  <si>
    <t>Team</t>
  </si>
  <si>
    <t>QB</t>
  </si>
  <si>
    <t>Name</t>
  </si>
  <si>
    <t>Pos</t>
  </si>
  <si>
    <t>Hou</t>
  </si>
  <si>
    <t>RB</t>
  </si>
  <si>
    <t>Adrian Peterson</t>
  </si>
  <si>
    <t>Min</t>
  </si>
  <si>
    <t>Jamaal Charles</t>
  </si>
  <si>
    <t>KC</t>
  </si>
  <si>
    <t>Bal</t>
  </si>
  <si>
    <t>Chris Johnson</t>
  </si>
  <si>
    <t>Ten</t>
  </si>
  <si>
    <t>Atl</t>
  </si>
  <si>
    <t>WR</t>
  </si>
  <si>
    <t>Pit</t>
  </si>
  <si>
    <t>Aaron Rodgers</t>
  </si>
  <si>
    <t>GB</t>
  </si>
  <si>
    <t>Darren McFadden</t>
  </si>
  <si>
    <t>Oak</t>
  </si>
  <si>
    <t>LeSean McCoy</t>
  </si>
  <si>
    <t>Phi</t>
  </si>
  <si>
    <t>Larry Fitzgerald</t>
  </si>
  <si>
    <t>Ari</t>
  </si>
  <si>
    <t>Det</t>
  </si>
  <si>
    <t>Drew Brees</t>
  </si>
  <si>
    <t>NO</t>
  </si>
  <si>
    <t>NYG</t>
  </si>
  <si>
    <t>Philip Rivers</t>
  </si>
  <si>
    <t>NYJ</t>
  </si>
  <si>
    <t>Frank Gore</t>
  </si>
  <si>
    <t>SF</t>
  </si>
  <si>
    <t>Ind</t>
  </si>
  <si>
    <t>Matt Forte</t>
  </si>
  <si>
    <t>Chi</t>
  </si>
  <si>
    <t>Tom Brady</t>
  </si>
  <si>
    <t>NE</t>
  </si>
  <si>
    <t>Dal</t>
  </si>
  <si>
    <t>Vincent Jackson</t>
  </si>
  <si>
    <t>Tony Romo</t>
  </si>
  <si>
    <t>Mike Wallace</t>
  </si>
  <si>
    <t>Cle</t>
  </si>
  <si>
    <t>LeGarrette Blount</t>
  </si>
  <si>
    <t>TB</t>
  </si>
  <si>
    <t>DeSean Jackson</t>
  </si>
  <si>
    <t>Antonio Gates</t>
  </si>
  <si>
    <t>TE</t>
  </si>
  <si>
    <t>DeAngelo Williams</t>
  </si>
  <si>
    <t>Car</t>
  </si>
  <si>
    <t>Dez Bryant</t>
  </si>
  <si>
    <t>Mia</t>
  </si>
  <si>
    <t>Ben Roethlisberger</t>
  </si>
  <si>
    <t>Den</t>
  </si>
  <si>
    <t>Ryan Mathews</t>
  </si>
  <si>
    <t>Matt Ryan</t>
  </si>
  <si>
    <t>Stevie Johnson</t>
  </si>
  <si>
    <t>Buf</t>
  </si>
  <si>
    <t>Brandon Marshall</t>
  </si>
  <si>
    <t>Vernon Davis</t>
  </si>
  <si>
    <t>Marshawn Lynch</t>
  </si>
  <si>
    <t>Sea</t>
  </si>
  <si>
    <t>Mark Ingram</t>
  </si>
  <si>
    <t>Matt Schaub</t>
  </si>
  <si>
    <t>Jason Witten</t>
  </si>
  <si>
    <t>Anquan Boldin</t>
  </si>
  <si>
    <t>Eli Manning</t>
  </si>
  <si>
    <t>Cin</t>
  </si>
  <si>
    <t>Kenny Britt</t>
  </si>
  <si>
    <t>Was</t>
  </si>
  <si>
    <t>Jimmy Graham</t>
  </si>
  <si>
    <t>Matthew Stafford</t>
  </si>
  <si>
    <t>Mike Tolbert</t>
  </si>
  <si>
    <t>Jay Cutler</t>
  </si>
  <si>
    <t>Pierre Garcon</t>
  </si>
  <si>
    <t>Julio Jones</t>
  </si>
  <si>
    <t>A.J. Green</t>
  </si>
  <si>
    <t>Jordy Nelson</t>
  </si>
  <si>
    <t>Joe Flacco</t>
  </si>
  <si>
    <t>Sam Bradford</t>
  </si>
  <si>
    <t>Reggie Bush</t>
  </si>
  <si>
    <t>James Starks</t>
  </si>
  <si>
    <t>Ryan Fitzpatrick</t>
  </si>
  <si>
    <t>Darren Sproles</t>
  </si>
  <si>
    <t>C.J. Spiller</t>
  </si>
  <si>
    <t>Danny Woodhead</t>
  </si>
  <si>
    <t>Danny Amendola</t>
  </si>
  <si>
    <t>Rob Gronkowski</t>
  </si>
  <si>
    <t>Jared Cook</t>
  </si>
  <si>
    <t>Jacquizz Rodgers</t>
  </si>
  <si>
    <t>DeMarco Murray</t>
  </si>
  <si>
    <t>Marcedes Lewis</t>
  </si>
  <si>
    <t>Mark Sanchez</t>
  </si>
  <si>
    <t>Emmanuel Sanders</t>
  </si>
  <si>
    <t>Shane Vereen</t>
  </si>
  <si>
    <t>Greg Olsen</t>
  </si>
  <si>
    <t>Justin Forsett</t>
  </si>
  <si>
    <t>Louis Murphy</t>
  </si>
  <si>
    <t>Chad Henne</t>
  </si>
  <si>
    <t>Jermaine Gresham</t>
  </si>
  <si>
    <t>Eddie Royal</t>
  </si>
  <si>
    <t>Brent Celek</t>
  </si>
  <si>
    <t>Dexter McCluster</t>
  </si>
  <si>
    <t>Eric Decker</t>
  </si>
  <si>
    <t>Lance Kendricks</t>
  </si>
  <si>
    <t>Jacob Tamme</t>
  </si>
  <si>
    <t>Cam Newton</t>
  </si>
  <si>
    <t>Golden Tate</t>
  </si>
  <si>
    <t>Kyle Rudolph</t>
  </si>
  <si>
    <t>Ed Dickson</t>
  </si>
  <si>
    <t>Brandon LaFell</t>
  </si>
  <si>
    <t>Carson Palmer</t>
  </si>
  <si>
    <t>Blaine Gabbert</t>
  </si>
  <si>
    <t>Torrey Smith</t>
  </si>
  <si>
    <t>Andy Dalton</t>
  </si>
  <si>
    <t>Colin Kaepernick</t>
  </si>
  <si>
    <t>Michael Hoomanawanui</t>
  </si>
  <si>
    <t>Julius Thomas</t>
  </si>
  <si>
    <t>Mason Crosby</t>
  </si>
  <si>
    <t>K</t>
  </si>
  <si>
    <t>Stephen Gostkowski</t>
  </si>
  <si>
    <t>Sebastian Janikowski</t>
  </si>
  <si>
    <t>Matt Bryant</t>
  </si>
  <si>
    <t>Robbie Gould</t>
  </si>
  <si>
    <t>Nick Folk</t>
  </si>
  <si>
    <t>Adam Vinatieri</t>
  </si>
  <si>
    <t>Ryan Succop</t>
  </si>
  <si>
    <t>Matt Prater</t>
  </si>
  <si>
    <t>Mike Nugent</t>
  </si>
  <si>
    <t>Phil Dawson</t>
  </si>
  <si>
    <t>Graham Gano</t>
  </si>
  <si>
    <t>Green Bay</t>
  </si>
  <si>
    <t>Pittsburgh</t>
  </si>
  <si>
    <t>Philadelphia</t>
  </si>
  <si>
    <t>Baltimore</t>
  </si>
  <si>
    <t>Chicago</t>
  </si>
  <si>
    <t>New Orleans</t>
  </si>
  <si>
    <t>New England</t>
  </si>
  <si>
    <t>Dallas</t>
  </si>
  <si>
    <t>Detroit</t>
  </si>
  <si>
    <t>San Francisco</t>
  </si>
  <si>
    <t>Kansas City</t>
  </si>
  <si>
    <t>Minnesota</t>
  </si>
  <si>
    <t>Miami</t>
  </si>
  <si>
    <t>Atlanta</t>
  </si>
  <si>
    <t>Arizona</t>
  </si>
  <si>
    <t>Houston</t>
  </si>
  <si>
    <t>Oakland</t>
  </si>
  <si>
    <t>Indianapolis</t>
  </si>
  <si>
    <t>Tennessee</t>
  </si>
  <si>
    <t>Tampa Bay</t>
  </si>
  <si>
    <t>Carolina</t>
  </si>
  <si>
    <t>Cleveland</t>
  </si>
  <si>
    <t>Seattle</t>
  </si>
  <si>
    <t>Washington</t>
  </si>
  <si>
    <t>Cincinnati</t>
  </si>
  <si>
    <t>Buffalo</t>
  </si>
  <si>
    <t>Denver</t>
  </si>
  <si>
    <t>Jacksonville</t>
  </si>
  <si>
    <t>Harry Douglas</t>
  </si>
  <si>
    <t>Luke Stocker</t>
  </si>
  <si>
    <t>Martellus Bennett</t>
  </si>
  <si>
    <t>Anthony Fasano</t>
  </si>
  <si>
    <t>Demaryius Thomas</t>
  </si>
  <si>
    <t>Darrius Heyward-Bey</t>
  </si>
  <si>
    <t>Kellen Davis</t>
  </si>
  <si>
    <t>Antonio Brown</t>
  </si>
  <si>
    <t>Delanie Walker</t>
  </si>
  <si>
    <t>Marcel Reece</t>
  </si>
  <si>
    <t>Lee Smith</t>
  </si>
  <si>
    <t>Dan Bailey</t>
  </si>
  <si>
    <t>Nick Novak</t>
  </si>
  <si>
    <t>DST</t>
  </si>
  <si>
    <t>Blair Walsh</t>
  </si>
  <si>
    <t>Randy Bullock</t>
  </si>
  <si>
    <t>Greg Zuerlein</t>
  </si>
  <si>
    <t>Justin Tucker</t>
  </si>
  <si>
    <t>Victor Cruz</t>
  </si>
  <si>
    <t>Doug Martin</t>
  </si>
  <si>
    <t>Robert Griffin III</t>
  </si>
  <si>
    <t>Ronnie Hillman</t>
  </si>
  <si>
    <t>Andrew Luck</t>
  </si>
  <si>
    <t>Michael Floyd</t>
  </si>
  <si>
    <t>Coby Fleener</t>
  </si>
  <si>
    <t>Alshon Jeffery</t>
  </si>
  <si>
    <t>Doug Baldwin</t>
  </si>
  <si>
    <t>Rueben Randle</t>
  </si>
  <si>
    <t>Kendall Wright</t>
  </si>
  <si>
    <t>Rashad Jennings</t>
  </si>
  <si>
    <t>Mohamed Sanu</t>
  </si>
  <si>
    <t>Robert Turbin</t>
  </si>
  <si>
    <t>Randall Cobb</t>
  </si>
  <si>
    <t>Chris Ivory</t>
  </si>
  <si>
    <t>Dennis Pitta</t>
  </si>
  <si>
    <t>Charles Clay</t>
  </si>
  <si>
    <t>Jeff Cumberland</t>
  </si>
  <si>
    <t>Garrett Celek</t>
  </si>
  <si>
    <t>Larry Donnell</t>
  </si>
  <si>
    <t>Ladarius Green</t>
  </si>
  <si>
    <t>Dwayne Allen</t>
  </si>
  <si>
    <t>Logan Paulsen</t>
  </si>
  <si>
    <t>Jim Dray</t>
  </si>
  <si>
    <t>Gary Barnidge</t>
  </si>
  <si>
    <t>Jeremy Kerley</t>
  </si>
  <si>
    <t>T.Y. Hilton</t>
  </si>
  <si>
    <t>Griff Whalen</t>
  </si>
  <si>
    <t>Jermaine Kearse</t>
  </si>
  <si>
    <t>Rod Streater</t>
  </si>
  <si>
    <t>Chris Hogan</t>
  </si>
  <si>
    <t>Travis Benjamin</t>
  </si>
  <si>
    <t>Jarius Wright</t>
  </si>
  <si>
    <t>Bilal Powell</t>
  </si>
  <si>
    <t>Lance Dunbar</t>
  </si>
  <si>
    <t>Joique Bell</t>
  </si>
  <si>
    <t>Lamar Miller</t>
  </si>
  <si>
    <t>Brandon Bolden</t>
  </si>
  <si>
    <t>Alfred Morris</t>
  </si>
  <si>
    <t>Rob Housler</t>
  </si>
  <si>
    <t>Andrew Hawkins</t>
  </si>
  <si>
    <t>Brandon Myers</t>
  </si>
  <si>
    <t>Niles Paul</t>
  </si>
  <si>
    <t>Julian Edelman</t>
  </si>
  <si>
    <t>Russell Wilson</t>
  </si>
  <si>
    <t>Nick Foles</t>
  </si>
  <si>
    <t>Kirk Cousins</t>
  </si>
  <si>
    <t>Ryan Tannehill</t>
  </si>
  <si>
    <t>Brandon Weeden</t>
  </si>
  <si>
    <t>Player</t>
  </si>
  <si>
    <t>TeamId</t>
  </si>
  <si>
    <t>PositionId</t>
  </si>
  <si>
    <t>positionId</t>
  </si>
  <si>
    <t>position</t>
  </si>
  <si>
    <t>teamId</t>
  </si>
  <si>
    <t>teamShort</t>
  </si>
  <si>
    <t>SQL</t>
  </si>
  <si>
    <t>PassYards</t>
  </si>
  <si>
    <t>PassTDs</t>
  </si>
  <si>
    <t>Ints</t>
  </si>
  <si>
    <t>RushAtt</t>
  </si>
  <si>
    <t>RushYard</t>
  </si>
  <si>
    <t>RushTD</t>
  </si>
  <si>
    <t>Receptions</t>
  </si>
  <si>
    <t>RecYards</t>
  </si>
  <si>
    <t>RecTDs</t>
  </si>
  <si>
    <t>Fumbles</t>
  </si>
  <si>
    <t>Year</t>
  </si>
  <si>
    <t>playerId</t>
  </si>
  <si>
    <t>Fum</t>
  </si>
  <si>
    <t>Rank</t>
  </si>
  <si>
    <t>Sacks</t>
  </si>
  <si>
    <t>Points</t>
  </si>
  <si>
    <t>PtAll</t>
  </si>
  <si>
    <t>PlayerId</t>
  </si>
  <si>
    <t>FGM</t>
  </si>
  <si>
    <t>PAT</t>
  </si>
  <si>
    <t>yearId</t>
  </si>
  <si>
    <t>year</t>
  </si>
  <si>
    <t>YearId</t>
  </si>
  <si>
    <t>leagueId</t>
  </si>
  <si>
    <t>roster</t>
  </si>
  <si>
    <t>draftOrder</t>
  </si>
  <si>
    <t>NONE</t>
  </si>
  <si>
    <t>Skelton</t>
  </si>
  <si>
    <t>Mazierski</t>
  </si>
  <si>
    <t>Krause</t>
  </si>
  <si>
    <t>Cristina</t>
  </si>
  <si>
    <t>Miller</t>
  </si>
  <si>
    <t>Carbone</t>
  </si>
  <si>
    <t>Miles</t>
  </si>
  <si>
    <t>Elgie</t>
  </si>
  <si>
    <t>sql</t>
  </si>
  <si>
    <t>SQL Assign</t>
  </si>
  <si>
    <t>FA</t>
  </si>
  <si>
    <t>Kozlowski</t>
  </si>
  <si>
    <t>DraftOrder</t>
  </si>
  <si>
    <t>Round</t>
  </si>
  <si>
    <t>Pick</t>
  </si>
  <si>
    <t>Eddie Lacy</t>
  </si>
  <si>
    <t>Giovani Bernard</t>
  </si>
  <si>
    <t>Mike Williams</t>
  </si>
  <si>
    <t>Tavon Austin</t>
  </si>
  <si>
    <t>Kenbrell Thompkins</t>
  </si>
  <si>
    <t>Christine Michael</t>
  </si>
  <si>
    <t>Alex Smith</t>
  </si>
  <si>
    <t>DeAndre Hopkins</t>
  </si>
  <si>
    <t>Cordarrelle Patterson</t>
  </si>
  <si>
    <t>Aaron Dobson</t>
  </si>
  <si>
    <t>Kenny Stills</t>
  </si>
  <si>
    <t>Markus Wheaton</t>
  </si>
  <si>
    <t>Quinton Patton</t>
  </si>
  <si>
    <t>Tyler Eifert</t>
  </si>
  <si>
    <t>Keenan Allen</t>
  </si>
  <si>
    <t>Robert Woods</t>
  </si>
  <si>
    <t>Stepfan Taylor</t>
  </si>
  <si>
    <t>Terrance Williams</t>
  </si>
  <si>
    <t>Zach Miller</t>
  </si>
  <si>
    <t>EJ Manuel</t>
  </si>
  <si>
    <t>Zach Ertz</t>
  </si>
  <si>
    <t>Justin Hunter</t>
  </si>
  <si>
    <t>Josh Hill</t>
  </si>
  <si>
    <t>Travis Kelce</t>
  </si>
  <si>
    <t>Mychal Rivera</t>
  </si>
  <si>
    <t>Kevin McDermott</t>
  </si>
  <si>
    <t>Chris Gragg</t>
  </si>
  <si>
    <t>Dion Sims</t>
  </si>
  <si>
    <t>Vance McDonald</t>
  </si>
  <si>
    <t>Luke Willson</t>
  </si>
  <si>
    <t>Jordan Reed</t>
  </si>
  <si>
    <t>Gavin Escobar</t>
  </si>
  <si>
    <t>Brice Butler</t>
  </si>
  <si>
    <t>Marquise Goodwin</t>
  </si>
  <si>
    <t>Marquess Wilson</t>
  </si>
  <si>
    <t>Jaron Brown</t>
  </si>
  <si>
    <t>Tim Wright</t>
  </si>
  <si>
    <t>Dustin Hopkins</t>
  </si>
  <si>
    <t>Caleb Sturgis</t>
  </si>
  <si>
    <t>Geno Smith</t>
  </si>
  <si>
    <t>Clay Harbor</t>
  </si>
  <si>
    <t>Sean McGrath</t>
  </si>
  <si>
    <t>Jack Doyle</t>
  </si>
  <si>
    <t>Mike Gillislee</t>
  </si>
  <si>
    <t>Kyle Juszczyk</t>
  </si>
  <si>
    <t>Zach Line</t>
  </si>
  <si>
    <t>Spencer Ware</t>
  </si>
  <si>
    <t>Fozzy Whittaker</t>
  </si>
  <si>
    <t>Knile Davis</t>
  </si>
  <si>
    <t>C.J. Anderson</t>
  </si>
  <si>
    <t>Kenjon Barner</t>
  </si>
  <si>
    <t>Mike James</t>
  </si>
  <si>
    <t>Khiry Robinson</t>
  </si>
  <si>
    <t>Theo Riddick</t>
  </si>
  <si>
    <t>Rex Burkhead</t>
  </si>
  <si>
    <t>Benny Cunningham</t>
  </si>
  <si>
    <t>Andre Ellington</t>
  </si>
  <si>
    <t>Rishard Matthews</t>
  </si>
  <si>
    <t>James Hanna</t>
  </si>
  <si>
    <t>John Phillips</t>
  </si>
  <si>
    <t>Virgil Green</t>
  </si>
  <si>
    <t>Dwayne Harris</t>
  </si>
  <si>
    <t>Cole Beasley</t>
  </si>
  <si>
    <t>Matt Cassel</t>
  </si>
  <si>
    <t>Keshawn Martin</t>
  </si>
  <si>
    <t>Brandon Tate</t>
  </si>
  <si>
    <t>Deonte Thompson</t>
  </si>
  <si>
    <t>Rhett Ellison</t>
  </si>
  <si>
    <t>Travaris Cadet</t>
  </si>
  <si>
    <t>Matt Asiata</t>
  </si>
  <si>
    <t>Ted Ginn Jr.</t>
  </si>
  <si>
    <t>Colt McCoy</t>
  </si>
  <si>
    <t>Matt Moore</t>
  </si>
  <si>
    <t>Antone Smith</t>
  </si>
  <si>
    <t>Dan Orlovsky</t>
  </si>
  <si>
    <t>Ryan Nassib</t>
  </si>
  <si>
    <t>Drew Stanton</t>
  </si>
  <si>
    <t>Landry Jones</t>
  </si>
  <si>
    <t>Ryan Mallett</t>
  </si>
  <si>
    <t>Case Keenum</t>
  </si>
  <si>
    <t>Matt McGloin</t>
  </si>
  <si>
    <t>Shaun Hill</t>
  </si>
  <si>
    <t>Kellen Clemens</t>
  </si>
  <si>
    <t>Derek Anderson</t>
  </si>
  <si>
    <t>Josh McCown</t>
  </si>
  <si>
    <t>Brian Hoyer</t>
  </si>
  <si>
    <t>Mike Glennon</t>
  </si>
  <si>
    <t>Luke McCown</t>
  </si>
  <si>
    <t>Tyrod Taylor</t>
  </si>
  <si>
    <t>Brock Osweiler</t>
  </si>
  <si>
    <t>Denard Robinson</t>
  </si>
  <si>
    <t>Orson Charles</t>
  </si>
  <si>
    <t>Flynn/Kabel</t>
  </si>
  <si>
    <t>Rose/Odrobina</t>
  </si>
  <si>
    <t>Odell Beckham Jr.</t>
  </si>
  <si>
    <t>Jeremy Hill</t>
  </si>
  <si>
    <t>Jordan Matthews</t>
  </si>
  <si>
    <t>Mike Evans</t>
  </si>
  <si>
    <t>Latavius Murray</t>
  </si>
  <si>
    <t>Brandin Cooks</t>
  </si>
  <si>
    <t>Melvin Gordon</t>
  </si>
  <si>
    <t>Davante Adams</t>
  </si>
  <si>
    <t>Carlos Hyde</t>
  </si>
  <si>
    <t>Ameer Abdullah</t>
  </si>
  <si>
    <t>Jonathan Stewart</t>
  </si>
  <si>
    <t>Amari Cooper</t>
  </si>
  <si>
    <t>T.J. Yeldon</t>
  </si>
  <si>
    <t>Allen Robinson</t>
  </si>
  <si>
    <t>Todd Gurley</t>
  </si>
  <si>
    <t>Jeremy Maclin</t>
  </si>
  <si>
    <t>Sammy Watkins</t>
  </si>
  <si>
    <t>Jarvis Landry</t>
  </si>
  <si>
    <t>Nelson Agholor</t>
  </si>
  <si>
    <t>John Brown</t>
  </si>
  <si>
    <t>Charles Johnson</t>
  </si>
  <si>
    <t>Tevin Coleman</t>
  </si>
  <si>
    <t>Devin Funchess</t>
  </si>
  <si>
    <t>Martavis Bryant</t>
  </si>
  <si>
    <t>Devonta Freeman</t>
  </si>
  <si>
    <t>Teddy Bridgewater</t>
  </si>
  <si>
    <t>David Cobb</t>
  </si>
  <si>
    <t>Duke Johnson Jr.</t>
  </si>
  <si>
    <t>Brian Quick</t>
  </si>
  <si>
    <t>Isaiah Crowell</t>
  </si>
  <si>
    <t>Austin Seferian-Jenkins</t>
  </si>
  <si>
    <t>DeVante Parker</t>
  </si>
  <si>
    <t>Bishop Sankey</t>
  </si>
  <si>
    <t>Marcus Mariota</t>
  </si>
  <si>
    <t>Alfred Blue</t>
  </si>
  <si>
    <t>Andre Williams</t>
  </si>
  <si>
    <t>Brandon Coleman</t>
  </si>
  <si>
    <t>Dorial Green-Beckham</t>
  </si>
  <si>
    <t>Jameis Winston</t>
  </si>
  <si>
    <t>Breshad Perriman</t>
  </si>
  <si>
    <t>Derek Carr</t>
  </si>
  <si>
    <t>Phillip Dorsett</t>
  </si>
  <si>
    <t>Michael Crabtree</t>
  </si>
  <si>
    <t>Charles Sims</t>
  </si>
  <si>
    <t>Cody Latimer</t>
  </si>
  <si>
    <t>Cecil Shorts III</t>
  </si>
  <si>
    <t>Allen Hurns</t>
  </si>
  <si>
    <t>Blake Bortles</t>
  </si>
  <si>
    <t>Matt Jones</t>
  </si>
  <si>
    <t>Donte Moncrief</t>
  </si>
  <si>
    <t>Josh Gordon</t>
  </si>
  <si>
    <t>Branden Oliver</t>
  </si>
  <si>
    <t>Terrance West</t>
  </si>
  <si>
    <t>Andre Holmes</t>
  </si>
  <si>
    <t>Kerwynn Williams</t>
  </si>
  <si>
    <t>Jerick McKinnon</t>
  </si>
  <si>
    <t>Cooper Helfet</t>
  </si>
  <si>
    <t>Jace Amaro</t>
  </si>
  <si>
    <t>Lorenzo Taliaferro</t>
  </si>
  <si>
    <t>Taylor Gabriel</t>
  </si>
  <si>
    <t>Richard Rodgers</t>
  </si>
  <si>
    <t>Eric Ebron</t>
  </si>
  <si>
    <t>Marqise Lee</t>
  </si>
  <si>
    <t>Michael Campanaro</t>
  </si>
  <si>
    <t>Crockett Gillmore</t>
  </si>
  <si>
    <t>Kamar Aiken</t>
  </si>
  <si>
    <t>Storm Johnson</t>
  </si>
  <si>
    <t>D.J. Tialavea</t>
  </si>
  <si>
    <t>Erik Swoope</t>
  </si>
  <si>
    <t>Tevin Westbrook</t>
  </si>
  <si>
    <t>Kennard Backman</t>
  </si>
  <si>
    <t>Tim Semisch</t>
  </si>
  <si>
    <t>Eric Tomlinson</t>
  </si>
  <si>
    <t>Ifeanyi Momah</t>
  </si>
  <si>
    <t>Blake Annen</t>
  </si>
  <si>
    <t>Xavier Grimble</t>
  </si>
  <si>
    <t>Jake Stoneburner</t>
  </si>
  <si>
    <t>Asante Cleveland</t>
  </si>
  <si>
    <t>Tyler Kroft</t>
  </si>
  <si>
    <t>James Winchester</t>
  </si>
  <si>
    <t>A.J. Derby</t>
  </si>
  <si>
    <t>Connor Hamlett</t>
  </si>
  <si>
    <t>Wes Saxton</t>
  </si>
  <si>
    <t>Tyler Ott</t>
  </si>
  <si>
    <t>Busta Anderson</t>
  </si>
  <si>
    <t>Gabe Holmes</t>
  </si>
  <si>
    <t>Gannon Sinclair</t>
  </si>
  <si>
    <t>Matt LaCosse</t>
  </si>
  <si>
    <t>Brian Parker</t>
  </si>
  <si>
    <t>Chris Pantale</t>
  </si>
  <si>
    <t>Geoff Swaim</t>
  </si>
  <si>
    <t>Will Tye</t>
  </si>
  <si>
    <t>Justin Perillo</t>
  </si>
  <si>
    <t>Cameron Brate</t>
  </si>
  <si>
    <t>Jesse James</t>
  </si>
  <si>
    <t>Kelvin Benjamin</t>
  </si>
  <si>
    <t>Maxx Williams</t>
  </si>
  <si>
    <t>MyCole Pruitt</t>
  </si>
  <si>
    <t>C.J. Uzomah</t>
  </si>
  <si>
    <t>Clive Walford</t>
  </si>
  <si>
    <t>Blake Bell</t>
  </si>
  <si>
    <t>Jeff Heuerman</t>
  </si>
  <si>
    <t>Nick Boyle</t>
  </si>
  <si>
    <t>Juwan Thompson</t>
  </si>
  <si>
    <t>C.J. Fiedorowicz</t>
  </si>
  <si>
    <t>Austin Davis</t>
  </si>
  <si>
    <t>Paul Richardson</t>
  </si>
  <si>
    <t>Darren Fells</t>
  </si>
  <si>
    <t>Ryan Hewitt</t>
  </si>
  <si>
    <t>Quan Bray</t>
  </si>
  <si>
    <t>Adam Humphries</t>
  </si>
  <si>
    <t>Jordan Norwood</t>
  </si>
  <si>
    <t>DeAndrew White</t>
  </si>
  <si>
    <t>Damiere Byrd</t>
  </si>
  <si>
    <t>Tyler Lockett</t>
  </si>
  <si>
    <t>Marcus Lucas</t>
  </si>
  <si>
    <t>Jake Kumerow</t>
  </si>
  <si>
    <t>Vince Mayle</t>
  </si>
  <si>
    <t>Rodney Smith</t>
  </si>
  <si>
    <t>Willie Snead</t>
  </si>
  <si>
    <t>Matt Hazel</t>
  </si>
  <si>
    <t>Kasen Williams</t>
  </si>
  <si>
    <t>Andrew Turzilli</t>
  </si>
  <si>
    <t>Tyrell Williams</t>
  </si>
  <si>
    <t>Eli Rogers</t>
  </si>
  <si>
    <t>J.J. Nelson</t>
  </si>
  <si>
    <t>Jaelen Strong</t>
  </si>
  <si>
    <t>Quincy Enunwa</t>
  </si>
  <si>
    <t>Ty Montgomery</t>
  </si>
  <si>
    <t>Tre McBride</t>
  </si>
  <si>
    <t>Dontrelle Inman</t>
  </si>
  <si>
    <t>Dres Anderson</t>
  </si>
  <si>
    <t>Jamison Crowder</t>
  </si>
  <si>
    <t>Kevin White</t>
  </si>
  <si>
    <t>Kenny Bell</t>
  </si>
  <si>
    <t>DeAndre Smelter</t>
  </si>
  <si>
    <t>Devin Smith</t>
  </si>
  <si>
    <t>Jeremy Butler</t>
  </si>
  <si>
    <t>Darren Waller</t>
  </si>
  <si>
    <t>Neal Sterling</t>
  </si>
  <si>
    <t>Bennie Fowler</t>
  </si>
  <si>
    <t>Sammie Coates</t>
  </si>
  <si>
    <t>Stefon Diggs</t>
  </si>
  <si>
    <t>Lucky Whitehead</t>
  </si>
  <si>
    <t>Geremy Davis</t>
  </si>
  <si>
    <t>Dezmin Lewis</t>
  </si>
  <si>
    <t>Jeff Janis</t>
  </si>
  <si>
    <t>Bradley Marquez</t>
  </si>
  <si>
    <t>Chris Conley</t>
  </si>
  <si>
    <t>Seth Roberts</t>
  </si>
  <si>
    <t>Justin Hardy</t>
  </si>
  <si>
    <t>Jared Abbrederis</t>
  </si>
  <si>
    <t>TJ Jones</t>
  </si>
  <si>
    <t>Albert Wilson</t>
  </si>
  <si>
    <t>Troy Niklas</t>
  </si>
  <si>
    <t>Dreamius Smith</t>
  </si>
  <si>
    <t>Jalston Fowler</t>
  </si>
  <si>
    <t>Corey Grant</t>
  </si>
  <si>
    <t>Bronson Hill</t>
  </si>
  <si>
    <t>Brandon Wegher</t>
  </si>
  <si>
    <t>James White</t>
  </si>
  <si>
    <t>John Crockett</t>
  </si>
  <si>
    <t>Fitzgerald Toussaint</t>
  </si>
  <si>
    <t>Thomas Rawls</t>
  </si>
  <si>
    <t>Tyler Gaffney</t>
  </si>
  <si>
    <t>Mack Brown</t>
  </si>
  <si>
    <t>Raheem Mostert</t>
  </si>
  <si>
    <t>Charcandrick West</t>
  </si>
  <si>
    <t>Mike Davis</t>
  </si>
  <si>
    <t>Javorius Allen</t>
  </si>
  <si>
    <t>Zach Zenner</t>
  </si>
  <si>
    <t>Terron Ward</t>
  </si>
  <si>
    <t>Dion Lewis</t>
  </si>
  <si>
    <t>Antonio Andrews</t>
  </si>
  <si>
    <t>Cameron Artis-Payne</t>
  </si>
  <si>
    <t>Michael Burton</t>
  </si>
  <si>
    <t>Jeremy Langford</t>
  </si>
  <si>
    <t>Jay Ajayi</t>
  </si>
  <si>
    <t>Malcolm Brown</t>
  </si>
  <si>
    <t>Tim Hightower</t>
  </si>
  <si>
    <t>Brandon Cottom</t>
  </si>
  <si>
    <t>Aaron Ripkowski</t>
  </si>
  <si>
    <t>Corey Fuller</t>
  </si>
  <si>
    <t>Nick Williams</t>
  </si>
  <si>
    <t>Bruce Ellington</t>
  </si>
  <si>
    <t>Demetrius Harris</t>
  </si>
  <si>
    <t>Trey Burton</t>
  </si>
  <si>
    <t>Adam Thielen</t>
  </si>
  <si>
    <t>Jonathan Grimes</t>
  </si>
  <si>
    <t>Josh Huff</t>
  </si>
  <si>
    <t>Ryan Grant</t>
  </si>
  <si>
    <t>Orleans Darkwa</t>
  </si>
  <si>
    <t>Austin Johnson</t>
  </si>
  <si>
    <t>Devin Street</t>
  </si>
  <si>
    <t>Bryan Walters</t>
  </si>
  <si>
    <t>DuJuan Harris</t>
  </si>
  <si>
    <t>Patrick DiMarco</t>
  </si>
  <si>
    <t>Jay Prosch</t>
  </si>
  <si>
    <t>Shaun Draughn</t>
  </si>
  <si>
    <t>George Atkinson III</t>
  </si>
  <si>
    <t>AJ McCarron</t>
  </si>
  <si>
    <t>Brett Hundley</t>
  </si>
  <si>
    <t>Taylor Heinicke</t>
  </si>
  <si>
    <t>Scott Tolzien</t>
  </si>
  <si>
    <t>Trevor Siemian</t>
  </si>
  <si>
    <t>Tom Savage</t>
  </si>
  <si>
    <t>Jimmy Garoppolo</t>
  </si>
  <si>
    <t>Jax</t>
  </si>
  <si>
    <t>Dan Carpenter</t>
  </si>
  <si>
    <t>Cody Parkey</t>
  </si>
  <si>
    <t>Chandler Catanzaro</t>
  </si>
  <si>
    <t>Cairo Santos</t>
  </si>
  <si>
    <t>Brandon McManus</t>
  </si>
  <si>
    <t>Connor Barth</t>
  </si>
  <si>
    <t>Josh Lambo</t>
  </si>
  <si>
    <t>Chris Boswell</t>
  </si>
  <si>
    <t>Jason Myers</t>
  </si>
  <si>
    <t>Andrew Franks</t>
  </si>
  <si>
    <t>Malcolm Johnson</t>
  </si>
  <si>
    <t>New York Jets</t>
  </si>
  <si>
    <t>New York Giants</t>
  </si>
  <si>
    <t>Ezekiel Elliott</t>
  </si>
  <si>
    <t>LeVeon Bell</t>
  </si>
  <si>
    <t>Marvin Jones Jr.</t>
  </si>
  <si>
    <t>Sterling Shepard</t>
  </si>
  <si>
    <t>Derrick Henry</t>
  </si>
  <si>
    <t>Corey Coleman</t>
  </si>
  <si>
    <t>Michael Thomas</t>
  </si>
  <si>
    <t>Tajae Sharpe</t>
  </si>
  <si>
    <t>Dak Prescott</t>
  </si>
  <si>
    <t>Tyler Boyd</t>
  </si>
  <si>
    <t>DeAndre Washington</t>
  </si>
  <si>
    <t>Jordan Howard</t>
  </si>
  <si>
    <t>Kenneth Dixon</t>
  </si>
  <si>
    <t>Jared Goff</t>
  </si>
  <si>
    <t>Laquon Treadwell</t>
  </si>
  <si>
    <t>Kivon Cartwright</t>
  </si>
  <si>
    <t>Ryan Malleck</t>
  </si>
  <si>
    <t>Jerell Adams</t>
  </si>
  <si>
    <t>Nick OLeary</t>
  </si>
  <si>
    <t>J.P. Holtz</t>
  </si>
  <si>
    <t>Henry Krieger-Coble</t>
  </si>
  <si>
    <t>Alex Ellis</t>
  </si>
  <si>
    <t>Ross Travis</t>
  </si>
  <si>
    <t>David Grinnage</t>
  </si>
  <si>
    <t>Braedon Bowman</t>
  </si>
  <si>
    <t>M.J. McFarland</t>
  </si>
  <si>
    <t>Ben Braunecker</t>
  </si>
  <si>
    <t>Stephen Anderson</t>
  </si>
  <si>
    <t>Bryce Williams</t>
  </si>
  <si>
    <t>Hunter Henry</t>
  </si>
  <si>
    <t>Austin Hooper</t>
  </si>
  <si>
    <t>Austin Traylor</t>
  </si>
  <si>
    <t>Nick Truesdell</t>
  </si>
  <si>
    <t>Jake McGee</t>
  </si>
  <si>
    <t>Cole Wick</t>
  </si>
  <si>
    <t>Danny Vitale</t>
  </si>
  <si>
    <t>Andrew Bonnet</t>
  </si>
  <si>
    <t>Alan Cross</t>
  </si>
  <si>
    <t>DeAnthony Thomas</t>
  </si>
  <si>
    <t>Mose Frazier</t>
  </si>
  <si>
    <t>Marcus Johnson</t>
  </si>
  <si>
    <t>Marcus Tucker</t>
  </si>
  <si>
    <t>Rashawn Scott</t>
  </si>
  <si>
    <t>Keyarris Garrett</t>
  </si>
  <si>
    <t>Chester Rogers</t>
  </si>
  <si>
    <t>Braxton Miller</t>
  </si>
  <si>
    <t>Jordan Williams-Lambert</t>
  </si>
  <si>
    <t>Valdez Showers</t>
  </si>
  <si>
    <t>Jamel Johnson</t>
  </si>
  <si>
    <t>Paul McRoberts</t>
  </si>
  <si>
    <t>Alonzo Russell</t>
  </si>
  <si>
    <t>Alex Erickson</t>
  </si>
  <si>
    <t>Mekale McKay</t>
  </si>
  <si>
    <t>Johnny Holton</t>
  </si>
  <si>
    <t>Reggie Diggs</t>
  </si>
  <si>
    <t>Byron Marshall</t>
  </si>
  <si>
    <t>D.J. Foster</t>
  </si>
  <si>
    <t>Will Ratelle</t>
  </si>
  <si>
    <t>Chris Swain</t>
  </si>
  <si>
    <t>Keith Marshall</t>
  </si>
  <si>
    <t>Alex Collins</t>
  </si>
  <si>
    <t>Jason Vander Laan</t>
  </si>
  <si>
    <t>David Watford</t>
  </si>
  <si>
    <t>Trevone Boykin</t>
  </si>
  <si>
    <t>Paxton Lynch</t>
  </si>
  <si>
    <t>Carson Wentz</t>
  </si>
  <si>
    <t>Cardale Jones</t>
  </si>
  <si>
    <t>Cody Kessler</t>
  </si>
  <si>
    <t>Devontae Booker</t>
  </si>
  <si>
    <t>Josh Doctson</t>
  </si>
  <si>
    <t>Paul Perkins</t>
  </si>
  <si>
    <t>Pharoh Cooper</t>
  </si>
  <si>
    <t>C.J. Prosise</t>
  </si>
  <si>
    <t>Rob Kelley</t>
  </si>
  <si>
    <t>Josh Ferguson</t>
  </si>
  <si>
    <t>Tyler Ervin</t>
  </si>
  <si>
    <t>Leonte Carroo</t>
  </si>
  <si>
    <t>Wendell Smallwood</t>
  </si>
  <si>
    <t>Tyler Higbee</t>
  </si>
  <si>
    <t>Malcolm Mitchell</t>
  </si>
  <si>
    <t>Kenyan Drake</t>
  </si>
  <si>
    <t>Rashard Higgins</t>
  </si>
  <si>
    <t>Taiwan Jones</t>
  </si>
  <si>
    <t>Charone Peake</t>
  </si>
  <si>
    <t>Mike Thomas</t>
  </si>
  <si>
    <t>Dwayne Washington</t>
  </si>
  <si>
    <t>Jonathan Williams</t>
  </si>
  <si>
    <t>Kelvin Taylor</t>
  </si>
  <si>
    <t>Nick Vannett</t>
  </si>
  <si>
    <t>Chris Moore</t>
  </si>
  <si>
    <t>Aaron Burbridge</t>
  </si>
  <si>
    <t>Demarcus Robinson</t>
  </si>
  <si>
    <t>Tyreek Hill</t>
  </si>
  <si>
    <t>Roger Lewis</t>
  </si>
  <si>
    <t>Jordan Payton</t>
  </si>
  <si>
    <t>James OShaughnessy</t>
  </si>
  <si>
    <t>Trevor Davis</t>
  </si>
  <si>
    <t>Cody Core</t>
  </si>
  <si>
    <t>Kolby Listenbee</t>
  </si>
  <si>
    <t>Roberto Aguayo</t>
  </si>
  <si>
    <t>Fedick</t>
  </si>
  <si>
    <t>Jankowiak/Elwell</t>
  </si>
  <si>
    <t>Hart</t>
  </si>
  <si>
    <t>LAR</t>
  </si>
  <si>
    <t>LAC</t>
  </si>
  <si>
    <t>Aaron Bailey</t>
  </si>
  <si>
    <t>Aaron Green</t>
  </si>
  <si>
    <t>Aaron Jones</t>
  </si>
  <si>
    <t>Aaron Murray</t>
  </si>
  <si>
    <t>Aaron Peck</t>
  </si>
  <si>
    <t>Adam Shaheen</t>
  </si>
  <si>
    <t>Adam Zaruba</t>
  </si>
  <si>
    <t>Ahmad Fulwood</t>
  </si>
  <si>
    <t>Akeem Hunt</t>
  </si>
  <si>
    <t>Akeem Judd</t>
  </si>
  <si>
    <t>Al-Damion Riles</t>
  </si>
  <si>
    <t>Aldrick Robinson</t>
  </si>
  <si>
    <t>Alek Torgersen</t>
  </si>
  <si>
    <t>Alex Armah</t>
  </si>
  <si>
    <t>Alex Gray</t>
  </si>
  <si>
    <t>Alex Tanney</t>
  </si>
  <si>
    <t>Algernon Brown</t>
  </si>
  <si>
    <t>Alonzo Moore</t>
  </si>
  <si>
    <t>Alton Howard</t>
  </si>
  <si>
    <t>Alvin Kamara</t>
  </si>
  <si>
    <t>Amara Darboh</t>
  </si>
  <si>
    <t>Amba Etta-Tawo</t>
  </si>
  <si>
    <t>Anas Hasic</t>
  </si>
  <si>
    <t>Andre Patton</t>
  </si>
  <si>
    <t>Andre Roberts</t>
  </si>
  <si>
    <t>Andrew DePaola</t>
  </si>
  <si>
    <t>Andrew Price</t>
  </si>
  <si>
    <t>Andy Janovich</t>
  </si>
  <si>
    <t>Andy Jones</t>
  </si>
  <si>
    <t>Anthony Dable</t>
  </si>
  <si>
    <t>Anthony Denham</t>
  </si>
  <si>
    <t>Anthony Firkser</t>
  </si>
  <si>
    <t>Anthony Kukwa</t>
  </si>
  <si>
    <t>Anthony Nash</t>
  </si>
  <si>
    <t>Anthony Sherman</t>
  </si>
  <si>
    <t>Antony Auclair</t>
  </si>
  <si>
    <t>Antwan Goodley</t>
  </si>
  <si>
    <t>ArDarius Stewart</t>
  </si>
  <si>
    <t>Arrelious Benn</t>
  </si>
  <si>
    <t>Artavis Scott</t>
  </si>
  <si>
    <t>Austin Appleby</t>
  </si>
  <si>
    <t>Austin Carr</t>
  </si>
  <si>
    <t>Austin Duke</t>
  </si>
  <si>
    <t>Austin Ekeler</t>
  </si>
  <si>
    <t>B.J. Daniels</t>
  </si>
  <si>
    <t>Barrett Burns</t>
  </si>
  <si>
    <t>Bart Houston</t>
  </si>
  <si>
    <t>Beau Brinkley</t>
  </si>
  <si>
    <t>Beau Sandland</t>
  </si>
  <si>
    <t>Ben Koyack</t>
  </si>
  <si>
    <t>Benjamin Watson</t>
  </si>
  <si>
    <t>Bernard Pierce</t>
  </si>
  <si>
    <t>Bernard Reedy</t>
  </si>
  <si>
    <t>Billy Brown</t>
  </si>
  <si>
    <t>BJ Johnson III</t>
  </si>
  <si>
    <t>Blake Jarwin</t>
  </si>
  <si>
    <t>Blake Sims</t>
  </si>
  <si>
    <t>Bobby Rainey</t>
  </si>
  <si>
    <t>Bobo Wilson</t>
  </si>
  <si>
    <t>Brad Kaaya</t>
  </si>
  <si>
    <t>Bralon Addison</t>
  </si>
  <si>
    <t>Brandon Allen</t>
  </si>
  <si>
    <t>Brandon Barnes</t>
  </si>
  <si>
    <t>Brandon Brown-Dukes</t>
  </si>
  <si>
    <t>Brandon Burks</t>
  </si>
  <si>
    <t>Brandon Doughty</t>
  </si>
  <si>
    <t>Brandon Radcliff</t>
  </si>
  <si>
    <t>Brandon Reilly</t>
  </si>
  <si>
    <t>Brandon Shippen</t>
  </si>
  <si>
    <t>Brandon Wilds</t>
  </si>
  <si>
    <t>Brandon Williams</t>
  </si>
  <si>
    <t>Brenton Bersin</t>
  </si>
  <si>
    <t>Brian Brown</t>
  </si>
  <si>
    <t>Brian Hill</t>
  </si>
  <si>
    <t>Brian Riley</t>
  </si>
  <si>
    <t>Brian Vogler</t>
  </si>
  <si>
    <t>Brisly Estime</t>
  </si>
  <si>
    <t>Brittan Golden</t>
  </si>
  <si>
    <t>Bryce Petty</t>
  </si>
  <si>
    <t>Bryce Treggs</t>
  </si>
  <si>
    <t>Bucky Hodges</t>
  </si>
  <si>
    <t>Bug Howard</t>
  </si>
  <si>
    <t>C.J. Beathard</t>
  </si>
  <si>
    <t>C.J. Board</t>
  </si>
  <si>
    <t>C.J. Germany</t>
  </si>
  <si>
    <t>C.J. Ham</t>
  </si>
  <si>
    <t>Caleb Bluiett</t>
  </si>
  <si>
    <t>Cameron Meredith</t>
  </si>
  <si>
    <t>Cameron Posey</t>
  </si>
  <si>
    <t>Canaan Severin</t>
  </si>
  <si>
    <t>Carlos Henderson</t>
  </si>
  <si>
    <t>Carlton Agudosi</t>
  </si>
  <si>
    <t>Cayleb Jones</t>
  </si>
  <si>
    <t>Cedric Peerman</t>
  </si>
  <si>
    <t>Cedrick Lang</t>
  </si>
  <si>
    <t>Cethan Carter</t>
  </si>
  <si>
    <t>Chad Hansen</t>
  </si>
  <si>
    <t>Chad Kelly</t>
  </si>
  <si>
    <t>Chad Williams</t>
  </si>
  <si>
    <t>Chase Daniel</t>
  </si>
  <si>
    <t>Chris Briggs</t>
  </si>
  <si>
    <t>Chris Brown</t>
  </si>
  <si>
    <t>Chris Carson</t>
  </si>
  <si>
    <t>Chris Godwin</t>
  </si>
  <si>
    <t>Chris Harper</t>
  </si>
  <si>
    <t>Chris Hubert</t>
  </si>
  <si>
    <t>Chris Manhertz</t>
  </si>
  <si>
    <t>Chris Matthews</t>
  </si>
  <si>
    <t>Christian Hackenberg</t>
  </si>
  <si>
    <t>Christian McCaffrey</t>
  </si>
  <si>
    <t>Christian Ponder</t>
  </si>
  <si>
    <t>Clark Harris</t>
  </si>
  <si>
    <t>Cobi Hamilton</t>
  </si>
  <si>
    <t>Cody Hollister</t>
  </si>
  <si>
    <t>Colby Pearson</t>
  </si>
  <si>
    <t>Cole Hikutini</t>
  </si>
  <si>
    <t>Colin Jeter</t>
  </si>
  <si>
    <t>Colin Thompson</t>
  </si>
  <si>
    <t>Connor Cook</t>
  </si>
  <si>
    <t>Connor Shaw</t>
  </si>
  <si>
    <t>Cooper Kupp</t>
  </si>
  <si>
    <t>Cooper Rush</t>
  </si>
  <si>
    <t>Corey Clement</t>
  </si>
  <si>
    <t>Corey Davis</t>
  </si>
  <si>
    <t>Corey Washington</t>
  </si>
  <si>
    <t>Cory Harkey</t>
  </si>
  <si>
    <t>Curtis Samuel</t>
  </si>
  <si>
    <t>Cyril Grayson</t>
  </si>
  <si>
    <t>Daikiel Shorts</t>
  </si>
  <si>
    <t>Dalton Crossan</t>
  </si>
  <si>
    <t>Dalvin Cook</t>
  </si>
  <si>
    <t>Damien Williams</t>
  </si>
  <si>
    <t>Dan Arnold</t>
  </si>
  <si>
    <t>Dan Williams</t>
  </si>
  <si>
    <t>Dane Evans</t>
  </si>
  <si>
    <t>Daniel Braverman</t>
  </si>
  <si>
    <t>Daniel Brown</t>
  </si>
  <si>
    <t>Daniel Lasco II</t>
  </si>
  <si>
    <t>Dare Ogunbowale</t>
  </si>
  <si>
    <t>Darion Griswold</t>
  </si>
  <si>
    <t>Darius Jackson</t>
  </si>
  <si>
    <t>Darius Jennings</t>
  </si>
  <si>
    <t>Darius Powe</t>
  </si>
  <si>
    <t>Darius Victor</t>
  </si>
  <si>
    <t>Darrel Young</t>
  </si>
  <si>
    <t>Darrell Daniels</t>
  </si>
  <si>
    <t>Darreus Rogers</t>
  </si>
  <si>
    <t>Darrin Laufasa</t>
  </si>
  <si>
    <t>Darrin Reaves</t>
  </si>
  <si>
    <t>Daryl Richardson</t>
  </si>
  <si>
    <t>Daryl Virgies</t>
  </si>
  <si>
    <t>David Fales</t>
  </si>
  <si>
    <t>David Fluellen</t>
  </si>
  <si>
    <t>David Moore</t>
  </si>
  <si>
    <t>David Morgan</t>
  </si>
  <si>
    <t>David Njoku</t>
  </si>
  <si>
    <t>David Olson</t>
  </si>
  <si>
    <t>Davis Webb</t>
  </si>
  <si>
    <t>DeAndre Carter</t>
  </si>
  <si>
    <t>DeAngelo Yancey</t>
  </si>
  <si>
    <t>Deante Burton</t>
  </si>
  <si>
    <t>Dede Westbrook</t>
  </si>
  <si>
    <t>Demarcus Ayers</t>
  </si>
  <si>
    <t>Derek Carrier</t>
  </si>
  <si>
    <t>Derek Hart</t>
  </si>
  <si>
    <t>Derek Watt</t>
  </si>
  <si>
    <t>Derel Walker</t>
  </si>
  <si>
    <t>Derrick Coleman</t>
  </si>
  <si>
    <t>DeSean Smith</t>
  </si>
  <si>
    <t>Deshaun Watson</t>
  </si>
  <si>
    <t>Deshon Foxx</t>
  </si>
  <si>
    <t>DeShone Kizer</t>
  </si>
  <si>
    <t>Devante Mays</t>
  </si>
  <si>
    <t>Devin Fuller</t>
  </si>
  <si>
    <t>Devin Lucien</t>
  </si>
  <si>
    <t>Devine Redding</t>
  </si>
  <si>
    <t>Devon Johnson</t>
  </si>
  <si>
    <t>Dez Stewart</t>
  </si>
  <si>
    <t>Dom Williams</t>
  </si>
  <si>
    <t>Don Jackson</t>
  </si>
  <si>
    <t>Donnel Pumphrey</t>
  </si>
  <si>
    <t>Donteea Dye</t>
  </si>
  <si>
    <t>Dontez Ford</t>
  </si>
  <si>
    <t>Dontre Wilson</t>
  </si>
  <si>
    <t>Drew Morgan</t>
  </si>
  <si>
    <t>Dustin Vaughan</t>
  </si>
  <si>
    <t>Dylan Thompson</t>
  </si>
  <si>
    <t>E.J. Bibbs</t>
  </si>
  <si>
    <t>Ed Eagan</t>
  </si>
  <si>
    <t>Eli Jenkins</t>
  </si>
  <si>
    <t>Elijah Hood</t>
  </si>
  <si>
    <t>Elijah McGuire</t>
  </si>
  <si>
    <t>Elijhaa Penny</t>
  </si>
  <si>
    <t>Emanuel Byrd</t>
  </si>
  <si>
    <t>Eric Rogers</t>
  </si>
  <si>
    <t>Eric Saubert</t>
  </si>
  <si>
    <t>Eric Wallace</t>
  </si>
  <si>
    <t>Eric Weems</t>
  </si>
  <si>
    <t>Evan Baylis</t>
  </si>
  <si>
    <t>Evan Engram</t>
  </si>
  <si>
    <t>Francis Owusu</t>
  </si>
  <si>
    <t>Frankie Hammond Jr.</t>
  </si>
  <si>
    <t>Franko House</t>
  </si>
  <si>
    <t>Fred Brown</t>
  </si>
  <si>
    <t>Fred Ross Jr.</t>
  </si>
  <si>
    <t>Freddie Martino</t>
  </si>
  <si>
    <t>Freddie Stevenson</t>
  </si>
  <si>
    <t>Gabe Marks</t>
  </si>
  <si>
    <t>Garrett Gilbert</t>
  </si>
  <si>
    <t>Garrett Graham</t>
  </si>
  <si>
    <t>Garrett Grayson</t>
  </si>
  <si>
    <t>Garrett Griffin</t>
  </si>
  <si>
    <t>Garrett Scantling</t>
  </si>
  <si>
    <t>Gehrig Dieter</t>
  </si>
  <si>
    <t>George Farmer</t>
  </si>
  <si>
    <t>George Kittle</t>
  </si>
  <si>
    <t>George Winn</t>
  </si>
  <si>
    <t>Gerald Christian</t>
  </si>
  <si>
    <t>Gerald Everett</t>
  </si>
  <si>
    <t>Germone Hopper</t>
  </si>
  <si>
    <t>Geronimo Allison</t>
  </si>
  <si>
    <t>Giovanni Pascascio</t>
  </si>
  <si>
    <t>Glenn Gronkowski</t>
  </si>
  <si>
    <t>Greg Ward Jr.</t>
  </si>
  <si>
    <t>Gus Johnson</t>
  </si>
  <si>
    <t>Hakeem Valles</t>
  </si>
  <si>
    <t>Harvey Binford</t>
  </si>
  <si>
    <t>Hunter Sharp</t>
  </si>
  <si>
    <t>Isaac Fruechte</t>
  </si>
  <si>
    <t>Isaac Whitney</t>
  </si>
  <si>
    <t>Isaiah Burse</t>
  </si>
  <si>
    <t>Isaiah Ford</t>
  </si>
  <si>
    <t>Isaiah McKenzie</t>
  </si>
  <si>
    <t>Ishmael Zamora</t>
  </si>
  <si>
    <t>J.D. McKissic</t>
  </si>
  <si>
    <t>Jace Billingsley</t>
  </si>
  <si>
    <t>Jacob Hollister</t>
  </si>
  <si>
    <t>Jacob Huesman</t>
  </si>
  <si>
    <t>Jacoby Brissett</t>
  </si>
  <si>
    <t>Jahad Thomas</t>
  </si>
  <si>
    <t>Jake Butt</t>
  </si>
  <si>
    <t>Jake Heaps</t>
  </si>
  <si>
    <t>Jake Lampman</t>
  </si>
  <si>
    <t>Jake Rudock</t>
  </si>
  <si>
    <t>Jakeem Grant</t>
  </si>
  <si>
    <t>Jalen Richard</t>
  </si>
  <si>
    <t>Jalen Simmons</t>
  </si>
  <si>
    <t>Jalen Williams</t>
  </si>
  <si>
    <t>Jalin Marshall</t>
  </si>
  <si>
    <t>Jamaal Jones</t>
  </si>
  <si>
    <t>Jamaal Williams</t>
  </si>
  <si>
    <t>Jamal Robinson</t>
  </si>
  <si>
    <t>Jamari Staples</t>
  </si>
  <si>
    <t>James Conner</t>
  </si>
  <si>
    <t>James Develin</t>
  </si>
  <si>
    <t>James Quick</t>
  </si>
  <si>
    <t>James Summers</t>
  </si>
  <si>
    <t>James Wright</t>
  </si>
  <si>
    <t>Jamize Olawale</t>
  </si>
  <si>
    <t>Jarveon Williams</t>
  </si>
  <si>
    <t>Jason Croom</t>
  </si>
  <si>
    <t>Javontee Herndon</t>
  </si>
  <si>
    <t>Jaydon Mickens</t>
  </si>
  <si>
    <t>Jeff Driskel</t>
  </si>
  <si>
    <t>Jehu Chesson</t>
  </si>
  <si>
    <t>Jeremy McNichols</t>
  </si>
  <si>
    <t>Jeremy Ross</t>
  </si>
  <si>
    <t>Jeremy Sprinkle</t>
  </si>
  <si>
    <t>Jerod Evans</t>
  </si>
  <si>
    <t>Jerome Cunningham</t>
  </si>
  <si>
    <t>Jerome Felton</t>
  </si>
  <si>
    <t>Jerome Lane</t>
  </si>
  <si>
    <t>Jhajuan Seales</t>
  </si>
  <si>
    <t>Jhurell Pressley</t>
  </si>
  <si>
    <t>Joe Bacci</t>
  </si>
  <si>
    <t>Joe Banyard</t>
  </si>
  <si>
    <t>Joe Callahan</t>
  </si>
  <si>
    <t>Joe Kerridge</t>
  </si>
  <si>
    <t>Joe Mixon</t>
  </si>
  <si>
    <t>Joe Webb</t>
  </si>
  <si>
    <t>Joe Williams</t>
  </si>
  <si>
    <t>Joel Bouagnon</t>
  </si>
  <si>
    <t>Joel Stave</t>
  </si>
  <si>
    <t>John Kuhn</t>
  </si>
  <si>
    <t>John Robinson-Woodgett</t>
  </si>
  <si>
    <t>John Ross</t>
  </si>
  <si>
    <t>Johnny Manziel</t>
  </si>
  <si>
    <t>Johnny Mundt</t>
  </si>
  <si>
    <t>JoJo Natson Jr.</t>
  </si>
  <si>
    <t>Jonathan Krause</t>
  </si>
  <si>
    <t>Jonnu Smith</t>
  </si>
  <si>
    <t>Jordan Johnson</t>
  </si>
  <si>
    <t>Jordan Leggett</t>
  </si>
  <si>
    <t>Jordan Leslie</t>
  </si>
  <si>
    <t>Jordan Taylor</t>
  </si>
  <si>
    <t>Jordan Todman</t>
  </si>
  <si>
    <t>Jordan Westerkamp</t>
  </si>
  <si>
    <t>Josh Bellamy</t>
  </si>
  <si>
    <t>Josh Boyce</t>
  </si>
  <si>
    <t>Josh Johnson</t>
  </si>
  <si>
    <t>Josh Magee</t>
  </si>
  <si>
    <t>Josh Malone</t>
  </si>
  <si>
    <t>Josh Reynolds</t>
  </si>
  <si>
    <t>Josh Rounds</t>
  </si>
  <si>
    <t>Josh Woodrum</t>
  </si>
  <si>
    <t>Joshua Dobbs</t>
  </si>
  <si>
    <t>Joshua Perkins</t>
  </si>
  <si>
    <t>Josiah Price</t>
  </si>
  <si>
    <t>JuJu Smith-Schuster</t>
  </si>
  <si>
    <t>Julian Howsare</t>
  </si>
  <si>
    <t>Justice Liggins</t>
  </si>
  <si>
    <t>Justin Davis</t>
  </si>
  <si>
    <t>Justin Hardee</t>
  </si>
  <si>
    <t>K.D. Cannon</t>
  </si>
  <si>
    <t>K.J. Brent</t>
  </si>
  <si>
    <t>K.J. Maye</t>
  </si>
  <si>
    <t>Kaelin Clay</t>
  </si>
  <si>
    <t>Kalif Phillips</t>
  </si>
  <si>
    <t>Kalif Raymond</t>
  </si>
  <si>
    <t>Kapri Bibbs</t>
  </si>
  <si>
    <t>Kareem Hunt</t>
  </si>
  <si>
    <t>Karel Hamilton</t>
  </si>
  <si>
    <t>Keelan Cole</t>
  </si>
  <si>
    <t>Keenan Reynolds</t>
  </si>
  <si>
    <t>Keeon Johnson</t>
  </si>
  <si>
    <t>Keevan Lucas</t>
  </si>
  <si>
    <t>Keith Mumphery</t>
  </si>
  <si>
    <t>Keith Smith</t>
  </si>
  <si>
    <t>Keith Towbridge</t>
  </si>
  <si>
    <t>Keith Wenning</t>
  </si>
  <si>
    <t>Kellen Moore</t>
  </si>
  <si>
    <t>Kendal Thompson</t>
  </si>
  <si>
    <t>Kendrick Bourne</t>
  </si>
  <si>
    <t>Kenneth Farrow</t>
  </si>
  <si>
    <t>Kenneth Walker III</t>
  </si>
  <si>
    <t>Kenny Golladay</t>
  </si>
  <si>
    <t>Kenny Hilliard</t>
  </si>
  <si>
    <t>Kenny Lawler Jr.</t>
  </si>
  <si>
    <t>Keon Hatcher</t>
  </si>
  <si>
    <t>Kermit Whitfield</t>
  </si>
  <si>
    <t>Kevin Hogan</t>
  </si>
  <si>
    <t>Kevin Norwood</t>
  </si>
  <si>
    <t>Kevin Snead</t>
  </si>
  <si>
    <t>KeVonn Mabon</t>
  </si>
  <si>
    <t>Khalfani Muhammad</t>
  </si>
  <si>
    <t>Khalid Abdullah</t>
  </si>
  <si>
    <t>Khari Lee</t>
  </si>
  <si>
    <t>Krishawn Hogan</t>
  </si>
  <si>
    <t>Kyle Carter</t>
  </si>
  <si>
    <t>Kyle Nelson</t>
  </si>
  <si>
    <t>Kyle Sloter</t>
  </si>
  <si>
    <t>Lance Lenoir</t>
  </si>
  <si>
    <t>Larry Clark</t>
  </si>
  <si>
    <t>Larry Pinkard</t>
  </si>
  <si>
    <t>Lenard Tillery</t>
  </si>
  <si>
    <t>Leonard Fournette</t>
  </si>
  <si>
    <t>LeShun Daniels Jr.</t>
  </si>
  <si>
    <t>Levern Jacobs</t>
  </si>
  <si>
    <t>Levine Toilolo</t>
  </si>
  <si>
    <t>Logan Thomas</t>
  </si>
  <si>
    <t>Mack Hollins</t>
  </si>
  <si>
    <t>Malachi Dupre</t>
  </si>
  <si>
    <t>Malcolm Lewis</t>
  </si>
  <si>
    <t>Manasseh Garner</t>
  </si>
  <si>
    <t>Marc Mariani</t>
  </si>
  <si>
    <t>Marcus Kemp</t>
  </si>
  <si>
    <t>Marcus Leak</t>
  </si>
  <si>
    <t>Marcus Murphy</t>
  </si>
  <si>
    <t>Mario Alford</t>
  </si>
  <si>
    <t>Marlon Brown</t>
  </si>
  <si>
    <t>Marlon Mack</t>
  </si>
  <si>
    <t>MarQueis Gray</t>
  </si>
  <si>
    <t>Marquez North</t>
  </si>
  <si>
    <t>Marquez Williams</t>
  </si>
  <si>
    <t>Marquis Bundy</t>
  </si>
  <si>
    <t>Marvin Bracy</t>
  </si>
  <si>
    <t>Marvin Hall</t>
  </si>
  <si>
    <t>Mason Schreck</t>
  </si>
  <si>
    <t>Matt Barkley</t>
  </si>
  <si>
    <t>Matt Breida</t>
  </si>
  <si>
    <t>Matt Lengel</t>
  </si>
  <si>
    <t>Matt Simms</t>
  </si>
  <si>
    <t>Matt Weiser</t>
  </si>
  <si>
    <t>Matthew Dayes</t>
  </si>
  <si>
    <t>Matthew Slater</t>
  </si>
  <si>
    <t>Maurice Harris</t>
  </si>
  <si>
    <t>Max McCaffrey</t>
  </si>
  <si>
    <t>Michael Avila</t>
  </si>
  <si>
    <t>Michael Clark</t>
  </si>
  <si>
    <t>Michael Rector</t>
  </si>
  <si>
    <t>Michael Roberts</t>
  </si>
  <si>
    <t>Michael Williams</t>
  </si>
  <si>
    <t>Mike Bercovici</t>
  </si>
  <si>
    <t>Mike Estes</t>
  </si>
  <si>
    <t>Mitch Leidner</t>
  </si>
  <si>
    <t>Mitch Mathews</t>
  </si>
  <si>
    <t>Mitchell Paige</t>
  </si>
  <si>
    <t>Mitchell Trubisky</t>
  </si>
  <si>
    <t>Mo Alie-Cox</t>
  </si>
  <si>
    <t>Montay Crockett</t>
  </si>
  <si>
    <t>Monty Madaris</t>
  </si>
  <si>
    <t>Moritz Bohringer</t>
  </si>
  <si>
    <t>Myles White</t>
  </si>
  <si>
    <t>Nate Iese</t>
  </si>
  <si>
    <t>Nate Sudfeld</t>
  </si>
  <si>
    <t>Nathan Peterman</t>
  </si>
  <si>
    <t>Nelson Spruce</t>
  </si>
  <si>
    <t>Nick Mullens</t>
  </si>
  <si>
    <t>Nick Schuessler</t>
  </si>
  <si>
    <t>Noah Brown</t>
  </si>
  <si>
    <t>Noel Thomas</t>
  </si>
  <si>
    <t>O.J. Howard</t>
  </si>
  <si>
    <t>Patrick Mahomes II</t>
  </si>
  <si>
    <t>Patrick Scales</t>
  </si>
  <si>
    <t>Paul Lasike</t>
  </si>
  <si>
    <t>Paul Turner</t>
  </si>
  <si>
    <t>Peyton Barber</t>
  </si>
  <si>
    <t>Pharaoh Brown</t>
  </si>
  <si>
    <t>Phazahn Odom</t>
  </si>
  <si>
    <t>Phillip Supernaw</t>
  </si>
  <si>
    <t>Phillip Walker</t>
  </si>
  <si>
    <t>Philly Brown</t>
  </si>
  <si>
    <t>Quayvon Hicks</t>
  </si>
  <si>
    <t>Quincy Adeboyejo</t>
  </si>
  <si>
    <t>Quincy McDuffie</t>
  </si>
  <si>
    <t>R.J. Shelton</t>
  </si>
  <si>
    <t>Randall Telfer</t>
  </si>
  <si>
    <t>Rannell Hall</t>
  </si>
  <si>
    <t>Rashad Greene Sr.</t>
  </si>
  <si>
    <t>Rashad Lawrence</t>
  </si>
  <si>
    <t>Rashad Ross</t>
  </si>
  <si>
    <t>Rashard Davis</t>
  </si>
  <si>
    <t>RaShaun Allen</t>
  </si>
  <si>
    <t>Rasheed Bailey</t>
  </si>
  <si>
    <t>Raysean Pringle</t>
  </si>
  <si>
    <t>Reggie Davis</t>
  </si>
  <si>
    <t>Reginald Davis III</t>
  </si>
  <si>
    <t>Ricardo Louis</t>
  </si>
  <si>
    <t>Richard Mullaney</t>
  </si>
  <si>
    <t>Ricky Ortiz</t>
  </si>
  <si>
    <t>Ricky Seals-Jones</t>
  </si>
  <si>
    <t>Rico Gathers</t>
  </si>
  <si>
    <t>Riley McCarron</t>
  </si>
  <si>
    <t>Robby Anderson</t>
  </si>
  <si>
    <t>Robert Davis</t>
  </si>
  <si>
    <t>Robert Tonyan</t>
  </si>
  <si>
    <t>Robert Wheelwright</t>
  </si>
  <si>
    <t>Rod Smith</t>
  </si>
  <si>
    <t>Rodney Adams</t>
  </si>
  <si>
    <t>Romar Morris</t>
  </si>
  <si>
    <t>Ronnie Shields</t>
  </si>
  <si>
    <t>Roosevelt Nix</t>
  </si>
  <si>
    <t>Rushel Shell III</t>
  </si>
  <si>
    <t>Russell Hansbrough</t>
  </si>
  <si>
    <t>Russell Shepard</t>
  </si>
  <si>
    <t>Ryan Spadola</t>
  </si>
  <si>
    <t>Ryan Switzer</t>
  </si>
  <si>
    <t>Sam Cotton</t>
  </si>
  <si>
    <t>Sam Rogers</t>
  </si>
  <si>
    <t>Samaje Perine</t>
  </si>
  <si>
    <t>Scott Orndoff</t>
  </si>
  <si>
    <t>Scott Simonson</t>
  </si>
  <si>
    <t>Sean Culkin</t>
  </si>
  <si>
    <t>Sean Mannion</t>
  </si>
  <si>
    <t>Sean Renfree</t>
  </si>
  <si>
    <t>Seantavius Jones</t>
  </si>
  <si>
    <t>Sefo Liufau</t>
  </si>
  <si>
    <t>Senorise Perry</t>
  </si>
  <si>
    <t>Seth DeValve</t>
  </si>
  <si>
    <t>Shakeir Ryan</t>
  </si>
  <si>
    <t>Shane Smith</t>
  </si>
  <si>
    <t>Shane Wynn</t>
  </si>
  <si>
    <t>Shaq Hill</t>
  </si>
  <si>
    <t>Shelton Gibson</t>
  </si>
  <si>
    <t>Skyler Howard</t>
  </si>
  <si>
    <t>Soma Vainuku</t>
  </si>
  <si>
    <t>Speedy Noil</t>
  </si>
  <si>
    <t>Stacy Coley</t>
  </si>
  <si>
    <t>Stanley Williams</t>
  </si>
  <si>
    <t>Stephen Morris</t>
  </si>
  <si>
    <t>Stevan Ridley</t>
  </si>
  <si>
    <t>Steven Scheu</t>
  </si>
  <si>
    <t>Steven Wroblewski</t>
  </si>
  <si>
    <t>Stevie Donatell</t>
  </si>
  <si>
    <t>T.J. Logan</t>
  </si>
  <si>
    <t>T.J. Yates</t>
  </si>
  <si>
    <t>Tani Tupou</t>
  </si>
  <si>
    <t>Tanner Gentry</t>
  </si>
  <si>
    <t>Tanner McEvoy</t>
  </si>
  <si>
    <t>Taquan Mizzell</t>
  </si>
  <si>
    <t>Tarik Cohen</t>
  </si>
  <si>
    <t>Tavarres King</t>
  </si>
  <si>
    <t>Taylor McNamara</t>
  </si>
  <si>
    <t>Taysom Hill</t>
  </si>
  <si>
    <t>Taywan Taylor</t>
  </si>
  <si>
    <t>Temarrick Hemingway</t>
  </si>
  <si>
    <t>Terrell Newby</t>
  </si>
  <si>
    <t>Terrell Sinkfield Jr.</t>
  </si>
  <si>
    <t>Terrell Watson</t>
  </si>
  <si>
    <t>Terrelle Pryor Sr.</t>
  </si>
  <si>
    <t>Terrence Magee</t>
  </si>
  <si>
    <t>Tevaun Smith</t>
  </si>
  <si>
    <t>Tevin Jones</t>
  </si>
  <si>
    <t>Thad Lewis</t>
  </si>
  <si>
    <t>Thomas Duarte</t>
  </si>
  <si>
    <t>Thomas Sperbeck</t>
  </si>
  <si>
    <t>Tim Cook</t>
  </si>
  <si>
    <t>Tim Patrick</t>
  </si>
  <si>
    <t>Tim White</t>
  </si>
  <si>
    <t>Tion Green</t>
  </si>
  <si>
    <t>Titus Davis</t>
  </si>
  <si>
    <t>Tommy Bohanon</t>
  </si>
  <si>
    <t>Tommylee Lewis</t>
  </si>
  <si>
    <t>Tony Stevens</t>
  </si>
  <si>
    <t>Tony Washington</t>
  </si>
  <si>
    <t>Tra Carson</t>
  </si>
  <si>
    <t>Travin Dural</t>
  </si>
  <si>
    <t>Travis Rudolph</t>
  </si>
  <si>
    <t>Travis Wilson</t>
  </si>
  <si>
    <t>Tre Madden</t>
  </si>
  <si>
    <t>Trent Taylor</t>
  </si>
  <si>
    <t>Trevor Graham</t>
  </si>
  <si>
    <t>Trevor Knight</t>
  </si>
  <si>
    <t>Trey Edmunds</t>
  </si>
  <si>
    <t>Trey Griffey</t>
  </si>
  <si>
    <t>Trey Williams</t>
  </si>
  <si>
    <t>Troymaine Pope</t>
  </si>
  <si>
    <t>Tyler Bray</t>
  </si>
  <si>
    <t>Tyler Ferguson</t>
  </si>
  <si>
    <t>Tyler McCloskey</t>
  </si>
  <si>
    <t>Tyler Renew</t>
  </si>
  <si>
    <t>Tyrone Swoopes</t>
  </si>
  <si>
    <t>Uzoma Nwachukwu</t>
  </si>
  <si>
    <t>Victor Bolden Jr.</t>
  </si>
  <si>
    <t>Walter Powell</t>
  </si>
  <si>
    <t>Wayne Gallman</t>
  </si>
  <si>
    <t>Wendall Williams</t>
  </si>
  <si>
    <t>Wes Lunt</t>
  </si>
  <si>
    <t>Will Fuller V</t>
  </si>
  <si>
    <t>Will Tukuafu</t>
  </si>
  <si>
    <t>William Stanback</t>
  </si>
  <si>
    <t>Wyatt Houston</t>
  </si>
  <si>
    <t>Xavier Rush</t>
  </si>
  <si>
    <t>Zac Brooks</t>
  </si>
  <si>
    <t>Zac Dysert</t>
  </si>
  <si>
    <t>Zach Brown</t>
  </si>
  <si>
    <t>Zach Conque</t>
  </si>
  <si>
    <t>Zach Laskey</t>
  </si>
  <si>
    <t>Zach Mettenberger</t>
  </si>
  <si>
    <t>Zach Pascal</t>
  </si>
  <si>
    <t>Zach Terrell</t>
  </si>
  <si>
    <t>Zay Jones</t>
  </si>
  <si>
    <t>Wil Lutz</t>
  </si>
  <si>
    <t>Stephen Hauschka</t>
  </si>
  <si>
    <t>Kai Forbath</t>
  </si>
  <si>
    <t>Aldrick Rosas</t>
  </si>
  <si>
    <t>Zane Gonzalez</t>
  </si>
  <si>
    <t>Younghoe Koo</t>
  </si>
  <si>
    <t>Mike Meyer</t>
  </si>
  <si>
    <t>Nick Rose</t>
  </si>
  <si>
    <t>John Lunsford</t>
  </si>
  <si>
    <t>Ross Martin</t>
  </si>
  <si>
    <t>Marshall Koehn</t>
  </si>
  <si>
    <t>Jonathan Brown</t>
  </si>
  <si>
    <t>Devon Bell</t>
  </si>
  <si>
    <t>Sam Ficken</t>
  </si>
  <si>
    <t>Cory Carter</t>
  </si>
  <si>
    <t>Jake Elliott</t>
  </si>
  <si>
    <t>Harrison Butker</t>
  </si>
  <si>
    <t>Giorgio Tavecchio</t>
  </si>
  <si>
    <t>Bobby Puyol</t>
  </si>
  <si>
    <t>Kenny Allen</t>
  </si>
  <si>
    <t>Andy Phillips</t>
  </si>
  <si>
    <t>Brett Maher</t>
  </si>
  <si>
    <t>Jordan Gay</t>
  </si>
  <si>
    <t>Zach Hocker</t>
  </si>
  <si>
    <t>Travis Coons</t>
  </si>
  <si>
    <t>David Johnson RB</t>
  </si>
  <si>
    <t>David Johnson TE</t>
  </si>
  <si>
    <t>Chris Thompson RB</t>
  </si>
  <si>
    <t>Chris Thompson WR</t>
  </si>
  <si>
    <t>Ryan Griffin QB</t>
  </si>
  <si>
    <t>Ryan Griffin TE</t>
  </si>
  <si>
    <t>Los Angeles Chargers</t>
  </si>
  <si>
    <t>Los Angeles Rams</t>
  </si>
  <si>
    <t>DOnta Foreman</t>
  </si>
  <si>
    <t>DeAngelo Henderson</t>
  </si>
  <si>
    <t>KaDeem Carey</t>
  </si>
  <si>
    <t>Kaimi Fairbairn</t>
  </si>
  <si>
    <t>Cedric ONeal</t>
  </si>
  <si>
    <t>Ryan OMalley</t>
  </si>
  <si>
    <t>ITavius Mathers</t>
  </si>
  <si>
    <t>DeVeon Smith</t>
  </si>
  <si>
    <t>Damoreea Stringfellow</t>
  </si>
  <si>
    <t>BraLon Cherry</t>
  </si>
  <si>
    <t>Deante Gray</t>
  </si>
  <si>
    <t>DeMard Llorens</t>
  </si>
  <si>
    <t>DeQuan Hampton</t>
  </si>
  <si>
    <t>JeRon Hamm</t>
  </si>
  <si>
    <t>DaRon Brown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</si>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</sst>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/>
    <xf numFmtId="0" fontId="0" fillId="0" borderId="0" xfId="0" applyNumberFormat="1"/>
    <xf numFmtId="0" fontId="0" fillId="0" borderId="0" xfId="0" applyNumberFormat="1" applyFill="1"/>
    <xf numFmtId="0" fontId="0" fillId="0" borderId="0" xfId="0" applyAlignment="1"/>
    <xf numFmtId="0" fontId="0" fillId="0" borderId="0" xfId="0" applyFill="1" applyAlignment="1"/>
    <xf numFmtId="0" fontId="0" fillId="0" borderId="0" xfId="0" applyNumberFormat="1" applyFill="1" applyAlignment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0" fontId="0" fillId="0" borderId="0" xfId="0" applyFont="1" applyBorder="1"/>
    <xf numFmtId="1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39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2" name="Years" displayName="Years" ref="A1:B6" totalsRowShown="0">
  <autoFilter ref="A1:B6"/>
  <tableColumns count="2">
    <tableColumn id="2" name="year"/>
    <tableColumn id="3" name="yearId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8" name="TEStats" displayName="TEStats" ref="A1:K442" totalsRowShown="0">
  <autoFilter ref="A1:K442"/>
  <sortState ref="A2:K443">
    <sortCondition ref="B1:B443"/>
  </sortState>
  <tableColumns count="11">
    <tableColumn id="1" name="Player"/>
    <tableColumn id="2" name="playerId" dataDxfId="19">
      <calculatedColumnFormula>VLOOKUP(A2,Players[Name]:Players[PlayerId],2,FALSE)</calculatedColumnFormula>
    </tableColumn>
    <tableColumn id="3" name="Year"/>
    <tableColumn id="4" name="Rank"/>
    <tableColumn id="11" name="Receptions"/>
    <tableColumn id="12" name="RecYards"/>
    <tableColumn id="13" name="RecTDs"/>
    <tableColumn id="16" name="Fumbles"/>
    <tableColumn id="17" name="Points" dataDxfId="18"/>
    <tableColumn id="19" name="YearId" dataDxfId="17">
      <calculatedColumnFormula>VLOOKUP(TEStats[Year],Years[],2,FALSE)</calculatedColumnFormula>
    </tableColumn>
    <tableColumn id="20" name="SQL" dataDxfId="16">
      <calculatedColumnFormula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calculatedColumnFormula>
    </tableColumn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9" name="DSTStats" displayName="DSTStats" ref="A1:J161" totalsRowShown="0">
  <autoFilter ref="A1:J161"/>
  <sortState ref="A2:J161">
    <sortCondition ref="B1:B161"/>
  </sortState>
  <tableColumns count="10">
    <tableColumn id="1" name="Player"/>
    <tableColumn id="2" name="playerId" dataDxfId="15">
      <calculatedColumnFormula>VLOOKUP(A2,Players[Name]:Players[PlayerId],2,FALSE)</calculatedColumnFormula>
    </tableColumn>
    <tableColumn id="3" name="Year"/>
    <tableColumn id="4" name="Rank"/>
    <tableColumn id="5" name="PtAll"/>
    <tableColumn id="6" name="Sacks" dataDxfId="14"/>
    <tableColumn id="7" name="Ints" dataDxfId="13"/>
    <tableColumn id="8" name="Points" dataDxfId="12"/>
    <tableColumn id="9" name="YearId" dataDxfId="11">
      <calculatedColumnFormula>VLOOKUP(DSTStats[Year],Years[],2,FALSE)</calculatedColumnFormula>
    </tableColumn>
    <tableColumn id="10" name="SQL" dataDxfId="10">
      <calculatedColumnFormula>CONCATENATE("INSERT INTO dstStats(playerId,yearId,ranking,points,pointsAllowed,sacks,ints) VALUES (",DSTStats[playerId],",",DSTStats[YearId],",",DSTStats[Rank],",",DSTStats[Points],",",DSTStats[PtAll],",",DSTStats[Sacks],",",DSTStats[Ints],")")</calculatedColumnFormula>
    </tableColumn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11" name="KStats" displayName="KStats" ref="A1:I171" totalsRowShown="0">
  <autoFilter ref="A1:I171"/>
  <sortState ref="A2:I171">
    <sortCondition ref="B1:B171"/>
  </sortState>
  <tableColumns count="9">
    <tableColumn id="1" name="Name"/>
    <tableColumn id="2" name="PlayerId" dataDxfId="9">
      <calculatedColumnFormula>VLOOKUP(A2,Players[Name]:Players[PlayerId],2,FALSE)</calculatedColumnFormula>
    </tableColumn>
    <tableColumn id="3" name="Year"/>
    <tableColumn id="4" name="Rank"/>
    <tableColumn id="5" name="FGM"/>
    <tableColumn id="6" name="PAT"/>
    <tableColumn id="7" name="Points" dataDxfId="8"/>
    <tableColumn id="9" name="YearId" dataDxfId="7">
      <calculatedColumnFormula>VLOOKUP(KStats[Year],Years[],2,FALSE)</calculatedColumnFormula>
    </tableColumn>
    <tableColumn id="10" name="SQL" dataDxfId="6">
      <calculatedColumnFormula>CONCATENATE("INSERT INTO kStats(playerId,yearId,ranking,points,fgm,pat) VALUES (",KStats[PlayerId],",",KStats[YearId],",",KStats[Rank],",",KStats[Points],",",KStats[FGM],",",KStats[PAT],")")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Positions" displayName="Positions" ref="A1:B7" totalsRowShown="0">
  <autoFilter ref="A1:B7"/>
  <tableColumns count="2">
    <tableColumn id="1" name="position"/>
    <tableColumn id="2" name="positionI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5" name="Teams" displayName="Teams" ref="A1:B34" totalsRowShown="0">
  <autoFilter ref="A1:B34"/>
  <tableColumns count="2">
    <tableColumn id="1" name="teamShort"/>
    <tableColumn id="2" name="teamI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16" name="Picks" displayName="Picks" ref="A1:D225" totalsRowShown="0">
  <autoFilter ref="A1:D225"/>
  <tableColumns count="4">
    <tableColumn id="1" name="Pick"/>
    <tableColumn id="2" name="Round" dataDxfId="38">
      <calculatedColumnFormula>CEILING(Picks[Pick]/14,1)</calculatedColumnFormula>
    </tableColumn>
    <tableColumn id="3" name="DraftOrder"/>
    <tableColumn id="4" name="SQL" dataDxfId="37">
      <calculatedColumnFormula>CONCATENATE("INSERT INTO picks (leagueId,rosterId,round,pick) VALUES (1,",Picks[DraftOrder],",",Picks[Round],",",Picks[Pick],")")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1:E16" totalsRowShown="0">
  <autoFilter ref="A1:E16"/>
  <sortState ref="A2:D16">
    <sortCondition ref="C1:C16"/>
  </sortState>
  <tableColumns count="5">
    <tableColumn id="1" name="leagueId"/>
    <tableColumn id="2" name="roster"/>
    <tableColumn id="3" name="draftOrder"/>
    <tableColumn id="4" name="sql" dataDxfId="36">
      <calculatedColumnFormula>CONCATENATE("INSERT INTO rosters( leagueId, roster, draftOrder ) VALUES(",Table1[leagueId],",'",Table1[roster],"',",Table1[draftOrder],")")</calculatedColumnFormula>
    </tableColumn>
    <tableColumn id="5" name="update" dataDxfId="0">
      <calculatedColumnFormula>"UPDATE rosters SET roster = '"&amp;Table1[roster]&amp;"' WHERE draftOrder = "&amp;Table1[draftOrder]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3" name="Players" displayName="Players" ref="A1:I1201" totalsRowShown="0" headerRowCellStyle="Normal" dataCellStyle="Normal">
  <autoFilter ref="A1:I1201"/>
  <sortState ref="A2:I1201">
    <sortCondition ref="C1:C1201"/>
  </sortState>
  <tableColumns count="9">
    <tableColumn id="9" name="Rank" dataDxfId="34" dataCellStyle="Normal"/>
    <tableColumn id="4" name="Name"/>
    <tableColumn id="5" name="PlayerId" dataCellStyle="Normal"/>
    <tableColumn id="2" name="Team" dataDxfId="33" dataCellStyle="Normal"/>
    <tableColumn id="3" name="Pos" dataDxfId="32" dataCellStyle="Normal"/>
    <tableColumn id="6" name="TeamId" dataDxfId="31" dataCellStyle="Normal">
      <calculatedColumnFormula>VLOOKUP(Players[Team],Teams[],2,FALSE)</calculatedColumnFormula>
    </tableColumn>
    <tableColumn id="7" name="PositionId" dataDxfId="30" dataCellStyle="Normal">
      <calculatedColumnFormula>VLOOKUP(Players[Pos],Positions[],2,FALSE)</calculatedColumnFormula>
    </tableColumn>
    <tableColumn id="8" name="SQL" dataDxfId="29" dataCellStyle="Normal">
      <calculatedColumnFormula>CONCATENATE("INSERT INTO Players(playerName,positionId,teamId) VALUES ('",Players[Name],"',",Players[PositionId],",",Players[TeamId],")")</calculatedColumnFormula>
    </tableColumn>
    <tableColumn id="1" name="SQL Assign" dataDxfId="28" dataCellStyle="Normal">
      <calculatedColumnFormula>CONCATENATE("INSERT INTO Assignments(playerId,rosterId,round,pick) VALUES (",Players[PlayerId],",0,0,0)")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N296" totalsRowShown="0">
  <autoFilter ref="A1:N296"/>
  <sortState ref="A2:N296">
    <sortCondition ref="B1:B296"/>
  </sortState>
  <tableColumns count="14">
    <tableColumn id="22" name="Player"/>
    <tableColumn id="2" name="playerId" dataDxfId="5">
      <calculatedColumnFormula>VLOOKUP(A2,Players[Name]:Players[PlayerId],2,FALSE)</calculatedColumnFormula>
    </tableColumn>
    <tableColumn id="5" name="Year" dataDxfId="4"/>
    <tableColumn id="6" name="Rank"/>
    <tableColumn id="7" name="PassYards"/>
    <tableColumn id="8" name="PassTDs"/>
    <tableColumn id="9" name="Ints"/>
    <tableColumn id="10" name="RushAtt"/>
    <tableColumn id="11" name="RushYard"/>
    <tableColumn id="12" name="RushTD"/>
    <tableColumn id="18" name="Fum"/>
    <tableColumn id="19" name="Points" dataDxfId="3"/>
    <tableColumn id="24" name="YearId" dataDxfId="2">
      <calculatedColumnFormula>VLOOKUP(Table6[Year],Years[],2,FALSE)</calculatedColumnFormula>
    </tableColumn>
    <tableColumn id="25" name="SQL" dataDxfId="1">
      <calculatedColumnFormula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7" name="RBStats" displayName="RBStats" ref="A1:N585" totalsRowShown="0">
  <autoFilter ref="A1:N585"/>
  <sortState ref="A2:N585">
    <sortCondition ref="B1:B585"/>
  </sortState>
  <tableColumns count="14">
    <tableColumn id="1" name="Player" dataDxfId="27"/>
    <tableColumn id="2" name="playerId" dataDxfId="26">
      <calculatedColumnFormula>VLOOKUP(A2,Players[Name]:Players[PlayerId],2,FALSE)</calculatedColumnFormula>
    </tableColumn>
    <tableColumn id="3" name="Year"/>
    <tableColumn id="4" name="Rank"/>
    <tableColumn id="8" name="RushAtt"/>
    <tableColumn id="9" name="RushYard"/>
    <tableColumn id="10" name="RushTD"/>
    <tableColumn id="11" name="Receptions"/>
    <tableColumn id="12" name="RecYards"/>
    <tableColumn id="13" name="RecTDs"/>
    <tableColumn id="16" name="Fumbles"/>
    <tableColumn id="17" name="Points" dataDxfId="25"/>
    <tableColumn id="19" name="YearId" dataDxfId="24">
      <calculatedColumnFormula>VLOOKUP(RBStats[Year],Years[],2,FALSE)</calculatedColumnFormula>
    </tableColumn>
    <tableColumn id="20" name="SQL" dataDxfId="23">
      <calculatedColumnFormula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calculatedColumnFormula>
    </tableColumn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A1:K809" totalsRowShown="0">
  <autoFilter ref="A1:K809"/>
  <sortState ref="A2:K809">
    <sortCondition ref="B1:B809"/>
  </sortState>
  <tableColumns count="11">
    <tableColumn id="1" name="Player"/>
    <tableColumn id="2" name="playerId" dataDxfId="22">
      <calculatedColumnFormula>VLOOKUP(A2,Players[Name]:Players[PlayerId],2,FALSE)</calculatedColumnFormula>
    </tableColumn>
    <tableColumn id="3" name="Year"/>
    <tableColumn id="4" name="Rank"/>
    <tableColumn id="5" name="Receptions"/>
    <tableColumn id="6" name="RecYards"/>
    <tableColumn id="7" name="RecTDs"/>
    <tableColumn id="8" name="Fumbles"/>
    <tableColumn id="9" name="Points"/>
    <tableColumn id="11" name="YearId" dataDxfId="21">
      <calculatedColumnFormula>VLOOKUP(Table10[Year],Years[],2,FALSE)</calculatedColumnFormula>
    </tableColumn>
    <tableColumn id="12" name="SQL" dataDxfId="20">
      <calculatedColumnFormula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255</v>
      </c>
      <c r="B1" t="s">
        <v>254</v>
      </c>
    </row>
    <row r="2" spans="1:2" x14ac:dyDescent="0.25">
      <c r="A2" s="16">
        <v>2017</v>
      </c>
      <c r="B2" s="16">
        <v>1</v>
      </c>
    </row>
    <row r="3" spans="1:2" x14ac:dyDescent="0.25">
      <c r="A3" s="16">
        <v>2016</v>
      </c>
      <c r="B3" s="16">
        <v>2</v>
      </c>
    </row>
    <row r="4" spans="1:2" x14ac:dyDescent="0.25">
      <c r="A4">
        <v>2015</v>
      </c>
      <c r="B4">
        <v>3</v>
      </c>
    </row>
    <row r="5" spans="1:2" x14ac:dyDescent="0.25">
      <c r="A5">
        <v>2014</v>
      </c>
      <c r="B5">
        <v>4</v>
      </c>
    </row>
    <row r="6" spans="1:2" x14ac:dyDescent="0.25">
      <c r="A6">
        <v>2013</v>
      </c>
      <c r="B6">
        <v>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2"/>
  <sheetViews>
    <sheetView topLeftCell="A378" zoomScale="85" zoomScaleNormal="85" workbookViewId="0">
      <selection activeCell="K2" sqref="K2:K442"/>
    </sheetView>
  </sheetViews>
  <sheetFormatPr defaultRowHeight="15" x14ac:dyDescent="0.25"/>
  <cols>
    <col min="1" max="1" width="22.7109375" bestFit="1" customWidth="1"/>
    <col min="2" max="2" width="10.5703125" bestFit="1" customWidth="1"/>
    <col min="3" max="3" width="7.28515625" bestFit="1" customWidth="1"/>
    <col min="4" max="4" width="10.28515625" bestFit="1" customWidth="1"/>
    <col min="5" max="5" width="13.140625" bestFit="1" customWidth="1"/>
    <col min="6" max="6" width="11.28515625" bestFit="1" customWidth="1"/>
    <col min="7" max="7" width="9.5703125" bestFit="1" customWidth="1"/>
    <col min="8" max="8" width="10.85546875" bestFit="1" customWidth="1"/>
    <col min="9" max="9" width="9.5703125" bestFit="1" customWidth="1"/>
    <col min="10" max="10" width="9" bestFit="1" customWidth="1"/>
    <col min="11" max="11" width="128.42578125" bestFit="1" customWidth="1"/>
  </cols>
  <sheetData>
    <row r="1" spans="1:11" x14ac:dyDescent="0.25">
      <c r="A1" t="s">
        <v>226</v>
      </c>
      <c r="B1" t="s">
        <v>245</v>
      </c>
      <c r="C1" t="s">
        <v>244</v>
      </c>
      <c r="D1" t="s">
        <v>247</v>
      </c>
      <c r="E1" t="s">
        <v>240</v>
      </c>
      <c r="F1" t="s">
        <v>241</v>
      </c>
      <c r="G1" t="s">
        <v>242</v>
      </c>
      <c r="H1" t="s">
        <v>243</v>
      </c>
      <c r="I1" t="s">
        <v>249</v>
      </c>
      <c r="J1" t="s">
        <v>256</v>
      </c>
      <c r="K1" t="s">
        <v>233</v>
      </c>
    </row>
    <row r="2" spans="1:11" x14ac:dyDescent="0.25">
      <c r="A2" s="16" t="s">
        <v>86</v>
      </c>
      <c r="B2" s="2">
        <f>VLOOKUP(A2,Players[Name]:Players[PlayerId],2,FALSE)</f>
        <v>47</v>
      </c>
      <c r="C2" s="11">
        <v>2017</v>
      </c>
      <c r="D2" s="16">
        <v>47</v>
      </c>
      <c r="E2" s="15">
        <v>80.400000000000006</v>
      </c>
      <c r="F2" s="16">
        <v>1085</v>
      </c>
      <c r="G2" s="15">
        <v>10.3</v>
      </c>
      <c r="H2" s="15">
        <v>1.1000000000000001</v>
      </c>
      <c r="I2" s="21">
        <v>185.85</v>
      </c>
      <c r="J2" s="2">
        <f>VLOOKUP(TEStats[Year],Years[],2,FALSE)</f>
        <v>1</v>
      </c>
      <c r="K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(47,1,47,185.85,80.4,1085,10.3,1.1)</v>
      </c>
    </row>
    <row r="3" spans="1:11" x14ac:dyDescent="0.25">
      <c r="A3" t="s">
        <v>86</v>
      </c>
      <c r="B3" s="2">
        <f>VLOOKUP(A3,Players[Name]:Players[PlayerId],2,FALSE)</f>
        <v>47</v>
      </c>
      <c r="C3" s="16">
        <v>2016</v>
      </c>
      <c r="D3" s="16">
        <v>256</v>
      </c>
      <c r="E3">
        <v>25</v>
      </c>
      <c r="F3" s="16">
        <v>540</v>
      </c>
      <c r="G3">
        <v>3</v>
      </c>
      <c r="H3">
        <v>0</v>
      </c>
      <c r="I3" s="16">
        <v>69.599999999999994</v>
      </c>
      <c r="J3" s="2">
        <f>VLOOKUP(TEStats[Year],Years[],2,FALSE)</f>
        <v>2</v>
      </c>
      <c r="K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(47,2,256,69.6,25,540,3,0)</v>
      </c>
    </row>
    <row r="4" spans="1:11" x14ac:dyDescent="0.25">
      <c r="A4" t="s">
        <v>86</v>
      </c>
      <c r="B4" s="2">
        <f>VLOOKUP(A4,Players[Name]:Players[PlayerId],2,FALSE)</f>
        <v>47</v>
      </c>
      <c r="C4" s="16">
        <v>2015</v>
      </c>
      <c r="D4">
        <v>54</v>
      </c>
      <c r="E4">
        <v>72</v>
      </c>
      <c r="F4">
        <v>1176</v>
      </c>
      <c r="G4">
        <v>11</v>
      </c>
      <c r="H4">
        <v>0</v>
      </c>
      <c r="I4" s="16">
        <v>185.04</v>
      </c>
      <c r="J4" s="2">
        <f>VLOOKUP(TEStats[Year],Years[],2,FALSE)</f>
        <v>3</v>
      </c>
      <c r="K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(47,3,54,185.04,72,1176,11,0)</v>
      </c>
    </row>
    <row r="5" spans="1:11" x14ac:dyDescent="0.25">
      <c r="A5" t="s">
        <v>86</v>
      </c>
      <c r="B5" s="2">
        <f>VLOOKUP(A5,Players[Name]:Players[PlayerId],2,FALSE)</f>
        <v>47</v>
      </c>
      <c r="C5" s="16">
        <v>2014</v>
      </c>
      <c r="D5">
        <v>29</v>
      </c>
      <c r="E5">
        <v>82</v>
      </c>
      <c r="F5">
        <v>1124</v>
      </c>
      <c r="G5">
        <v>12</v>
      </c>
      <c r="H5">
        <v>0</v>
      </c>
      <c r="I5" s="21">
        <v>198.96</v>
      </c>
      <c r="J5" s="2">
        <f>VLOOKUP(TEStats[Year],Years[],2,FALSE)</f>
        <v>4</v>
      </c>
      <c r="K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(47,4,29,198.96,82,1124,12,0)</v>
      </c>
    </row>
    <row r="6" spans="1:11" x14ac:dyDescent="0.25">
      <c r="A6" t="s">
        <v>86</v>
      </c>
      <c r="B6" s="2">
        <f>VLOOKUP(A6,Players[Name]:Players[PlayerId],2,FALSE)</f>
        <v>47</v>
      </c>
      <c r="C6" s="16">
        <v>2013</v>
      </c>
      <c r="D6">
        <v>124</v>
      </c>
      <c r="E6">
        <v>39</v>
      </c>
      <c r="F6">
        <v>592</v>
      </c>
      <c r="G6">
        <v>4</v>
      </c>
      <c r="H6">
        <v>0</v>
      </c>
      <c r="I6" s="21">
        <v>86.68</v>
      </c>
      <c r="J6" s="2">
        <f>VLOOKUP(TEStats[Year],Years[],2,FALSE)</f>
        <v>5</v>
      </c>
      <c r="K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(47,5,124,86.68,39,592,4,0)</v>
      </c>
    </row>
    <row r="7" spans="1:11" x14ac:dyDescent="0.25">
      <c r="A7" t="s">
        <v>69</v>
      </c>
      <c r="B7" s="2">
        <f>VLOOKUP(A7,Players[Name]:Players[PlayerId],2,FALSE)</f>
        <v>53</v>
      </c>
      <c r="C7" s="16">
        <v>2017</v>
      </c>
      <c r="D7">
        <v>53</v>
      </c>
      <c r="E7">
        <v>83.6</v>
      </c>
      <c r="F7">
        <v>1106</v>
      </c>
      <c r="G7">
        <v>9.1999999999999993</v>
      </c>
      <c r="H7">
        <v>1.1000000000000001</v>
      </c>
      <c r="I7" s="21">
        <v>182.85</v>
      </c>
      <c r="J7" s="2">
        <f>VLOOKUP(TEStats[Year],Years[],2,FALSE)</f>
        <v>1</v>
      </c>
      <c r="K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(53,1,53,182.85,83.6,1106,9.2,1.1)</v>
      </c>
    </row>
    <row r="8" spans="1:11" x14ac:dyDescent="0.25">
      <c r="A8" t="s">
        <v>69</v>
      </c>
      <c r="B8" s="2">
        <f>VLOOKUP(A8,Players[Name]:Players[PlayerId],2,FALSE)</f>
        <v>53</v>
      </c>
      <c r="C8" s="16">
        <v>2016</v>
      </c>
      <c r="D8">
        <v>116</v>
      </c>
      <c r="E8">
        <v>65</v>
      </c>
      <c r="F8">
        <v>923</v>
      </c>
      <c r="G8">
        <v>6</v>
      </c>
      <c r="H8">
        <v>2</v>
      </c>
      <c r="I8" s="16">
        <v>134.16999999999999</v>
      </c>
      <c r="J8" s="2">
        <f>VLOOKUP(TEStats[Year],Years[],2,FALSE)</f>
        <v>2</v>
      </c>
      <c r="K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(53,2,116,134.17,65,923,6,2)</v>
      </c>
    </row>
    <row r="9" spans="1:11" x14ac:dyDescent="0.25">
      <c r="A9" t="s">
        <v>69</v>
      </c>
      <c r="B9" s="2">
        <f>VLOOKUP(A9,Players[Name]:Players[PlayerId],2,FALSE)</f>
        <v>53</v>
      </c>
      <c r="C9" s="16">
        <v>2015</v>
      </c>
      <c r="D9">
        <v>212</v>
      </c>
      <c r="E9">
        <v>48</v>
      </c>
      <c r="F9">
        <v>605</v>
      </c>
      <c r="G9">
        <v>2</v>
      </c>
      <c r="H9">
        <v>0</v>
      </c>
      <c r="I9" s="16">
        <v>84.2</v>
      </c>
      <c r="J9" s="2">
        <f>VLOOKUP(TEStats[Year],Years[],2,FALSE)</f>
        <v>3</v>
      </c>
      <c r="K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(53,3,212,84.2,48,605,2,0)</v>
      </c>
    </row>
    <row r="10" spans="1:11" x14ac:dyDescent="0.25">
      <c r="A10" t="s">
        <v>69</v>
      </c>
      <c r="B10" s="2">
        <f>VLOOKUP(A10,Players[Name]:Players[PlayerId],2,FALSE)</f>
        <v>53</v>
      </c>
      <c r="C10" s="16">
        <v>2014</v>
      </c>
      <c r="D10">
        <v>47</v>
      </c>
      <c r="E10">
        <v>85</v>
      </c>
      <c r="F10">
        <v>889</v>
      </c>
      <c r="G10">
        <v>10</v>
      </c>
      <c r="H10">
        <v>2</v>
      </c>
      <c r="I10" s="21">
        <v>176.56</v>
      </c>
      <c r="J10" s="2">
        <f>VLOOKUP(TEStats[Year],Years[],2,FALSE)</f>
        <v>4</v>
      </c>
      <c r="K1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(53,4,47,176.56,85,889,10,2)</v>
      </c>
    </row>
    <row r="11" spans="1:11" x14ac:dyDescent="0.25">
      <c r="A11" t="s">
        <v>69</v>
      </c>
      <c r="B11" s="2">
        <f>VLOOKUP(A11,Players[Name]:Players[PlayerId],2,FALSE)</f>
        <v>53</v>
      </c>
      <c r="C11" s="16">
        <v>2013</v>
      </c>
      <c r="D11">
        <v>10</v>
      </c>
      <c r="E11">
        <v>86</v>
      </c>
      <c r="F11">
        <v>1215</v>
      </c>
      <c r="G11">
        <v>16</v>
      </c>
      <c r="H11">
        <v>0</v>
      </c>
      <c r="I11" s="21">
        <v>235.6</v>
      </c>
      <c r="J11" s="2">
        <f>VLOOKUP(TEStats[Year],Years[],2,FALSE)</f>
        <v>5</v>
      </c>
      <c r="K1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(53,5,10,235.6,86,1215,16,0)</v>
      </c>
    </row>
    <row r="12" spans="1:11" x14ac:dyDescent="0.25">
      <c r="A12" t="s">
        <v>306</v>
      </c>
      <c r="B12" s="2">
        <f>VLOOKUP(A12,Players[Name]:Players[PlayerId],2,FALSE)</f>
        <v>69</v>
      </c>
      <c r="C12" s="16">
        <v>2017</v>
      </c>
      <c r="D12">
        <v>69</v>
      </c>
      <c r="E12">
        <v>79.900000000000006</v>
      </c>
      <c r="F12">
        <v>980</v>
      </c>
      <c r="G12">
        <v>9</v>
      </c>
      <c r="H12">
        <v>1.1000000000000001</v>
      </c>
      <c r="I12" s="21">
        <v>170.82</v>
      </c>
      <c r="J12" s="2">
        <f>VLOOKUP(TEStats[Year],Years[],2,FALSE)</f>
        <v>1</v>
      </c>
      <c r="K1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(69,1,69,170.82,79.9,980,9,1.1)</v>
      </c>
    </row>
    <row r="13" spans="1:11" x14ac:dyDescent="0.25">
      <c r="A13" t="s">
        <v>306</v>
      </c>
      <c r="B13" s="2">
        <f>VLOOKUP(A13,Players[Name]:Players[PlayerId],2,FALSE)</f>
        <v>69</v>
      </c>
      <c r="C13" s="16">
        <v>2016</v>
      </c>
      <c r="D13">
        <v>129</v>
      </c>
      <c r="E13">
        <v>66</v>
      </c>
      <c r="F13">
        <v>686</v>
      </c>
      <c r="G13">
        <v>6</v>
      </c>
      <c r="H13">
        <v>1</v>
      </c>
      <c r="I13" s="16">
        <v>127.44</v>
      </c>
      <c r="J13" s="2">
        <f>VLOOKUP(TEStats[Year],Years[],2,FALSE)</f>
        <v>2</v>
      </c>
      <c r="K1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(69,2,129,127.44,66,686,6,1)</v>
      </c>
    </row>
    <row r="14" spans="1:11" x14ac:dyDescent="0.25">
      <c r="A14" t="s">
        <v>306</v>
      </c>
      <c r="B14" s="2">
        <f>VLOOKUP(A14,Players[Name]:Players[PlayerId],2,FALSE)</f>
        <v>69</v>
      </c>
      <c r="C14" s="16">
        <v>2015</v>
      </c>
      <c r="D14">
        <v>51</v>
      </c>
      <c r="E14">
        <v>87</v>
      </c>
      <c r="F14">
        <v>952</v>
      </c>
      <c r="G14">
        <v>11</v>
      </c>
      <c r="H14">
        <v>2</v>
      </c>
      <c r="I14" s="16">
        <v>187.08</v>
      </c>
      <c r="J14" s="2">
        <f>VLOOKUP(TEStats[Year],Years[],2,FALSE)</f>
        <v>3</v>
      </c>
      <c r="K1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(69,3,51,187.08,87,952,11,2)</v>
      </c>
    </row>
    <row r="15" spans="1:11" x14ac:dyDescent="0.25">
      <c r="A15" t="s">
        <v>306</v>
      </c>
      <c r="B15" s="2">
        <f>VLOOKUP(A15,Players[Name]:Players[PlayerId],2,FALSE)</f>
        <v>69</v>
      </c>
      <c r="C15" s="16">
        <v>2014</v>
      </c>
      <c r="D15">
        <v>213</v>
      </c>
      <c r="E15">
        <v>50</v>
      </c>
      <c r="F15">
        <v>465</v>
      </c>
      <c r="G15">
        <v>0</v>
      </c>
      <c r="H15">
        <v>1</v>
      </c>
      <c r="I15" s="21">
        <v>66.599999999999994</v>
      </c>
      <c r="J15" s="2">
        <f>VLOOKUP(TEStats[Year],Years[],2,FALSE)</f>
        <v>4</v>
      </c>
      <c r="K1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(69,4,213,66.6,50,465,0,1)</v>
      </c>
    </row>
    <row r="16" spans="1:11" x14ac:dyDescent="0.25">
      <c r="A16" t="s">
        <v>306</v>
      </c>
      <c r="B16" s="2">
        <f>VLOOKUP(A16,Players[Name]:Players[PlayerId],2,FALSE)</f>
        <v>69</v>
      </c>
      <c r="C16" s="16">
        <v>2013</v>
      </c>
      <c r="D16">
        <v>156</v>
      </c>
      <c r="E16">
        <v>45</v>
      </c>
      <c r="F16">
        <v>499</v>
      </c>
      <c r="G16">
        <v>3</v>
      </c>
      <c r="H16">
        <v>0</v>
      </c>
      <c r="I16" s="21">
        <v>84.11</v>
      </c>
      <c r="J16" s="2">
        <f>VLOOKUP(TEStats[Year],Years[],2,FALSE)</f>
        <v>5</v>
      </c>
      <c r="K1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(69,5,156,84.11,45,499,3,0)</v>
      </c>
    </row>
    <row r="17" spans="1:11" x14ac:dyDescent="0.25">
      <c r="A17" t="s">
        <v>94</v>
      </c>
      <c r="B17" s="2">
        <f>VLOOKUP(A17,Players[Name]:Players[PlayerId],2,FALSE)</f>
        <v>80</v>
      </c>
      <c r="C17" s="16">
        <v>2017</v>
      </c>
      <c r="D17">
        <v>80</v>
      </c>
      <c r="E17">
        <v>82</v>
      </c>
      <c r="F17">
        <v>1052</v>
      </c>
      <c r="G17">
        <v>6.4</v>
      </c>
      <c r="H17">
        <v>1.1000000000000001</v>
      </c>
      <c r="I17" s="21">
        <v>160.29</v>
      </c>
      <c r="J17" s="2">
        <f>VLOOKUP(TEStats[Year],Years[],2,FALSE)</f>
        <v>1</v>
      </c>
      <c r="K1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(80,1,80,160.29,82,1052,6.4,1.1)</v>
      </c>
    </row>
    <row r="18" spans="1:11" x14ac:dyDescent="0.25">
      <c r="A18" t="s">
        <v>94</v>
      </c>
      <c r="B18" s="2">
        <f>VLOOKUP(A18,Players[Name]:Players[PlayerId],2,FALSE)</f>
        <v>80</v>
      </c>
      <c r="C18" s="16">
        <v>2016</v>
      </c>
      <c r="D18">
        <v>86</v>
      </c>
      <c r="E18">
        <v>80</v>
      </c>
      <c r="F18">
        <v>1073</v>
      </c>
      <c r="G18">
        <v>3</v>
      </c>
      <c r="H18">
        <v>0</v>
      </c>
      <c r="I18" s="16">
        <v>147.91999999999999</v>
      </c>
      <c r="J18" s="2">
        <f>VLOOKUP(TEStats[Year],Years[],2,FALSE)</f>
        <v>2</v>
      </c>
      <c r="K1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(80,2,86,147.92,80,1073,3,0)</v>
      </c>
    </row>
    <row r="19" spans="1:11" x14ac:dyDescent="0.25">
      <c r="A19" t="s">
        <v>94</v>
      </c>
      <c r="B19" s="2">
        <f>VLOOKUP(A19,Players[Name]:Players[PlayerId],2,FALSE)</f>
        <v>80</v>
      </c>
      <c r="C19" s="16">
        <v>2015</v>
      </c>
      <c r="D19">
        <v>75</v>
      </c>
      <c r="E19">
        <v>77</v>
      </c>
      <c r="F19">
        <v>1104</v>
      </c>
      <c r="G19">
        <v>7</v>
      </c>
      <c r="H19">
        <v>1</v>
      </c>
      <c r="I19" s="16">
        <v>161.16</v>
      </c>
      <c r="J19" s="2">
        <f>VLOOKUP(TEStats[Year],Years[],2,FALSE)</f>
        <v>3</v>
      </c>
      <c r="K1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(80,3,75,161.16,77,1104,7,1)</v>
      </c>
    </row>
    <row r="20" spans="1:11" x14ac:dyDescent="0.25">
      <c r="A20" t="s">
        <v>94</v>
      </c>
      <c r="B20" s="2">
        <f>VLOOKUP(A20,Players[Name]:Players[PlayerId],2,FALSE)</f>
        <v>80</v>
      </c>
      <c r="C20" s="16">
        <v>2014</v>
      </c>
      <c r="D20">
        <v>51</v>
      </c>
      <c r="E20">
        <v>84</v>
      </c>
      <c r="F20">
        <v>1008</v>
      </c>
      <c r="G20">
        <v>6</v>
      </c>
      <c r="H20">
        <v>0</v>
      </c>
      <c r="I20" s="21">
        <v>160.32</v>
      </c>
      <c r="J20" s="2">
        <f>VLOOKUP(TEStats[Year],Years[],2,FALSE)</f>
        <v>4</v>
      </c>
      <c r="K2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(80,4,51,160.32,84,1008,6,0)</v>
      </c>
    </row>
    <row r="21" spans="1:11" x14ac:dyDescent="0.25">
      <c r="A21" t="s">
        <v>94</v>
      </c>
      <c r="B21" s="2">
        <f>VLOOKUP(A21,Players[Name]:Players[PlayerId],2,FALSE)</f>
        <v>80</v>
      </c>
      <c r="C21" s="16">
        <v>2013</v>
      </c>
      <c r="D21">
        <v>73</v>
      </c>
      <c r="E21">
        <v>73</v>
      </c>
      <c r="F21">
        <v>816</v>
      </c>
      <c r="G21">
        <v>6</v>
      </c>
      <c r="H21">
        <v>0</v>
      </c>
      <c r="I21" s="21">
        <v>141.63999999999999</v>
      </c>
      <c r="J21" s="2">
        <f>VLOOKUP(TEStats[Year],Years[],2,FALSE)</f>
        <v>5</v>
      </c>
      <c r="K2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(80,5,73,141.64,73,816,6,0)</v>
      </c>
    </row>
    <row r="22" spans="1:11" x14ac:dyDescent="0.25">
      <c r="A22" t="s">
        <v>299</v>
      </c>
      <c r="B22" s="2">
        <f>VLOOKUP(A22,Players[Name]:Players[PlayerId],2,FALSE)</f>
        <v>97</v>
      </c>
      <c r="C22" s="16">
        <v>2017</v>
      </c>
      <c r="D22">
        <v>97</v>
      </c>
      <c r="E22">
        <v>80.8</v>
      </c>
      <c r="F22">
        <v>1020</v>
      </c>
      <c r="G22">
        <v>5.8</v>
      </c>
      <c r="H22">
        <v>1.9</v>
      </c>
      <c r="I22" s="21">
        <v>152.41</v>
      </c>
      <c r="J22" s="2">
        <f>VLOOKUP(TEStats[Year],Years[],2,FALSE)</f>
        <v>1</v>
      </c>
      <c r="K2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(97,1,97,152.41,80.8,1020,5.8,1.9)</v>
      </c>
    </row>
    <row r="23" spans="1:11" x14ac:dyDescent="0.25">
      <c r="A23" t="s">
        <v>299</v>
      </c>
      <c r="B23" s="2">
        <f>VLOOKUP(A23,Players[Name]:Players[PlayerId],2,FALSE)</f>
        <v>97</v>
      </c>
      <c r="C23" s="16">
        <v>2015</v>
      </c>
      <c r="D23">
        <v>112</v>
      </c>
      <c r="E23">
        <v>72</v>
      </c>
      <c r="F23">
        <v>875</v>
      </c>
      <c r="G23">
        <v>5</v>
      </c>
      <c r="H23">
        <v>2</v>
      </c>
      <c r="I23" s="16">
        <v>137</v>
      </c>
      <c r="J23" s="2">
        <f>VLOOKUP(TEStats[Year],Years[],2,FALSE)</f>
        <v>3</v>
      </c>
      <c r="K2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(97,3,112,137,72,875,5,2)</v>
      </c>
    </row>
    <row r="24" spans="1:11" x14ac:dyDescent="0.25">
      <c r="A24" t="s">
        <v>299</v>
      </c>
      <c r="B24" s="2">
        <f>VLOOKUP(A24,Players[Name]:Players[PlayerId],2,FALSE)</f>
        <v>97</v>
      </c>
      <c r="C24" s="16">
        <v>2014</v>
      </c>
      <c r="D24">
        <v>66</v>
      </c>
      <c r="E24">
        <v>67</v>
      </c>
      <c r="F24">
        <v>862</v>
      </c>
      <c r="G24">
        <v>5</v>
      </c>
      <c r="H24">
        <v>3</v>
      </c>
      <c r="I24" s="21">
        <v>131.47999999999999</v>
      </c>
      <c r="J24" s="2">
        <f>VLOOKUP(TEStats[Year],Years[],2,FALSE)</f>
        <v>4</v>
      </c>
      <c r="K2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(97,4,66,131.48,67,862,5,3)</v>
      </c>
    </row>
    <row r="25" spans="1:11" x14ac:dyDescent="0.25">
      <c r="A25" t="s">
        <v>160</v>
      </c>
      <c r="B25" s="2">
        <f>VLOOKUP(A25,Players[Name]:Players[PlayerId],2,FALSE)</f>
        <v>99</v>
      </c>
      <c r="C25" s="16">
        <v>2017</v>
      </c>
      <c r="D25">
        <v>99</v>
      </c>
      <c r="E25">
        <v>69.599999999999994</v>
      </c>
      <c r="F25">
        <v>812</v>
      </c>
      <c r="G25">
        <v>8.1</v>
      </c>
      <c r="H25">
        <v>1.1000000000000001</v>
      </c>
      <c r="I25" s="21">
        <v>150.72999999999999</v>
      </c>
      <c r="J25" s="2">
        <f>VLOOKUP(TEStats[Year],Years[],2,FALSE)</f>
        <v>1</v>
      </c>
      <c r="K2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(99,1,99,150.73,69.6,812,8.1,1.1)</v>
      </c>
    </row>
    <row r="26" spans="1:11" x14ac:dyDescent="0.25">
      <c r="A26" t="s">
        <v>160</v>
      </c>
      <c r="B26" s="2">
        <f>VLOOKUP(A26,Players[Name]:Players[PlayerId],2,FALSE)</f>
        <v>99</v>
      </c>
      <c r="C26" s="16">
        <v>2016</v>
      </c>
      <c r="D26">
        <v>132</v>
      </c>
      <c r="E26">
        <v>55</v>
      </c>
      <c r="F26">
        <v>701</v>
      </c>
      <c r="G26">
        <v>7</v>
      </c>
      <c r="H26">
        <v>0</v>
      </c>
      <c r="I26" s="16">
        <v>126.04</v>
      </c>
      <c r="J26" s="2">
        <f>VLOOKUP(TEStats[Year],Years[],2,FALSE)</f>
        <v>2</v>
      </c>
      <c r="K2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(99,2,132,126.04,55,701,7,0)</v>
      </c>
    </row>
    <row r="27" spans="1:11" x14ac:dyDescent="0.25">
      <c r="A27" t="s">
        <v>160</v>
      </c>
      <c r="B27" s="2">
        <f>VLOOKUP(A27,Players[Name]:Players[PlayerId],2,FALSE)</f>
        <v>99</v>
      </c>
      <c r="C27" s="16">
        <v>2015</v>
      </c>
      <c r="D27">
        <v>203</v>
      </c>
      <c r="E27">
        <v>53</v>
      </c>
      <c r="F27">
        <v>439</v>
      </c>
      <c r="G27">
        <v>3</v>
      </c>
      <c r="H27">
        <v>0</v>
      </c>
      <c r="I27" s="16">
        <v>88.56</v>
      </c>
      <c r="J27" s="2">
        <f>VLOOKUP(TEStats[Year],Years[],2,FALSE)</f>
        <v>3</v>
      </c>
      <c r="K2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(99,3,203,88.56,53,439,3,0)</v>
      </c>
    </row>
    <row r="28" spans="1:11" x14ac:dyDescent="0.25">
      <c r="A28" t="s">
        <v>160</v>
      </c>
      <c r="B28" s="2">
        <f>VLOOKUP(A28,Players[Name]:Players[PlayerId],2,FALSE)</f>
        <v>99</v>
      </c>
      <c r="C28" s="16">
        <v>2014</v>
      </c>
      <c r="D28">
        <v>55</v>
      </c>
      <c r="E28">
        <v>90</v>
      </c>
      <c r="F28">
        <v>916</v>
      </c>
      <c r="G28">
        <v>6</v>
      </c>
      <c r="H28">
        <v>0</v>
      </c>
      <c r="I28" s="21">
        <v>166.64</v>
      </c>
      <c r="J28" s="2">
        <f>VLOOKUP(TEStats[Year],Years[],2,FALSE)</f>
        <v>4</v>
      </c>
      <c r="K2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(99,4,55,166.64,90,916,6,0)</v>
      </c>
    </row>
    <row r="29" spans="1:11" x14ac:dyDescent="0.25">
      <c r="A29" t="s">
        <v>160</v>
      </c>
      <c r="B29" s="2">
        <f>VLOOKUP(A29,Players[Name]:Players[PlayerId],2,FALSE)</f>
        <v>99</v>
      </c>
      <c r="C29" s="16">
        <v>2013</v>
      </c>
      <c r="D29">
        <v>87</v>
      </c>
      <c r="E29">
        <v>65</v>
      </c>
      <c r="F29">
        <v>759</v>
      </c>
      <c r="G29">
        <v>5</v>
      </c>
      <c r="H29">
        <v>1</v>
      </c>
      <c r="I29" s="21">
        <v>123.36</v>
      </c>
      <c r="J29" s="2">
        <f>VLOOKUP(TEStats[Year],Years[],2,FALSE)</f>
        <v>5</v>
      </c>
      <c r="K2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(99,5,87,123.36,65,759,5,1)</v>
      </c>
    </row>
    <row r="30" spans="1:11" x14ac:dyDescent="0.25">
      <c r="A30" t="s">
        <v>620</v>
      </c>
      <c r="B30" s="2">
        <f>VLOOKUP(A30,Players[Name]:Players[PlayerId],2,FALSE)</f>
        <v>112</v>
      </c>
      <c r="C30" s="16">
        <v>2017</v>
      </c>
      <c r="D30">
        <v>112</v>
      </c>
      <c r="E30">
        <v>62.9</v>
      </c>
      <c r="F30">
        <v>754</v>
      </c>
      <c r="G30">
        <v>8</v>
      </c>
      <c r="H30">
        <v>1</v>
      </c>
      <c r="I30" s="21">
        <v>139.19999999999999</v>
      </c>
      <c r="J30" s="2">
        <f>VLOOKUP(TEStats[Year],Years[],2,FALSE)</f>
        <v>1</v>
      </c>
      <c r="K3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(112,1,112,139.2,62.9,754,8,1)</v>
      </c>
    </row>
    <row r="31" spans="1:11" x14ac:dyDescent="0.25">
      <c r="A31" t="s">
        <v>620</v>
      </c>
      <c r="B31" s="2">
        <f>VLOOKUP(A31,Players[Name]:Players[PlayerId],2,FALSE)</f>
        <v>112</v>
      </c>
      <c r="C31" s="16">
        <v>2016</v>
      </c>
      <c r="D31">
        <v>184</v>
      </c>
      <c r="E31">
        <v>36</v>
      </c>
      <c r="F31">
        <v>478</v>
      </c>
      <c r="G31">
        <v>8</v>
      </c>
      <c r="H31">
        <v>1</v>
      </c>
      <c r="I31" s="16">
        <v>101.12</v>
      </c>
      <c r="J31" s="2">
        <f>VLOOKUP(TEStats[Year],Years[],2,FALSE)</f>
        <v>2</v>
      </c>
      <c r="K3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(112,2,184,101.12,36,478,8,1)</v>
      </c>
    </row>
    <row r="32" spans="1:11" x14ac:dyDescent="0.25">
      <c r="A32" t="s">
        <v>107</v>
      </c>
      <c r="B32" s="2">
        <f>VLOOKUP(A32,Players[Name]:Players[PlayerId],2,FALSE)</f>
        <v>117</v>
      </c>
      <c r="C32" s="16">
        <v>2017</v>
      </c>
      <c r="D32">
        <v>117</v>
      </c>
      <c r="E32">
        <v>70.3</v>
      </c>
      <c r="F32">
        <v>803</v>
      </c>
      <c r="G32">
        <v>6</v>
      </c>
      <c r="H32">
        <v>0</v>
      </c>
      <c r="I32" s="21">
        <v>138.61000000000001</v>
      </c>
      <c r="J32" s="2">
        <f>VLOOKUP(TEStats[Year],Years[],2,FALSE)</f>
        <v>1</v>
      </c>
      <c r="K3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(117,1,117,138.61,70.3,803,6,0)</v>
      </c>
    </row>
    <row r="33" spans="1:11" x14ac:dyDescent="0.25">
      <c r="A33" t="s">
        <v>107</v>
      </c>
      <c r="B33" s="2">
        <f>VLOOKUP(A33,Players[Name]:Players[PlayerId],2,FALSE)</f>
        <v>117</v>
      </c>
      <c r="C33" s="16">
        <v>2015</v>
      </c>
      <c r="D33">
        <v>183</v>
      </c>
      <c r="E33">
        <v>49</v>
      </c>
      <c r="F33">
        <v>495</v>
      </c>
      <c r="G33">
        <v>5</v>
      </c>
      <c r="H33">
        <v>0</v>
      </c>
      <c r="I33" s="16">
        <v>98.8</v>
      </c>
      <c r="J33" s="2">
        <f>VLOOKUP(TEStats[Year],Years[],2,FALSE)</f>
        <v>3</v>
      </c>
      <c r="K3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(117,3,183,98.8,49,495,5,0)</v>
      </c>
    </row>
    <row r="34" spans="1:11" x14ac:dyDescent="0.25">
      <c r="A34" t="s">
        <v>107</v>
      </c>
      <c r="B34" s="2">
        <f>VLOOKUP(A34,Players[Name]:Players[PlayerId],2,FALSE)</f>
        <v>117</v>
      </c>
      <c r="C34" s="16">
        <v>2014</v>
      </c>
      <c r="D34">
        <v>257</v>
      </c>
      <c r="E34">
        <v>24</v>
      </c>
      <c r="F34">
        <v>231</v>
      </c>
      <c r="G34">
        <v>2</v>
      </c>
      <c r="H34">
        <v>0</v>
      </c>
      <c r="I34" s="21">
        <v>45.24</v>
      </c>
      <c r="J34" s="2">
        <f>VLOOKUP(TEStats[Year],Years[],2,FALSE)</f>
        <v>4</v>
      </c>
      <c r="K3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(117,4,257,45.24,24,231,2,0)</v>
      </c>
    </row>
    <row r="35" spans="1:11" x14ac:dyDescent="0.25">
      <c r="A35" t="s">
        <v>107</v>
      </c>
      <c r="B35" s="2">
        <f>VLOOKUP(A35,Players[Name]:Players[PlayerId],2,FALSE)</f>
        <v>117</v>
      </c>
      <c r="C35" s="16">
        <v>2013</v>
      </c>
      <c r="D35">
        <v>205</v>
      </c>
      <c r="E35">
        <v>30</v>
      </c>
      <c r="F35">
        <v>313</v>
      </c>
      <c r="G35">
        <v>3</v>
      </c>
      <c r="H35">
        <v>0</v>
      </c>
      <c r="I35" s="21">
        <v>60.52</v>
      </c>
      <c r="J35" s="2">
        <f>VLOOKUP(TEStats[Year],Years[],2,FALSE)</f>
        <v>5</v>
      </c>
      <c r="K3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(117,5,205,60.52,30,313,3,0)</v>
      </c>
    </row>
    <row r="36" spans="1:11" x14ac:dyDescent="0.25">
      <c r="A36" t="s">
        <v>431</v>
      </c>
      <c r="B36" s="2">
        <f>VLOOKUP(A36,Players[Name]:Players[PlayerId],2,FALSE)</f>
        <v>130</v>
      </c>
      <c r="C36" s="16">
        <v>2017</v>
      </c>
      <c r="D36">
        <v>130</v>
      </c>
      <c r="E36">
        <v>71.7</v>
      </c>
      <c r="F36">
        <v>714</v>
      </c>
      <c r="G36">
        <v>5.3</v>
      </c>
      <c r="H36">
        <v>0</v>
      </c>
      <c r="I36" s="21">
        <v>131.84</v>
      </c>
      <c r="J36" s="2">
        <f>VLOOKUP(TEStats[Year],Years[],2,FALSE)</f>
        <v>1</v>
      </c>
      <c r="K3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(130,1,130,131.84,71.7,714,5.3,0)</v>
      </c>
    </row>
    <row r="37" spans="1:11" x14ac:dyDescent="0.25">
      <c r="A37" t="s">
        <v>431</v>
      </c>
      <c r="B37" s="2">
        <f>VLOOKUP(A37,Players[Name]:Players[PlayerId],2,FALSE)</f>
        <v>130</v>
      </c>
      <c r="C37" s="16">
        <v>2016</v>
      </c>
      <c r="D37">
        <v>183</v>
      </c>
      <c r="E37">
        <v>61</v>
      </c>
      <c r="F37">
        <v>711</v>
      </c>
      <c r="G37">
        <v>1</v>
      </c>
      <c r="H37">
        <v>0</v>
      </c>
      <c r="I37" s="16">
        <v>101.74</v>
      </c>
      <c r="J37" s="2">
        <f>VLOOKUP(TEStats[Year],Years[],2,FALSE)</f>
        <v>2</v>
      </c>
      <c r="K3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(130,2,183,101.74,61,711,1,0)</v>
      </c>
    </row>
    <row r="38" spans="1:11" x14ac:dyDescent="0.25">
      <c r="A38" t="s">
        <v>431</v>
      </c>
      <c r="B38" s="2">
        <f>VLOOKUP(A38,Players[Name]:Players[PlayerId],2,FALSE)</f>
        <v>130</v>
      </c>
      <c r="C38" s="16">
        <v>2015</v>
      </c>
      <c r="D38">
        <v>184</v>
      </c>
      <c r="E38">
        <v>47</v>
      </c>
      <c r="F38">
        <v>537</v>
      </c>
      <c r="G38">
        <v>5</v>
      </c>
      <c r="H38">
        <v>0</v>
      </c>
      <c r="I38" s="16">
        <v>98.48</v>
      </c>
      <c r="J38" s="2">
        <f>VLOOKUP(TEStats[Year],Years[],2,FALSE)</f>
        <v>3</v>
      </c>
      <c r="K3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(130,3,184,98.48,47,537,5,0)</v>
      </c>
    </row>
    <row r="39" spans="1:11" x14ac:dyDescent="0.25">
      <c r="A39" t="s">
        <v>431</v>
      </c>
      <c r="B39" s="2">
        <f>VLOOKUP(A39,Players[Name]:Players[PlayerId],2,FALSE)</f>
        <v>130</v>
      </c>
      <c r="C39" s="16">
        <v>2014</v>
      </c>
      <c r="D39">
        <v>275</v>
      </c>
      <c r="E39">
        <v>25</v>
      </c>
      <c r="F39">
        <v>248</v>
      </c>
      <c r="G39">
        <v>1</v>
      </c>
      <c r="H39">
        <v>0</v>
      </c>
      <c r="I39" s="21">
        <v>40.92</v>
      </c>
      <c r="J39" s="2">
        <f>VLOOKUP(TEStats[Year],Years[],2,FALSE)</f>
        <v>4</v>
      </c>
      <c r="K3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(130,4,275,40.92,25,248,1,0)</v>
      </c>
    </row>
    <row r="40" spans="1:11" x14ac:dyDescent="0.25">
      <c r="A40" t="s">
        <v>166</v>
      </c>
      <c r="B40" s="2">
        <f>VLOOKUP(A40,Players[Name]:Players[PlayerId],2,FALSE)</f>
        <v>139</v>
      </c>
      <c r="C40" s="16">
        <v>2017</v>
      </c>
      <c r="D40">
        <v>139</v>
      </c>
      <c r="E40">
        <v>63.1</v>
      </c>
      <c r="F40">
        <v>782</v>
      </c>
      <c r="G40">
        <v>6.3</v>
      </c>
      <c r="H40">
        <v>1.1000000000000001</v>
      </c>
      <c r="I40" s="21">
        <v>130.11000000000001</v>
      </c>
      <c r="J40" s="2">
        <f>VLOOKUP(TEStats[Year],Years[],2,FALSE)</f>
        <v>1</v>
      </c>
      <c r="K4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(139,1,139,130.11,63.1,782,6.3,1.1)</v>
      </c>
    </row>
    <row r="41" spans="1:11" x14ac:dyDescent="0.25">
      <c r="A41" t="s">
        <v>166</v>
      </c>
      <c r="B41" s="2">
        <f>VLOOKUP(A41,Players[Name]:Players[PlayerId],2,FALSE)</f>
        <v>139</v>
      </c>
      <c r="C41" s="16">
        <v>2016</v>
      </c>
      <c r="D41">
        <v>102</v>
      </c>
      <c r="E41">
        <v>65</v>
      </c>
      <c r="F41">
        <v>800</v>
      </c>
      <c r="G41">
        <v>7</v>
      </c>
      <c r="H41">
        <v>0</v>
      </c>
      <c r="I41" s="16">
        <v>140.05000000000001</v>
      </c>
      <c r="J41" s="2">
        <f>VLOOKUP(TEStats[Year],Years[],2,FALSE)</f>
        <v>2</v>
      </c>
      <c r="K4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(139,2,102,140.05,65,800,7,0)</v>
      </c>
    </row>
    <row r="42" spans="1:11" x14ac:dyDescent="0.25">
      <c r="A42" t="s">
        <v>166</v>
      </c>
      <c r="B42" s="2">
        <f>VLOOKUP(A42,Players[Name]:Players[PlayerId],2,FALSE)</f>
        <v>139</v>
      </c>
      <c r="C42" s="16">
        <v>2015</v>
      </c>
      <c r="D42">
        <v>61</v>
      </c>
      <c r="E42">
        <v>94</v>
      </c>
      <c r="F42">
        <v>1088</v>
      </c>
      <c r="G42">
        <v>6</v>
      </c>
      <c r="H42">
        <v>0</v>
      </c>
      <c r="I42" s="16">
        <v>177.57</v>
      </c>
      <c r="J42" s="2">
        <f>VLOOKUP(TEStats[Year],Years[],2,FALSE)</f>
        <v>3</v>
      </c>
      <c r="K4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(139,3,61,177.57,94,1088,6,0)</v>
      </c>
    </row>
    <row r="43" spans="1:11" x14ac:dyDescent="0.25">
      <c r="A43" t="s">
        <v>166</v>
      </c>
      <c r="B43" s="2">
        <f>VLOOKUP(A43,Players[Name]:Players[PlayerId],2,FALSE)</f>
        <v>139</v>
      </c>
      <c r="C43" s="16">
        <v>2014</v>
      </c>
      <c r="D43">
        <v>73</v>
      </c>
      <c r="E43">
        <v>63</v>
      </c>
      <c r="F43">
        <v>890</v>
      </c>
      <c r="G43">
        <v>4</v>
      </c>
      <c r="H43">
        <v>0</v>
      </c>
      <c r="I43" s="21">
        <v>127.6</v>
      </c>
      <c r="J43" s="2">
        <f>VLOOKUP(TEStats[Year],Years[],2,FALSE)</f>
        <v>4</v>
      </c>
      <c r="K4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(139,4,73,127.6,63,890,4,0)</v>
      </c>
    </row>
    <row r="44" spans="1:11" x14ac:dyDescent="0.25">
      <c r="A44" t="s">
        <v>166</v>
      </c>
      <c r="B44" s="2">
        <f>VLOOKUP(A44,Players[Name]:Players[PlayerId],2,FALSE)</f>
        <v>139</v>
      </c>
      <c r="C44" s="16">
        <v>2013</v>
      </c>
      <c r="D44">
        <v>106</v>
      </c>
      <c r="E44">
        <v>60</v>
      </c>
      <c r="F44">
        <v>571</v>
      </c>
      <c r="G44">
        <v>6</v>
      </c>
      <c r="H44">
        <v>0</v>
      </c>
      <c r="I44" s="21">
        <v>118.84</v>
      </c>
      <c r="J44" s="2">
        <f>VLOOKUP(TEStats[Year],Years[],2,FALSE)</f>
        <v>5</v>
      </c>
      <c r="K4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(139,5,106,118.84,60,571,6,0)</v>
      </c>
    </row>
    <row r="45" spans="1:11" x14ac:dyDescent="0.25">
      <c r="A45" t="s">
        <v>296</v>
      </c>
      <c r="B45" s="2">
        <f>VLOOKUP(A45,Players[Name]:Players[PlayerId],2,FALSE)</f>
        <v>151</v>
      </c>
      <c r="C45" s="16">
        <v>2017</v>
      </c>
      <c r="D45">
        <v>151</v>
      </c>
      <c r="E45">
        <v>68.7</v>
      </c>
      <c r="F45">
        <v>744</v>
      </c>
      <c r="G45">
        <v>4.5999999999999996</v>
      </c>
      <c r="H45">
        <v>0.9</v>
      </c>
      <c r="I45" s="21">
        <v>126.3</v>
      </c>
      <c r="J45" s="2">
        <f>VLOOKUP(TEStats[Year],Years[],2,FALSE)</f>
        <v>1</v>
      </c>
      <c r="K4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(151,1,151,126.3,68.7,744,4.6,0.9)</v>
      </c>
    </row>
    <row r="46" spans="1:11" x14ac:dyDescent="0.25">
      <c r="A46" t="s">
        <v>296</v>
      </c>
      <c r="B46" s="2">
        <f>VLOOKUP(A46,Players[Name]:Players[PlayerId],2,FALSE)</f>
        <v>151</v>
      </c>
      <c r="C46" s="16">
        <v>2016</v>
      </c>
      <c r="D46">
        <v>114</v>
      </c>
      <c r="E46">
        <v>78</v>
      </c>
      <c r="F46">
        <v>816</v>
      </c>
      <c r="G46">
        <v>4</v>
      </c>
      <c r="H46">
        <v>0</v>
      </c>
      <c r="I46" s="16">
        <v>134.63999999999999</v>
      </c>
      <c r="J46" s="2">
        <f>VLOOKUP(TEStats[Year],Years[],2,FALSE)</f>
        <v>2</v>
      </c>
      <c r="K4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(151,2,114,134.64,78,816,4,0)</v>
      </c>
    </row>
    <row r="47" spans="1:11" x14ac:dyDescent="0.25">
      <c r="A47" t="s">
        <v>296</v>
      </c>
      <c r="B47" s="2">
        <f>VLOOKUP(A47,Players[Name]:Players[PlayerId],2,FALSE)</f>
        <v>151</v>
      </c>
      <c r="C47" s="16">
        <v>2015</v>
      </c>
      <c r="D47">
        <v>140</v>
      </c>
      <c r="E47">
        <v>75</v>
      </c>
      <c r="F47">
        <v>853</v>
      </c>
      <c r="G47">
        <v>2</v>
      </c>
      <c r="H47">
        <v>1</v>
      </c>
      <c r="I47" s="16">
        <v>124.12</v>
      </c>
      <c r="J47" s="2">
        <f>VLOOKUP(TEStats[Year],Years[],2,FALSE)</f>
        <v>3</v>
      </c>
      <c r="K4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(151,3,140,124.12,75,853,2,1)</v>
      </c>
    </row>
    <row r="48" spans="1:11" x14ac:dyDescent="0.25">
      <c r="A48" t="s">
        <v>296</v>
      </c>
      <c r="B48" s="2">
        <f>VLOOKUP(A48,Players[Name]:Players[PlayerId],2,FALSE)</f>
        <v>151</v>
      </c>
      <c r="C48" s="16">
        <v>2014</v>
      </c>
      <c r="D48">
        <v>114</v>
      </c>
      <c r="E48">
        <v>58</v>
      </c>
      <c r="F48">
        <v>702</v>
      </c>
      <c r="G48">
        <v>3</v>
      </c>
      <c r="H48">
        <v>1</v>
      </c>
      <c r="I48" s="21">
        <v>102.08</v>
      </c>
      <c r="J48" s="2">
        <f>VLOOKUP(TEStats[Year],Years[],2,FALSE)</f>
        <v>4</v>
      </c>
      <c r="K4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(151,4,114,102.08,58,702,3,1)</v>
      </c>
    </row>
    <row r="49" spans="1:11" x14ac:dyDescent="0.25">
      <c r="A49" t="s">
        <v>296</v>
      </c>
      <c r="B49" s="2">
        <f>VLOOKUP(A49,Players[Name]:Players[PlayerId],2,FALSE)</f>
        <v>151</v>
      </c>
      <c r="C49" s="16">
        <v>2013</v>
      </c>
      <c r="D49">
        <v>153</v>
      </c>
      <c r="E49">
        <v>36</v>
      </c>
      <c r="F49">
        <v>469</v>
      </c>
      <c r="G49">
        <v>4</v>
      </c>
      <c r="H49">
        <v>0</v>
      </c>
      <c r="I49" s="21">
        <v>78.760000000000005</v>
      </c>
      <c r="J49" s="2">
        <f>VLOOKUP(TEStats[Year],Years[],2,FALSE)</f>
        <v>5</v>
      </c>
      <c r="K4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(151,5,153,78.76,36,469,4,0)</v>
      </c>
    </row>
    <row r="50" spans="1:11" x14ac:dyDescent="0.25">
      <c r="A50" t="s">
        <v>318</v>
      </c>
      <c r="B50" s="2">
        <f>VLOOKUP(A50,Players[Name]:Players[PlayerId],2,FALSE)</f>
        <v>162</v>
      </c>
      <c r="C50" s="16">
        <v>2017</v>
      </c>
      <c r="D50">
        <v>162</v>
      </c>
      <c r="E50">
        <v>66.3</v>
      </c>
      <c r="F50">
        <v>681</v>
      </c>
      <c r="G50">
        <v>5</v>
      </c>
      <c r="H50">
        <v>0</v>
      </c>
      <c r="I50" s="21">
        <v>122.07</v>
      </c>
      <c r="J50" s="2">
        <f>VLOOKUP(TEStats[Year],Years[],2,FALSE)</f>
        <v>1</v>
      </c>
      <c r="K5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(162,1,162,122.07,66.3,681,5,0)</v>
      </c>
    </row>
    <row r="51" spans="1:11" x14ac:dyDescent="0.25">
      <c r="A51" t="s">
        <v>318</v>
      </c>
      <c r="B51" s="2">
        <f>VLOOKUP(A51,Players[Name]:Players[PlayerId],2,FALSE)</f>
        <v>162</v>
      </c>
      <c r="C51" s="16">
        <v>2016</v>
      </c>
      <c r="D51">
        <v>161</v>
      </c>
      <c r="E51">
        <v>59</v>
      </c>
      <c r="F51">
        <v>584</v>
      </c>
      <c r="G51">
        <v>5</v>
      </c>
      <c r="H51">
        <v>1</v>
      </c>
      <c r="I51" s="16">
        <v>110.36</v>
      </c>
      <c r="J51" s="2">
        <f>VLOOKUP(TEStats[Year],Years[],2,FALSE)</f>
        <v>2</v>
      </c>
      <c r="K5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(162,2,161,110.36,59,584,5,1)</v>
      </c>
    </row>
    <row r="52" spans="1:11" x14ac:dyDescent="0.25">
      <c r="A52" t="s">
        <v>318</v>
      </c>
      <c r="B52" s="2">
        <f>VLOOKUP(A52,Players[Name]:Players[PlayerId],2,FALSE)</f>
        <v>162</v>
      </c>
      <c r="C52" s="16">
        <v>2014</v>
      </c>
      <c r="D52">
        <v>1422</v>
      </c>
      <c r="E52">
        <v>18</v>
      </c>
      <c r="F52">
        <v>118</v>
      </c>
      <c r="G52">
        <v>2</v>
      </c>
      <c r="H52">
        <v>0</v>
      </c>
      <c r="I52" s="21">
        <v>34.72</v>
      </c>
      <c r="J52" s="2">
        <f>VLOOKUP(TEStats[Year],Years[],2,FALSE)</f>
        <v>4</v>
      </c>
      <c r="K5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(162,4,1422,34.72,18,118,2,0)</v>
      </c>
    </row>
    <row r="53" spans="1:11" x14ac:dyDescent="0.25">
      <c r="A53" t="s">
        <v>289</v>
      </c>
      <c r="B53" s="2">
        <f>VLOOKUP(A53,Players[Name]:Players[PlayerId],2,FALSE)</f>
        <v>164</v>
      </c>
      <c r="C53" s="16">
        <v>2017</v>
      </c>
      <c r="D53">
        <v>164</v>
      </c>
      <c r="E53">
        <v>53.5</v>
      </c>
      <c r="F53">
        <v>677</v>
      </c>
      <c r="G53">
        <v>7.4</v>
      </c>
      <c r="H53">
        <v>0.9</v>
      </c>
      <c r="I53" s="21">
        <v>122.96</v>
      </c>
      <c r="J53" s="2">
        <f>VLOOKUP(TEStats[Year],Years[],2,FALSE)</f>
        <v>1</v>
      </c>
      <c r="K5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(164,1,164,122.96,53.5,677,7.4,0.9)</v>
      </c>
    </row>
    <row r="54" spans="1:11" x14ac:dyDescent="0.25">
      <c r="A54" t="s">
        <v>289</v>
      </c>
      <c r="B54" s="2">
        <f>VLOOKUP(A54,Players[Name]:Players[PlayerId],2,FALSE)</f>
        <v>164</v>
      </c>
      <c r="C54" s="16">
        <v>2016</v>
      </c>
      <c r="D54">
        <v>245</v>
      </c>
      <c r="E54">
        <v>29</v>
      </c>
      <c r="F54">
        <v>394</v>
      </c>
      <c r="G54">
        <v>5</v>
      </c>
      <c r="H54">
        <v>0</v>
      </c>
      <c r="I54" s="16">
        <v>74.760000000000005</v>
      </c>
      <c r="J54" s="2">
        <f>VLOOKUP(TEStats[Year],Years[],2,FALSE)</f>
        <v>2</v>
      </c>
      <c r="K5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(164,2,245,74.76,29,394,5,0)</v>
      </c>
    </row>
    <row r="55" spans="1:11" x14ac:dyDescent="0.25">
      <c r="A55" t="s">
        <v>289</v>
      </c>
      <c r="B55" s="2">
        <f>VLOOKUP(A55,Players[Name]:Players[PlayerId],2,FALSE)</f>
        <v>164</v>
      </c>
      <c r="C55" s="16">
        <v>2015</v>
      </c>
      <c r="D55">
        <v>85</v>
      </c>
      <c r="E55">
        <v>52</v>
      </c>
      <c r="F55">
        <v>615</v>
      </c>
      <c r="G55">
        <v>13</v>
      </c>
      <c r="H55">
        <v>0</v>
      </c>
      <c r="I55" s="16">
        <v>154.6</v>
      </c>
      <c r="J55" s="2">
        <f>VLOOKUP(TEStats[Year],Years[],2,FALSE)</f>
        <v>3</v>
      </c>
      <c r="K5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(164,3,85,154.6,52,615,13,0)</v>
      </c>
    </row>
    <row r="56" spans="1:11" x14ac:dyDescent="0.25">
      <c r="A56" t="s">
        <v>289</v>
      </c>
      <c r="B56" s="2">
        <f>VLOOKUP(A56,Players[Name]:Players[PlayerId],2,FALSE)</f>
        <v>164</v>
      </c>
      <c r="C56" s="16">
        <v>2013</v>
      </c>
      <c r="D56">
        <v>187</v>
      </c>
      <c r="E56">
        <v>39</v>
      </c>
      <c r="F56">
        <v>445</v>
      </c>
      <c r="G56">
        <v>2</v>
      </c>
      <c r="H56">
        <v>0</v>
      </c>
      <c r="I56" s="21">
        <v>68.8</v>
      </c>
      <c r="J56" s="2">
        <f>VLOOKUP(TEStats[Year],Years[],2,FALSE)</f>
        <v>5</v>
      </c>
      <c r="K5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(164,5,187,68.8,39,445,2,0)</v>
      </c>
    </row>
    <row r="57" spans="1:11" x14ac:dyDescent="0.25">
      <c r="A57" t="s">
        <v>116</v>
      </c>
      <c r="B57" s="2">
        <f>VLOOKUP(A57,Players[Name]:Players[PlayerId],2,FALSE)</f>
        <v>167</v>
      </c>
      <c r="C57" s="16">
        <v>2017</v>
      </c>
      <c r="D57">
        <v>167</v>
      </c>
      <c r="E57">
        <v>61</v>
      </c>
      <c r="F57">
        <v>717</v>
      </c>
      <c r="G57">
        <v>5.9</v>
      </c>
      <c r="H57">
        <v>1.2</v>
      </c>
      <c r="I57" s="21">
        <v>122.47</v>
      </c>
      <c r="J57" s="2">
        <f>VLOOKUP(TEStats[Year],Years[],2,FALSE)</f>
        <v>1</v>
      </c>
      <c r="K5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(167,1,167,122.47,61,717,5.9,1.2)</v>
      </c>
    </row>
    <row r="58" spans="1:11" x14ac:dyDescent="0.25">
      <c r="A58" t="s">
        <v>116</v>
      </c>
      <c r="B58" s="2">
        <f>VLOOKUP(A58,Players[Name]:Players[PlayerId],2,FALSE)</f>
        <v>167</v>
      </c>
      <c r="C58" s="16">
        <v>2016</v>
      </c>
      <c r="D58">
        <v>266</v>
      </c>
      <c r="E58">
        <v>30</v>
      </c>
      <c r="F58">
        <v>281</v>
      </c>
      <c r="G58">
        <v>4</v>
      </c>
      <c r="H58">
        <v>0</v>
      </c>
      <c r="I58" s="16">
        <v>65.239999999999995</v>
      </c>
      <c r="J58" s="2">
        <f>VLOOKUP(TEStats[Year],Years[],2,FALSE)</f>
        <v>2</v>
      </c>
      <c r="K5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(167,2,266,65.24,30,281,4,0)</v>
      </c>
    </row>
    <row r="59" spans="1:11" x14ac:dyDescent="0.25">
      <c r="A59" t="s">
        <v>116</v>
      </c>
      <c r="B59" s="2">
        <f>VLOOKUP(A59,Players[Name]:Players[PlayerId],2,FALSE)</f>
        <v>167</v>
      </c>
      <c r="C59" s="16">
        <v>2015</v>
      </c>
      <c r="D59">
        <v>193</v>
      </c>
      <c r="E59">
        <v>46</v>
      </c>
      <c r="F59">
        <v>455</v>
      </c>
      <c r="G59">
        <v>5</v>
      </c>
      <c r="H59">
        <v>0</v>
      </c>
      <c r="I59" s="16">
        <v>94.2</v>
      </c>
      <c r="J59" s="2">
        <f>VLOOKUP(TEStats[Year],Years[],2,FALSE)</f>
        <v>3</v>
      </c>
      <c r="K5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(167,3,193,94.2,46,455,5,0)</v>
      </c>
    </row>
    <row r="60" spans="1:11" x14ac:dyDescent="0.25">
      <c r="A60" t="s">
        <v>116</v>
      </c>
      <c r="B60" s="2">
        <f>VLOOKUP(A60,Players[Name]:Players[PlayerId],2,FALSE)</f>
        <v>167</v>
      </c>
      <c r="C60" s="16">
        <v>2014</v>
      </c>
      <c r="D60">
        <v>64</v>
      </c>
      <c r="E60">
        <v>43</v>
      </c>
      <c r="F60">
        <v>489</v>
      </c>
      <c r="G60">
        <v>12</v>
      </c>
      <c r="H60">
        <v>0</v>
      </c>
      <c r="I60" s="21">
        <v>134.56</v>
      </c>
      <c r="J60" s="2">
        <f>VLOOKUP(TEStats[Year],Years[],2,FALSE)</f>
        <v>4</v>
      </c>
      <c r="K6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(167,4,64,134.56,43,489,12,0)</v>
      </c>
    </row>
    <row r="61" spans="1:11" x14ac:dyDescent="0.25">
      <c r="A61" t="s">
        <v>116</v>
      </c>
      <c r="B61" s="2">
        <f>VLOOKUP(A61,Players[Name]:Players[PlayerId],2,FALSE)</f>
        <v>167</v>
      </c>
      <c r="C61" s="16">
        <v>2013</v>
      </c>
      <c r="D61">
        <v>46</v>
      </c>
      <c r="E61">
        <v>65</v>
      </c>
      <c r="F61">
        <v>788</v>
      </c>
      <c r="G61">
        <v>12</v>
      </c>
      <c r="H61">
        <v>0</v>
      </c>
      <c r="I61" s="21">
        <v>168.52</v>
      </c>
      <c r="J61" s="2">
        <f>VLOOKUP(TEStats[Year],Years[],2,FALSE)</f>
        <v>5</v>
      </c>
      <c r="K6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(167,5,46,168.52,65,788,12,0)</v>
      </c>
    </row>
    <row r="62" spans="1:11" x14ac:dyDescent="0.25">
      <c r="A62" t="s">
        <v>182</v>
      </c>
      <c r="B62" s="2">
        <f>VLOOKUP(A62,Players[Name]:Players[PlayerId],2,FALSE)</f>
        <v>184</v>
      </c>
      <c r="C62" s="16">
        <v>2017</v>
      </c>
      <c r="D62">
        <v>184</v>
      </c>
      <c r="E62">
        <v>57.5</v>
      </c>
      <c r="F62">
        <v>695</v>
      </c>
      <c r="G62">
        <v>5.0999999999999996</v>
      </c>
      <c r="H62">
        <v>0</v>
      </c>
      <c r="I62" s="21">
        <v>116.02</v>
      </c>
      <c r="J62" s="2">
        <f>VLOOKUP(TEStats[Year],Years[],2,FALSE)</f>
        <v>1</v>
      </c>
      <c r="K6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(184,1,184,116.02,57.5,695,5.1,0)</v>
      </c>
    </row>
    <row r="63" spans="1:11" x14ac:dyDescent="0.25">
      <c r="A63" t="s">
        <v>182</v>
      </c>
      <c r="B63" s="2">
        <f>VLOOKUP(A63,Players[Name]:Players[PlayerId],2,FALSE)</f>
        <v>184</v>
      </c>
      <c r="C63" s="16">
        <v>2016</v>
      </c>
      <c r="D63">
        <v>191</v>
      </c>
      <c r="E63">
        <v>50</v>
      </c>
      <c r="F63">
        <v>631</v>
      </c>
      <c r="G63">
        <v>3</v>
      </c>
      <c r="H63">
        <v>0</v>
      </c>
      <c r="I63" s="16">
        <v>99.59</v>
      </c>
      <c r="J63" s="2">
        <f>VLOOKUP(TEStats[Year],Years[],2,FALSE)</f>
        <v>2</v>
      </c>
      <c r="K6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(184,2,191,99.59,50,631,3,0)</v>
      </c>
    </row>
    <row r="64" spans="1:11" x14ac:dyDescent="0.25">
      <c r="A64" t="s">
        <v>182</v>
      </c>
      <c r="B64" s="2">
        <f>VLOOKUP(A64,Players[Name]:Players[PlayerId],2,FALSE)</f>
        <v>184</v>
      </c>
      <c r="C64" s="16">
        <v>2015</v>
      </c>
      <c r="D64">
        <v>195</v>
      </c>
      <c r="E64">
        <v>54</v>
      </c>
      <c r="F64">
        <v>491</v>
      </c>
      <c r="G64">
        <v>3</v>
      </c>
      <c r="H64">
        <v>0</v>
      </c>
      <c r="I64" s="16">
        <v>93.64</v>
      </c>
      <c r="J64" s="2">
        <f>VLOOKUP(TEStats[Year],Years[],2,FALSE)</f>
        <v>3</v>
      </c>
      <c r="K6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(184,3,195,93.64,54,491,3,0)</v>
      </c>
    </row>
    <row r="65" spans="1:11" x14ac:dyDescent="0.25">
      <c r="A65" t="s">
        <v>182</v>
      </c>
      <c r="B65" s="2">
        <f>VLOOKUP(A65,Players[Name]:Players[PlayerId],2,FALSE)</f>
        <v>184</v>
      </c>
      <c r="C65" s="16">
        <v>2014</v>
      </c>
      <c r="D65">
        <v>59</v>
      </c>
      <c r="E65">
        <v>51</v>
      </c>
      <c r="F65">
        <v>774</v>
      </c>
      <c r="G65">
        <v>8</v>
      </c>
      <c r="H65">
        <v>0</v>
      </c>
      <c r="I65" s="21">
        <v>129.96</v>
      </c>
      <c r="J65" s="2">
        <f>VLOOKUP(TEStats[Year],Years[],2,FALSE)</f>
        <v>4</v>
      </c>
      <c r="K6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(184,4,59,129.96,51,774,8,0)</v>
      </c>
    </row>
    <row r="66" spans="1:11" x14ac:dyDescent="0.25">
      <c r="A66" t="s">
        <v>182</v>
      </c>
      <c r="B66" s="2">
        <f>VLOOKUP(A66,Players[Name]:Players[PlayerId],2,FALSE)</f>
        <v>184</v>
      </c>
      <c r="C66" s="16">
        <v>2013</v>
      </c>
      <c r="D66">
        <v>115</v>
      </c>
      <c r="E66">
        <v>52</v>
      </c>
      <c r="F66">
        <v>608</v>
      </c>
      <c r="G66">
        <v>4</v>
      </c>
      <c r="H66">
        <v>0</v>
      </c>
      <c r="I66" s="21">
        <v>104.32</v>
      </c>
      <c r="J66" s="2">
        <f>VLOOKUP(TEStats[Year],Years[],2,FALSE)</f>
        <v>5</v>
      </c>
      <c r="K6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(184,5,115,104.32,52,608,4,0)</v>
      </c>
    </row>
    <row r="67" spans="1:11" x14ac:dyDescent="0.25">
      <c r="A67" t="s">
        <v>474</v>
      </c>
      <c r="B67" s="2">
        <f>VLOOKUP(A67,Players[Name]:Players[PlayerId],2,FALSE)</f>
        <v>194</v>
      </c>
      <c r="C67" s="16">
        <v>2017</v>
      </c>
      <c r="D67">
        <v>194</v>
      </c>
      <c r="E67">
        <v>65</v>
      </c>
      <c r="F67">
        <v>620</v>
      </c>
      <c r="G67">
        <v>4.0999999999999996</v>
      </c>
      <c r="H67">
        <v>1</v>
      </c>
      <c r="I67" s="21">
        <v>112.11</v>
      </c>
      <c r="J67" s="2">
        <f>VLOOKUP(TEStats[Year],Years[],2,FALSE)</f>
        <v>1</v>
      </c>
      <c r="K6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(194,1,194,112.11,65,620,4.1,1)</v>
      </c>
    </row>
    <row r="68" spans="1:11" x14ac:dyDescent="0.25">
      <c r="A68" t="s">
        <v>474</v>
      </c>
      <c r="B68" s="2">
        <f>VLOOKUP(A68,Players[Name]:Players[PlayerId],2,FALSE)</f>
        <v>194</v>
      </c>
      <c r="C68" s="16">
        <v>2016</v>
      </c>
      <c r="D68">
        <v>189</v>
      </c>
      <c r="E68">
        <v>54</v>
      </c>
      <c r="F68">
        <v>559</v>
      </c>
      <c r="G68">
        <v>4</v>
      </c>
      <c r="H68">
        <v>0</v>
      </c>
      <c r="I68" s="16">
        <v>100.36</v>
      </c>
      <c r="J68" s="2">
        <f>VLOOKUP(TEStats[Year],Years[],2,FALSE)</f>
        <v>2</v>
      </c>
      <c r="K6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(194,2,189,100.36,54,559,4,0)</v>
      </c>
    </row>
    <row r="69" spans="1:11" x14ac:dyDescent="0.25">
      <c r="A69" t="s">
        <v>474</v>
      </c>
      <c r="B69" s="2">
        <f>VLOOKUP(A69,Players[Name]:Players[PlayerId],2,FALSE)</f>
        <v>194</v>
      </c>
      <c r="C69" s="16">
        <v>2014</v>
      </c>
      <c r="D69">
        <v>1482</v>
      </c>
      <c r="E69">
        <v>4</v>
      </c>
      <c r="F69">
        <v>28</v>
      </c>
      <c r="G69">
        <v>1</v>
      </c>
      <c r="H69">
        <v>0</v>
      </c>
      <c r="I69" s="21">
        <v>11.12</v>
      </c>
      <c r="J69" s="2">
        <f>VLOOKUP(TEStats[Year],Years[],2,FALSE)</f>
        <v>4</v>
      </c>
      <c r="K6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(194,4,1482,11.12,4,28,1,0)</v>
      </c>
    </row>
    <row r="70" spans="1:11" x14ac:dyDescent="0.25">
      <c r="A70" t="s">
        <v>1107</v>
      </c>
      <c r="B70" s="2">
        <f>VLOOKUP(A70,Players[Name]:Players[PlayerId],2,FALSE)</f>
        <v>208</v>
      </c>
      <c r="C70" s="16">
        <v>2017</v>
      </c>
      <c r="D70">
        <v>208</v>
      </c>
      <c r="E70">
        <v>52.4</v>
      </c>
      <c r="F70">
        <v>621</v>
      </c>
      <c r="G70">
        <v>5.2</v>
      </c>
      <c r="H70">
        <v>1.1000000000000001</v>
      </c>
      <c r="I70" s="21">
        <v>108.72</v>
      </c>
      <c r="J70" s="2">
        <f>VLOOKUP(TEStats[Year],Years[],2,FALSE)</f>
        <v>1</v>
      </c>
      <c r="K7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(208,1,208,108.72,52.4,621,5.2,1.1)</v>
      </c>
    </row>
    <row r="71" spans="1:11" x14ac:dyDescent="0.25">
      <c r="A71" t="s">
        <v>198</v>
      </c>
      <c r="B71" s="2">
        <f>VLOOKUP(A71,Players[Name]:Players[PlayerId],2,FALSE)</f>
        <v>209</v>
      </c>
      <c r="C71" s="16">
        <v>2017</v>
      </c>
      <c r="D71">
        <v>209</v>
      </c>
      <c r="E71">
        <v>44.5</v>
      </c>
      <c r="F71">
        <v>521</v>
      </c>
      <c r="G71">
        <v>7.2</v>
      </c>
      <c r="H71">
        <v>0</v>
      </c>
      <c r="I71" s="21">
        <v>108.71</v>
      </c>
      <c r="J71" s="2">
        <f>VLOOKUP(TEStats[Year],Years[],2,FALSE)</f>
        <v>1</v>
      </c>
      <c r="K7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(209,1,209,108.71,44.5,521,7.2,0)</v>
      </c>
    </row>
    <row r="72" spans="1:11" x14ac:dyDescent="0.25">
      <c r="A72" t="s">
        <v>198</v>
      </c>
      <c r="B72" s="2">
        <f>VLOOKUP(A72,Players[Name]:Players[PlayerId],2,FALSE)</f>
        <v>209</v>
      </c>
      <c r="C72" s="16">
        <v>2016</v>
      </c>
      <c r="D72">
        <v>211</v>
      </c>
      <c r="E72">
        <v>35</v>
      </c>
      <c r="F72">
        <v>406</v>
      </c>
      <c r="G72">
        <v>6</v>
      </c>
      <c r="H72">
        <v>0</v>
      </c>
      <c r="I72" s="16">
        <v>89.24</v>
      </c>
      <c r="J72" s="2">
        <f>VLOOKUP(TEStats[Year],Years[],2,FALSE)</f>
        <v>2</v>
      </c>
      <c r="K7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(209,2,211,89.24,35,406,6,0)</v>
      </c>
    </row>
    <row r="73" spans="1:11" x14ac:dyDescent="0.25">
      <c r="A73" t="s">
        <v>198</v>
      </c>
      <c r="B73" s="2">
        <f>VLOOKUP(A73,Players[Name]:Players[PlayerId],2,FALSE)</f>
        <v>209</v>
      </c>
      <c r="C73" s="16">
        <v>2014</v>
      </c>
      <c r="D73">
        <v>113</v>
      </c>
      <c r="E73">
        <v>29</v>
      </c>
      <c r="F73">
        <v>395</v>
      </c>
      <c r="G73">
        <v>8</v>
      </c>
      <c r="H73">
        <v>0</v>
      </c>
      <c r="I73" s="21">
        <v>92.8</v>
      </c>
      <c r="J73" s="2">
        <f>VLOOKUP(TEStats[Year],Years[],2,FALSE)</f>
        <v>4</v>
      </c>
      <c r="K7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(209,4,113,92.8,29,395,8,0)</v>
      </c>
    </row>
    <row r="74" spans="1:11" x14ac:dyDescent="0.25">
      <c r="A74" t="s">
        <v>45</v>
      </c>
      <c r="B74" s="2">
        <f>VLOOKUP(A74,Players[Name]:Players[PlayerId],2,FALSE)</f>
        <v>214</v>
      </c>
      <c r="C74" s="16">
        <v>2017</v>
      </c>
      <c r="D74">
        <v>214</v>
      </c>
      <c r="E74">
        <v>54</v>
      </c>
      <c r="F74">
        <v>506</v>
      </c>
      <c r="G74">
        <v>4.9000000000000004</v>
      </c>
      <c r="H74">
        <v>0</v>
      </c>
      <c r="I74" s="21">
        <v>106.16</v>
      </c>
      <c r="J74" s="2">
        <f>VLOOKUP(TEStats[Year],Years[],2,FALSE)</f>
        <v>1</v>
      </c>
      <c r="K7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(214,1,214,106.16,54,506,4.9,0)</v>
      </c>
    </row>
    <row r="75" spans="1:11" x14ac:dyDescent="0.25">
      <c r="A75" t="s">
        <v>45</v>
      </c>
      <c r="B75" s="2">
        <f>VLOOKUP(A75,Players[Name]:Players[PlayerId],2,FALSE)</f>
        <v>214</v>
      </c>
      <c r="C75" s="16">
        <v>2016</v>
      </c>
      <c r="D75">
        <v>152</v>
      </c>
      <c r="E75">
        <v>53</v>
      </c>
      <c r="F75">
        <v>548</v>
      </c>
      <c r="G75">
        <v>7</v>
      </c>
      <c r="H75">
        <v>1</v>
      </c>
      <c r="I75" s="16">
        <v>114.92</v>
      </c>
      <c r="J75" s="2">
        <f>VLOOKUP(TEStats[Year],Years[],2,FALSE)</f>
        <v>2</v>
      </c>
      <c r="K7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(214,2,152,114.92,53,548,7,1)</v>
      </c>
    </row>
    <row r="76" spans="1:11" x14ac:dyDescent="0.25">
      <c r="A76" t="s">
        <v>45</v>
      </c>
      <c r="B76" s="2">
        <f>VLOOKUP(A76,Players[Name]:Players[PlayerId],2,FALSE)</f>
        <v>214</v>
      </c>
      <c r="C76" s="16">
        <v>2015</v>
      </c>
      <c r="D76">
        <v>162</v>
      </c>
      <c r="E76">
        <v>56</v>
      </c>
      <c r="F76">
        <v>630</v>
      </c>
      <c r="G76">
        <v>5</v>
      </c>
      <c r="H76">
        <v>0</v>
      </c>
      <c r="I76" s="16">
        <v>111.2</v>
      </c>
      <c r="J76" s="2">
        <f>VLOOKUP(TEStats[Year],Years[],2,FALSE)</f>
        <v>3</v>
      </c>
      <c r="K7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(214,3,162,111.2,56,630,5,0)</v>
      </c>
    </row>
    <row r="77" spans="1:11" x14ac:dyDescent="0.25">
      <c r="A77" t="s">
        <v>45</v>
      </c>
      <c r="B77" s="2">
        <f>VLOOKUP(A77,Players[Name]:Players[PlayerId],2,FALSE)</f>
        <v>214</v>
      </c>
      <c r="C77" s="16">
        <v>2014</v>
      </c>
      <c r="D77">
        <v>42</v>
      </c>
      <c r="E77">
        <v>69</v>
      </c>
      <c r="F77">
        <v>821</v>
      </c>
      <c r="G77">
        <v>12</v>
      </c>
      <c r="H77">
        <v>0</v>
      </c>
      <c r="I77" s="21">
        <v>173.84</v>
      </c>
      <c r="J77" s="2">
        <f>VLOOKUP(TEStats[Year],Years[],2,FALSE)</f>
        <v>4</v>
      </c>
      <c r="K7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(214,4,42,173.84,69,821,12,0)</v>
      </c>
    </row>
    <row r="78" spans="1:11" x14ac:dyDescent="0.25">
      <c r="A78" t="s">
        <v>45</v>
      </c>
      <c r="B78" s="2">
        <f>VLOOKUP(A78,Players[Name]:Players[PlayerId],2,FALSE)</f>
        <v>214</v>
      </c>
      <c r="C78" s="16">
        <v>2013</v>
      </c>
      <c r="D78">
        <v>81</v>
      </c>
      <c r="E78">
        <v>77</v>
      </c>
      <c r="F78">
        <v>872</v>
      </c>
      <c r="G78">
        <v>4</v>
      </c>
      <c r="H78">
        <v>2</v>
      </c>
      <c r="I78" s="21">
        <v>131.88</v>
      </c>
      <c r="J78" s="2">
        <f>VLOOKUP(TEStats[Year],Years[],2,FALSE)</f>
        <v>5</v>
      </c>
      <c r="K7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(214,5,81,131.88,77,872,4,2)</v>
      </c>
    </row>
    <row r="79" spans="1:11" x14ac:dyDescent="0.25">
      <c r="A79" t="s">
        <v>621</v>
      </c>
      <c r="B79" s="2">
        <f>VLOOKUP(A79,Players[Name]:Players[PlayerId],2,FALSE)</f>
        <v>220</v>
      </c>
      <c r="C79" s="16">
        <v>2017</v>
      </c>
      <c r="D79">
        <v>220</v>
      </c>
      <c r="E79">
        <v>55.4</v>
      </c>
      <c r="F79">
        <v>615</v>
      </c>
      <c r="G79">
        <v>4.2</v>
      </c>
      <c r="H79">
        <v>0</v>
      </c>
      <c r="I79" s="21">
        <v>103.58</v>
      </c>
      <c r="J79" s="2">
        <f>VLOOKUP(TEStats[Year],Years[],2,FALSE)</f>
        <v>1</v>
      </c>
      <c r="K7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(220,1,220,103.58,55.4,615,4.2,0)</v>
      </c>
    </row>
    <row r="80" spans="1:11" x14ac:dyDescent="0.25">
      <c r="A80" t="s">
        <v>621</v>
      </c>
      <c r="B80" s="2">
        <f>VLOOKUP(A80,Players[Name]:Players[PlayerId],2,FALSE)</f>
        <v>220</v>
      </c>
      <c r="C80" s="16">
        <v>2016</v>
      </c>
      <c r="D80">
        <v>307</v>
      </c>
      <c r="E80">
        <v>19</v>
      </c>
      <c r="F80">
        <v>271</v>
      </c>
      <c r="G80">
        <v>3</v>
      </c>
      <c r="H80">
        <v>0</v>
      </c>
      <c r="I80" s="16">
        <v>47.84</v>
      </c>
      <c r="J80" s="2">
        <f>VLOOKUP(TEStats[Year],Years[],2,FALSE)</f>
        <v>2</v>
      </c>
      <c r="K8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(220,2,307,47.84,19,271,3,0)</v>
      </c>
    </row>
    <row r="81" spans="1:11" x14ac:dyDescent="0.25">
      <c r="A81" t="s">
        <v>63</v>
      </c>
      <c r="B81" s="2">
        <f>VLOOKUP(A81,Players[Name]:Players[PlayerId],2,FALSE)</f>
        <v>235</v>
      </c>
      <c r="C81" s="16">
        <v>2017</v>
      </c>
      <c r="D81">
        <v>235</v>
      </c>
      <c r="E81">
        <v>59.7</v>
      </c>
      <c r="F81">
        <v>566</v>
      </c>
      <c r="G81">
        <v>2.9</v>
      </c>
      <c r="H81">
        <v>0</v>
      </c>
      <c r="I81" s="21">
        <v>99.96</v>
      </c>
      <c r="J81" s="2">
        <f>VLOOKUP(TEStats[Year],Years[],2,FALSE)</f>
        <v>1</v>
      </c>
      <c r="K8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(235,1,235,99.96,59.7,566,2.9,0)</v>
      </c>
    </row>
    <row r="82" spans="1:11" x14ac:dyDescent="0.25">
      <c r="A82" t="s">
        <v>63</v>
      </c>
      <c r="B82" s="2">
        <f>VLOOKUP(A82,Players[Name]:Players[PlayerId],2,FALSE)</f>
        <v>235</v>
      </c>
      <c r="C82" s="16">
        <v>2016</v>
      </c>
      <c r="D82">
        <v>160</v>
      </c>
      <c r="E82">
        <v>69</v>
      </c>
      <c r="F82">
        <v>673</v>
      </c>
      <c r="G82">
        <v>3</v>
      </c>
      <c r="H82">
        <v>1</v>
      </c>
      <c r="I82" s="16">
        <v>111.92</v>
      </c>
      <c r="J82" s="2">
        <f>VLOOKUP(TEStats[Year],Years[],2,FALSE)</f>
        <v>2</v>
      </c>
      <c r="K8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(235,2,160,111.92,69,673,3,1)</v>
      </c>
    </row>
    <row r="83" spans="1:11" x14ac:dyDescent="0.25">
      <c r="A83" t="s">
        <v>63</v>
      </c>
      <c r="B83" s="2">
        <f>VLOOKUP(A83,Players[Name]:Players[PlayerId],2,FALSE)</f>
        <v>235</v>
      </c>
      <c r="C83" s="16">
        <v>2015</v>
      </c>
      <c r="D83">
        <v>148</v>
      </c>
      <c r="E83">
        <v>77</v>
      </c>
      <c r="F83">
        <v>713</v>
      </c>
      <c r="G83">
        <v>3</v>
      </c>
      <c r="H83">
        <v>1</v>
      </c>
      <c r="I83" s="16">
        <v>121.52</v>
      </c>
      <c r="J83" s="2">
        <f>VLOOKUP(TEStats[Year],Years[],2,FALSE)</f>
        <v>3</v>
      </c>
      <c r="K8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(235,3,148,121.52,77,713,3,1)</v>
      </c>
    </row>
    <row r="84" spans="1:11" x14ac:dyDescent="0.25">
      <c r="A84" t="s">
        <v>63</v>
      </c>
      <c r="B84" s="2">
        <f>VLOOKUP(A84,Players[Name]:Players[PlayerId],2,FALSE)</f>
        <v>235</v>
      </c>
      <c r="C84" s="16">
        <v>2014</v>
      </c>
      <c r="D84">
        <v>85</v>
      </c>
      <c r="E84">
        <v>64</v>
      </c>
      <c r="F84">
        <v>703</v>
      </c>
      <c r="G84">
        <v>5</v>
      </c>
      <c r="H84">
        <v>0</v>
      </c>
      <c r="I84" s="21">
        <v>122.12</v>
      </c>
      <c r="J84" s="2">
        <f>VLOOKUP(TEStats[Year],Years[],2,FALSE)</f>
        <v>4</v>
      </c>
      <c r="K8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(235,4,85,122.12,64,703,5,0)</v>
      </c>
    </row>
    <row r="85" spans="1:11" x14ac:dyDescent="0.25">
      <c r="A85" t="s">
        <v>63</v>
      </c>
      <c r="B85" s="2">
        <f>VLOOKUP(A85,Players[Name]:Players[PlayerId],2,FALSE)</f>
        <v>235</v>
      </c>
      <c r="C85" s="16">
        <v>2013</v>
      </c>
      <c r="D85">
        <v>59</v>
      </c>
      <c r="E85">
        <v>73</v>
      </c>
      <c r="F85">
        <v>851</v>
      </c>
      <c r="G85">
        <v>8</v>
      </c>
      <c r="H85">
        <v>0</v>
      </c>
      <c r="I85" s="21">
        <v>155.04</v>
      </c>
      <c r="J85" s="2">
        <f>VLOOKUP(TEStats[Year],Years[],2,FALSE)</f>
        <v>5</v>
      </c>
      <c r="K8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(235,5,59,155.04,73,851,8,0)</v>
      </c>
    </row>
    <row r="86" spans="1:11" x14ac:dyDescent="0.25">
      <c r="A86" t="s">
        <v>193</v>
      </c>
      <c r="B86" s="2">
        <f>VLOOKUP(A86,Players[Name]:Players[PlayerId],2,FALSE)</f>
        <v>240</v>
      </c>
      <c r="C86" s="16">
        <v>2017</v>
      </c>
      <c r="D86">
        <v>240</v>
      </c>
      <c r="E86">
        <v>52.1</v>
      </c>
      <c r="F86">
        <v>505</v>
      </c>
      <c r="G86">
        <v>4.7</v>
      </c>
      <c r="H86">
        <v>1</v>
      </c>
      <c r="I86" s="21">
        <v>98.81</v>
      </c>
      <c r="J86" s="2">
        <f>VLOOKUP(TEStats[Year],Years[],2,FALSE)</f>
        <v>1</v>
      </c>
      <c r="K8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(240,1,240,98.81,52.1,505,4.7,1)</v>
      </c>
    </row>
    <row r="87" spans="1:11" x14ac:dyDescent="0.25">
      <c r="A87" t="s">
        <v>193</v>
      </c>
      <c r="B87" s="2">
        <f>VLOOKUP(A87,Players[Name]:Players[PlayerId],2,FALSE)</f>
        <v>240</v>
      </c>
      <c r="C87" s="16">
        <v>2016</v>
      </c>
      <c r="D87">
        <v>180</v>
      </c>
      <c r="E87">
        <v>57</v>
      </c>
      <c r="F87">
        <v>552</v>
      </c>
      <c r="G87">
        <v>4</v>
      </c>
      <c r="H87">
        <v>0</v>
      </c>
      <c r="I87" s="16">
        <v>103.08</v>
      </c>
      <c r="J87" s="2">
        <f>VLOOKUP(TEStats[Year],Years[],2,FALSE)</f>
        <v>2</v>
      </c>
      <c r="K8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(240,2,180,103.08,57,552,4,0)</v>
      </c>
    </row>
    <row r="88" spans="1:11" x14ac:dyDescent="0.25">
      <c r="A88" t="s">
        <v>193</v>
      </c>
      <c r="B88" s="2">
        <f>VLOOKUP(A88,Players[Name]:Players[PlayerId],2,FALSE)</f>
        <v>240</v>
      </c>
      <c r="C88" s="16">
        <v>2015</v>
      </c>
      <c r="D88">
        <v>198</v>
      </c>
      <c r="E88">
        <v>51</v>
      </c>
      <c r="F88">
        <v>528</v>
      </c>
      <c r="G88">
        <v>3</v>
      </c>
      <c r="H88">
        <v>0</v>
      </c>
      <c r="I88" s="16">
        <v>90.12</v>
      </c>
      <c r="J88" s="2">
        <f>VLOOKUP(TEStats[Year],Years[],2,FALSE)</f>
        <v>3</v>
      </c>
      <c r="K8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(240,3,198,90.12,51,528,3,0)</v>
      </c>
    </row>
    <row r="89" spans="1:11" x14ac:dyDescent="0.25">
      <c r="A89" t="s">
        <v>193</v>
      </c>
      <c r="B89" s="2">
        <f>VLOOKUP(A89,Players[Name]:Players[PlayerId],2,FALSE)</f>
        <v>240</v>
      </c>
      <c r="C89" s="16">
        <v>2014</v>
      </c>
      <c r="D89">
        <v>126</v>
      </c>
      <c r="E89">
        <v>58</v>
      </c>
      <c r="F89">
        <v>605</v>
      </c>
      <c r="G89">
        <v>3</v>
      </c>
      <c r="H89">
        <v>0</v>
      </c>
      <c r="I89" s="21">
        <v>100.2</v>
      </c>
      <c r="J89" s="2">
        <f>VLOOKUP(TEStats[Year],Years[],2,FALSE)</f>
        <v>4</v>
      </c>
      <c r="K8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(240,4,126,100.2,58,605,3,0)</v>
      </c>
    </row>
    <row r="90" spans="1:11" x14ac:dyDescent="0.25">
      <c r="A90" t="s">
        <v>193</v>
      </c>
      <c r="B90" s="2">
        <f>VLOOKUP(A90,Players[Name]:Players[PlayerId],2,FALSE)</f>
        <v>240</v>
      </c>
      <c r="C90" s="16">
        <v>2013</v>
      </c>
      <c r="D90">
        <v>69</v>
      </c>
      <c r="E90">
        <v>69</v>
      </c>
      <c r="F90">
        <v>759</v>
      </c>
      <c r="G90">
        <v>6</v>
      </c>
      <c r="H90">
        <v>0</v>
      </c>
      <c r="I90" s="21">
        <v>143.86000000000001</v>
      </c>
      <c r="J90" s="2">
        <f>VLOOKUP(TEStats[Year],Years[],2,FALSE)</f>
        <v>5</v>
      </c>
      <c r="K9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(240,5,69,143.86,69,759,6,0)</v>
      </c>
    </row>
    <row r="91" spans="1:11" x14ac:dyDescent="0.25">
      <c r="A91" t="s">
        <v>463</v>
      </c>
      <c r="B91" s="2">
        <f>VLOOKUP(A91,Players[Name]:Players[PlayerId],2,FALSE)</f>
        <v>243</v>
      </c>
      <c r="C91" s="16">
        <v>2017</v>
      </c>
      <c r="D91">
        <v>243</v>
      </c>
      <c r="E91">
        <v>50.4</v>
      </c>
      <c r="F91">
        <v>593</v>
      </c>
      <c r="G91">
        <v>4</v>
      </c>
      <c r="H91">
        <v>0</v>
      </c>
      <c r="I91" s="21">
        <v>98.38</v>
      </c>
      <c r="J91" s="2">
        <f>VLOOKUP(TEStats[Year],Years[],2,FALSE)</f>
        <v>1</v>
      </c>
      <c r="K9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(243,1,243,98.38,50.4,593,4,0)</v>
      </c>
    </row>
    <row r="92" spans="1:11" x14ac:dyDescent="0.25">
      <c r="A92" t="s">
        <v>463</v>
      </c>
      <c r="B92" s="2">
        <f>VLOOKUP(A92,Players[Name]:Players[PlayerId],2,FALSE)</f>
        <v>243</v>
      </c>
      <c r="C92" s="16">
        <v>2016</v>
      </c>
      <c r="D92">
        <v>123</v>
      </c>
      <c r="E92">
        <v>57</v>
      </c>
      <c r="F92">
        <v>660</v>
      </c>
      <c r="G92">
        <v>8</v>
      </c>
      <c r="H92">
        <v>0</v>
      </c>
      <c r="I92" s="16">
        <v>131.4</v>
      </c>
      <c r="J92" s="2">
        <f>VLOOKUP(TEStats[Year],Years[],2,FALSE)</f>
        <v>2</v>
      </c>
      <c r="K9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(243,2,123,131.4,57,660,8,0)</v>
      </c>
    </row>
    <row r="93" spans="1:11" x14ac:dyDescent="0.25">
      <c r="A93" t="s">
        <v>463</v>
      </c>
      <c r="B93" s="2">
        <f>VLOOKUP(A93,Players[Name]:Players[PlayerId],2,FALSE)</f>
        <v>243</v>
      </c>
      <c r="C93" s="16">
        <v>2015</v>
      </c>
      <c r="D93">
        <v>275</v>
      </c>
      <c r="E93">
        <v>23</v>
      </c>
      <c r="F93">
        <v>288</v>
      </c>
      <c r="G93">
        <v>3</v>
      </c>
      <c r="H93">
        <v>0</v>
      </c>
      <c r="I93" s="16">
        <v>52.52</v>
      </c>
      <c r="J93" s="2">
        <f>VLOOKUP(TEStats[Year],Years[],2,FALSE)</f>
        <v>3</v>
      </c>
      <c r="K9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(243,3,275,52.52,23,288,3,0)</v>
      </c>
    </row>
    <row r="94" spans="1:11" x14ac:dyDescent="0.25">
      <c r="A94" t="s">
        <v>87</v>
      </c>
      <c r="B94" s="2">
        <f>VLOOKUP(A94,Players[Name]:Players[PlayerId],2,FALSE)</f>
        <v>246</v>
      </c>
      <c r="C94" s="16">
        <v>2017</v>
      </c>
      <c r="D94">
        <v>246</v>
      </c>
      <c r="E94">
        <v>49.2</v>
      </c>
      <c r="F94">
        <v>536</v>
      </c>
      <c r="G94">
        <v>4.2</v>
      </c>
      <c r="H94">
        <v>0</v>
      </c>
      <c r="I94" s="21">
        <v>95.78</v>
      </c>
      <c r="J94" s="2">
        <f>VLOOKUP(TEStats[Year],Years[],2,FALSE)</f>
        <v>1</v>
      </c>
      <c r="K9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(246,1,246,95.78,49.2,536,4.2,0)</v>
      </c>
    </row>
    <row r="95" spans="1:11" x14ac:dyDescent="0.25">
      <c r="A95" t="s">
        <v>87</v>
      </c>
      <c r="B95" s="2">
        <f>VLOOKUP(A95,Players[Name]:Players[PlayerId],2,FALSE)</f>
        <v>246</v>
      </c>
      <c r="C95" s="16">
        <v>2016</v>
      </c>
      <c r="D95">
        <v>303</v>
      </c>
      <c r="E95">
        <v>30</v>
      </c>
      <c r="F95">
        <v>377</v>
      </c>
      <c r="G95">
        <v>1</v>
      </c>
      <c r="H95">
        <v>1</v>
      </c>
      <c r="I95" s="16">
        <v>49.08</v>
      </c>
      <c r="J95" s="2">
        <f>VLOOKUP(TEStats[Year],Years[],2,FALSE)</f>
        <v>2</v>
      </c>
      <c r="K9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(246,2,303,49.08,30,377,1,1)</v>
      </c>
    </row>
    <row r="96" spans="1:11" x14ac:dyDescent="0.25">
      <c r="A96" t="s">
        <v>87</v>
      </c>
      <c r="B96" s="2">
        <f>VLOOKUP(A96,Players[Name]:Players[PlayerId],2,FALSE)</f>
        <v>246</v>
      </c>
      <c r="C96" s="16">
        <v>2015</v>
      </c>
      <c r="D96">
        <v>267</v>
      </c>
      <c r="E96">
        <v>39</v>
      </c>
      <c r="F96">
        <v>481</v>
      </c>
      <c r="G96">
        <v>0</v>
      </c>
      <c r="H96">
        <v>1</v>
      </c>
      <c r="I96" s="16">
        <v>58.24</v>
      </c>
      <c r="J96" s="2">
        <f>VLOOKUP(TEStats[Year],Years[],2,FALSE)</f>
        <v>3</v>
      </c>
      <c r="K9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(246,3,267,58.24,39,481,0,1)</v>
      </c>
    </row>
    <row r="97" spans="1:11" x14ac:dyDescent="0.25">
      <c r="A97" t="s">
        <v>87</v>
      </c>
      <c r="B97" s="2">
        <f>VLOOKUP(A97,Players[Name]:Players[PlayerId],2,FALSE)</f>
        <v>246</v>
      </c>
      <c r="C97" s="16">
        <v>2014</v>
      </c>
      <c r="D97">
        <v>121</v>
      </c>
      <c r="E97">
        <v>52</v>
      </c>
      <c r="F97">
        <v>634</v>
      </c>
      <c r="G97">
        <v>3</v>
      </c>
      <c r="H97">
        <v>0</v>
      </c>
      <c r="I97" s="21">
        <v>95.61</v>
      </c>
      <c r="J97" s="2">
        <f>VLOOKUP(TEStats[Year],Years[],2,FALSE)</f>
        <v>4</v>
      </c>
      <c r="K9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(246,4,121,95.61,52,634,3,0)</v>
      </c>
    </row>
    <row r="98" spans="1:11" x14ac:dyDescent="0.25">
      <c r="A98" t="s">
        <v>87</v>
      </c>
      <c r="B98" s="2">
        <f>VLOOKUP(A98,Players[Name]:Players[PlayerId],2,FALSE)</f>
        <v>246</v>
      </c>
      <c r="C98" s="16">
        <v>2013</v>
      </c>
      <c r="D98">
        <v>103</v>
      </c>
      <c r="E98">
        <v>51</v>
      </c>
      <c r="F98">
        <v>671</v>
      </c>
      <c r="G98">
        <v>5</v>
      </c>
      <c r="H98">
        <v>1</v>
      </c>
      <c r="I98" s="21">
        <v>105.84</v>
      </c>
      <c r="J98" s="2">
        <f>VLOOKUP(TEStats[Year],Years[],2,FALSE)</f>
        <v>5</v>
      </c>
      <c r="K9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(246,5,103,105.84,51,671,5,1)</v>
      </c>
    </row>
    <row r="99" spans="1:11" x14ac:dyDescent="0.25">
      <c r="A99" t="s">
        <v>851</v>
      </c>
      <c r="B99" s="2">
        <f>VLOOKUP(A99,Players[Name]:Players[PlayerId],2,FALSE)</f>
        <v>252</v>
      </c>
      <c r="C99" s="16">
        <v>2017</v>
      </c>
      <c r="D99">
        <v>252</v>
      </c>
      <c r="E99">
        <v>49</v>
      </c>
      <c r="F99">
        <v>557</v>
      </c>
      <c r="G99">
        <v>4.7</v>
      </c>
      <c r="H99">
        <v>2.5</v>
      </c>
      <c r="I99" s="21">
        <v>94.39</v>
      </c>
      <c r="J99" s="2">
        <f>VLOOKUP(TEStats[Year],Years[],2,FALSE)</f>
        <v>1</v>
      </c>
      <c r="K9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(252,1,252,94.39,49,557,4.7,2.5)</v>
      </c>
    </row>
    <row r="100" spans="1:11" x14ac:dyDescent="0.25">
      <c r="A100" t="s">
        <v>304</v>
      </c>
      <c r="B100" s="2">
        <f>VLOOKUP(A100,Players[Name]:Players[PlayerId],2,FALSE)</f>
        <v>265</v>
      </c>
      <c r="C100" s="16">
        <v>2017</v>
      </c>
      <c r="D100">
        <v>265</v>
      </c>
      <c r="E100">
        <v>41.9</v>
      </c>
      <c r="F100">
        <v>465</v>
      </c>
      <c r="G100">
        <v>4.7</v>
      </c>
      <c r="H100">
        <v>0</v>
      </c>
      <c r="I100" s="21">
        <v>88.38</v>
      </c>
      <c r="J100" s="2">
        <f>VLOOKUP(TEStats[Year],Years[],2,FALSE)</f>
        <v>1</v>
      </c>
      <c r="K10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(265,1,265,88.38,41.9,465,4.7,0)</v>
      </c>
    </row>
    <row r="101" spans="1:11" x14ac:dyDescent="0.25">
      <c r="A101" t="s">
        <v>304</v>
      </c>
      <c r="B101" s="2">
        <f>VLOOKUP(A101,Players[Name]:Players[PlayerId],2,FALSE)</f>
        <v>265</v>
      </c>
      <c r="C101" s="16">
        <v>2016</v>
      </c>
      <c r="D101">
        <v>277</v>
      </c>
      <c r="E101">
        <v>24</v>
      </c>
      <c r="F101">
        <v>391</v>
      </c>
      <c r="G101">
        <v>4</v>
      </c>
      <c r="H101">
        <v>0</v>
      </c>
      <c r="I101" s="16">
        <v>63.64</v>
      </c>
      <c r="J101" s="2">
        <f>VLOOKUP(TEStats[Year],Years[],2,FALSE)</f>
        <v>2</v>
      </c>
      <c r="K10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(265,2,277,63.64,24,391,4,0)</v>
      </c>
    </row>
    <row r="102" spans="1:11" x14ac:dyDescent="0.25">
      <c r="A102" t="s">
        <v>304</v>
      </c>
      <c r="B102" s="2">
        <f>VLOOKUP(A102,Players[Name]:Players[PlayerId],2,FALSE)</f>
        <v>265</v>
      </c>
      <c r="C102" s="16">
        <v>2015</v>
      </c>
      <c r="D102">
        <v>261</v>
      </c>
      <c r="E102">
        <v>30</v>
      </c>
      <c r="F102">
        <v>326</v>
      </c>
      <c r="G102">
        <v>3</v>
      </c>
      <c r="H102">
        <v>0</v>
      </c>
      <c r="I102" s="16">
        <v>61.04</v>
      </c>
      <c r="J102" s="2">
        <f>VLOOKUP(TEStats[Year],Years[],2,FALSE)</f>
        <v>3</v>
      </c>
      <c r="K10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(265,3,261,61.04,30,326,3,0)</v>
      </c>
    </row>
    <row r="103" spans="1:11" x14ac:dyDescent="0.25">
      <c r="A103" t="s">
        <v>304</v>
      </c>
      <c r="B103" s="2">
        <f>VLOOKUP(A103,Players[Name]:Players[PlayerId],2,FALSE)</f>
        <v>265</v>
      </c>
      <c r="C103" s="16">
        <v>2013</v>
      </c>
      <c r="D103">
        <v>1448</v>
      </c>
      <c r="E103">
        <v>8</v>
      </c>
      <c r="F103">
        <v>119</v>
      </c>
      <c r="G103">
        <v>0</v>
      </c>
      <c r="H103">
        <v>0</v>
      </c>
      <c r="I103" s="21">
        <v>12.76</v>
      </c>
      <c r="J103" s="2">
        <f>VLOOKUP(TEStats[Year],Years[],2,FALSE)</f>
        <v>5</v>
      </c>
      <c r="K10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(265,5,1448,12.76,8,119,0,0)</v>
      </c>
    </row>
    <row r="104" spans="1:11" x14ac:dyDescent="0.25">
      <c r="A104" t="s">
        <v>669</v>
      </c>
      <c r="B104" s="2">
        <f>VLOOKUP(A104,Players[Name]:Players[PlayerId],2,FALSE)</f>
        <v>266</v>
      </c>
      <c r="C104" s="16">
        <v>2017</v>
      </c>
      <c r="D104">
        <v>266</v>
      </c>
      <c r="E104">
        <v>45.3</v>
      </c>
      <c r="F104">
        <v>409</v>
      </c>
      <c r="G104">
        <v>4.2</v>
      </c>
      <c r="H104">
        <v>0</v>
      </c>
      <c r="I104" s="21">
        <v>87.03</v>
      </c>
      <c r="J104" s="2">
        <f>VLOOKUP(TEStats[Year],Years[],2,FALSE)</f>
        <v>1</v>
      </c>
      <c r="K10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(266,1,266,87.03,45.3,409,4.2,0)</v>
      </c>
    </row>
    <row r="105" spans="1:11" x14ac:dyDescent="0.25">
      <c r="A105" t="s">
        <v>669</v>
      </c>
      <c r="B105" s="2">
        <f>VLOOKUP(A105,Players[Name]:Players[PlayerId],2,FALSE)</f>
        <v>266</v>
      </c>
      <c r="C105" s="16">
        <v>2016</v>
      </c>
      <c r="D105">
        <v>407</v>
      </c>
      <c r="E105">
        <v>11</v>
      </c>
      <c r="F105">
        <v>85</v>
      </c>
      <c r="G105">
        <v>1</v>
      </c>
      <c r="H105">
        <v>0</v>
      </c>
      <c r="I105" s="16">
        <v>20.399999999999999</v>
      </c>
      <c r="J105" s="2">
        <f>VLOOKUP(TEStats[Year],Years[],2,FALSE)</f>
        <v>2</v>
      </c>
      <c r="K10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(266,2,407,20.4,11,85,1,0)</v>
      </c>
    </row>
    <row r="106" spans="1:11" x14ac:dyDescent="0.25">
      <c r="A106" t="s">
        <v>895</v>
      </c>
      <c r="B106" s="2">
        <f>VLOOKUP(A106,Players[Name]:Players[PlayerId],2,FALSE)</f>
        <v>267</v>
      </c>
      <c r="C106" s="16">
        <v>2017</v>
      </c>
      <c r="D106">
        <v>267</v>
      </c>
      <c r="E106">
        <v>45.2</v>
      </c>
      <c r="F106">
        <v>513</v>
      </c>
      <c r="G106">
        <v>3.9</v>
      </c>
      <c r="H106">
        <v>1</v>
      </c>
      <c r="I106" s="21">
        <v>86.97</v>
      </c>
      <c r="J106" s="2">
        <f>VLOOKUP(TEStats[Year],Years[],2,FALSE)</f>
        <v>1</v>
      </c>
      <c r="K10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(267,1,267,86.97,45.2,513,3.9,1)</v>
      </c>
    </row>
    <row r="107" spans="1:11" x14ac:dyDescent="0.25">
      <c r="A107" t="s">
        <v>98</v>
      </c>
      <c r="B107" s="2">
        <f>VLOOKUP(A107,Players[Name]:Players[PlayerId],2,FALSE)</f>
        <v>269</v>
      </c>
      <c r="C107" s="16">
        <v>2017</v>
      </c>
      <c r="D107">
        <v>269</v>
      </c>
      <c r="E107">
        <v>47.6</v>
      </c>
      <c r="F107">
        <v>458</v>
      </c>
      <c r="G107">
        <v>3.2</v>
      </c>
      <c r="H107">
        <v>0</v>
      </c>
      <c r="I107" s="21">
        <v>85.42</v>
      </c>
      <c r="J107" s="2">
        <f>VLOOKUP(TEStats[Year],Years[],2,FALSE)</f>
        <v>1</v>
      </c>
      <c r="K10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(269,1,269,85.42,47.6,458,3.2,0)</v>
      </c>
    </row>
    <row r="108" spans="1:11" x14ac:dyDescent="0.25">
      <c r="A108" t="s">
        <v>98</v>
      </c>
      <c r="B108" s="2">
        <f>VLOOKUP(A108,Players[Name]:Players[PlayerId],2,FALSE)</f>
        <v>269</v>
      </c>
      <c r="C108" s="16">
        <v>2016</v>
      </c>
      <c r="D108">
        <v>269</v>
      </c>
      <c r="E108">
        <v>37</v>
      </c>
      <c r="F108">
        <v>391</v>
      </c>
      <c r="G108">
        <v>2</v>
      </c>
      <c r="H108">
        <v>0</v>
      </c>
      <c r="I108" s="16">
        <v>64.64</v>
      </c>
      <c r="J108" s="2">
        <f>VLOOKUP(TEStats[Year],Years[],2,FALSE)</f>
        <v>2</v>
      </c>
      <c r="K10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(269,2,269,64.64,37,391,2,0)</v>
      </c>
    </row>
    <row r="109" spans="1:11" x14ac:dyDescent="0.25">
      <c r="A109" t="s">
        <v>98</v>
      </c>
      <c r="B109" s="2">
        <f>VLOOKUP(A109,Players[Name]:Players[PlayerId],2,FALSE)</f>
        <v>269</v>
      </c>
      <c r="C109" s="16">
        <v>2014</v>
      </c>
      <c r="D109">
        <v>134</v>
      </c>
      <c r="E109">
        <v>62</v>
      </c>
      <c r="F109">
        <v>460</v>
      </c>
      <c r="G109">
        <v>5</v>
      </c>
      <c r="H109">
        <v>0</v>
      </c>
      <c r="I109" s="21">
        <v>110.4</v>
      </c>
      <c r="J109" s="2">
        <f>VLOOKUP(TEStats[Year],Years[],2,FALSE)</f>
        <v>4</v>
      </c>
      <c r="K10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(269,4,134,110.4,62,460,5,0)</v>
      </c>
    </row>
    <row r="110" spans="1:11" x14ac:dyDescent="0.25">
      <c r="A110" t="s">
        <v>98</v>
      </c>
      <c r="B110" s="2">
        <f>VLOOKUP(A110,Players[Name]:Players[PlayerId],2,FALSE)</f>
        <v>269</v>
      </c>
      <c r="C110" s="16">
        <v>2013</v>
      </c>
      <c r="D110">
        <v>169</v>
      </c>
      <c r="E110">
        <v>46</v>
      </c>
      <c r="F110">
        <v>458</v>
      </c>
      <c r="G110">
        <v>4</v>
      </c>
      <c r="H110">
        <v>3</v>
      </c>
      <c r="I110" s="21">
        <v>82.32</v>
      </c>
      <c r="J110" s="2">
        <f>VLOOKUP(TEStats[Year],Years[],2,FALSE)</f>
        <v>5</v>
      </c>
      <c r="K11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(269,5,169,82.32,46,458,4,3)</v>
      </c>
    </row>
    <row r="111" spans="1:11" x14ac:dyDescent="0.25">
      <c r="A111" t="s">
        <v>294</v>
      </c>
      <c r="B111" s="2">
        <f>VLOOKUP(A111,Players[Name]:Players[PlayerId],2,FALSE)</f>
        <v>275</v>
      </c>
      <c r="C111" s="16">
        <v>2017</v>
      </c>
      <c r="D111">
        <v>275</v>
      </c>
      <c r="E111">
        <v>44</v>
      </c>
      <c r="F111">
        <v>459</v>
      </c>
      <c r="G111">
        <v>3.6</v>
      </c>
      <c r="H111">
        <v>0</v>
      </c>
      <c r="I111" s="21">
        <v>83.98</v>
      </c>
      <c r="J111" s="2">
        <f>VLOOKUP(TEStats[Year],Years[],2,FALSE)</f>
        <v>1</v>
      </c>
      <c r="K11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(275,1,275,83.98,44,459,3.6,0)</v>
      </c>
    </row>
    <row r="112" spans="1:11" x14ac:dyDescent="0.25">
      <c r="A112" t="s">
        <v>294</v>
      </c>
      <c r="B112" s="2">
        <f>VLOOKUP(A112,Players[Name]:Players[PlayerId],2,FALSE)</f>
        <v>275</v>
      </c>
      <c r="C112" s="16">
        <v>2016</v>
      </c>
      <c r="D112">
        <v>205</v>
      </c>
      <c r="E112">
        <v>47</v>
      </c>
      <c r="F112">
        <v>486</v>
      </c>
      <c r="G112">
        <v>4</v>
      </c>
      <c r="H112">
        <v>0</v>
      </c>
      <c r="I112" s="16">
        <v>90.44</v>
      </c>
      <c r="J112" s="2">
        <f>VLOOKUP(TEStats[Year],Years[],2,FALSE)</f>
        <v>2</v>
      </c>
      <c r="K11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(275,2,205,90.44,47,486,4,0)</v>
      </c>
    </row>
    <row r="113" spans="1:11" x14ac:dyDescent="0.25">
      <c r="A113" t="s">
        <v>294</v>
      </c>
      <c r="B113" s="2">
        <f>VLOOKUP(A113,Players[Name]:Players[PlayerId],2,FALSE)</f>
        <v>275</v>
      </c>
      <c r="C113" s="16">
        <v>2015</v>
      </c>
      <c r="D113">
        <v>219</v>
      </c>
      <c r="E113">
        <v>34</v>
      </c>
      <c r="F113">
        <v>439</v>
      </c>
      <c r="G113">
        <v>5</v>
      </c>
      <c r="H113">
        <v>0</v>
      </c>
      <c r="I113" s="16">
        <v>81.56</v>
      </c>
      <c r="J113" s="2">
        <f>VLOOKUP(TEStats[Year],Years[],2,FALSE)</f>
        <v>3</v>
      </c>
      <c r="K11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(275,3,219,81.56,34,439,5,0)</v>
      </c>
    </row>
    <row r="114" spans="1:11" x14ac:dyDescent="0.25">
      <c r="A114" t="s">
        <v>294</v>
      </c>
      <c r="B114" s="2">
        <f>VLOOKUP(A114,Players[Name]:Players[PlayerId],2,FALSE)</f>
        <v>275</v>
      </c>
      <c r="C114" s="16">
        <v>2014</v>
      </c>
      <c r="D114">
        <v>1488</v>
      </c>
      <c r="E114">
        <v>6</v>
      </c>
      <c r="F114">
        <v>76</v>
      </c>
      <c r="G114">
        <v>0</v>
      </c>
      <c r="H114">
        <v>0</v>
      </c>
      <c r="I114" s="21">
        <v>9.0399999999999991</v>
      </c>
      <c r="J114" s="2">
        <f>VLOOKUP(TEStats[Year],Years[],2,FALSE)</f>
        <v>4</v>
      </c>
      <c r="K11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(275,4,1488,9.04,6,76,0,0)</v>
      </c>
    </row>
    <row r="115" spans="1:11" x14ac:dyDescent="0.25">
      <c r="A115" t="s">
        <v>294</v>
      </c>
      <c r="B115" s="2">
        <f>VLOOKUP(A115,Players[Name]:Players[PlayerId],2,FALSE)</f>
        <v>275</v>
      </c>
      <c r="C115" s="16">
        <v>2013</v>
      </c>
      <c r="D115">
        <v>161</v>
      </c>
      <c r="E115">
        <v>33</v>
      </c>
      <c r="F115">
        <v>387</v>
      </c>
      <c r="G115">
        <v>5</v>
      </c>
      <c r="H115">
        <v>0</v>
      </c>
      <c r="I115" s="21">
        <v>78.48</v>
      </c>
      <c r="J115" s="2">
        <f>VLOOKUP(TEStats[Year],Years[],2,FALSE)</f>
        <v>5</v>
      </c>
      <c r="K11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(275,5,161,78.48,33,387,5,0)</v>
      </c>
    </row>
    <row r="116" spans="1:11" x14ac:dyDescent="0.25">
      <c r="A116" t="s">
        <v>58</v>
      </c>
      <c r="B116" s="2">
        <f>VLOOKUP(A116,Players[Name]:Players[PlayerId],2,FALSE)</f>
        <v>276</v>
      </c>
      <c r="C116" s="16">
        <v>2017</v>
      </c>
      <c r="D116">
        <v>276</v>
      </c>
      <c r="E116">
        <v>44.4</v>
      </c>
      <c r="F116">
        <v>556</v>
      </c>
      <c r="G116">
        <v>2.9</v>
      </c>
      <c r="H116">
        <v>0</v>
      </c>
      <c r="I116" s="21">
        <v>83.98</v>
      </c>
      <c r="J116" s="2">
        <f>VLOOKUP(TEStats[Year],Years[],2,FALSE)</f>
        <v>1</v>
      </c>
      <c r="K11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(276,1,276,83.98,44.4,556,2.9,0)</v>
      </c>
    </row>
    <row r="117" spans="1:11" x14ac:dyDescent="0.25">
      <c r="A117" t="s">
        <v>58</v>
      </c>
      <c r="B117" s="2">
        <f>VLOOKUP(A117,Players[Name]:Players[PlayerId],2,FALSE)</f>
        <v>276</v>
      </c>
      <c r="C117" s="16">
        <v>2016</v>
      </c>
      <c r="D117">
        <v>236</v>
      </c>
      <c r="E117">
        <v>44</v>
      </c>
      <c r="F117">
        <v>583</v>
      </c>
      <c r="G117">
        <v>2</v>
      </c>
      <c r="H117">
        <v>0</v>
      </c>
      <c r="I117" s="16">
        <v>79.319999999999993</v>
      </c>
      <c r="J117" s="2">
        <f>VLOOKUP(TEStats[Year],Years[],2,FALSE)</f>
        <v>2</v>
      </c>
      <c r="K11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(276,2,236,79.32,44,583,2,0)</v>
      </c>
    </row>
    <row r="118" spans="1:11" x14ac:dyDescent="0.25">
      <c r="A118" t="s">
        <v>58</v>
      </c>
      <c r="B118" s="2">
        <f>VLOOKUP(A118,Players[Name]:Players[PlayerId],2,FALSE)</f>
        <v>276</v>
      </c>
      <c r="C118" s="16">
        <v>2015</v>
      </c>
      <c r="D118">
        <v>271</v>
      </c>
      <c r="E118">
        <v>38</v>
      </c>
      <c r="F118">
        <v>395</v>
      </c>
      <c r="G118">
        <v>0</v>
      </c>
      <c r="H118">
        <v>0</v>
      </c>
      <c r="I118" s="16">
        <v>53.8</v>
      </c>
      <c r="J118" s="2">
        <f>VLOOKUP(TEStats[Year],Years[],2,FALSE)</f>
        <v>3</v>
      </c>
      <c r="K11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(276,3,271,53.8,38,395,0,0)</v>
      </c>
    </row>
    <row r="119" spans="1:11" x14ac:dyDescent="0.25">
      <c r="A119" t="s">
        <v>58</v>
      </c>
      <c r="B119" s="2">
        <f>VLOOKUP(A119,Players[Name]:Players[PlayerId],2,FALSE)</f>
        <v>276</v>
      </c>
      <c r="C119" s="16">
        <v>2014</v>
      </c>
      <c r="D119">
        <v>248</v>
      </c>
      <c r="E119">
        <v>26</v>
      </c>
      <c r="F119">
        <v>245</v>
      </c>
      <c r="G119">
        <v>2</v>
      </c>
      <c r="H119">
        <v>0</v>
      </c>
      <c r="I119" s="21">
        <v>48.25</v>
      </c>
      <c r="J119" s="2">
        <f>VLOOKUP(TEStats[Year],Years[],2,FALSE)</f>
        <v>4</v>
      </c>
      <c r="K11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(276,4,248,48.25,26,245,2,0)</v>
      </c>
    </row>
    <row r="120" spans="1:11" x14ac:dyDescent="0.25">
      <c r="A120" t="s">
        <v>58</v>
      </c>
      <c r="B120" s="2">
        <f>VLOOKUP(A120,Players[Name]:Players[PlayerId],2,FALSE)</f>
        <v>276</v>
      </c>
      <c r="C120" s="16">
        <v>2013</v>
      </c>
      <c r="D120">
        <v>40</v>
      </c>
      <c r="E120">
        <v>52</v>
      </c>
      <c r="F120">
        <v>850</v>
      </c>
      <c r="G120">
        <v>13</v>
      </c>
      <c r="H120">
        <v>1</v>
      </c>
      <c r="I120" s="21">
        <v>167</v>
      </c>
      <c r="J120" s="2">
        <f>VLOOKUP(TEStats[Year],Years[],2,FALSE)</f>
        <v>5</v>
      </c>
      <c r="K12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(276,5,40,167,52,850,13,1)</v>
      </c>
    </row>
    <row r="121" spans="1:11" x14ac:dyDescent="0.25">
      <c r="A121" t="s">
        <v>469</v>
      </c>
      <c r="B121" s="2">
        <f>VLOOKUP(A121,Players[Name]:Players[PlayerId],2,FALSE)</f>
        <v>286</v>
      </c>
      <c r="C121" s="16">
        <v>2017</v>
      </c>
      <c r="D121">
        <v>286</v>
      </c>
      <c r="E121">
        <v>44.5</v>
      </c>
      <c r="F121">
        <v>470</v>
      </c>
      <c r="G121">
        <v>2.2000000000000002</v>
      </c>
      <c r="H121">
        <v>0</v>
      </c>
      <c r="I121" s="21">
        <v>76.38</v>
      </c>
      <c r="J121" s="2">
        <f>VLOOKUP(TEStats[Year],Years[],2,FALSE)</f>
        <v>1</v>
      </c>
      <c r="K12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(286,1,286,76.38,44.5,470,2.2,0)</v>
      </c>
    </row>
    <row r="122" spans="1:11" x14ac:dyDescent="0.25">
      <c r="A122" t="s">
        <v>469</v>
      </c>
      <c r="B122" s="2">
        <f>VLOOKUP(A122,Players[Name]:Players[PlayerId],2,FALSE)</f>
        <v>286</v>
      </c>
      <c r="C122" s="16">
        <v>2016</v>
      </c>
      <c r="D122">
        <v>265</v>
      </c>
      <c r="E122">
        <v>33</v>
      </c>
      <c r="F122">
        <v>359</v>
      </c>
      <c r="G122">
        <v>3</v>
      </c>
      <c r="H122">
        <v>0</v>
      </c>
      <c r="I122" s="16">
        <v>65.36</v>
      </c>
      <c r="J122" s="2">
        <f>VLOOKUP(TEStats[Year],Years[],2,FALSE)</f>
        <v>2</v>
      </c>
      <c r="K12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(286,2,265,65.36,33,359,3,0)</v>
      </c>
    </row>
    <row r="123" spans="1:11" x14ac:dyDescent="0.25">
      <c r="A123" t="s">
        <v>469</v>
      </c>
      <c r="B123" s="2">
        <f>VLOOKUP(A123,Players[Name]:Players[PlayerId],2,FALSE)</f>
        <v>286</v>
      </c>
      <c r="C123" s="16">
        <v>2015</v>
      </c>
      <c r="D123">
        <v>264</v>
      </c>
      <c r="E123">
        <v>28</v>
      </c>
      <c r="F123">
        <v>329</v>
      </c>
      <c r="G123">
        <v>3</v>
      </c>
      <c r="H123">
        <v>0</v>
      </c>
      <c r="I123" s="16">
        <v>59.16</v>
      </c>
      <c r="J123" s="2">
        <f>VLOOKUP(TEStats[Year],Years[],2,FALSE)</f>
        <v>3</v>
      </c>
      <c r="K12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(286,3,264,59.16,28,329,3,0)</v>
      </c>
    </row>
    <row r="124" spans="1:11" x14ac:dyDescent="0.25">
      <c r="A124" t="s">
        <v>914</v>
      </c>
      <c r="B124" s="2">
        <f>VLOOKUP(A124,Players[Name]:Players[PlayerId],2,FALSE)</f>
        <v>287</v>
      </c>
      <c r="C124">
        <v>2017</v>
      </c>
      <c r="D124" s="16">
        <v>287</v>
      </c>
      <c r="E124" s="16">
        <v>40.799999999999997</v>
      </c>
      <c r="F124" s="16">
        <v>430</v>
      </c>
      <c r="G124" s="16">
        <v>3.1</v>
      </c>
      <c r="H124" s="16">
        <v>0</v>
      </c>
      <c r="I124" s="21">
        <v>76.33</v>
      </c>
      <c r="J124" s="2">
        <f>VLOOKUP(TEStats[Year],Years[],2,FALSE)</f>
        <v>1</v>
      </c>
      <c r="K12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(287,1,287,76.33,40.8,430,3.1,0)</v>
      </c>
    </row>
    <row r="125" spans="1:11" x14ac:dyDescent="0.25">
      <c r="A125" t="s">
        <v>472</v>
      </c>
      <c r="B125" s="2">
        <f>VLOOKUP(A125,Players[Name]:Players[PlayerId],2,FALSE)</f>
        <v>288</v>
      </c>
      <c r="C125" s="16">
        <v>2017</v>
      </c>
      <c r="D125" s="16">
        <v>288</v>
      </c>
      <c r="E125" s="16">
        <v>43.2</v>
      </c>
      <c r="F125" s="16">
        <v>453</v>
      </c>
      <c r="G125" s="16">
        <v>2.2999999999999998</v>
      </c>
      <c r="H125" s="16">
        <v>0</v>
      </c>
      <c r="I125" s="21">
        <v>75.33</v>
      </c>
      <c r="J125" s="2">
        <f>VLOOKUP(TEStats[Year],Years[],2,FALSE)</f>
        <v>1</v>
      </c>
      <c r="K12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(288,1,288,75.33,43.2,453,2.3,0)</v>
      </c>
    </row>
    <row r="126" spans="1:11" x14ac:dyDescent="0.25">
      <c r="A126" t="s">
        <v>911</v>
      </c>
      <c r="B126" s="2">
        <f>VLOOKUP(A126,Players[Name]:Players[PlayerId],2,FALSE)</f>
        <v>291</v>
      </c>
      <c r="C126" s="16">
        <v>2017</v>
      </c>
      <c r="D126" s="16">
        <v>291</v>
      </c>
      <c r="E126" s="16">
        <v>40.9</v>
      </c>
      <c r="F126" s="16">
        <v>425</v>
      </c>
      <c r="G126" s="16">
        <v>2.6</v>
      </c>
      <c r="H126" s="16">
        <v>0</v>
      </c>
      <c r="I126" s="21">
        <v>73.58</v>
      </c>
      <c r="J126" s="2">
        <f>VLOOKUP(TEStats[Year],Years[],2,FALSE)</f>
        <v>1</v>
      </c>
      <c r="K12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(291,1,291,73.58,40.9,425,2.6,0)</v>
      </c>
    </row>
    <row r="127" spans="1:11" x14ac:dyDescent="0.25">
      <c r="A127" t="s">
        <v>103</v>
      </c>
      <c r="B127" s="2">
        <f>VLOOKUP(A127,Players[Name]:Players[PlayerId],2,FALSE)</f>
        <v>292</v>
      </c>
      <c r="C127" s="16">
        <v>2017</v>
      </c>
      <c r="D127" s="16">
        <v>292</v>
      </c>
      <c r="E127" s="16">
        <v>42.7</v>
      </c>
      <c r="F127" s="16">
        <v>408</v>
      </c>
      <c r="G127" s="16">
        <v>2.4</v>
      </c>
      <c r="H127" s="16">
        <v>0</v>
      </c>
      <c r="I127" s="21">
        <v>73.319999999999993</v>
      </c>
      <c r="J127" s="2">
        <f>VLOOKUP(TEStats[Year],Years[],2,FALSE)</f>
        <v>1</v>
      </c>
      <c r="K12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(292,1,292,73.32,42.7,408,2.4,0)</v>
      </c>
    </row>
    <row r="128" spans="1:11" x14ac:dyDescent="0.25">
      <c r="A128" t="s">
        <v>103</v>
      </c>
      <c r="B128" s="2">
        <f>VLOOKUP(A128,Players[Name]:Players[PlayerId],2,FALSE)</f>
        <v>292</v>
      </c>
      <c r="C128" s="16">
        <v>2016</v>
      </c>
      <c r="D128" s="16">
        <v>235</v>
      </c>
      <c r="E128" s="16">
        <v>50</v>
      </c>
      <c r="F128" s="16">
        <v>499</v>
      </c>
      <c r="G128" s="16">
        <v>2</v>
      </c>
      <c r="H128" s="16">
        <v>1</v>
      </c>
      <c r="I128" s="16">
        <v>79.959999999999994</v>
      </c>
      <c r="J128" s="2">
        <f>VLOOKUP(TEStats[Year],Years[],2,FALSE)</f>
        <v>2</v>
      </c>
      <c r="K12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(292,2,235,79.96,50,499,2,1)</v>
      </c>
    </row>
    <row r="129" spans="1:11" x14ac:dyDescent="0.25">
      <c r="A129" t="s">
        <v>103</v>
      </c>
      <c r="B129" s="2">
        <f>VLOOKUP(A129,Players[Name]:Players[PlayerId],2,FALSE)</f>
        <v>292</v>
      </c>
      <c r="C129" s="16">
        <v>2014</v>
      </c>
      <c r="D129" s="16">
        <v>177</v>
      </c>
      <c r="E129" s="16">
        <v>27</v>
      </c>
      <c r="F129" s="16">
        <v>259</v>
      </c>
      <c r="G129" s="16">
        <v>5</v>
      </c>
      <c r="H129" s="16">
        <v>0</v>
      </c>
      <c r="I129" s="21">
        <v>67.36</v>
      </c>
      <c r="J129" s="2">
        <f>VLOOKUP(TEStats[Year],Years[],2,FALSE)</f>
        <v>4</v>
      </c>
      <c r="K12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(292,4,177,67.36,27,259,5,0)</v>
      </c>
    </row>
    <row r="130" spans="1:11" x14ac:dyDescent="0.25">
      <c r="A130" t="s">
        <v>103</v>
      </c>
      <c r="B130" s="2">
        <f>VLOOKUP(A130,Players[Name]:Players[PlayerId],2,FALSE)</f>
        <v>292</v>
      </c>
      <c r="C130" s="16">
        <v>2013</v>
      </c>
      <c r="D130" s="16">
        <v>203</v>
      </c>
      <c r="E130" s="16">
        <v>32</v>
      </c>
      <c r="F130" s="16">
        <v>258</v>
      </c>
      <c r="G130" s="16">
        <v>4</v>
      </c>
      <c r="H130" s="16">
        <v>0</v>
      </c>
      <c r="I130" s="21">
        <v>66.319999999999993</v>
      </c>
      <c r="J130" s="2">
        <f>VLOOKUP(TEStats[Year],Years[],2,FALSE)</f>
        <v>5</v>
      </c>
      <c r="K13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(292,5,203,66.32,32,258,4,0)</v>
      </c>
    </row>
    <row r="131" spans="1:11" x14ac:dyDescent="0.25">
      <c r="A131" t="s">
        <v>303</v>
      </c>
      <c r="B131" s="2">
        <f>VLOOKUP(A131,Players[Name]:Players[PlayerId],2,FALSE)</f>
        <v>298</v>
      </c>
      <c r="C131" s="16">
        <v>2017</v>
      </c>
      <c r="D131" s="16">
        <v>298</v>
      </c>
      <c r="E131" s="16">
        <v>32.1</v>
      </c>
      <c r="F131" s="16">
        <v>392</v>
      </c>
      <c r="G131" s="16">
        <v>3.3</v>
      </c>
      <c r="H131" s="16">
        <v>0</v>
      </c>
      <c r="I131" s="21">
        <v>67.7</v>
      </c>
      <c r="J131" s="2">
        <f>VLOOKUP(TEStats[Year],Years[],2,FALSE)</f>
        <v>1</v>
      </c>
      <c r="K13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(298,1,298,67.7,32.1,392,3.3,0)</v>
      </c>
    </row>
    <row r="132" spans="1:11" x14ac:dyDescent="0.25">
      <c r="A132" t="s">
        <v>303</v>
      </c>
      <c r="B132" s="2">
        <f>VLOOKUP(A132,Players[Name]:Players[PlayerId],2,FALSE)</f>
        <v>298</v>
      </c>
      <c r="C132" s="16">
        <v>2016</v>
      </c>
      <c r="D132" s="16">
        <v>283</v>
      </c>
      <c r="E132" s="16">
        <v>26</v>
      </c>
      <c r="F132" s="16">
        <v>256</v>
      </c>
      <c r="G132" s="16">
        <v>4</v>
      </c>
      <c r="H132" s="16">
        <v>0</v>
      </c>
      <c r="I132" s="16">
        <v>60.24</v>
      </c>
      <c r="J132" s="2">
        <f>VLOOKUP(TEStats[Year],Years[],2,FALSE)</f>
        <v>2</v>
      </c>
      <c r="K13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(298,2,283,60.24,26,256,4,0)</v>
      </c>
    </row>
    <row r="133" spans="1:11" x14ac:dyDescent="0.25">
      <c r="A133" t="s">
        <v>303</v>
      </c>
      <c r="B133" s="2">
        <f>VLOOKUP(A133,Players[Name]:Players[PlayerId],2,FALSE)</f>
        <v>298</v>
      </c>
      <c r="C133" s="16">
        <v>2014</v>
      </c>
      <c r="D133" s="16">
        <v>230</v>
      </c>
      <c r="E133" s="16">
        <v>24</v>
      </c>
      <c r="F133" s="16">
        <v>284</v>
      </c>
      <c r="G133" s="16">
        <v>2</v>
      </c>
      <c r="H133" s="16">
        <v>0</v>
      </c>
      <c r="I133" s="21">
        <v>47.36</v>
      </c>
      <c r="J133" s="2">
        <f>VLOOKUP(TEStats[Year],Years[],2,FALSE)</f>
        <v>4</v>
      </c>
      <c r="K13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(298,4,230,47.36,24,284,2,0)</v>
      </c>
    </row>
    <row r="134" spans="1:11" x14ac:dyDescent="0.25">
      <c r="A134" t="s">
        <v>303</v>
      </c>
      <c r="B134" s="2">
        <f>VLOOKUP(A134,Players[Name]:Players[PlayerId],2,FALSE)</f>
        <v>298</v>
      </c>
      <c r="C134" s="16">
        <v>2013</v>
      </c>
      <c r="D134" s="16">
        <v>1455</v>
      </c>
      <c r="E134" s="16">
        <v>6</v>
      </c>
      <c r="F134" s="16">
        <v>32</v>
      </c>
      <c r="G134" s="16">
        <v>1</v>
      </c>
      <c r="H134" s="16">
        <v>0</v>
      </c>
      <c r="I134" s="21">
        <v>13.28</v>
      </c>
      <c r="J134" s="2">
        <f>VLOOKUP(TEStats[Year],Years[],2,FALSE)</f>
        <v>5</v>
      </c>
      <c r="K13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(298,5,1455,13.28,6,32,1,0)</v>
      </c>
    </row>
    <row r="135" spans="1:11" x14ac:dyDescent="0.25">
      <c r="A135" t="s">
        <v>336</v>
      </c>
      <c r="B135" s="2">
        <f>VLOOKUP(A135,Players[Name]:Players[PlayerId],2,FALSE)</f>
        <v>306</v>
      </c>
      <c r="C135" s="16">
        <v>2017</v>
      </c>
      <c r="D135" s="16">
        <v>306</v>
      </c>
      <c r="E135" s="16">
        <v>30.5</v>
      </c>
      <c r="F135" s="16">
        <v>360</v>
      </c>
      <c r="G135" s="16">
        <v>2.9</v>
      </c>
      <c r="H135" s="16">
        <v>0</v>
      </c>
      <c r="I135" s="21">
        <v>62.54</v>
      </c>
      <c r="J135" s="2">
        <f>VLOOKUP(TEStats[Year],Years[],2,FALSE)</f>
        <v>1</v>
      </c>
      <c r="K13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(306,1,306,62.54,30.5,360,2.9,0)</v>
      </c>
    </row>
    <row r="136" spans="1:11" x14ac:dyDescent="0.25">
      <c r="A136" t="s">
        <v>336</v>
      </c>
      <c r="B136" s="2">
        <f>VLOOKUP(A136,Players[Name]:Players[PlayerId],2,FALSE)</f>
        <v>306</v>
      </c>
      <c r="C136" s="16">
        <v>2016</v>
      </c>
      <c r="D136" s="16">
        <v>331</v>
      </c>
      <c r="E136" s="16">
        <v>22</v>
      </c>
      <c r="F136" s="16">
        <v>237</v>
      </c>
      <c r="G136" s="16">
        <v>1</v>
      </c>
      <c r="H136" s="16">
        <v>0</v>
      </c>
      <c r="I136" s="16">
        <v>37.479999999999997</v>
      </c>
      <c r="J136" s="2">
        <f>VLOOKUP(TEStats[Year],Years[],2,FALSE)</f>
        <v>2</v>
      </c>
      <c r="K13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(306,2,331,37.48,22,237,1,0)</v>
      </c>
    </row>
    <row r="137" spans="1:11" x14ac:dyDescent="0.25">
      <c r="A137" t="s">
        <v>336</v>
      </c>
      <c r="B137" s="2">
        <f>VLOOKUP(A137,Players[Name]:Players[PlayerId],2,FALSE)</f>
        <v>306</v>
      </c>
      <c r="C137" s="16">
        <v>2014</v>
      </c>
      <c r="D137" s="16">
        <v>1457</v>
      </c>
      <c r="E137" s="16">
        <v>6</v>
      </c>
      <c r="F137" s="16">
        <v>74</v>
      </c>
      <c r="G137" s="16">
        <v>1</v>
      </c>
      <c r="H137" s="16">
        <v>0</v>
      </c>
      <c r="I137" s="21">
        <v>15.61</v>
      </c>
      <c r="J137" s="2">
        <f>VLOOKUP(TEStats[Year],Years[],2,FALSE)</f>
        <v>4</v>
      </c>
      <c r="K13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(306,4,1457,15.61,6,74,1,0)</v>
      </c>
    </row>
    <row r="138" spans="1:11" x14ac:dyDescent="0.25">
      <c r="A138" t="s">
        <v>336</v>
      </c>
      <c r="B138" s="2">
        <f>VLOOKUP(A138,Players[Name]:Players[PlayerId],2,FALSE)</f>
        <v>306</v>
      </c>
      <c r="C138" s="16">
        <v>2013</v>
      </c>
      <c r="D138" s="16">
        <v>1491</v>
      </c>
      <c r="E138" s="16">
        <v>9</v>
      </c>
      <c r="F138" s="16">
        <v>45</v>
      </c>
      <c r="G138" s="16">
        <v>0</v>
      </c>
      <c r="H138" s="16">
        <v>0</v>
      </c>
      <c r="I138" s="21">
        <v>10.8</v>
      </c>
      <c r="J138" s="2">
        <f>VLOOKUP(TEStats[Year],Years[],2,FALSE)</f>
        <v>5</v>
      </c>
      <c r="K13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(306,5,1491,10.8,9,45,0,0)</v>
      </c>
    </row>
    <row r="139" spans="1:11" x14ac:dyDescent="0.25">
      <c r="A139" t="s">
        <v>298</v>
      </c>
      <c r="B139" s="2">
        <f>VLOOKUP(A139,Players[Name]:Players[PlayerId],2,FALSE)</f>
        <v>310</v>
      </c>
      <c r="C139" s="16">
        <v>2017</v>
      </c>
      <c r="D139" s="16">
        <v>310</v>
      </c>
      <c r="E139" s="16">
        <v>31.3</v>
      </c>
      <c r="F139" s="16">
        <v>315</v>
      </c>
      <c r="G139" s="16">
        <v>2.9</v>
      </c>
      <c r="H139" s="16">
        <v>0</v>
      </c>
      <c r="I139" s="21">
        <v>61.45</v>
      </c>
      <c r="J139" s="2">
        <f>VLOOKUP(TEStats[Year],Years[],2,FALSE)</f>
        <v>1</v>
      </c>
      <c r="K13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(310,1,310,61.45,31.3,315,2.9,0)</v>
      </c>
    </row>
    <row r="140" spans="1:11" x14ac:dyDescent="0.25">
      <c r="A140" t="s">
        <v>298</v>
      </c>
      <c r="B140" s="2">
        <f>VLOOKUP(A140,Players[Name]:Players[PlayerId],2,FALSE)</f>
        <v>310</v>
      </c>
      <c r="C140" s="16">
        <v>2016</v>
      </c>
      <c r="D140" s="16">
        <v>378</v>
      </c>
      <c r="E140" s="16">
        <v>15</v>
      </c>
      <c r="F140" s="16">
        <v>149</v>
      </c>
      <c r="G140" s="16">
        <v>1</v>
      </c>
      <c r="H140" s="16">
        <v>0</v>
      </c>
      <c r="I140" s="16">
        <v>26.96</v>
      </c>
      <c r="J140" s="2">
        <f>VLOOKUP(TEStats[Year],Years[],2,FALSE)</f>
        <v>2</v>
      </c>
      <c r="K14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(310,2,378,26.96,15,149,1,0)</v>
      </c>
    </row>
    <row r="141" spans="1:11" x14ac:dyDescent="0.25">
      <c r="A141" t="s">
        <v>298</v>
      </c>
      <c r="B141" s="2">
        <f>VLOOKUP(A141,Players[Name]:Players[PlayerId],2,FALSE)</f>
        <v>310</v>
      </c>
      <c r="C141" s="16">
        <v>2014</v>
      </c>
      <c r="D141" s="16">
        <v>201</v>
      </c>
      <c r="E141" s="16">
        <v>14</v>
      </c>
      <c r="F141" s="16">
        <v>176</v>
      </c>
      <c r="G141" s="16">
        <v>5</v>
      </c>
      <c r="H141" s="16">
        <v>0</v>
      </c>
      <c r="I141" s="21">
        <v>51.04</v>
      </c>
      <c r="J141" s="2">
        <f>VLOOKUP(TEStats[Year],Years[],2,FALSE)</f>
        <v>4</v>
      </c>
      <c r="K14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(310,4,201,51.04,14,176,5,0)</v>
      </c>
    </row>
    <row r="142" spans="1:11" x14ac:dyDescent="0.25">
      <c r="A142" t="s">
        <v>298</v>
      </c>
      <c r="B142" s="2">
        <f>VLOOKUP(A142,Players[Name]:Players[PlayerId],2,FALSE)</f>
        <v>310</v>
      </c>
      <c r="C142" s="16">
        <v>2013</v>
      </c>
      <c r="D142" s="16">
        <v>1453</v>
      </c>
      <c r="E142" s="16">
        <v>6</v>
      </c>
      <c r="F142" s="16">
        <v>44</v>
      </c>
      <c r="G142" s="16">
        <v>1</v>
      </c>
      <c r="H142" s="16">
        <v>0</v>
      </c>
      <c r="I142" s="21">
        <v>13.61</v>
      </c>
      <c r="J142" s="2">
        <f>VLOOKUP(TEStats[Year],Years[],2,FALSE)</f>
        <v>5</v>
      </c>
      <c r="K14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(310,5,1453,13.61,6,44,1,0)</v>
      </c>
    </row>
    <row r="143" spans="1:11" x14ac:dyDescent="0.25">
      <c r="A143" t="s">
        <v>746</v>
      </c>
      <c r="B143" s="2">
        <f>VLOOKUP(A143,Players[Name]:Players[PlayerId],2,FALSE)</f>
        <v>311</v>
      </c>
      <c r="C143" s="16">
        <v>2017</v>
      </c>
      <c r="D143" s="16">
        <v>311</v>
      </c>
      <c r="E143" s="16">
        <v>33.4</v>
      </c>
      <c r="F143" s="16">
        <v>394</v>
      </c>
      <c r="G143" s="16">
        <v>2</v>
      </c>
      <c r="H143" s="16">
        <v>0</v>
      </c>
      <c r="I143" s="21">
        <v>60.95</v>
      </c>
      <c r="J143" s="2">
        <f>VLOOKUP(TEStats[Year],Years[],2,FALSE)</f>
        <v>1</v>
      </c>
      <c r="K14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(311,1,311,60.95,33.4,394,2,0)</v>
      </c>
    </row>
    <row r="144" spans="1:11" x14ac:dyDescent="0.25">
      <c r="A144" t="s">
        <v>746</v>
      </c>
      <c r="B144" s="2">
        <f>VLOOKUP(A144,Players[Name]:Players[PlayerId],2,FALSE)</f>
        <v>311</v>
      </c>
      <c r="C144" s="16">
        <v>2015</v>
      </c>
      <c r="D144" s="16">
        <v>104</v>
      </c>
      <c r="E144" s="16">
        <v>74</v>
      </c>
      <c r="F144" s="16">
        <v>825</v>
      </c>
      <c r="G144" s="16">
        <v>6</v>
      </c>
      <c r="H144" s="16">
        <v>1</v>
      </c>
      <c r="I144" s="16">
        <v>141</v>
      </c>
      <c r="J144" s="2">
        <f>VLOOKUP(TEStats[Year],Years[],2,FALSE)</f>
        <v>3</v>
      </c>
      <c r="K14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(311,3,104,141,74,825,6,1)</v>
      </c>
    </row>
    <row r="145" spans="1:11" x14ac:dyDescent="0.25">
      <c r="A145" t="s">
        <v>1164</v>
      </c>
      <c r="B145" s="2">
        <f>VLOOKUP(A145,Players[Name]:Players[PlayerId],2,FALSE)</f>
        <v>317</v>
      </c>
      <c r="C145" s="16">
        <v>2017</v>
      </c>
      <c r="D145" s="16">
        <v>317</v>
      </c>
      <c r="E145" s="16">
        <v>30.5</v>
      </c>
      <c r="F145" s="16">
        <v>325</v>
      </c>
      <c r="G145" s="16">
        <v>2.6</v>
      </c>
      <c r="H145" s="16">
        <v>0</v>
      </c>
      <c r="I145" s="21">
        <v>59.09</v>
      </c>
      <c r="J145" s="2">
        <f>VLOOKUP(TEStats[Year],Years[],2,FALSE)</f>
        <v>1</v>
      </c>
      <c r="K14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(317,1,317,59.09,30.5,325,2.6,0)</v>
      </c>
    </row>
    <row r="146" spans="1:11" x14ac:dyDescent="0.25">
      <c r="A146" t="s">
        <v>1164</v>
      </c>
      <c r="B146" s="2">
        <f>VLOOKUP(A146,Players[Name]:Players[PlayerId],2,FALSE)</f>
        <v>317</v>
      </c>
      <c r="C146" s="16">
        <v>2016</v>
      </c>
      <c r="D146" s="16">
        <v>375</v>
      </c>
      <c r="E146" s="16">
        <v>10</v>
      </c>
      <c r="F146" s="16">
        <v>127</v>
      </c>
      <c r="G146" s="16">
        <v>2</v>
      </c>
      <c r="H146" s="16">
        <v>0</v>
      </c>
      <c r="I146" s="16">
        <v>27.08</v>
      </c>
      <c r="J146" s="2">
        <f>VLOOKUP(TEStats[Year],Years[],2,FALSE)</f>
        <v>2</v>
      </c>
      <c r="K14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(317,2,375,27.08,10,127,2,0)</v>
      </c>
    </row>
    <row r="147" spans="1:11" x14ac:dyDescent="0.25">
      <c r="A147" t="s">
        <v>466</v>
      </c>
      <c r="B147" s="2">
        <f>VLOOKUP(A147,Players[Name]:Players[PlayerId],2,FALSE)</f>
        <v>318</v>
      </c>
      <c r="C147" s="16">
        <v>2017</v>
      </c>
      <c r="D147" s="16">
        <v>318</v>
      </c>
      <c r="E147" s="16">
        <v>33.1</v>
      </c>
      <c r="F147" s="16">
        <v>367</v>
      </c>
      <c r="G147" s="16">
        <v>1.8</v>
      </c>
      <c r="H147" s="16">
        <v>0</v>
      </c>
      <c r="I147" s="21">
        <v>58.46</v>
      </c>
      <c r="J147" s="2">
        <f>VLOOKUP(TEStats[Year],Years[],2,FALSE)</f>
        <v>1</v>
      </c>
      <c r="K14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(318,1,318,58.46,33.1,367,1.8,0)</v>
      </c>
    </row>
    <row r="148" spans="1:11" x14ac:dyDescent="0.25">
      <c r="A148" t="s">
        <v>466</v>
      </c>
      <c r="B148" s="2">
        <f>VLOOKUP(A148,Players[Name]:Players[PlayerId],2,FALSE)</f>
        <v>318</v>
      </c>
      <c r="C148" s="16">
        <v>2015</v>
      </c>
      <c r="D148" s="16">
        <v>287</v>
      </c>
      <c r="E148" s="16">
        <v>32</v>
      </c>
      <c r="F148" s="16">
        <v>268</v>
      </c>
      <c r="G148" s="16">
        <v>1</v>
      </c>
      <c r="H148" s="16">
        <v>0</v>
      </c>
      <c r="I148" s="16">
        <v>48.72</v>
      </c>
      <c r="J148" s="2">
        <f>VLOOKUP(TEStats[Year],Years[],2,FALSE)</f>
        <v>3</v>
      </c>
      <c r="K14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(318,3,287,48.72,32,268,1,0)</v>
      </c>
    </row>
    <row r="149" spans="1:11" x14ac:dyDescent="0.25">
      <c r="A149" t="s">
        <v>1278</v>
      </c>
      <c r="B149" s="2">
        <f>VLOOKUP(A149,Players[Name]:Players[PlayerId],2,FALSE)</f>
        <v>321</v>
      </c>
      <c r="C149" s="16">
        <v>2017</v>
      </c>
      <c r="D149" s="16">
        <v>321</v>
      </c>
      <c r="E149" s="16">
        <v>30.7</v>
      </c>
      <c r="F149" s="16">
        <v>316</v>
      </c>
      <c r="G149" s="16">
        <v>2.2000000000000002</v>
      </c>
      <c r="H149" s="16">
        <v>0</v>
      </c>
      <c r="I149" s="21">
        <v>56.45</v>
      </c>
      <c r="J149" s="2">
        <f>VLOOKUP(TEStats[Year],Years[],2,FALSE)</f>
        <v>1</v>
      </c>
      <c r="K14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(321,1,321,56.45,30.7,316,2.2,0)</v>
      </c>
    </row>
    <row r="150" spans="1:11" x14ac:dyDescent="0.25">
      <c r="A150" t="s">
        <v>1278</v>
      </c>
      <c r="B150" s="2">
        <f>VLOOKUP(A150,Players[Name]:Players[PlayerId],2,FALSE)</f>
        <v>321</v>
      </c>
      <c r="C150" s="16">
        <v>2016</v>
      </c>
      <c r="D150" s="16">
        <v>240</v>
      </c>
      <c r="E150" s="16">
        <v>50</v>
      </c>
      <c r="F150" s="16">
        <v>442</v>
      </c>
      <c r="G150" s="16">
        <v>2</v>
      </c>
      <c r="H150" s="16">
        <v>1</v>
      </c>
      <c r="I150" s="16">
        <v>77.680000000000007</v>
      </c>
      <c r="J150" s="2">
        <f>VLOOKUP(TEStats[Year],Years[],2,FALSE)</f>
        <v>2</v>
      </c>
      <c r="K15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(321,2,240,77.68,50,442,2,1)</v>
      </c>
    </row>
    <row r="151" spans="1:11" x14ac:dyDescent="0.25">
      <c r="A151" t="s">
        <v>988</v>
      </c>
      <c r="B151" s="2">
        <f>VLOOKUP(A151,Players[Name]:Players[PlayerId],2,FALSE)</f>
        <v>325</v>
      </c>
      <c r="C151" s="16">
        <v>2017</v>
      </c>
      <c r="D151" s="16">
        <v>325</v>
      </c>
      <c r="E151" s="16">
        <v>27.8</v>
      </c>
      <c r="F151" s="16">
        <v>333</v>
      </c>
      <c r="G151" s="16">
        <v>2.1</v>
      </c>
      <c r="H151" s="16">
        <v>0</v>
      </c>
      <c r="I151" s="21">
        <v>53.95</v>
      </c>
      <c r="J151" s="2">
        <f>VLOOKUP(TEStats[Year],Years[],2,FALSE)</f>
        <v>1</v>
      </c>
      <c r="K15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(325,1,325,53.95,27.8,333,2.1,0)</v>
      </c>
    </row>
    <row r="152" spans="1:11" x14ac:dyDescent="0.25">
      <c r="A152" t="s">
        <v>430</v>
      </c>
      <c r="B152" s="2">
        <f>VLOOKUP(A152,Players[Name]:Players[PlayerId],2,FALSE)</f>
        <v>328</v>
      </c>
      <c r="C152" s="16">
        <v>2017</v>
      </c>
      <c r="D152" s="16">
        <v>328</v>
      </c>
      <c r="E152" s="16">
        <v>32.4</v>
      </c>
      <c r="F152" s="16">
        <v>318</v>
      </c>
      <c r="G152" s="16">
        <v>1.2</v>
      </c>
      <c r="H152" s="16">
        <v>0</v>
      </c>
      <c r="I152" s="21">
        <v>52.6</v>
      </c>
      <c r="J152" s="2">
        <f>VLOOKUP(TEStats[Year],Years[],2,FALSE)</f>
        <v>1</v>
      </c>
      <c r="K15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(328,1,328,52.6,32.4,318,1.2,0)</v>
      </c>
    </row>
    <row r="153" spans="1:11" x14ac:dyDescent="0.25">
      <c r="A153" t="s">
        <v>430</v>
      </c>
      <c r="B153" s="2">
        <f>VLOOKUP(A153,Players[Name]:Players[PlayerId],2,FALSE)</f>
        <v>328</v>
      </c>
      <c r="C153" s="16">
        <v>2016</v>
      </c>
      <c r="D153" s="16">
        <v>297</v>
      </c>
      <c r="E153" s="16">
        <v>30</v>
      </c>
      <c r="F153" s="16">
        <v>271</v>
      </c>
      <c r="G153" s="16">
        <v>2</v>
      </c>
      <c r="H153" s="16">
        <v>0</v>
      </c>
      <c r="I153" s="16">
        <v>52.84</v>
      </c>
      <c r="J153" s="2">
        <f>VLOOKUP(TEStats[Year],Years[],2,FALSE)</f>
        <v>2</v>
      </c>
      <c r="K15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(328,2,297,52.84,30,271,2,0)</v>
      </c>
    </row>
    <row r="154" spans="1:11" x14ac:dyDescent="0.25">
      <c r="A154" t="s">
        <v>430</v>
      </c>
      <c r="B154" s="2">
        <f>VLOOKUP(A154,Players[Name]:Players[PlayerId],2,FALSE)</f>
        <v>328</v>
      </c>
      <c r="C154" s="16">
        <v>2015</v>
      </c>
      <c r="D154" s="16">
        <v>131</v>
      </c>
      <c r="E154" s="16">
        <v>58</v>
      </c>
      <c r="F154" s="16">
        <v>510</v>
      </c>
      <c r="G154" s="16">
        <v>8</v>
      </c>
      <c r="H154" s="16">
        <v>0</v>
      </c>
      <c r="I154" s="16">
        <v>129.19999999999999</v>
      </c>
      <c r="J154" s="2">
        <f>VLOOKUP(TEStats[Year],Years[],2,FALSE)</f>
        <v>3</v>
      </c>
      <c r="K15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(328,3,131,129.2,58,510,8,0)</v>
      </c>
    </row>
    <row r="155" spans="1:11" x14ac:dyDescent="0.25">
      <c r="A155" t="s">
        <v>430</v>
      </c>
      <c r="B155" s="2">
        <f>VLOOKUP(A155,Players[Name]:Players[PlayerId],2,FALSE)</f>
        <v>328</v>
      </c>
      <c r="C155" s="16">
        <v>2014</v>
      </c>
      <c r="D155" s="16">
        <v>261</v>
      </c>
      <c r="E155" s="16">
        <v>20</v>
      </c>
      <c r="F155" s="16">
        <v>225</v>
      </c>
      <c r="G155" s="16">
        <v>2</v>
      </c>
      <c r="H155" s="16">
        <v>0</v>
      </c>
      <c r="I155" s="21">
        <v>41</v>
      </c>
      <c r="J155" s="2">
        <f>VLOOKUP(TEStats[Year],Years[],2,FALSE)</f>
        <v>4</v>
      </c>
      <c r="K15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(328,4,261,41,20,225,2,0)</v>
      </c>
    </row>
    <row r="156" spans="1:11" x14ac:dyDescent="0.25">
      <c r="A156" t="s">
        <v>608</v>
      </c>
      <c r="B156" s="2">
        <f>VLOOKUP(A156,Players[Name]:Players[PlayerId],2,FALSE)</f>
        <v>330</v>
      </c>
      <c r="C156" s="16">
        <v>2017</v>
      </c>
      <c r="D156" s="16">
        <v>330</v>
      </c>
      <c r="E156" s="16">
        <v>31.8</v>
      </c>
      <c r="F156" s="16">
        <v>292</v>
      </c>
      <c r="G156" s="16">
        <v>1.4</v>
      </c>
      <c r="H156" s="16">
        <v>0</v>
      </c>
      <c r="I156" s="21">
        <v>51.73</v>
      </c>
      <c r="J156" s="2">
        <f>VLOOKUP(TEStats[Year],Years[],2,FALSE)</f>
        <v>1</v>
      </c>
      <c r="K15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(330,1,330,51.73,31.8,292,1.4,0)</v>
      </c>
    </row>
    <row r="157" spans="1:11" x14ac:dyDescent="0.25">
      <c r="A157" t="s">
        <v>608</v>
      </c>
      <c r="B157" s="2">
        <f>VLOOKUP(A157,Players[Name]:Players[PlayerId],2,FALSE)</f>
        <v>330</v>
      </c>
      <c r="C157" s="16">
        <v>2016</v>
      </c>
      <c r="D157" s="16">
        <v>379</v>
      </c>
      <c r="E157" s="16">
        <v>16</v>
      </c>
      <c r="F157" s="16">
        <v>122</v>
      </c>
      <c r="G157" s="16">
        <v>1</v>
      </c>
      <c r="H157" s="16">
        <v>0</v>
      </c>
      <c r="I157" s="16">
        <v>26.88</v>
      </c>
      <c r="J157" s="2">
        <f>VLOOKUP(TEStats[Year],Years[],2,FALSE)</f>
        <v>2</v>
      </c>
      <c r="K15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(330,2,379,26.88,16,122,1,0)</v>
      </c>
    </row>
    <row r="158" spans="1:11" x14ac:dyDescent="0.25">
      <c r="A158" t="s">
        <v>195</v>
      </c>
      <c r="B158" s="2">
        <f>VLOOKUP(A158,Players[Name]:Players[PlayerId],2,FALSE)</f>
        <v>335</v>
      </c>
      <c r="C158" s="16">
        <v>2017</v>
      </c>
      <c r="D158" s="16">
        <v>335</v>
      </c>
      <c r="E158" s="16">
        <v>26.7</v>
      </c>
      <c r="F158" s="16">
        <v>325</v>
      </c>
      <c r="G158" s="16">
        <v>1.7</v>
      </c>
      <c r="H158" s="16">
        <v>0</v>
      </c>
      <c r="I158" s="21">
        <v>50.08</v>
      </c>
      <c r="J158" s="2">
        <f>VLOOKUP(TEStats[Year],Years[],2,FALSE)</f>
        <v>1</v>
      </c>
      <c r="K15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(335,1,335,50.08,26.7,325,1.7,0)</v>
      </c>
    </row>
    <row r="159" spans="1:11" x14ac:dyDescent="0.25">
      <c r="A159" t="s">
        <v>195</v>
      </c>
      <c r="B159" s="2">
        <f>VLOOKUP(A159,Players[Name]:Players[PlayerId],2,FALSE)</f>
        <v>335</v>
      </c>
      <c r="C159" s="16">
        <v>2016</v>
      </c>
      <c r="D159" s="16">
        <v>286</v>
      </c>
      <c r="E159" s="16">
        <v>29</v>
      </c>
      <c r="F159" s="16">
        <v>350</v>
      </c>
      <c r="G159" s="16">
        <v>3</v>
      </c>
      <c r="H159" s="16">
        <v>1</v>
      </c>
      <c r="I159" s="16">
        <v>59</v>
      </c>
      <c r="J159" s="2">
        <f>VLOOKUP(TEStats[Year],Years[],2,FALSE)</f>
        <v>2</v>
      </c>
      <c r="K15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(335,2,286,59,29,350,3,1)</v>
      </c>
    </row>
    <row r="160" spans="1:11" x14ac:dyDescent="0.25">
      <c r="A160" t="s">
        <v>556</v>
      </c>
      <c r="B160" s="2">
        <f>VLOOKUP(A160,Players[Name]:Players[PlayerId],2,FALSE)</f>
        <v>338</v>
      </c>
      <c r="C160">
        <v>2017</v>
      </c>
      <c r="D160" s="16">
        <v>338</v>
      </c>
      <c r="E160" s="16">
        <v>31.9</v>
      </c>
      <c r="F160" s="16">
        <v>281</v>
      </c>
      <c r="G160" s="16">
        <v>0.9</v>
      </c>
      <c r="H160" s="16">
        <v>0</v>
      </c>
      <c r="I160" s="21">
        <v>48.76</v>
      </c>
      <c r="J160" s="2">
        <f>VLOOKUP(TEStats[Year],Years[],2,FALSE)</f>
        <v>1</v>
      </c>
      <c r="K16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(338,1,338,48.76,31.9,281,0.9,0)</v>
      </c>
    </row>
    <row r="161" spans="1:11" x14ac:dyDescent="0.25">
      <c r="A161" t="s">
        <v>556</v>
      </c>
      <c r="B161" s="2">
        <f>VLOOKUP(A161,Players[Name]:Players[PlayerId],2,FALSE)</f>
        <v>338</v>
      </c>
      <c r="C161" s="16">
        <v>2016</v>
      </c>
      <c r="D161" s="16">
        <v>289</v>
      </c>
      <c r="E161" s="16">
        <v>37</v>
      </c>
      <c r="F161" s="16">
        <v>327</v>
      </c>
      <c r="G161" s="16">
        <v>1</v>
      </c>
      <c r="H161" s="16">
        <v>0</v>
      </c>
      <c r="I161" s="16">
        <v>56.08</v>
      </c>
      <c r="J161" s="2">
        <f>VLOOKUP(TEStats[Year],Years[],2,FALSE)</f>
        <v>2</v>
      </c>
      <c r="K16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(338,2,289,56.08,37,327,1,0)</v>
      </c>
    </row>
    <row r="162" spans="1:11" x14ac:dyDescent="0.25">
      <c r="A162" t="s">
        <v>450</v>
      </c>
      <c r="B162" s="2">
        <f>VLOOKUP(A162,Players[Name]:Players[PlayerId],2,FALSE)</f>
        <v>339</v>
      </c>
      <c r="C162" s="16">
        <v>2017</v>
      </c>
      <c r="D162" s="16">
        <v>339</v>
      </c>
      <c r="E162" s="16">
        <v>23.5</v>
      </c>
      <c r="F162" s="16">
        <v>286</v>
      </c>
      <c r="G162" s="16">
        <v>2.2999999999999998</v>
      </c>
      <c r="H162" s="16">
        <v>0</v>
      </c>
      <c r="I162" s="21">
        <v>48.56</v>
      </c>
      <c r="J162" s="2">
        <f>VLOOKUP(TEStats[Year],Years[],2,FALSE)</f>
        <v>1</v>
      </c>
      <c r="K16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(339,1,339,48.56,23.5,286,2.3,0)</v>
      </c>
    </row>
    <row r="163" spans="1:11" x14ac:dyDescent="0.25">
      <c r="A163" t="s">
        <v>450</v>
      </c>
      <c r="B163" s="2">
        <f>VLOOKUP(A163,Players[Name]:Players[PlayerId],2,FALSE)</f>
        <v>339</v>
      </c>
      <c r="C163" s="16">
        <v>2016</v>
      </c>
      <c r="D163" s="16">
        <v>408</v>
      </c>
      <c r="E163" s="16">
        <v>16</v>
      </c>
      <c r="F163" s="16">
        <v>160</v>
      </c>
      <c r="G163" s="16">
        <v>0</v>
      </c>
      <c r="H163" s="16">
        <v>1</v>
      </c>
      <c r="I163" s="16">
        <v>20.399999999999999</v>
      </c>
      <c r="J163" s="2">
        <f>VLOOKUP(TEStats[Year],Years[],2,FALSE)</f>
        <v>2</v>
      </c>
      <c r="K16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(339,2,408,20.4,16,160,0,1)</v>
      </c>
    </row>
    <row r="164" spans="1:11" x14ac:dyDescent="0.25">
      <c r="A164" t="s">
        <v>471</v>
      </c>
      <c r="B164" s="2">
        <f>VLOOKUP(A164,Players[Name]:Players[PlayerId],2,FALSE)</f>
        <v>348</v>
      </c>
      <c r="C164" s="16">
        <v>2017</v>
      </c>
      <c r="D164" s="16">
        <v>348</v>
      </c>
      <c r="E164" s="16">
        <v>22.8</v>
      </c>
      <c r="F164" s="16">
        <v>264</v>
      </c>
      <c r="G164" s="16">
        <v>1.7</v>
      </c>
      <c r="H164" s="16">
        <v>0</v>
      </c>
      <c r="I164" s="21">
        <v>43.5</v>
      </c>
      <c r="J164" s="2">
        <f>VLOOKUP(TEStats[Year],Years[],2,FALSE)</f>
        <v>1</v>
      </c>
      <c r="K16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(348,1,348,43.5,22.8,264,1.7,0)</v>
      </c>
    </row>
    <row r="165" spans="1:11" x14ac:dyDescent="0.25">
      <c r="A165" t="s">
        <v>464</v>
      </c>
      <c r="B165" s="2">
        <f>VLOOKUP(A165,Players[Name]:Players[PlayerId],2,FALSE)</f>
        <v>349</v>
      </c>
      <c r="C165" s="16">
        <v>2017</v>
      </c>
      <c r="D165" s="16">
        <v>349</v>
      </c>
      <c r="E165" s="16">
        <v>23</v>
      </c>
      <c r="F165" s="16">
        <v>249</v>
      </c>
      <c r="G165" s="16">
        <v>1.7</v>
      </c>
      <c r="H165" s="16">
        <v>0</v>
      </c>
      <c r="I165" s="21">
        <v>42.98</v>
      </c>
      <c r="J165" s="2">
        <f>VLOOKUP(TEStats[Year],Years[],2,FALSE)</f>
        <v>1</v>
      </c>
      <c r="K16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(349,1,349,42.98,23,249,1.7,0)</v>
      </c>
    </row>
    <row r="166" spans="1:11" x14ac:dyDescent="0.25">
      <c r="A166" t="s">
        <v>464</v>
      </c>
      <c r="B166" s="2">
        <f>VLOOKUP(A166,Players[Name]:Players[PlayerId],2,FALSE)</f>
        <v>349</v>
      </c>
      <c r="C166" s="16">
        <v>2016</v>
      </c>
      <c r="D166" s="16">
        <v>253</v>
      </c>
      <c r="E166" s="16">
        <v>39</v>
      </c>
      <c r="F166" s="16">
        <v>338</v>
      </c>
      <c r="G166" s="16">
        <v>3</v>
      </c>
      <c r="H166" s="16">
        <v>0</v>
      </c>
      <c r="I166" s="16">
        <v>70.52</v>
      </c>
      <c r="J166" s="2">
        <f>VLOOKUP(TEStats[Year],Years[],2,FALSE)</f>
        <v>2</v>
      </c>
      <c r="K16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(349,2,253,70.52,39,338,3,0)</v>
      </c>
    </row>
    <row r="167" spans="1:11" x14ac:dyDescent="0.25">
      <c r="A167" t="s">
        <v>305</v>
      </c>
      <c r="B167" s="2">
        <f>VLOOKUP(A167,Players[Name]:Players[PlayerId],2,FALSE)</f>
        <v>354</v>
      </c>
      <c r="C167" s="16">
        <v>2017</v>
      </c>
      <c r="D167" s="16">
        <v>354</v>
      </c>
      <c r="E167" s="16">
        <v>23</v>
      </c>
      <c r="F167" s="16">
        <v>268</v>
      </c>
      <c r="G167" s="16">
        <v>1.2</v>
      </c>
      <c r="H167" s="16">
        <v>0</v>
      </c>
      <c r="I167" s="21">
        <v>40.659999999999997</v>
      </c>
      <c r="J167" s="2">
        <f>VLOOKUP(TEStats[Year],Years[],2,FALSE)</f>
        <v>1</v>
      </c>
      <c r="K16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(354,1,354,40.66,23,268,1.2,0)</v>
      </c>
    </row>
    <row r="168" spans="1:11" x14ac:dyDescent="0.25">
      <c r="A168" t="s">
        <v>305</v>
      </c>
      <c r="B168" s="2">
        <f>VLOOKUP(A168,Players[Name]:Players[PlayerId],2,FALSE)</f>
        <v>354</v>
      </c>
      <c r="C168" s="16">
        <v>2016</v>
      </c>
      <c r="D168" s="16">
        <v>347</v>
      </c>
      <c r="E168" s="16">
        <v>15</v>
      </c>
      <c r="F168" s="16">
        <v>129</v>
      </c>
      <c r="G168" s="16">
        <v>2</v>
      </c>
      <c r="H168" s="16">
        <v>0</v>
      </c>
      <c r="I168" s="16">
        <v>32.159999999999997</v>
      </c>
      <c r="J168" s="2">
        <f>VLOOKUP(TEStats[Year],Years[],2,FALSE)</f>
        <v>2</v>
      </c>
      <c r="K16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(354,2,347,32.16,15,129,2,0)</v>
      </c>
    </row>
    <row r="169" spans="1:11" x14ac:dyDescent="0.25">
      <c r="A169" t="s">
        <v>305</v>
      </c>
      <c r="B169" s="2">
        <f>VLOOKUP(A169,Players[Name]:Players[PlayerId],2,FALSE)</f>
        <v>354</v>
      </c>
      <c r="C169" s="16">
        <v>2014</v>
      </c>
      <c r="D169" s="16">
        <v>186</v>
      </c>
      <c r="E169" s="16">
        <v>22</v>
      </c>
      <c r="F169" s="16">
        <v>362</v>
      </c>
      <c r="G169" s="16">
        <v>3</v>
      </c>
      <c r="H169" s="16">
        <v>0</v>
      </c>
      <c r="I169" s="21">
        <v>54.48</v>
      </c>
      <c r="J169" s="2">
        <f>VLOOKUP(TEStats[Year],Years[],2,FALSE)</f>
        <v>4</v>
      </c>
      <c r="K16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(354,4,186,54.48,22,362,3,0)</v>
      </c>
    </row>
    <row r="170" spans="1:11" x14ac:dyDescent="0.25">
      <c r="A170" t="s">
        <v>305</v>
      </c>
      <c r="B170" s="2">
        <f>VLOOKUP(A170,Players[Name]:Players[PlayerId],2,FALSE)</f>
        <v>354</v>
      </c>
      <c r="C170" s="16">
        <v>2013</v>
      </c>
      <c r="D170" s="16">
        <v>279</v>
      </c>
      <c r="E170" s="16">
        <v>20</v>
      </c>
      <c r="F170" s="16">
        <v>272</v>
      </c>
      <c r="G170" s="16">
        <v>1</v>
      </c>
      <c r="H170" s="16">
        <v>0</v>
      </c>
      <c r="I170" s="21">
        <v>36.880000000000003</v>
      </c>
      <c r="J170" s="2">
        <f>VLOOKUP(TEStats[Year],Years[],2,FALSE)</f>
        <v>5</v>
      </c>
      <c r="K17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(354,5,279,36.88,20,272,1,0)</v>
      </c>
    </row>
    <row r="171" spans="1:11" x14ac:dyDescent="0.25">
      <c r="A171" t="s">
        <v>100</v>
      </c>
      <c r="B171" s="2">
        <f>VLOOKUP(A171,Players[Name]:Players[PlayerId],2,FALSE)</f>
        <v>357</v>
      </c>
      <c r="C171" s="16">
        <v>2017</v>
      </c>
      <c r="D171" s="16">
        <v>357</v>
      </c>
      <c r="E171" s="16">
        <v>21.7</v>
      </c>
      <c r="F171" s="16">
        <v>255</v>
      </c>
      <c r="G171" s="16">
        <v>1.3</v>
      </c>
      <c r="H171" s="16">
        <v>0</v>
      </c>
      <c r="I171" s="21">
        <v>39.53</v>
      </c>
      <c r="J171" s="2">
        <f>VLOOKUP(TEStats[Year],Years[],2,FALSE)</f>
        <v>1</v>
      </c>
      <c r="K17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(357,1,357,39.53,21.7,255,1.3,0)</v>
      </c>
    </row>
    <row r="172" spans="1:11" x14ac:dyDescent="0.25">
      <c r="A172" t="s">
        <v>100</v>
      </c>
      <c r="B172" s="2">
        <f>VLOOKUP(A172,Players[Name]:Players[PlayerId],2,FALSE)</f>
        <v>357</v>
      </c>
      <c r="C172" s="16">
        <v>2016</v>
      </c>
      <c r="D172" s="16">
        <v>409</v>
      </c>
      <c r="E172" s="16">
        <v>14</v>
      </c>
      <c r="F172" s="16">
        <v>155</v>
      </c>
      <c r="G172" s="16">
        <v>0</v>
      </c>
      <c r="H172" s="16">
        <v>0</v>
      </c>
      <c r="I172" s="16">
        <v>20.2</v>
      </c>
      <c r="J172" s="2">
        <f>VLOOKUP(TEStats[Year],Years[],2,FALSE)</f>
        <v>2</v>
      </c>
      <c r="K17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(357,2,409,20.2,14,155,0,0)</v>
      </c>
    </row>
    <row r="173" spans="1:11" x14ac:dyDescent="0.25">
      <c r="A173" t="s">
        <v>100</v>
      </c>
      <c r="B173" s="2">
        <f>VLOOKUP(A173,Players[Name]:Players[PlayerId],2,FALSE)</f>
        <v>357</v>
      </c>
      <c r="C173" s="16">
        <v>2015</v>
      </c>
      <c r="D173" s="16">
        <v>262</v>
      </c>
      <c r="E173" s="16">
        <v>27</v>
      </c>
      <c r="F173" s="16">
        <v>398</v>
      </c>
      <c r="G173" s="16">
        <v>3</v>
      </c>
      <c r="H173" s="16">
        <v>0</v>
      </c>
      <c r="I173" s="16">
        <v>60.92</v>
      </c>
      <c r="J173" s="2">
        <f>VLOOKUP(TEStats[Year],Years[],2,FALSE)</f>
        <v>3</v>
      </c>
      <c r="K17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(357,3,262,60.92,27,398,3,0)</v>
      </c>
    </row>
    <row r="174" spans="1:11" x14ac:dyDescent="0.25">
      <c r="A174" t="s">
        <v>100</v>
      </c>
      <c r="B174" s="2">
        <f>VLOOKUP(A174,Players[Name]:Players[PlayerId],2,FALSE)</f>
        <v>357</v>
      </c>
      <c r="C174" s="16">
        <v>2014</v>
      </c>
      <c r="D174" s="16">
        <v>242</v>
      </c>
      <c r="E174" s="16">
        <v>32</v>
      </c>
      <c r="F174" s="16">
        <v>340</v>
      </c>
      <c r="G174" s="16">
        <v>1</v>
      </c>
      <c r="H174" s="16">
        <v>1</v>
      </c>
      <c r="I174" s="21">
        <v>49.6</v>
      </c>
      <c r="J174" s="2">
        <f>VLOOKUP(TEStats[Year],Years[],2,FALSE)</f>
        <v>4</v>
      </c>
      <c r="K17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(357,4,242,49.6,32,340,1,1)</v>
      </c>
    </row>
    <row r="175" spans="1:11" x14ac:dyDescent="0.25">
      <c r="A175" t="s">
        <v>100</v>
      </c>
      <c r="B175" s="2">
        <f>VLOOKUP(A175,Players[Name]:Players[PlayerId],2,FALSE)</f>
        <v>357</v>
      </c>
      <c r="C175" s="16">
        <v>2013</v>
      </c>
      <c r="D175" s="16">
        <v>121</v>
      </c>
      <c r="E175" s="16">
        <v>32</v>
      </c>
      <c r="F175" s="16">
        <v>502</v>
      </c>
      <c r="G175" s="16">
        <v>6</v>
      </c>
      <c r="H175" s="16">
        <v>1</v>
      </c>
      <c r="I175" s="21">
        <v>86.08</v>
      </c>
      <c r="J175" s="2">
        <f>VLOOKUP(TEStats[Year],Years[],2,FALSE)</f>
        <v>5</v>
      </c>
      <c r="K17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(357,5,121,86.08,32,502,6,1)</v>
      </c>
    </row>
    <row r="176" spans="1:11" x14ac:dyDescent="0.25">
      <c r="A176" t="s">
        <v>477</v>
      </c>
      <c r="B176" s="2">
        <f>VLOOKUP(A176,Players[Name]:Players[PlayerId],2,FALSE)</f>
        <v>358</v>
      </c>
      <c r="C176" s="16">
        <v>2017</v>
      </c>
      <c r="D176" s="16">
        <v>358</v>
      </c>
      <c r="E176" s="16">
        <v>23.2</v>
      </c>
      <c r="F176" s="16">
        <v>233</v>
      </c>
      <c r="G176" s="16">
        <v>1.1000000000000001</v>
      </c>
      <c r="H176" s="16">
        <v>0</v>
      </c>
      <c r="I176" s="21">
        <v>39.06</v>
      </c>
      <c r="J176" s="2">
        <f>VLOOKUP(TEStats[Year],Years[],2,FALSE)</f>
        <v>1</v>
      </c>
      <c r="K17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(358,1,358,39.06,23.2,233,1.1,0)</v>
      </c>
    </row>
    <row r="177" spans="1:11" x14ac:dyDescent="0.25">
      <c r="A177" t="s">
        <v>477</v>
      </c>
      <c r="B177" s="2">
        <f>VLOOKUP(A177,Players[Name]:Players[PlayerId],2,FALSE)</f>
        <v>358</v>
      </c>
      <c r="C177" s="16">
        <v>2016</v>
      </c>
      <c r="D177" s="16">
        <v>381</v>
      </c>
      <c r="E177" s="16">
        <v>14</v>
      </c>
      <c r="F177" s="16">
        <v>154</v>
      </c>
      <c r="G177" s="16">
        <v>1</v>
      </c>
      <c r="H177" s="16">
        <v>0</v>
      </c>
      <c r="I177" s="16">
        <v>26.16</v>
      </c>
      <c r="J177" s="2">
        <f>VLOOKUP(TEStats[Year],Years[],2,FALSE)</f>
        <v>2</v>
      </c>
      <c r="K17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(358,2,381,26.16,14,154,1,0)</v>
      </c>
    </row>
    <row r="178" spans="1:11" x14ac:dyDescent="0.25">
      <c r="A178" t="s">
        <v>477</v>
      </c>
      <c r="B178" s="2">
        <f>VLOOKUP(A178,Players[Name]:Players[PlayerId],2,FALSE)</f>
        <v>358</v>
      </c>
      <c r="C178" s="16">
        <v>2015</v>
      </c>
      <c r="D178" s="16">
        <v>279</v>
      </c>
      <c r="E178" s="16">
        <v>21</v>
      </c>
      <c r="F178" s="16">
        <v>311</v>
      </c>
      <c r="G178" s="16">
        <v>3</v>
      </c>
      <c r="H178" s="16">
        <v>0</v>
      </c>
      <c r="I178" s="16">
        <v>51.44</v>
      </c>
      <c r="J178" s="2">
        <f>VLOOKUP(TEStats[Year],Years[],2,FALSE)</f>
        <v>3</v>
      </c>
      <c r="K17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(358,3,279,51.44,21,311,3,0)</v>
      </c>
    </row>
    <row r="179" spans="1:11" x14ac:dyDescent="0.25">
      <c r="A179" t="s">
        <v>477</v>
      </c>
      <c r="B179" s="2">
        <f>VLOOKUP(A179,Players[Name]:Players[PlayerId],2,FALSE)</f>
        <v>358</v>
      </c>
      <c r="C179" s="16">
        <v>2014</v>
      </c>
      <c r="D179" s="16">
        <v>1490</v>
      </c>
      <c r="E179" s="16">
        <v>5</v>
      </c>
      <c r="F179" s="16">
        <v>71</v>
      </c>
      <c r="G179" s="16">
        <v>0</v>
      </c>
      <c r="H179" s="16">
        <v>0</v>
      </c>
      <c r="I179" s="21">
        <v>7.84</v>
      </c>
      <c r="J179" s="2">
        <f>VLOOKUP(TEStats[Year],Years[],2,FALSE)</f>
        <v>4</v>
      </c>
      <c r="K17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(358,4,1490,7.84,5,71,0,0)</v>
      </c>
    </row>
    <row r="180" spans="1:11" x14ac:dyDescent="0.25">
      <c r="A180" t="s">
        <v>438</v>
      </c>
      <c r="B180" s="2">
        <f>VLOOKUP(A180,Players[Name]:Players[PlayerId],2,FALSE)</f>
        <v>359</v>
      </c>
      <c r="C180" s="16">
        <v>2017</v>
      </c>
      <c r="D180" s="16">
        <v>359</v>
      </c>
      <c r="E180" s="16">
        <v>0</v>
      </c>
      <c r="F180" s="16">
        <v>0</v>
      </c>
      <c r="G180" s="16">
        <v>0</v>
      </c>
      <c r="H180" s="16">
        <v>0</v>
      </c>
      <c r="I180" s="21">
        <v>1</v>
      </c>
      <c r="J180" s="2">
        <f>VLOOKUP(TEStats[Year],Years[],2,FALSE)</f>
        <v>1</v>
      </c>
      <c r="K18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(359,1,359,1,0,0,0,0)</v>
      </c>
    </row>
    <row r="181" spans="1:11" x14ac:dyDescent="0.25">
      <c r="A181" t="s">
        <v>438</v>
      </c>
      <c r="B181" s="2">
        <f>VLOOKUP(A181,Players[Name]:Players[PlayerId],2,FALSE)</f>
        <v>359</v>
      </c>
      <c r="C181" s="16">
        <v>2016</v>
      </c>
      <c r="D181" s="16">
        <v>342</v>
      </c>
      <c r="E181" s="16">
        <v>15</v>
      </c>
      <c r="F181" s="16">
        <v>297</v>
      </c>
      <c r="G181" s="16">
        <v>1</v>
      </c>
      <c r="H181" s="16">
        <v>0</v>
      </c>
      <c r="I181" s="16">
        <v>32.880000000000003</v>
      </c>
      <c r="J181" s="2">
        <f>VLOOKUP(TEStats[Year],Years[],2,FALSE)</f>
        <v>2</v>
      </c>
      <c r="K18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(359,2,342,32.88,15,297,1,0)</v>
      </c>
    </row>
    <row r="182" spans="1:11" x14ac:dyDescent="0.25">
      <c r="A182" t="s">
        <v>343</v>
      </c>
      <c r="B182" s="2">
        <f>VLOOKUP(A182,Players[Name]:Players[PlayerId],2,FALSE)</f>
        <v>366</v>
      </c>
      <c r="C182" s="16">
        <v>2014</v>
      </c>
      <c r="D182" s="16">
        <v>289</v>
      </c>
      <c r="E182" s="16">
        <v>19</v>
      </c>
      <c r="F182" s="16">
        <v>208</v>
      </c>
      <c r="G182" s="16">
        <v>1</v>
      </c>
      <c r="H182" s="16">
        <v>0</v>
      </c>
      <c r="I182" s="21">
        <v>35.32</v>
      </c>
      <c r="J182" s="2">
        <f>VLOOKUP(TEStats[Year],Years[],2,FALSE)</f>
        <v>4</v>
      </c>
      <c r="K18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(366,4,289,35.32,19,208,1,0)</v>
      </c>
    </row>
    <row r="183" spans="1:11" x14ac:dyDescent="0.25">
      <c r="A183" t="s">
        <v>343</v>
      </c>
      <c r="B183" s="2">
        <f>VLOOKUP(A183,Players[Name]:Players[PlayerId],2,FALSE)</f>
        <v>366</v>
      </c>
      <c r="C183" s="16">
        <v>2013</v>
      </c>
      <c r="D183" s="16">
        <v>1446</v>
      </c>
      <c r="E183" s="16">
        <v>5</v>
      </c>
      <c r="F183" s="16">
        <v>61</v>
      </c>
      <c r="G183" s="16">
        <v>1</v>
      </c>
      <c r="H183" s="16">
        <v>0</v>
      </c>
      <c r="I183" s="21">
        <v>13.44</v>
      </c>
      <c r="J183" s="2">
        <f>VLOOKUP(TEStats[Year],Years[],2,FALSE)</f>
        <v>5</v>
      </c>
      <c r="K18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(366,5,1446,13.44,5,61,1,0)</v>
      </c>
    </row>
    <row r="184" spans="1:11" x14ac:dyDescent="0.25">
      <c r="A184" t="s">
        <v>448</v>
      </c>
      <c r="B184" s="2">
        <f>VLOOKUP(A184,Players[Name]:Players[PlayerId],2,FALSE)</f>
        <v>367</v>
      </c>
      <c r="C184" s="16">
        <v>2017</v>
      </c>
      <c r="D184" s="16">
        <v>367</v>
      </c>
      <c r="E184" s="16">
        <v>21</v>
      </c>
      <c r="F184" s="16">
        <v>220</v>
      </c>
      <c r="G184" s="16">
        <v>1.1000000000000001</v>
      </c>
      <c r="H184" s="16">
        <v>0</v>
      </c>
      <c r="I184" s="21">
        <v>36.46</v>
      </c>
      <c r="J184" s="2">
        <f>VLOOKUP(TEStats[Year],Years[],2,FALSE)</f>
        <v>1</v>
      </c>
      <c r="K18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(367,1,367,36.46,21,220,1.1,0)</v>
      </c>
    </row>
    <row r="185" spans="1:11" x14ac:dyDescent="0.25">
      <c r="A185" t="s">
        <v>986</v>
      </c>
      <c r="B185" s="2">
        <f>VLOOKUP(A185,Players[Name]:Players[PlayerId],2,FALSE)</f>
        <v>368</v>
      </c>
      <c r="C185" s="16">
        <v>2017</v>
      </c>
      <c r="D185" s="16">
        <v>368</v>
      </c>
      <c r="E185" s="16">
        <v>18.8</v>
      </c>
      <c r="F185" s="16">
        <v>238</v>
      </c>
      <c r="G185" s="16">
        <v>1.3</v>
      </c>
      <c r="H185" s="16">
        <v>0</v>
      </c>
      <c r="I185" s="21">
        <v>36.369999999999997</v>
      </c>
      <c r="J185" s="2">
        <f>VLOOKUP(TEStats[Year],Years[],2,FALSE)</f>
        <v>1</v>
      </c>
      <c r="K18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(368,1,368,36.37,18.8,238,1.3,0)</v>
      </c>
    </row>
    <row r="186" spans="1:11" x14ac:dyDescent="0.25">
      <c r="A186" t="s">
        <v>701</v>
      </c>
      <c r="B186" s="2">
        <f>VLOOKUP(A186,Players[Name]:Players[PlayerId],2,FALSE)</f>
        <v>371</v>
      </c>
      <c r="C186" s="16">
        <v>2017</v>
      </c>
      <c r="D186" s="16">
        <v>371</v>
      </c>
      <c r="E186" s="16">
        <v>21</v>
      </c>
      <c r="F186" s="16">
        <v>232</v>
      </c>
      <c r="G186" s="16">
        <v>0.9</v>
      </c>
      <c r="H186" s="16">
        <v>0</v>
      </c>
      <c r="I186" s="21">
        <v>35.74</v>
      </c>
      <c r="J186" s="2">
        <f>VLOOKUP(TEStats[Year],Years[],2,FALSE)</f>
        <v>1</v>
      </c>
      <c r="K18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(371,1,371,35.74,21,232,0.9,0)</v>
      </c>
    </row>
    <row r="187" spans="1:11" x14ac:dyDescent="0.25">
      <c r="A187" t="s">
        <v>90</v>
      </c>
      <c r="B187" s="2">
        <f>VLOOKUP(A187,Players[Name]:Players[PlayerId],2,FALSE)</f>
        <v>377</v>
      </c>
      <c r="C187" s="16">
        <v>2017</v>
      </c>
      <c r="D187" s="16">
        <v>377</v>
      </c>
      <c r="E187" s="16">
        <v>21.3</v>
      </c>
      <c r="F187" s="16">
        <v>184</v>
      </c>
      <c r="G187" s="16">
        <v>0.9</v>
      </c>
      <c r="H187" s="16">
        <v>0</v>
      </c>
      <c r="I187" s="21">
        <v>34.200000000000003</v>
      </c>
      <c r="J187" s="2">
        <f>VLOOKUP(TEStats[Year],Years[],2,FALSE)</f>
        <v>1</v>
      </c>
      <c r="K18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(377,1,377,34.2,21.3,184,0.9,0)</v>
      </c>
    </row>
    <row r="188" spans="1:11" x14ac:dyDescent="0.25">
      <c r="A188" t="s">
        <v>90</v>
      </c>
      <c r="B188" s="2">
        <f>VLOOKUP(A188,Players[Name]:Players[PlayerId],2,FALSE)</f>
        <v>377</v>
      </c>
      <c r="C188" s="16">
        <v>2016</v>
      </c>
      <c r="D188" s="16">
        <v>343</v>
      </c>
      <c r="E188" s="16">
        <v>20</v>
      </c>
      <c r="F188" s="16">
        <v>169</v>
      </c>
      <c r="G188" s="16">
        <v>1</v>
      </c>
      <c r="H188" s="16">
        <v>0</v>
      </c>
      <c r="I188" s="16">
        <v>32.76</v>
      </c>
      <c r="J188" s="2">
        <f>VLOOKUP(TEStats[Year],Years[],2,FALSE)</f>
        <v>2</v>
      </c>
      <c r="K18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(377,2,343,32.76,20,169,1,0)</v>
      </c>
    </row>
    <row r="189" spans="1:11" x14ac:dyDescent="0.25">
      <c r="A189" t="s">
        <v>90</v>
      </c>
      <c r="B189" s="2">
        <f>VLOOKUP(A189,Players[Name]:Players[PlayerId],2,FALSE)</f>
        <v>377</v>
      </c>
      <c r="C189" s="16">
        <v>2014</v>
      </c>
      <c r="D189" s="16">
        <v>270</v>
      </c>
      <c r="E189" s="16">
        <v>18</v>
      </c>
      <c r="F189" s="16">
        <v>206</v>
      </c>
      <c r="G189" s="16">
        <v>2</v>
      </c>
      <c r="H189" s="16">
        <v>0</v>
      </c>
      <c r="I189" s="21">
        <v>38.24</v>
      </c>
      <c r="J189" s="2">
        <f>VLOOKUP(TEStats[Year],Years[],2,FALSE)</f>
        <v>4</v>
      </c>
      <c r="K18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(377,4,270,38.24,18,206,2,0)</v>
      </c>
    </row>
    <row r="190" spans="1:11" x14ac:dyDescent="0.25">
      <c r="A190" t="s">
        <v>90</v>
      </c>
      <c r="B190" s="2">
        <f>VLOOKUP(A190,Players[Name]:Players[PlayerId],2,FALSE)</f>
        <v>377</v>
      </c>
      <c r="C190" s="16">
        <v>2013</v>
      </c>
      <c r="D190" s="16">
        <v>182</v>
      </c>
      <c r="E190" s="16">
        <v>25</v>
      </c>
      <c r="F190" s="16">
        <v>359</v>
      </c>
      <c r="G190" s="16">
        <v>4</v>
      </c>
      <c r="H190" s="16">
        <v>1</v>
      </c>
      <c r="I190" s="21">
        <v>61.36</v>
      </c>
      <c r="J190" s="2">
        <f>VLOOKUP(TEStats[Year],Years[],2,FALSE)</f>
        <v>5</v>
      </c>
      <c r="K19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(377,5,182,61.36,25,359,4,1)</v>
      </c>
    </row>
    <row r="191" spans="1:11" x14ac:dyDescent="0.25">
      <c r="A191" t="s">
        <v>1086</v>
      </c>
      <c r="B191" s="2">
        <f>VLOOKUP(A191,Players[Name]:Players[PlayerId],2,FALSE)</f>
        <v>378</v>
      </c>
      <c r="C191" s="16">
        <v>2017</v>
      </c>
      <c r="D191" s="16">
        <v>378</v>
      </c>
      <c r="E191" s="16">
        <v>19.399999999999999</v>
      </c>
      <c r="F191" s="16">
        <v>233</v>
      </c>
      <c r="G191" s="16">
        <v>0.8</v>
      </c>
      <c r="H191" s="16">
        <v>0</v>
      </c>
      <c r="I191" s="21">
        <v>33.72</v>
      </c>
      <c r="J191" s="2">
        <f>VLOOKUP(TEStats[Year],Years[],2,FALSE)</f>
        <v>1</v>
      </c>
      <c r="K19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(378,1,378,33.72,19.4,233,0.8,0)</v>
      </c>
    </row>
    <row r="192" spans="1:11" x14ac:dyDescent="0.25">
      <c r="A192" t="s">
        <v>400</v>
      </c>
      <c r="B192" s="2">
        <f>VLOOKUP(A192,Players[Name]:Players[PlayerId],2,FALSE)</f>
        <v>381</v>
      </c>
      <c r="C192" s="16">
        <v>2017</v>
      </c>
      <c r="D192" s="16">
        <v>381</v>
      </c>
      <c r="E192" s="16">
        <v>17.5</v>
      </c>
      <c r="F192" s="16">
        <v>190</v>
      </c>
      <c r="G192" s="16">
        <v>1.3</v>
      </c>
      <c r="H192" s="16">
        <v>0</v>
      </c>
      <c r="I192" s="21">
        <v>32.67</v>
      </c>
      <c r="J192" s="2">
        <f>VLOOKUP(TEStats[Year],Years[],2,FALSE)</f>
        <v>1</v>
      </c>
      <c r="K19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(381,1,381,32.67,17.5,190,1.3,0)</v>
      </c>
    </row>
    <row r="193" spans="1:11" x14ac:dyDescent="0.25">
      <c r="A193" t="s">
        <v>400</v>
      </c>
      <c r="B193" s="2">
        <f>VLOOKUP(A193,Players[Name]:Players[PlayerId],2,FALSE)</f>
        <v>381</v>
      </c>
      <c r="C193" s="16">
        <v>2016</v>
      </c>
      <c r="D193" s="16">
        <v>386</v>
      </c>
      <c r="E193" s="16">
        <v>13</v>
      </c>
      <c r="F193" s="16">
        <v>154</v>
      </c>
      <c r="G193" s="16">
        <v>1</v>
      </c>
      <c r="H193" s="16">
        <v>0</v>
      </c>
      <c r="I193" s="16">
        <v>25.16</v>
      </c>
      <c r="J193" s="2">
        <f>VLOOKUP(TEStats[Year],Years[],2,FALSE)</f>
        <v>2</v>
      </c>
      <c r="K19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(381,2,386,25.16,13,154,1,0)</v>
      </c>
    </row>
    <row r="194" spans="1:11" x14ac:dyDescent="0.25">
      <c r="A194" t="s">
        <v>400</v>
      </c>
      <c r="B194" s="2">
        <f>VLOOKUP(A194,Players[Name]:Players[PlayerId],2,FALSE)</f>
        <v>381</v>
      </c>
      <c r="C194" s="16">
        <v>2015</v>
      </c>
      <c r="D194" s="16">
        <v>266</v>
      </c>
      <c r="E194" s="16">
        <v>21</v>
      </c>
      <c r="F194" s="16">
        <v>338</v>
      </c>
      <c r="G194" s="16">
        <v>4</v>
      </c>
      <c r="H194" s="16">
        <v>0</v>
      </c>
      <c r="I194" s="16">
        <v>58.52</v>
      </c>
      <c r="J194" s="2">
        <f>VLOOKUP(TEStats[Year],Years[],2,FALSE)</f>
        <v>3</v>
      </c>
      <c r="K19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(381,3,266,58.52,21,338,4,0)</v>
      </c>
    </row>
    <row r="195" spans="1:11" x14ac:dyDescent="0.25">
      <c r="A195" t="s">
        <v>400</v>
      </c>
      <c r="B195" s="2">
        <f>VLOOKUP(A195,Players[Name]:Players[PlayerId],2,FALSE)</f>
        <v>381</v>
      </c>
      <c r="C195" s="16">
        <v>2014</v>
      </c>
      <c r="D195" s="16">
        <v>271</v>
      </c>
      <c r="E195" s="16">
        <v>21</v>
      </c>
      <c r="F195" s="16">
        <v>221</v>
      </c>
      <c r="G195" s="16">
        <v>2</v>
      </c>
      <c r="H195" s="16">
        <v>1</v>
      </c>
      <c r="I195" s="21">
        <v>39.840000000000003</v>
      </c>
      <c r="J195" s="2">
        <f>VLOOKUP(TEStats[Year],Years[],2,FALSE)</f>
        <v>4</v>
      </c>
      <c r="K19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(381,4,271,39.84,21,221,2,1)</v>
      </c>
    </row>
    <row r="196" spans="1:11" x14ac:dyDescent="0.25">
      <c r="A196" t="s">
        <v>161</v>
      </c>
      <c r="B196" s="2">
        <f>VLOOKUP(A196,Players[Name]:Players[PlayerId],2,FALSE)</f>
        <v>384</v>
      </c>
      <c r="C196" s="16">
        <v>2017</v>
      </c>
      <c r="D196" s="16">
        <v>384</v>
      </c>
      <c r="E196" s="16">
        <v>17.8</v>
      </c>
      <c r="F196" s="16">
        <v>218</v>
      </c>
      <c r="G196" s="16">
        <v>0.9</v>
      </c>
      <c r="H196" s="16">
        <v>0</v>
      </c>
      <c r="I196" s="21">
        <v>32.1</v>
      </c>
      <c r="J196" s="2">
        <f>VLOOKUP(TEStats[Year],Years[],2,FALSE)</f>
        <v>1</v>
      </c>
      <c r="K19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(384,1,384,32.1,17.8,218,0.9,0)</v>
      </c>
    </row>
    <row r="197" spans="1:11" x14ac:dyDescent="0.25">
      <c r="A197" t="s">
        <v>161</v>
      </c>
      <c r="B197" s="2">
        <f>VLOOKUP(A197,Players[Name]:Players[PlayerId],2,FALSE)</f>
        <v>384</v>
      </c>
      <c r="C197" s="16">
        <v>2016</v>
      </c>
      <c r="D197" s="16">
        <v>393</v>
      </c>
      <c r="E197" s="16">
        <v>8</v>
      </c>
      <c r="F197" s="16">
        <v>83</v>
      </c>
      <c r="G197" s="16">
        <v>2</v>
      </c>
      <c r="H197" s="16">
        <v>0</v>
      </c>
      <c r="I197" s="16">
        <v>23.32</v>
      </c>
      <c r="J197" s="2">
        <f>VLOOKUP(TEStats[Year],Years[],2,FALSE)</f>
        <v>2</v>
      </c>
      <c r="K19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(384,2,393,23.32,8,83,2,0)</v>
      </c>
    </row>
    <row r="198" spans="1:11" x14ac:dyDescent="0.25">
      <c r="A198" t="s">
        <v>161</v>
      </c>
      <c r="B198" s="2">
        <f>VLOOKUP(A198,Players[Name]:Players[PlayerId],2,FALSE)</f>
        <v>384</v>
      </c>
      <c r="C198" s="16">
        <v>2015</v>
      </c>
      <c r="D198" s="16">
        <v>284</v>
      </c>
      <c r="E198" s="16">
        <v>26</v>
      </c>
      <c r="F198" s="16">
        <v>289</v>
      </c>
      <c r="G198" s="16">
        <v>2</v>
      </c>
      <c r="H198" s="16">
        <v>0</v>
      </c>
      <c r="I198" s="16">
        <v>49.56</v>
      </c>
      <c r="J198" s="2">
        <f>VLOOKUP(TEStats[Year],Years[],2,FALSE)</f>
        <v>3</v>
      </c>
      <c r="K19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(384,3,284,49.56,26,289,2,0)</v>
      </c>
    </row>
    <row r="199" spans="1:11" x14ac:dyDescent="0.25">
      <c r="A199" t="s">
        <v>161</v>
      </c>
      <c r="B199" s="2">
        <f>VLOOKUP(A199,Players[Name]:Players[PlayerId],2,FALSE)</f>
        <v>384</v>
      </c>
      <c r="C199" s="16">
        <v>2014</v>
      </c>
      <c r="D199" s="16">
        <v>205</v>
      </c>
      <c r="E199" s="16">
        <v>25</v>
      </c>
      <c r="F199" s="16">
        <v>226</v>
      </c>
      <c r="G199" s="16">
        <v>4</v>
      </c>
      <c r="H199" s="16">
        <v>0</v>
      </c>
      <c r="I199" s="21">
        <v>58.04</v>
      </c>
      <c r="J199" s="2">
        <f>VLOOKUP(TEStats[Year],Years[],2,FALSE)</f>
        <v>4</v>
      </c>
      <c r="K19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(384,4,205,58.04,25,226,4,0)</v>
      </c>
    </row>
    <row r="200" spans="1:11" x14ac:dyDescent="0.25">
      <c r="A200" t="s">
        <v>161</v>
      </c>
      <c r="B200" s="2">
        <f>VLOOKUP(A200,Players[Name]:Players[PlayerId],2,FALSE)</f>
        <v>384</v>
      </c>
      <c r="C200" s="16">
        <v>2013</v>
      </c>
      <c r="D200" s="16">
        <v>244</v>
      </c>
      <c r="E200" s="16">
        <v>23</v>
      </c>
      <c r="F200" s="16">
        <v>200</v>
      </c>
      <c r="G200" s="16">
        <v>3</v>
      </c>
      <c r="H200" s="16">
        <v>0</v>
      </c>
      <c r="I200" s="21">
        <v>49</v>
      </c>
      <c r="J200" s="2">
        <f>VLOOKUP(TEStats[Year],Years[],2,FALSE)</f>
        <v>5</v>
      </c>
      <c r="K20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(384,5,244,49,23,200,3,0)</v>
      </c>
    </row>
    <row r="201" spans="1:11" x14ac:dyDescent="0.25">
      <c r="A201" t="s">
        <v>461</v>
      </c>
      <c r="B201" s="2">
        <f>VLOOKUP(A201,Players[Name]:Players[PlayerId],2,FALSE)</f>
        <v>389</v>
      </c>
      <c r="C201" s="16">
        <v>2017</v>
      </c>
      <c r="D201" s="16">
        <v>389</v>
      </c>
      <c r="E201" s="16">
        <v>17.899999999999999</v>
      </c>
      <c r="F201" s="16">
        <v>181</v>
      </c>
      <c r="G201" s="16">
        <v>0.8</v>
      </c>
      <c r="H201" s="16">
        <v>0</v>
      </c>
      <c r="I201" s="21">
        <v>29.81</v>
      </c>
      <c r="J201" s="2">
        <f>VLOOKUP(TEStats[Year],Years[],2,FALSE)</f>
        <v>1</v>
      </c>
      <c r="K20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(389,1,389,29.81,17.9,181,0.8,0)</v>
      </c>
    </row>
    <row r="202" spans="1:11" x14ac:dyDescent="0.25">
      <c r="A202" t="s">
        <v>461</v>
      </c>
      <c r="B202" s="2">
        <f>VLOOKUP(A202,Players[Name]:Players[PlayerId],2,FALSE)</f>
        <v>389</v>
      </c>
      <c r="C202" s="16">
        <v>2016</v>
      </c>
      <c r="D202" s="16">
        <v>255</v>
      </c>
      <c r="E202" s="16">
        <v>48</v>
      </c>
      <c r="F202" s="16">
        <v>395</v>
      </c>
      <c r="G202" s="16">
        <v>1</v>
      </c>
      <c r="H202" s="16">
        <v>0</v>
      </c>
      <c r="I202" s="16">
        <v>69.8</v>
      </c>
      <c r="J202" s="2">
        <f>VLOOKUP(TEStats[Year],Years[],2,FALSE)</f>
        <v>2</v>
      </c>
      <c r="K20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(389,2,255,69.8,48,395,1,0)</v>
      </c>
    </row>
    <row r="203" spans="1:11" x14ac:dyDescent="0.25">
      <c r="A203" t="s">
        <v>461</v>
      </c>
      <c r="B203" s="2">
        <f>VLOOKUP(A203,Players[Name]:Players[PlayerId],2,FALSE)</f>
        <v>389</v>
      </c>
      <c r="C203" s="16">
        <v>2015</v>
      </c>
      <c r="D203" s="16">
        <v>229</v>
      </c>
      <c r="E203" s="16">
        <v>42</v>
      </c>
      <c r="F203" s="16">
        <v>464</v>
      </c>
      <c r="G203" s="16">
        <v>3</v>
      </c>
      <c r="H203" s="16">
        <v>1</v>
      </c>
      <c r="I203" s="16">
        <v>76.56</v>
      </c>
      <c r="J203" s="2">
        <f>VLOOKUP(TEStats[Year],Years[],2,FALSE)</f>
        <v>3</v>
      </c>
      <c r="K20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(389,3,229,76.56,42,464,3,1)</v>
      </c>
    </row>
    <row r="204" spans="1:11" x14ac:dyDescent="0.25">
      <c r="A204" t="s">
        <v>1054</v>
      </c>
      <c r="B204" s="2">
        <f>VLOOKUP(A204,Players[Name]:Players[PlayerId],2,FALSE)</f>
        <v>396</v>
      </c>
      <c r="C204" s="16">
        <v>2017</v>
      </c>
      <c r="D204" s="16">
        <v>396</v>
      </c>
      <c r="E204" s="16">
        <v>10.7</v>
      </c>
      <c r="F204" s="16">
        <v>143</v>
      </c>
      <c r="G204" s="16">
        <v>1.4</v>
      </c>
      <c r="H204" s="16">
        <v>0</v>
      </c>
      <c r="I204" s="21">
        <v>25</v>
      </c>
      <c r="J204" s="2">
        <f>VLOOKUP(TEStats[Year],Years[],2,FALSE)</f>
        <v>1</v>
      </c>
      <c r="K20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(396,1,396,25,10.7,143,1.4,0)</v>
      </c>
    </row>
    <row r="205" spans="1:11" x14ac:dyDescent="0.25">
      <c r="A205" t="s">
        <v>1054</v>
      </c>
      <c r="B205" s="2">
        <f>VLOOKUP(A205,Players[Name]:Players[PlayerId],2,FALSE)</f>
        <v>396</v>
      </c>
      <c r="C205" s="16">
        <v>2016</v>
      </c>
      <c r="D205" s="16">
        <v>337</v>
      </c>
      <c r="E205" s="16">
        <v>13</v>
      </c>
      <c r="F205" s="16">
        <v>264</v>
      </c>
      <c r="G205" s="16">
        <v>2</v>
      </c>
      <c r="H205" s="16">
        <v>0</v>
      </c>
      <c r="I205" s="16">
        <v>35.56</v>
      </c>
      <c r="J205" s="2">
        <f>VLOOKUP(TEStats[Year],Years[],2,FALSE)</f>
        <v>2</v>
      </c>
      <c r="K20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(396,2,337,35.56,13,264,2,0)</v>
      </c>
    </row>
    <row r="206" spans="1:11" x14ac:dyDescent="0.25">
      <c r="A206" t="s">
        <v>850</v>
      </c>
      <c r="B206" s="2">
        <f>VLOOKUP(A206,Players[Name]:Players[PlayerId],2,FALSE)</f>
        <v>405</v>
      </c>
      <c r="C206" s="16">
        <v>2017</v>
      </c>
      <c r="D206" s="16">
        <v>405</v>
      </c>
      <c r="E206" s="16">
        <v>11.2</v>
      </c>
      <c r="F206" s="16">
        <v>131</v>
      </c>
      <c r="G206" s="16">
        <v>0</v>
      </c>
      <c r="H206" s="16">
        <v>0</v>
      </c>
      <c r="I206" s="21">
        <v>16.440000000000001</v>
      </c>
      <c r="J206" s="2">
        <f>VLOOKUP(TEStats[Year],Years[],2,FALSE)</f>
        <v>1</v>
      </c>
      <c r="K20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(405,1,405,16.44,11.2,131,0,0)</v>
      </c>
    </row>
    <row r="207" spans="1:11" x14ac:dyDescent="0.25">
      <c r="A207" t="s">
        <v>617</v>
      </c>
      <c r="B207" s="2">
        <f>VLOOKUP(A207,Players[Name]:Players[PlayerId],2,FALSE)</f>
        <v>408</v>
      </c>
      <c r="C207" s="16">
        <v>2017</v>
      </c>
      <c r="D207" s="16">
        <v>408</v>
      </c>
      <c r="E207" s="16">
        <v>11.1</v>
      </c>
      <c r="F207" s="16">
        <v>123</v>
      </c>
      <c r="G207" s="16">
        <v>0</v>
      </c>
      <c r="H207" s="16">
        <v>0</v>
      </c>
      <c r="I207" s="21">
        <v>15.99</v>
      </c>
      <c r="J207" s="2">
        <f>VLOOKUP(TEStats[Year],Years[],2,FALSE)</f>
        <v>1</v>
      </c>
      <c r="K20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(408,1,408,15.99,11.1,123,0,0)</v>
      </c>
    </row>
    <row r="208" spans="1:11" x14ac:dyDescent="0.25">
      <c r="A208" t="s">
        <v>891</v>
      </c>
      <c r="B208" s="2">
        <f>VLOOKUP(A208,Players[Name]:Players[PlayerId],2,FALSE)</f>
        <v>409</v>
      </c>
      <c r="C208" s="16">
        <v>2017</v>
      </c>
      <c r="D208" s="16">
        <v>409</v>
      </c>
      <c r="E208" s="16">
        <v>11.2</v>
      </c>
      <c r="F208" s="16">
        <v>115</v>
      </c>
      <c r="G208" s="16">
        <v>0</v>
      </c>
      <c r="H208" s="16">
        <v>0</v>
      </c>
      <c r="I208" s="21">
        <v>15.84</v>
      </c>
      <c r="J208" s="2">
        <f>VLOOKUP(TEStats[Year],Years[],2,FALSE)</f>
        <v>1</v>
      </c>
      <c r="K20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(409,1,409,15.84,11.2,115,0,0)</v>
      </c>
    </row>
    <row r="209" spans="1:11" x14ac:dyDescent="0.25">
      <c r="A209" t="s">
        <v>468</v>
      </c>
      <c r="B209" s="2">
        <f>VLOOKUP(A209,Players[Name]:Players[PlayerId],2,FALSE)</f>
        <v>412</v>
      </c>
      <c r="C209" s="16">
        <v>2017</v>
      </c>
      <c r="D209" s="16">
        <v>412</v>
      </c>
      <c r="E209" s="16">
        <v>10.7</v>
      </c>
      <c r="F209" s="16">
        <v>118</v>
      </c>
      <c r="G209" s="16">
        <v>0</v>
      </c>
      <c r="H209" s="16">
        <v>0</v>
      </c>
      <c r="I209" s="21">
        <v>15.4</v>
      </c>
      <c r="J209" s="2">
        <f>VLOOKUP(TEStats[Year],Years[],2,FALSE)</f>
        <v>1</v>
      </c>
      <c r="K20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(412,1,412,15.4,10.7,118,0,0)</v>
      </c>
    </row>
    <row r="210" spans="1:11" x14ac:dyDescent="0.25">
      <c r="A210" t="s">
        <v>468</v>
      </c>
      <c r="B210" s="2">
        <f>VLOOKUP(A210,Players[Name]:Players[PlayerId],2,FALSE)</f>
        <v>412</v>
      </c>
      <c r="C210" s="16">
        <v>2016</v>
      </c>
      <c r="D210" s="16">
        <v>323</v>
      </c>
      <c r="E210" s="16">
        <v>25</v>
      </c>
      <c r="F210" s="16">
        <v>234</v>
      </c>
      <c r="G210" s="16">
        <v>1</v>
      </c>
      <c r="H210" s="16">
        <v>0</v>
      </c>
      <c r="I210" s="16">
        <v>40.36</v>
      </c>
      <c r="J210" s="2">
        <f>VLOOKUP(TEStats[Year],Years[],2,FALSE)</f>
        <v>2</v>
      </c>
      <c r="K21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(412,2,323,40.36,25,234,1,0)</v>
      </c>
    </row>
    <row r="211" spans="1:11" x14ac:dyDescent="0.25">
      <c r="A211" t="s">
        <v>108</v>
      </c>
      <c r="B211" s="2">
        <f>VLOOKUP(A211,Players[Name]:Players[PlayerId],2,FALSE)</f>
        <v>413</v>
      </c>
      <c r="C211" s="16">
        <v>2017</v>
      </c>
      <c r="D211" s="16">
        <v>413</v>
      </c>
      <c r="E211" s="16">
        <v>10.4</v>
      </c>
      <c r="F211" s="16">
        <v>116</v>
      </c>
      <c r="G211" s="16">
        <v>0</v>
      </c>
      <c r="H211" s="16">
        <v>0</v>
      </c>
      <c r="I211" s="21">
        <v>15.05</v>
      </c>
      <c r="J211" s="2">
        <f>VLOOKUP(TEStats[Year],Years[],2,FALSE)</f>
        <v>1</v>
      </c>
      <c r="K21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(413,1,413,15.05,10.4,116,0,0)</v>
      </c>
    </row>
    <row r="212" spans="1:11" x14ac:dyDescent="0.25">
      <c r="A212" t="s">
        <v>108</v>
      </c>
      <c r="B212" s="2">
        <f>VLOOKUP(A212,Players[Name]:Players[PlayerId],2,FALSE)</f>
        <v>413</v>
      </c>
      <c r="C212" s="16">
        <v>2016</v>
      </c>
      <c r="D212" s="16">
        <v>403</v>
      </c>
      <c r="E212" s="16">
        <v>10</v>
      </c>
      <c r="F212" s="16">
        <v>134</v>
      </c>
      <c r="G212" s="16">
        <v>1</v>
      </c>
      <c r="H212" s="16">
        <v>0</v>
      </c>
      <c r="I212" s="16">
        <v>21.36</v>
      </c>
      <c r="J212" s="2">
        <f>VLOOKUP(TEStats[Year],Years[],2,FALSE)</f>
        <v>2</v>
      </c>
      <c r="K21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(413,2,403,21.36,10,134,1,0)</v>
      </c>
    </row>
    <row r="213" spans="1:11" x14ac:dyDescent="0.25">
      <c r="A213" t="s">
        <v>108</v>
      </c>
      <c r="B213" s="2">
        <f>VLOOKUP(A213,Players[Name]:Players[PlayerId],2,FALSE)</f>
        <v>413</v>
      </c>
      <c r="C213" s="16">
        <v>2014</v>
      </c>
      <c r="D213" s="16">
        <v>1447</v>
      </c>
      <c r="E213" s="16">
        <v>10</v>
      </c>
      <c r="F213" s="16">
        <v>115</v>
      </c>
      <c r="G213" s="16">
        <v>1</v>
      </c>
      <c r="H213" s="16">
        <v>0</v>
      </c>
      <c r="I213" s="21">
        <v>20.6</v>
      </c>
      <c r="J213" s="2">
        <f>VLOOKUP(TEStats[Year],Years[],2,FALSE)</f>
        <v>4</v>
      </c>
      <c r="K21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(413,4,1447,20.6,10,115,1,0)</v>
      </c>
    </row>
    <row r="214" spans="1:11" x14ac:dyDescent="0.25">
      <c r="A214" t="s">
        <v>108</v>
      </c>
      <c r="B214" s="2">
        <f>VLOOKUP(A214,Players[Name]:Players[PlayerId],2,FALSE)</f>
        <v>413</v>
      </c>
      <c r="C214" s="16">
        <v>2013</v>
      </c>
      <c r="D214" s="16">
        <v>277</v>
      </c>
      <c r="E214" s="16">
        <v>25</v>
      </c>
      <c r="F214" s="16">
        <v>273</v>
      </c>
      <c r="G214" s="16">
        <v>1</v>
      </c>
      <c r="H214" s="16">
        <v>0</v>
      </c>
      <c r="I214" s="21">
        <v>41.92</v>
      </c>
      <c r="J214" s="2">
        <f>VLOOKUP(TEStats[Year],Years[],2,FALSE)</f>
        <v>5</v>
      </c>
      <c r="K21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(413,5,277,41.92,25,273,1,0)</v>
      </c>
    </row>
    <row r="215" spans="1:11" x14ac:dyDescent="0.25">
      <c r="A215" t="s">
        <v>618</v>
      </c>
      <c r="B215" s="2">
        <f>VLOOKUP(A215,Players[Name]:Players[PlayerId],2,FALSE)</f>
        <v>414</v>
      </c>
      <c r="C215" s="16">
        <v>2017</v>
      </c>
      <c r="D215" s="16">
        <v>414</v>
      </c>
      <c r="E215" s="16">
        <v>10.7</v>
      </c>
      <c r="F215" s="16">
        <v>87.2</v>
      </c>
      <c r="G215" s="16">
        <v>0</v>
      </c>
      <c r="H215" s="16">
        <v>0</v>
      </c>
      <c r="I215" s="21">
        <v>14.2</v>
      </c>
      <c r="J215" s="2">
        <f>VLOOKUP(TEStats[Year],Years[],2,FALSE)</f>
        <v>1</v>
      </c>
      <c r="K21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(414,1,414,14.2,10.7,87.2,0,0)</v>
      </c>
    </row>
    <row r="216" spans="1:11" x14ac:dyDescent="0.25">
      <c r="A216" t="s">
        <v>618</v>
      </c>
      <c r="B216" s="2">
        <f>VLOOKUP(A216,Players[Name]:Players[PlayerId],2,FALSE)</f>
        <v>414</v>
      </c>
      <c r="C216" s="16">
        <v>2016</v>
      </c>
      <c r="D216" s="16">
        <v>406</v>
      </c>
      <c r="E216" s="16">
        <v>11</v>
      </c>
      <c r="F216" s="16">
        <v>93</v>
      </c>
      <c r="G216" s="16">
        <v>1</v>
      </c>
      <c r="H216" s="16">
        <v>0</v>
      </c>
      <c r="I216" s="16">
        <v>20.72</v>
      </c>
      <c r="J216" s="2">
        <f>VLOOKUP(TEStats[Year],Years[],2,FALSE)</f>
        <v>2</v>
      </c>
      <c r="K21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(414,2,406,20.72,11,93,1,0)</v>
      </c>
    </row>
    <row r="217" spans="1:11" x14ac:dyDescent="0.25">
      <c r="A217" t="s">
        <v>963</v>
      </c>
      <c r="B217" s="2">
        <f>VLOOKUP(A217,Players[Name]:Players[PlayerId],2,FALSE)</f>
        <v>419</v>
      </c>
      <c r="C217" s="16">
        <v>2017</v>
      </c>
      <c r="D217" s="16">
        <v>419</v>
      </c>
      <c r="E217" s="16">
        <v>9.1</v>
      </c>
      <c r="F217" s="16">
        <v>100</v>
      </c>
      <c r="G217" s="16">
        <v>0</v>
      </c>
      <c r="H217" s="16">
        <v>0</v>
      </c>
      <c r="I217" s="21">
        <v>13.09</v>
      </c>
      <c r="J217" s="2">
        <f>VLOOKUP(TEStats[Year],Years[],2,FALSE)</f>
        <v>1</v>
      </c>
      <c r="K21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(419,1,419,13.09,9.1,100,0,0)</v>
      </c>
    </row>
    <row r="218" spans="1:11" x14ac:dyDescent="0.25">
      <c r="A218" t="s">
        <v>1073</v>
      </c>
      <c r="B218" s="2">
        <f>VLOOKUP(A218,Players[Name]:Players[PlayerId],2,FALSE)</f>
        <v>424</v>
      </c>
      <c r="C218" s="16">
        <v>2017</v>
      </c>
      <c r="D218" s="16">
        <v>424</v>
      </c>
      <c r="E218" s="16">
        <v>8.1999999999999993</v>
      </c>
      <c r="F218" s="16">
        <v>90.3</v>
      </c>
      <c r="G218" s="16">
        <v>0</v>
      </c>
      <c r="H218" s="16">
        <v>0</v>
      </c>
      <c r="I218" s="21">
        <v>11.82</v>
      </c>
      <c r="J218" s="2">
        <f>VLOOKUP(TEStats[Year],Years[],2,FALSE)</f>
        <v>1</v>
      </c>
      <c r="K21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(424,1,424,11.82,8.2,90.3,0,0)</v>
      </c>
    </row>
    <row r="219" spans="1:11" x14ac:dyDescent="0.25">
      <c r="A219" t="s">
        <v>936</v>
      </c>
      <c r="B219" s="2">
        <f>VLOOKUP(A219,Players[Name]:Players[PlayerId],2,FALSE)</f>
        <v>428</v>
      </c>
      <c r="C219" s="16">
        <v>2017</v>
      </c>
      <c r="D219" s="16">
        <v>428</v>
      </c>
      <c r="E219" s="16">
        <v>7.2</v>
      </c>
      <c r="F219" s="16">
        <v>84.6</v>
      </c>
      <c r="G219" s="16">
        <v>0</v>
      </c>
      <c r="H219" s="16">
        <v>0</v>
      </c>
      <c r="I219" s="21">
        <v>10.55</v>
      </c>
      <c r="J219" s="2">
        <f>VLOOKUP(TEStats[Year],Years[],2,FALSE)</f>
        <v>1</v>
      </c>
      <c r="K21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(428,1,428,10.55,7.2,84.6,0,0)</v>
      </c>
    </row>
    <row r="220" spans="1:11" x14ac:dyDescent="0.25">
      <c r="A220" t="s">
        <v>458</v>
      </c>
      <c r="B220" s="2">
        <f>VLOOKUP(A220,Players[Name]:Players[PlayerId],2,FALSE)</f>
        <v>438</v>
      </c>
      <c r="C220" s="16">
        <v>2017</v>
      </c>
      <c r="D220" s="16">
        <v>438</v>
      </c>
      <c r="E220" s="16">
        <v>0</v>
      </c>
      <c r="F220" s="16">
        <v>0</v>
      </c>
      <c r="G220" s="16">
        <v>0</v>
      </c>
      <c r="H220" s="16">
        <v>0</v>
      </c>
      <c r="I220" s="21">
        <v>0</v>
      </c>
      <c r="J220" s="2">
        <f>VLOOKUP(TEStats[Year],Years[],2,FALSE)</f>
        <v>1</v>
      </c>
      <c r="K22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(438,1,438,0,0,0,0,0)</v>
      </c>
    </row>
    <row r="221" spans="1:11" x14ac:dyDescent="0.25">
      <c r="A221" t="s">
        <v>771</v>
      </c>
      <c r="B221" s="2">
        <f>VLOOKUP(A221,Players[Name]:Players[PlayerId],2,FALSE)</f>
        <v>440</v>
      </c>
      <c r="C221" s="16">
        <v>2017</v>
      </c>
      <c r="D221" s="16">
        <v>440</v>
      </c>
      <c r="E221" s="16">
        <v>0</v>
      </c>
      <c r="F221" s="16">
        <v>0</v>
      </c>
      <c r="G221" s="16">
        <v>0</v>
      </c>
      <c r="H221" s="16">
        <v>0</v>
      </c>
      <c r="I221" s="21">
        <v>0</v>
      </c>
      <c r="J221" s="2">
        <f>VLOOKUP(TEStats[Year],Years[],2,FALSE)</f>
        <v>1</v>
      </c>
      <c r="K22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(440,1,440,0,0,0,0,0)</v>
      </c>
    </row>
    <row r="222" spans="1:11" x14ac:dyDescent="0.25">
      <c r="A222" t="s">
        <v>199</v>
      </c>
      <c r="B222" s="2">
        <f>VLOOKUP(A222,Players[Name]:Players[PlayerId],2,FALSE)</f>
        <v>442</v>
      </c>
      <c r="C222" s="16">
        <v>2017</v>
      </c>
      <c r="D222" s="16">
        <v>442</v>
      </c>
      <c r="E222" s="16">
        <v>0</v>
      </c>
      <c r="F222" s="16">
        <v>0</v>
      </c>
      <c r="G222" s="16">
        <v>0</v>
      </c>
      <c r="H222" s="16">
        <v>0</v>
      </c>
      <c r="I222" s="21">
        <v>1</v>
      </c>
      <c r="J222" s="2">
        <f>VLOOKUP(TEStats[Year],Years[],2,FALSE)</f>
        <v>1</v>
      </c>
      <c r="K22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(442,1,442,1,0,0,0,0)</v>
      </c>
    </row>
    <row r="223" spans="1:11" x14ac:dyDescent="0.25">
      <c r="A223" t="s">
        <v>199</v>
      </c>
      <c r="B223" s="2">
        <f>VLOOKUP(A223,Players[Name]:Players[PlayerId],2,FALSE)</f>
        <v>442</v>
      </c>
      <c r="C223" s="16">
        <v>2014</v>
      </c>
      <c r="D223" s="16">
        <v>1469</v>
      </c>
      <c r="E223" s="16">
        <v>13</v>
      </c>
      <c r="F223" s="16">
        <v>78</v>
      </c>
      <c r="G223" s="16">
        <v>1</v>
      </c>
      <c r="H223" s="16">
        <v>1</v>
      </c>
      <c r="I223" s="21">
        <v>20.12</v>
      </c>
      <c r="J223" s="2">
        <f>VLOOKUP(TEStats[Year],Years[],2,FALSE)</f>
        <v>4</v>
      </c>
      <c r="K22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(442,4,1469,20.12,13,78,1,1)</v>
      </c>
    </row>
    <row r="224" spans="1:11" x14ac:dyDescent="0.25">
      <c r="A224" t="s">
        <v>199</v>
      </c>
      <c r="B224" s="2">
        <f>VLOOKUP(A224,Players[Name]:Players[PlayerId],2,FALSE)</f>
        <v>442</v>
      </c>
      <c r="C224">
        <v>2013</v>
      </c>
      <c r="D224" s="16">
        <v>228</v>
      </c>
      <c r="E224" s="16">
        <v>28</v>
      </c>
      <c r="F224" s="16">
        <v>267</v>
      </c>
      <c r="G224" s="16">
        <v>3</v>
      </c>
      <c r="H224" s="16">
        <v>2</v>
      </c>
      <c r="I224" s="21">
        <v>52.68</v>
      </c>
      <c r="J224" s="2">
        <f>VLOOKUP(TEStats[Year],Years[],2,FALSE)</f>
        <v>5</v>
      </c>
      <c r="K22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(442,5,228,52.68,28,267,3,2)</v>
      </c>
    </row>
    <row r="225" spans="1:11" x14ac:dyDescent="0.25">
      <c r="A225" t="s">
        <v>456</v>
      </c>
      <c r="B225" s="2">
        <f>VLOOKUP(A225,Players[Name]:Players[PlayerId],2,FALSE)</f>
        <v>453</v>
      </c>
      <c r="C225" s="16">
        <v>2017</v>
      </c>
      <c r="D225" s="16">
        <v>453</v>
      </c>
      <c r="E225" s="16">
        <v>0</v>
      </c>
      <c r="F225" s="16">
        <v>0</v>
      </c>
      <c r="G225" s="16">
        <v>0</v>
      </c>
      <c r="H225" s="16">
        <v>0</v>
      </c>
      <c r="I225" s="21">
        <v>0</v>
      </c>
      <c r="J225" s="2">
        <f>VLOOKUP(TEStats[Year],Years[],2,FALSE)</f>
        <v>1</v>
      </c>
      <c r="K22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(453,1,453,0,0,0,0,0)</v>
      </c>
    </row>
    <row r="226" spans="1:11" x14ac:dyDescent="0.25">
      <c r="A226" t="s">
        <v>451</v>
      </c>
      <c r="B226" s="2">
        <f>VLOOKUP(A226,Players[Name]:Players[PlayerId],2,FALSE)</f>
        <v>458</v>
      </c>
      <c r="C226" s="16">
        <v>2017</v>
      </c>
      <c r="D226" s="16">
        <v>458</v>
      </c>
      <c r="E226" s="16">
        <v>0</v>
      </c>
      <c r="F226" s="16">
        <v>0</v>
      </c>
      <c r="G226" s="16">
        <v>0</v>
      </c>
      <c r="H226" s="16">
        <v>0</v>
      </c>
      <c r="I226" s="21">
        <v>0</v>
      </c>
      <c r="J226" s="2">
        <f>VLOOKUP(TEStats[Year],Years[],2,FALSE)</f>
        <v>1</v>
      </c>
      <c r="K22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(458,1,458,0,0,0,0,0)</v>
      </c>
    </row>
    <row r="227" spans="1:11" x14ac:dyDescent="0.25">
      <c r="A227" t="s">
        <v>457</v>
      </c>
      <c r="B227" s="2">
        <f>VLOOKUP(A227,Players[Name]:Players[PlayerId],2,FALSE)</f>
        <v>463</v>
      </c>
      <c r="C227" s="16">
        <v>2017</v>
      </c>
      <c r="D227" s="16">
        <v>463</v>
      </c>
      <c r="E227" s="16">
        <v>0</v>
      </c>
      <c r="F227" s="16">
        <v>0</v>
      </c>
      <c r="G227" s="16">
        <v>0</v>
      </c>
      <c r="H227" s="16">
        <v>0</v>
      </c>
      <c r="I227" s="21">
        <v>1</v>
      </c>
      <c r="J227" s="2">
        <f>VLOOKUP(TEStats[Year],Years[],2,FALSE)</f>
        <v>1</v>
      </c>
      <c r="K22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(463,1,463,1,0,0,0,0)</v>
      </c>
    </row>
    <row r="228" spans="1:11" x14ac:dyDescent="0.25">
      <c r="A228" t="s">
        <v>1042</v>
      </c>
      <c r="B228" s="2">
        <f>VLOOKUP(A228,Players[Name]:Players[PlayerId],2,FALSE)</f>
        <v>465</v>
      </c>
      <c r="C228" s="16">
        <v>2017</v>
      </c>
      <c r="D228" s="16">
        <v>465</v>
      </c>
      <c r="E228" s="16">
        <v>0</v>
      </c>
      <c r="F228" s="16">
        <v>0</v>
      </c>
      <c r="G228" s="16">
        <v>0</v>
      </c>
      <c r="H228" s="16">
        <v>0</v>
      </c>
      <c r="I228" s="21">
        <v>1</v>
      </c>
      <c r="J228" s="2">
        <f>VLOOKUP(TEStats[Year],Years[],2,FALSE)</f>
        <v>1</v>
      </c>
      <c r="K22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(465,1,465,1,0,0,0,0)</v>
      </c>
    </row>
    <row r="229" spans="1:11" x14ac:dyDescent="0.25">
      <c r="A229" t="s">
        <v>452</v>
      </c>
      <c r="B229" s="2">
        <f>VLOOKUP(A229,Players[Name]:Players[PlayerId],2,FALSE)</f>
        <v>471</v>
      </c>
      <c r="C229" s="16">
        <v>2017</v>
      </c>
      <c r="D229" s="16">
        <v>471</v>
      </c>
      <c r="E229" s="16">
        <v>0</v>
      </c>
      <c r="F229" s="16">
        <v>0</v>
      </c>
      <c r="G229" s="16">
        <v>0</v>
      </c>
      <c r="H229" s="16">
        <v>0</v>
      </c>
      <c r="I229" s="21">
        <v>0</v>
      </c>
      <c r="J229" s="2">
        <f>VLOOKUP(TEStats[Year],Years[],2,FALSE)</f>
        <v>1</v>
      </c>
      <c r="K22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(471,1,471,0,0,0,0,0)</v>
      </c>
    </row>
    <row r="230" spans="1:11" x14ac:dyDescent="0.25">
      <c r="A230" t="s">
        <v>216</v>
      </c>
      <c r="B230" s="2">
        <f>VLOOKUP(A230,Players[Name]:Players[PlayerId],2,FALSE)</f>
        <v>473</v>
      </c>
      <c r="C230" s="16">
        <v>2017</v>
      </c>
      <c r="D230" s="16">
        <v>473</v>
      </c>
      <c r="E230" s="16">
        <v>0</v>
      </c>
      <c r="F230" s="16">
        <v>0</v>
      </c>
      <c r="G230" s="16">
        <v>0</v>
      </c>
      <c r="H230" s="16">
        <v>0</v>
      </c>
      <c r="I230" s="21">
        <v>0</v>
      </c>
      <c r="J230" s="2">
        <f>VLOOKUP(TEStats[Year],Years[],2,FALSE)</f>
        <v>1</v>
      </c>
      <c r="K23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(473,1,473,0,0,0,0,0)</v>
      </c>
    </row>
    <row r="231" spans="1:11" x14ac:dyDescent="0.25">
      <c r="A231" t="s">
        <v>216</v>
      </c>
      <c r="B231" s="2">
        <f>VLOOKUP(A231,Players[Name]:Players[PlayerId],2,FALSE)</f>
        <v>473</v>
      </c>
      <c r="C231" s="16">
        <v>2014</v>
      </c>
      <c r="D231" s="16">
        <v>1463</v>
      </c>
      <c r="E231" s="16">
        <v>9</v>
      </c>
      <c r="F231" s="16">
        <v>129</v>
      </c>
      <c r="G231" s="16">
        <v>0</v>
      </c>
      <c r="H231" s="16">
        <v>0</v>
      </c>
      <c r="I231" s="21">
        <v>14.46</v>
      </c>
      <c r="J231" s="2">
        <f>VLOOKUP(TEStats[Year],Years[],2,FALSE)</f>
        <v>4</v>
      </c>
      <c r="K23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(473,4,1463,14.46,9,129,0,0)</v>
      </c>
    </row>
    <row r="232" spans="1:11" x14ac:dyDescent="0.25">
      <c r="A232" t="s">
        <v>216</v>
      </c>
      <c r="B232" s="2">
        <f>VLOOKUP(A232,Players[Name]:Players[PlayerId],2,FALSE)</f>
        <v>473</v>
      </c>
      <c r="C232" s="16">
        <v>2013</v>
      </c>
      <c r="D232" s="16">
        <v>200</v>
      </c>
      <c r="E232" s="16">
        <v>39</v>
      </c>
      <c r="F232" s="16">
        <v>454</v>
      </c>
      <c r="G232" s="16">
        <v>1</v>
      </c>
      <c r="H232" s="16">
        <v>0</v>
      </c>
      <c r="I232" s="21">
        <v>63.16</v>
      </c>
      <c r="J232" s="2">
        <f>VLOOKUP(TEStats[Year],Years[],2,FALSE)</f>
        <v>5</v>
      </c>
      <c r="K23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(473,5,200,63.16,39,454,1,0)</v>
      </c>
    </row>
    <row r="233" spans="1:11" x14ac:dyDescent="0.25">
      <c r="A233" t="s">
        <v>455</v>
      </c>
      <c r="B233" s="2">
        <f>VLOOKUP(A233,Players[Name]:Players[PlayerId],2,FALSE)</f>
        <v>477</v>
      </c>
      <c r="C233" s="16">
        <v>2017</v>
      </c>
      <c r="D233" s="16">
        <v>477</v>
      </c>
      <c r="E233" s="16">
        <v>0</v>
      </c>
      <c r="F233" s="16">
        <v>0</v>
      </c>
      <c r="G233" s="16">
        <v>0</v>
      </c>
      <c r="H233" s="16">
        <v>0</v>
      </c>
      <c r="I233" s="21">
        <v>0</v>
      </c>
      <c r="J233" s="2">
        <f>VLOOKUP(TEStats[Year],Years[],2,FALSE)</f>
        <v>1</v>
      </c>
      <c r="K23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(477,1,477,0,0,0,0,0)</v>
      </c>
    </row>
    <row r="234" spans="1:11" x14ac:dyDescent="0.25">
      <c r="A234" t="s">
        <v>1076</v>
      </c>
      <c r="B234" s="2">
        <f>VLOOKUP(A234,Players[Name]:Players[PlayerId],2,FALSE)</f>
        <v>480</v>
      </c>
      <c r="C234" s="16">
        <v>2017</v>
      </c>
      <c r="D234" s="16">
        <v>480</v>
      </c>
      <c r="E234" s="16">
        <v>0</v>
      </c>
      <c r="F234" s="16">
        <v>0</v>
      </c>
      <c r="G234" s="16">
        <v>0</v>
      </c>
      <c r="H234" s="16">
        <v>0</v>
      </c>
      <c r="I234" s="21">
        <v>1</v>
      </c>
      <c r="J234" s="2">
        <f>VLOOKUP(TEStats[Year],Years[],2,FALSE)</f>
        <v>1</v>
      </c>
      <c r="K23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(480,1,480,1,0,0,0,0)</v>
      </c>
    </row>
    <row r="235" spans="1:11" x14ac:dyDescent="0.25">
      <c r="A235" t="s">
        <v>807</v>
      </c>
      <c r="B235" s="2">
        <f>VLOOKUP(A235,Players[Name]:Players[PlayerId],2,FALSE)</f>
        <v>481</v>
      </c>
      <c r="C235" s="16">
        <v>2017</v>
      </c>
      <c r="D235" s="16">
        <v>481</v>
      </c>
      <c r="E235" s="16">
        <v>0</v>
      </c>
      <c r="F235" s="16">
        <v>0</v>
      </c>
      <c r="G235" s="16">
        <v>0</v>
      </c>
      <c r="H235" s="16">
        <v>0</v>
      </c>
      <c r="I235" s="21">
        <v>0</v>
      </c>
      <c r="J235" s="2">
        <f>VLOOKUP(TEStats[Year],Years[],2,FALSE)</f>
        <v>1</v>
      </c>
      <c r="K23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(481,1,481,0,0,0,0,0)</v>
      </c>
    </row>
    <row r="236" spans="1:11" x14ac:dyDescent="0.25">
      <c r="A236" t="s">
        <v>159</v>
      </c>
      <c r="B236" s="2">
        <f>VLOOKUP(A236,Players[Name]:Players[PlayerId],2,FALSE)</f>
        <v>483</v>
      </c>
      <c r="C236" s="16">
        <v>2017</v>
      </c>
      <c r="D236" s="16">
        <v>483</v>
      </c>
      <c r="E236" s="16">
        <v>0</v>
      </c>
      <c r="F236" s="16">
        <v>0</v>
      </c>
      <c r="G236" s="16">
        <v>0</v>
      </c>
      <c r="H236" s="16">
        <v>0</v>
      </c>
      <c r="I236" s="21">
        <v>1</v>
      </c>
      <c r="J236" s="2">
        <f>VLOOKUP(TEStats[Year],Years[],2,FALSE)</f>
        <v>1</v>
      </c>
      <c r="K23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(483,1,483,1,0,0,0,0)</v>
      </c>
    </row>
    <row r="237" spans="1:11" x14ac:dyDescent="0.25">
      <c r="A237" t="s">
        <v>159</v>
      </c>
      <c r="B237" s="2">
        <f>VLOOKUP(A237,Players[Name]:Players[PlayerId],2,FALSE)</f>
        <v>483</v>
      </c>
      <c r="C237" s="16">
        <v>2014</v>
      </c>
      <c r="D237" s="16">
        <v>1511</v>
      </c>
      <c r="E237" s="16">
        <v>7</v>
      </c>
      <c r="F237" s="16">
        <v>41</v>
      </c>
      <c r="G237" s="16">
        <v>0</v>
      </c>
      <c r="H237" s="16">
        <v>0</v>
      </c>
      <c r="I237" s="21">
        <v>8.64</v>
      </c>
      <c r="J237" s="2">
        <f>VLOOKUP(TEStats[Year],Years[],2,FALSE)</f>
        <v>4</v>
      </c>
      <c r="K23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(483,4,1511,8.64,7,41,0,0)</v>
      </c>
    </row>
    <row r="238" spans="1:11" x14ac:dyDescent="0.25">
      <c r="A238" t="s">
        <v>883</v>
      </c>
      <c r="B238" s="2">
        <f>VLOOKUP(A238,Players[Name]:Players[PlayerId],2,FALSE)</f>
        <v>493</v>
      </c>
      <c r="C238" s="16">
        <v>2017</v>
      </c>
      <c r="D238" s="16">
        <v>493</v>
      </c>
      <c r="E238" s="16">
        <v>0</v>
      </c>
      <c r="F238" s="16">
        <v>0</v>
      </c>
      <c r="G238" s="16">
        <v>0</v>
      </c>
      <c r="H238" s="16">
        <v>0</v>
      </c>
      <c r="I238" s="21">
        <v>1</v>
      </c>
      <c r="J238" s="2">
        <f>VLOOKUP(TEStats[Year],Years[],2,FALSE)</f>
        <v>1</v>
      </c>
      <c r="K23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(493,1,493,1,0,0,0,0)</v>
      </c>
    </row>
    <row r="239" spans="1:11" x14ac:dyDescent="0.25">
      <c r="A239" t="s">
        <v>219</v>
      </c>
      <c r="B239" s="2">
        <f>VLOOKUP(A239,Players[Name]:Players[PlayerId],2,FALSE)</f>
        <v>496</v>
      </c>
      <c r="C239" s="16">
        <v>2017</v>
      </c>
      <c r="D239" s="16">
        <v>496</v>
      </c>
      <c r="E239" s="16">
        <v>0</v>
      </c>
      <c r="F239" s="16">
        <v>0</v>
      </c>
      <c r="G239" s="16">
        <v>0</v>
      </c>
      <c r="H239" s="16">
        <v>0</v>
      </c>
      <c r="I239" s="21">
        <v>1</v>
      </c>
      <c r="J239" s="2">
        <f>VLOOKUP(TEStats[Year],Years[],2,FALSE)</f>
        <v>1</v>
      </c>
      <c r="K23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(496,1,496,1,0,0,0,0)</v>
      </c>
    </row>
    <row r="240" spans="1:11" x14ac:dyDescent="0.25">
      <c r="A240" t="s">
        <v>219</v>
      </c>
      <c r="B240" s="2">
        <f>VLOOKUP(A240,Players[Name]:Players[PlayerId],2,FALSE)</f>
        <v>496</v>
      </c>
      <c r="C240" s="16">
        <v>2014</v>
      </c>
      <c r="D240" s="16">
        <v>183</v>
      </c>
      <c r="E240" s="16">
        <v>39</v>
      </c>
      <c r="F240" s="16">
        <v>507</v>
      </c>
      <c r="G240" s="16">
        <v>1</v>
      </c>
      <c r="H240" s="16">
        <v>1</v>
      </c>
      <c r="I240" s="21">
        <v>63.28</v>
      </c>
      <c r="J240" s="2">
        <f>VLOOKUP(TEStats[Year],Years[],2,FALSE)</f>
        <v>4</v>
      </c>
      <c r="K24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(496,4,183,63.28,39,507,1,1)</v>
      </c>
    </row>
    <row r="241" spans="1:11" x14ac:dyDescent="0.25">
      <c r="A241" t="s">
        <v>168</v>
      </c>
      <c r="B241" s="2">
        <f>VLOOKUP(A241,Players[Name]:Players[PlayerId],2,FALSE)</f>
        <v>498</v>
      </c>
      <c r="C241" s="16">
        <v>2017</v>
      </c>
      <c r="D241" s="16">
        <v>498</v>
      </c>
      <c r="E241" s="16">
        <v>0</v>
      </c>
      <c r="F241" s="16">
        <v>0</v>
      </c>
      <c r="G241" s="16">
        <v>0</v>
      </c>
      <c r="H241" s="16">
        <v>0</v>
      </c>
      <c r="I241" s="21">
        <v>1</v>
      </c>
      <c r="J241" s="2">
        <f>VLOOKUP(TEStats[Year],Years[],2,FALSE)</f>
        <v>1</v>
      </c>
      <c r="K24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(498,1,498,1,0,0,0,0)</v>
      </c>
    </row>
    <row r="242" spans="1:11" x14ac:dyDescent="0.25">
      <c r="A242" t="s">
        <v>168</v>
      </c>
      <c r="B242" s="2">
        <f>VLOOKUP(A242,Players[Name]:Players[PlayerId],2,FALSE)</f>
        <v>498</v>
      </c>
      <c r="C242" s="16">
        <v>2014</v>
      </c>
      <c r="D242" s="16">
        <v>1477</v>
      </c>
      <c r="E242" s="16">
        <v>7</v>
      </c>
      <c r="F242" s="16">
        <v>42</v>
      </c>
      <c r="G242" s="16">
        <v>1</v>
      </c>
      <c r="H242" s="16">
        <v>0</v>
      </c>
      <c r="I242" s="21">
        <v>14.68</v>
      </c>
      <c r="J242" s="2">
        <f>VLOOKUP(TEStats[Year],Years[],2,FALSE)</f>
        <v>4</v>
      </c>
      <c r="K24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(498,4,1477,14.68,7,42,1,0)</v>
      </c>
    </row>
    <row r="243" spans="1:11" x14ac:dyDescent="0.25">
      <c r="A243" t="s">
        <v>441</v>
      </c>
      <c r="B243" s="2">
        <f>VLOOKUP(A243,Players[Name]:Players[PlayerId],2,FALSE)</f>
        <v>499</v>
      </c>
      <c r="C243" s="16">
        <v>2017</v>
      </c>
      <c r="D243" s="16">
        <v>499</v>
      </c>
      <c r="E243" s="16">
        <v>0</v>
      </c>
      <c r="F243" s="16">
        <v>0</v>
      </c>
      <c r="G243" s="16">
        <v>0</v>
      </c>
      <c r="H243" s="16">
        <v>0</v>
      </c>
      <c r="I243" s="21">
        <v>0</v>
      </c>
      <c r="J243" s="2">
        <f>VLOOKUP(TEStats[Year],Years[],2,FALSE)</f>
        <v>1</v>
      </c>
      <c r="K24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(499,1,499,0,0,0,0,0)</v>
      </c>
    </row>
    <row r="244" spans="1:11" x14ac:dyDescent="0.25">
      <c r="A244" t="s">
        <v>1059</v>
      </c>
      <c r="B244" s="2">
        <f>VLOOKUP(A244,Players[Name]:Players[PlayerId],2,FALSE)</f>
        <v>507</v>
      </c>
      <c r="C244" s="16">
        <v>2017</v>
      </c>
      <c r="D244" s="16">
        <v>507</v>
      </c>
      <c r="E244" s="16">
        <v>0</v>
      </c>
      <c r="F244" s="16">
        <v>0</v>
      </c>
      <c r="G244" s="16">
        <v>0</v>
      </c>
      <c r="H244" s="16">
        <v>0</v>
      </c>
      <c r="I244" s="21">
        <v>0</v>
      </c>
      <c r="J244" s="2">
        <f>VLOOKUP(TEStats[Year],Years[],2,FALSE)</f>
        <v>1</v>
      </c>
      <c r="K24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(507,1,507,0,0,0,0,0)</v>
      </c>
    </row>
    <row r="245" spans="1:11" x14ac:dyDescent="0.25">
      <c r="A245" t="s">
        <v>832</v>
      </c>
      <c r="B245" s="2">
        <f>VLOOKUP(A245,Players[Name]:Players[PlayerId],2,FALSE)</f>
        <v>508</v>
      </c>
      <c r="C245" s="16">
        <v>2017</v>
      </c>
      <c r="D245" s="16">
        <v>508</v>
      </c>
      <c r="E245" s="16">
        <v>0</v>
      </c>
      <c r="F245" s="16">
        <v>0</v>
      </c>
      <c r="G245" s="16">
        <v>0</v>
      </c>
      <c r="H245" s="16">
        <v>0</v>
      </c>
      <c r="I245" s="21">
        <v>1</v>
      </c>
      <c r="J245" s="2">
        <f>VLOOKUP(TEStats[Year],Years[],2,FALSE)</f>
        <v>1</v>
      </c>
      <c r="K24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(508,1,508,1,0,0,0,0)</v>
      </c>
    </row>
    <row r="246" spans="1:11" x14ac:dyDescent="0.25">
      <c r="A246" t="s">
        <v>832</v>
      </c>
      <c r="B246" s="2">
        <f>VLOOKUP(A246,Players[Name]:Players[PlayerId],2,FALSE)</f>
        <v>508</v>
      </c>
      <c r="C246" s="16">
        <v>2016</v>
      </c>
      <c r="D246" s="16">
        <v>377</v>
      </c>
      <c r="E246" s="16">
        <v>16</v>
      </c>
      <c r="F246" s="16">
        <v>124</v>
      </c>
      <c r="G246" s="16">
        <v>1</v>
      </c>
      <c r="H246" s="16">
        <v>0</v>
      </c>
      <c r="I246" s="16">
        <v>26.96</v>
      </c>
      <c r="J246" s="2">
        <f>VLOOKUP(TEStats[Year],Years[],2,FALSE)</f>
        <v>2</v>
      </c>
      <c r="K24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(508,2,377,26.96,16,124,1,0)</v>
      </c>
    </row>
    <row r="247" spans="1:11" x14ac:dyDescent="0.25">
      <c r="A247" t="s">
        <v>550</v>
      </c>
      <c r="B247" s="2">
        <f>VLOOKUP(A247,Players[Name]:Players[PlayerId],2,FALSE)</f>
        <v>509</v>
      </c>
      <c r="C247" s="16">
        <v>2017</v>
      </c>
      <c r="D247" s="16">
        <v>509</v>
      </c>
      <c r="E247" s="16">
        <v>0</v>
      </c>
      <c r="F247" s="16">
        <v>0</v>
      </c>
      <c r="G247" s="16">
        <v>0</v>
      </c>
      <c r="H247" s="16">
        <v>0</v>
      </c>
      <c r="I247" s="21">
        <v>0</v>
      </c>
      <c r="J247" s="2">
        <f>VLOOKUP(TEStats[Year],Years[],2,FALSE)</f>
        <v>1</v>
      </c>
      <c r="K24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(509,1,509,0,0,0,0,0)</v>
      </c>
    </row>
    <row r="248" spans="1:11" x14ac:dyDescent="0.25">
      <c r="A248" t="s">
        <v>439</v>
      </c>
      <c r="B248" s="2">
        <f>VLOOKUP(A248,Players[Name]:Players[PlayerId],2,FALSE)</f>
        <v>510</v>
      </c>
      <c r="C248" s="16">
        <v>2017</v>
      </c>
      <c r="D248" s="16">
        <v>510</v>
      </c>
      <c r="E248" s="16">
        <v>0</v>
      </c>
      <c r="F248" s="16">
        <v>0</v>
      </c>
      <c r="G248" s="16">
        <v>0</v>
      </c>
      <c r="H248" s="16">
        <v>0</v>
      </c>
      <c r="I248" s="21">
        <v>0</v>
      </c>
      <c r="J248" s="2">
        <f>VLOOKUP(TEStats[Year],Years[],2,FALSE)</f>
        <v>1</v>
      </c>
      <c r="K24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(510,1,510,0,0,0,0,0)</v>
      </c>
    </row>
    <row r="249" spans="1:11" x14ac:dyDescent="0.25">
      <c r="A249" t="s">
        <v>613</v>
      </c>
      <c r="B249" s="2">
        <f>VLOOKUP(A249,Players[Name]:Players[PlayerId],2,FALSE)</f>
        <v>515</v>
      </c>
      <c r="C249" s="16">
        <v>2017</v>
      </c>
      <c r="D249" s="16">
        <v>515</v>
      </c>
      <c r="E249" s="16">
        <v>0</v>
      </c>
      <c r="F249" s="16">
        <v>0</v>
      </c>
      <c r="G249" s="16">
        <v>0</v>
      </c>
      <c r="H249" s="16">
        <v>0</v>
      </c>
      <c r="I249" s="21">
        <v>1</v>
      </c>
      <c r="J249" s="2">
        <f>VLOOKUP(TEStats[Year],Years[],2,FALSE)</f>
        <v>1</v>
      </c>
      <c r="K24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(515,1,515,1,0,0,0,0)</v>
      </c>
    </row>
    <row r="250" spans="1:11" x14ac:dyDescent="0.25">
      <c r="A250" t="s">
        <v>1146</v>
      </c>
      <c r="B250" s="2">
        <f>VLOOKUP(A250,Players[Name]:Players[PlayerId],2,FALSE)</f>
        <v>518</v>
      </c>
      <c r="C250" s="16">
        <v>2017</v>
      </c>
      <c r="D250" s="16">
        <v>518</v>
      </c>
      <c r="E250" s="16">
        <v>0</v>
      </c>
      <c r="F250" s="16">
        <v>0</v>
      </c>
      <c r="G250" s="16">
        <v>0</v>
      </c>
      <c r="H250" s="16">
        <v>0</v>
      </c>
      <c r="I250" s="21">
        <v>0</v>
      </c>
      <c r="J250" s="2">
        <f>VLOOKUP(TEStats[Year],Years[],2,FALSE)</f>
        <v>1</v>
      </c>
      <c r="K25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(518,1,518,0,0,0,0,0)</v>
      </c>
    </row>
    <row r="251" spans="1:11" x14ac:dyDescent="0.25">
      <c r="A251" t="s">
        <v>679</v>
      </c>
      <c r="B251" s="2">
        <f>VLOOKUP(A251,Players[Name]:Players[PlayerId],2,FALSE)</f>
        <v>529</v>
      </c>
      <c r="C251" s="16">
        <v>2017</v>
      </c>
      <c r="D251" s="16">
        <v>529</v>
      </c>
      <c r="E251" s="16">
        <v>0</v>
      </c>
      <c r="F251" s="16">
        <v>0</v>
      </c>
      <c r="G251" s="16">
        <v>0</v>
      </c>
      <c r="H251" s="16">
        <v>0</v>
      </c>
      <c r="I251" s="21">
        <v>1</v>
      </c>
      <c r="J251" s="2">
        <f>VLOOKUP(TEStats[Year],Years[],2,FALSE)</f>
        <v>1</v>
      </c>
      <c r="K25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(529,1,529,1,0,0,0,0)</v>
      </c>
    </row>
    <row r="252" spans="1:11" x14ac:dyDescent="0.25">
      <c r="A252" t="s">
        <v>1045</v>
      </c>
      <c r="B252" s="2">
        <f>VLOOKUP(A252,Players[Name]:Players[PlayerId],2,FALSE)</f>
        <v>536</v>
      </c>
      <c r="C252" s="16">
        <v>2017</v>
      </c>
      <c r="D252" s="16">
        <v>536</v>
      </c>
      <c r="E252" s="16">
        <v>0</v>
      </c>
      <c r="F252" s="16">
        <v>0</v>
      </c>
      <c r="G252" s="16">
        <v>0</v>
      </c>
      <c r="H252" s="16">
        <v>0</v>
      </c>
      <c r="I252" s="21">
        <v>1</v>
      </c>
      <c r="J252" s="2">
        <f>VLOOKUP(TEStats[Year],Years[],2,FALSE)</f>
        <v>1</v>
      </c>
      <c r="K25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(536,1,536,1,0,0,0,0)</v>
      </c>
    </row>
    <row r="253" spans="1:11" x14ac:dyDescent="0.25">
      <c r="A253" t="s">
        <v>201</v>
      </c>
      <c r="B253" s="2">
        <f>VLOOKUP(A253,Players[Name]:Players[PlayerId],2,FALSE)</f>
        <v>537</v>
      </c>
      <c r="C253" s="16">
        <v>2017</v>
      </c>
      <c r="D253" s="16">
        <v>537</v>
      </c>
      <c r="E253" s="16">
        <v>0</v>
      </c>
      <c r="F253" s="16">
        <v>0</v>
      </c>
      <c r="G253" s="16">
        <v>0</v>
      </c>
      <c r="H253" s="16">
        <v>0</v>
      </c>
      <c r="I253" s="21">
        <v>0</v>
      </c>
      <c r="J253" s="2">
        <f>VLOOKUP(TEStats[Year],Years[],2,FALSE)</f>
        <v>1</v>
      </c>
      <c r="K25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(537,1,537,0,0,0,0,0)</v>
      </c>
    </row>
    <row r="254" spans="1:11" x14ac:dyDescent="0.25">
      <c r="A254" t="s">
        <v>201</v>
      </c>
      <c r="B254" s="2">
        <f>VLOOKUP(A254,Players[Name]:Players[PlayerId],2,FALSE)</f>
        <v>537</v>
      </c>
      <c r="C254" s="16">
        <v>2016</v>
      </c>
      <c r="D254" s="16">
        <v>199</v>
      </c>
      <c r="E254" s="16">
        <v>55</v>
      </c>
      <c r="F254" s="16">
        <v>612</v>
      </c>
      <c r="G254" s="16">
        <v>2</v>
      </c>
      <c r="H254" s="16">
        <v>0</v>
      </c>
      <c r="I254" s="16">
        <v>93.48</v>
      </c>
      <c r="J254" s="2">
        <f>VLOOKUP(TEStats[Year],Years[],2,FALSE)</f>
        <v>2</v>
      </c>
      <c r="K25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(537,2,199,93.48,55,612,2,0)</v>
      </c>
    </row>
    <row r="255" spans="1:11" x14ac:dyDescent="0.25">
      <c r="A255" t="s">
        <v>201</v>
      </c>
      <c r="B255" s="2">
        <f>VLOOKUP(A255,Players[Name]:Players[PlayerId],2,FALSE)</f>
        <v>537</v>
      </c>
      <c r="C255" s="16">
        <v>2015</v>
      </c>
      <c r="D255" s="16">
        <v>67</v>
      </c>
      <c r="E255" s="16">
        <v>79</v>
      </c>
      <c r="F255" s="16">
        <v>1043</v>
      </c>
      <c r="G255" s="16">
        <v>9</v>
      </c>
      <c r="H255" s="16">
        <v>0</v>
      </c>
      <c r="I255" s="16">
        <v>174.72</v>
      </c>
      <c r="J255" s="2">
        <f>VLOOKUP(TEStats[Year],Years[],2,FALSE)</f>
        <v>3</v>
      </c>
      <c r="K25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(537,3,67,174.72,79,1043,9,0)</v>
      </c>
    </row>
    <row r="256" spans="1:11" x14ac:dyDescent="0.25">
      <c r="A256" t="s">
        <v>201</v>
      </c>
      <c r="B256" s="2">
        <f>VLOOKUP(A256,Players[Name]:Players[PlayerId],2,FALSE)</f>
        <v>537</v>
      </c>
      <c r="C256" s="16">
        <v>2014</v>
      </c>
      <c r="D256" s="16">
        <v>1452</v>
      </c>
      <c r="E256" s="16">
        <v>13</v>
      </c>
      <c r="F256" s="16">
        <v>156</v>
      </c>
      <c r="G256" s="16">
        <v>0</v>
      </c>
      <c r="H256" s="16">
        <v>0</v>
      </c>
      <c r="I256" s="21">
        <v>19.239999999999998</v>
      </c>
      <c r="J256" s="2">
        <f>VLOOKUP(TEStats[Year],Years[],2,FALSE)</f>
        <v>4</v>
      </c>
      <c r="K25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(537,4,1452,19.24,13,156,0,0)</v>
      </c>
    </row>
    <row r="257" spans="1:11" x14ac:dyDescent="0.25">
      <c r="A257" t="s">
        <v>201</v>
      </c>
      <c r="B257" s="2">
        <f>VLOOKUP(A257,Players[Name]:Players[PlayerId],2,FALSE)</f>
        <v>537</v>
      </c>
      <c r="C257" s="16">
        <v>2013</v>
      </c>
      <c r="D257" s="16">
        <v>1399</v>
      </c>
      <c r="E257" s="16">
        <v>13</v>
      </c>
      <c r="F257" s="16">
        <v>127</v>
      </c>
      <c r="G257" s="16">
        <v>2</v>
      </c>
      <c r="H257" s="16">
        <v>0</v>
      </c>
      <c r="I257" s="21">
        <v>30.08</v>
      </c>
      <c r="J257" s="2">
        <f>VLOOKUP(TEStats[Year],Years[],2,FALSE)</f>
        <v>5</v>
      </c>
      <c r="K25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(537,5,1399,30.08,13,127,2,0)</v>
      </c>
    </row>
    <row r="258" spans="1:11" x14ac:dyDescent="0.25">
      <c r="A258" t="s">
        <v>104</v>
      </c>
      <c r="B258" s="2">
        <f>VLOOKUP(A258,Players[Name]:Players[PlayerId],2,FALSE)</f>
        <v>542</v>
      </c>
      <c r="C258" s="16">
        <v>2017</v>
      </c>
      <c r="D258" s="16">
        <v>542</v>
      </c>
      <c r="E258" s="16">
        <v>0</v>
      </c>
      <c r="F258" s="16">
        <v>0</v>
      </c>
      <c r="G258" s="16">
        <v>0</v>
      </c>
      <c r="H258" s="16">
        <v>0</v>
      </c>
      <c r="I258" s="21">
        <v>0</v>
      </c>
      <c r="J258" s="2">
        <f>VLOOKUP(TEStats[Year],Years[],2,FALSE)</f>
        <v>1</v>
      </c>
      <c r="K25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(542,1,542,0,0,0,0,0)</v>
      </c>
    </row>
    <row r="259" spans="1:11" x14ac:dyDescent="0.25">
      <c r="A259" t="s">
        <v>104</v>
      </c>
      <c r="B259" s="2">
        <f>VLOOKUP(A259,Players[Name]:Players[PlayerId],2,FALSE)</f>
        <v>542</v>
      </c>
      <c r="C259" s="16">
        <v>2016</v>
      </c>
      <c r="D259" s="16">
        <v>305</v>
      </c>
      <c r="E259" s="16">
        <v>22</v>
      </c>
      <c r="F259" s="16">
        <v>210</v>
      </c>
      <c r="G259" s="16">
        <v>3</v>
      </c>
      <c r="H259" s="16">
        <v>0</v>
      </c>
      <c r="I259" s="16">
        <v>48.4</v>
      </c>
      <c r="J259" s="2">
        <f>VLOOKUP(TEStats[Year],Years[],2,FALSE)</f>
        <v>2</v>
      </c>
      <c r="K25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(542,2,305,48.4,22,210,3,0)</v>
      </c>
    </row>
    <row r="260" spans="1:11" x14ac:dyDescent="0.25">
      <c r="A260" t="s">
        <v>104</v>
      </c>
      <c r="B260" s="2">
        <f>VLOOKUP(A260,Players[Name]:Players[PlayerId],2,FALSE)</f>
        <v>542</v>
      </c>
      <c r="C260" s="16">
        <v>2015</v>
      </c>
      <c r="D260" s="16">
        <v>197</v>
      </c>
      <c r="E260" s="16">
        <v>59</v>
      </c>
      <c r="F260" s="16">
        <v>657</v>
      </c>
      <c r="G260" s="16">
        <v>1</v>
      </c>
      <c r="H260" s="16">
        <v>0</v>
      </c>
      <c r="I260" s="16">
        <v>91.28</v>
      </c>
      <c r="J260" s="2">
        <f>VLOOKUP(TEStats[Year],Years[],2,FALSE)</f>
        <v>3</v>
      </c>
      <c r="K26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(542,3,197,91.28,59,657,1,0)</v>
      </c>
    </row>
    <row r="261" spans="1:11" x14ac:dyDescent="0.25">
      <c r="A261" t="s">
        <v>104</v>
      </c>
      <c r="B261" s="2">
        <f>VLOOKUP(A261,Players[Name]:Players[PlayerId],2,FALSE)</f>
        <v>542</v>
      </c>
      <c r="C261" s="16">
        <v>2014</v>
      </c>
      <c r="D261" s="16">
        <v>1432</v>
      </c>
      <c r="E261" s="16">
        <v>14</v>
      </c>
      <c r="F261" s="16">
        <v>109</v>
      </c>
      <c r="G261" s="16">
        <v>2</v>
      </c>
      <c r="H261" s="16">
        <v>1</v>
      </c>
      <c r="I261" s="21">
        <v>28.36</v>
      </c>
      <c r="J261" s="2">
        <f>VLOOKUP(TEStats[Year],Years[],2,FALSE)</f>
        <v>4</v>
      </c>
      <c r="K26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(542,4,1432,28.36,14,109,2,1)</v>
      </c>
    </row>
    <row r="262" spans="1:11" x14ac:dyDescent="0.25">
      <c r="A262" t="s">
        <v>104</v>
      </c>
      <c r="B262" s="2">
        <f>VLOOKUP(A262,Players[Name]:Players[PlayerId],2,FALSE)</f>
        <v>542</v>
      </c>
      <c r="C262" s="16">
        <v>2013</v>
      </c>
      <c r="D262" s="16">
        <v>1400</v>
      </c>
      <c r="E262" s="16">
        <v>20</v>
      </c>
      <c r="F262" s="16">
        <v>184</v>
      </c>
      <c r="G262" s="16">
        <v>1</v>
      </c>
      <c r="H262" s="16">
        <v>0</v>
      </c>
      <c r="I262" s="21">
        <v>33.36</v>
      </c>
      <c r="J262" s="2">
        <f>VLOOKUP(TEStats[Year],Years[],2,FALSE)</f>
        <v>5</v>
      </c>
      <c r="K26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(542,5,1400,33.36,20,184,1,0)</v>
      </c>
    </row>
    <row r="263" spans="1:11" x14ac:dyDescent="0.25">
      <c r="A263" t="s">
        <v>1191</v>
      </c>
      <c r="B263" s="2">
        <f>VLOOKUP(A263,Players[Name]:Players[PlayerId],2,FALSE)</f>
        <v>549</v>
      </c>
      <c r="C263" s="16">
        <v>2017</v>
      </c>
      <c r="D263" s="16">
        <v>549</v>
      </c>
      <c r="E263" s="16">
        <v>0</v>
      </c>
      <c r="F263" s="16">
        <v>0</v>
      </c>
      <c r="G263" s="16">
        <v>0</v>
      </c>
      <c r="H263" s="16">
        <v>0</v>
      </c>
      <c r="I263" s="21">
        <v>1</v>
      </c>
      <c r="J263" s="2">
        <f>VLOOKUP(TEStats[Year],Years[],2,FALSE)</f>
        <v>1</v>
      </c>
      <c r="K26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(549,1,549,1,0,0,0,0)</v>
      </c>
    </row>
    <row r="264" spans="1:11" x14ac:dyDescent="0.25">
      <c r="A264" t="s">
        <v>164</v>
      </c>
      <c r="B264" s="2">
        <f>VLOOKUP(A264,Players[Name]:Players[PlayerId],2,FALSE)</f>
        <v>551</v>
      </c>
      <c r="C264" s="16">
        <v>2017</v>
      </c>
      <c r="D264" s="16">
        <v>551</v>
      </c>
      <c r="E264" s="16">
        <v>0</v>
      </c>
      <c r="F264" s="16">
        <v>0</v>
      </c>
      <c r="G264" s="16">
        <v>0</v>
      </c>
      <c r="H264" s="16">
        <v>0</v>
      </c>
      <c r="I264" s="21">
        <v>0</v>
      </c>
      <c r="J264" s="2">
        <f>VLOOKUP(TEStats[Year],Years[],2,FALSE)</f>
        <v>1</v>
      </c>
      <c r="K26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(551,1,551,0,0,0,0,0)</v>
      </c>
    </row>
    <row r="265" spans="1:11" x14ac:dyDescent="0.25">
      <c r="A265" t="s">
        <v>164</v>
      </c>
      <c r="B265" s="2">
        <f>VLOOKUP(A265,Players[Name]:Players[PlayerId],2,FALSE)</f>
        <v>551</v>
      </c>
      <c r="C265" s="16">
        <v>2013</v>
      </c>
      <c r="D265" s="16">
        <v>1456</v>
      </c>
      <c r="E265" s="16">
        <v>3</v>
      </c>
      <c r="F265" s="16">
        <v>32</v>
      </c>
      <c r="G265" s="16">
        <v>1</v>
      </c>
      <c r="H265" s="16">
        <v>0</v>
      </c>
      <c r="I265" s="21">
        <v>10.28</v>
      </c>
      <c r="J265" s="2">
        <f>VLOOKUP(TEStats[Year],Years[],2,FALSE)</f>
        <v>5</v>
      </c>
      <c r="K26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(551,5,1456,10.28,3,32,1,0)</v>
      </c>
    </row>
    <row r="266" spans="1:11" x14ac:dyDescent="0.25">
      <c r="A266" t="s">
        <v>1137</v>
      </c>
      <c r="B266" s="2">
        <f>VLOOKUP(A266,Players[Name]:Players[PlayerId],2,FALSE)</f>
        <v>566</v>
      </c>
      <c r="C266" s="16">
        <v>2017</v>
      </c>
      <c r="D266" s="16">
        <v>566</v>
      </c>
      <c r="E266" s="16">
        <v>0</v>
      </c>
      <c r="F266" s="16">
        <v>0</v>
      </c>
      <c r="G266" s="16">
        <v>0</v>
      </c>
      <c r="H266" s="16">
        <v>0</v>
      </c>
      <c r="I266" s="21">
        <v>1</v>
      </c>
      <c r="J266" s="2">
        <f>VLOOKUP(TEStats[Year],Years[],2,FALSE)</f>
        <v>1</v>
      </c>
      <c r="K26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(566,1,566,1,0,0,0,0)</v>
      </c>
    </row>
    <row r="267" spans="1:11" x14ac:dyDescent="0.25">
      <c r="A267" t="s">
        <v>1200</v>
      </c>
      <c r="B267" s="2">
        <f>VLOOKUP(A267,Players[Name]:Players[PlayerId],2,FALSE)</f>
        <v>571</v>
      </c>
      <c r="C267" s="16">
        <v>2017</v>
      </c>
      <c r="D267" s="16">
        <v>571</v>
      </c>
      <c r="E267" s="16">
        <v>0</v>
      </c>
      <c r="F267" s="16">
        <v>0</v>
      </c>
      <c r="G267" s="16">
        <v>0</v>
      </c>
      <c r="H267" s="16">
        <v>0</v>
      </c>
      <c r="I267" s="21">
        <v>0</v>
      </c>
      <c r="J267" s="2">
        <f>VLOOKUP(TEStats[Year],Years[],2,FALSE)</f>
        <v>1</v>
      </c>
      <c r="K26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(571,1,571,0,0,0,0,0)</v>
      </c>
    </row>
    <row r="268" spans="1:11" x14ac:dyDescent="0.25">
      <c r="A268" t="s">
        <v>1109</v>
      </c>
      <c r="B268" s="2">
        <f>VLOOKUP(A268,Players[Name]:Players[PlayerId],2,FALSE)</f>
        <v>572</v>
      </c>
      <c r="C268" s="16">
        <v>2017</v>
      </c>
      <c r="D268" s="16">
        <v>572</v>
      </c>
      <c r="E268" s="16">
        <v>0</v>
      </c>
      <c r="F268" s="16">
        <v>0</v>
      </c>
      <c r="G268" s="16">
        <v>0</v>
      </c>
      <c r="H268" s="16">
        <v>0</v>
      </c>
      <c r="I268" s="21">
        <v>0</v>
      </c>
      <c r="J268" s="2">
        <f>VLOOKUP(TEStats[Year],Years[],2,FALSE)</f>
        <v>1</v>
      </c>
      <c r="K26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(572,1,572,0,0,0,0,0)</v>
      </c>
    </row>
    <row r="269" spans="1:11" x14ac:dyDescent="0.25">
      <c r="A269" t="s">
        <v>744</v>
      </c>
      <c r="B269" s="2">
        <f>VLOOKUP(A269,Players[Name]:Players[PlayerId],2,FALSE)</f>
        <v>578</v>
      </c>
      <c r="C269" s="16">
        <v>2017</v>
      </c>
      <c r="D269" s="16">
        <v>578</v>
      </c>
      <c r="E269" s="16">
        <v>0</v>
      </c>
      <c r="F269" s="16">
        <v>0</v>
      </c>
      <c r="G269" s="16">
        <v>0</v>
      </c>
      <c r="H269" s="16">
        <v>0</v>
      </c>
      <c r="I269" s="21">
        <v>0</v>
      </c>
      <c r="J269" s="2">
        <f>VLOOKUP(TEStats[Year],Years[],2,FALSE)</f>
        <v>1</v>
      </c>
      <c r="K26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(578,1,578,0,0,0,0,0)</v>
      </c>
    </row>
    <row r="270" spans="1:11" x14ac:dyDescent="0.25">
      <c r="A270" t="s">
        <v>624</v>
      </c>
      <c r="B270" s="2">
        <f>VLOOKUP(A270,Players[Name]:Players[PlayerId],2,FALSE)</f>
        <v>584</v>
      </c>
      <c r="C270" s="16">
        <v>2017</v>
      </c>
      <c r="D270" s="16">
        <v>584</v>
      </c>
      <c r="E270" s="16">
        <v>0</v>
      </c>
      <c r="F270" s="16">
        <v>0</v>
      </c>
      <c r="G270" s="16">
        <v>0</v>
      </c>
      <c r="H270" s="16">
        <v>0</v>
      </c>
      <c r="I270" s="21">
        <v>0</v>
      </c>
      <c r="J270" s="2">
        <f>VLOOKUP(TEStats[Year],Years[],2,FALSE)</f>
        <v>1</v>
      </c>
      <c r="K27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(584,1,584,0,0,0,0,0)</v>
      </c>
    </row>
    <row r="271" spans="1:11" x14ac:dyDescent="0.25">
      <c r="A271" t="s">
        <v>615</v>
      </c>
      <c r="B271" s="2">
        <f>VLOOKUP(A271,Players[Name]:Players[PlayerId],2,FALSE)</f>
        <v>585</v>
      </c>
      <c r="C271" s="16">
        <v>2017</v>
      </c>
      <c r="D271" s="16">
        <v>585</v>
      </c>
      <c r="E271" s="16">
        <v>0</v>
      </c>
      <c r="F271" s="16">
        <v>0</v>
      </c>
      <c r="G271" s="16">
        <v>0</v>
      </c>
      <c r="H271" s="16">
        <v>0</v>
      </c>
      <c r="I271" s="21">
        <v>0</v>
      </c>
      <c r="J271" s="2">
        <f>VLOOKUP(TEStats[Year],Years[],2,FALSE)</f>
        <v>1</v>
      </c>
      <c r="K27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(585,1,585,0,0,0,0,0)</v>
      </c>
    </row>
    <row r="272" spans="1:11" x14ac:dyDescent="0.25">
      <c r="A272" t="s">
        <v>1078</v>
      </c>
      <c r="B272" s="2">
        <f>VLOOKUP(A272,Players[Name]:Players[PlayerId],2,FALSE)</f>
        <v>590</v>
      </c>
      <c r="C272" s="16">
        <v>2017</v>
      </c>
      <c r="D272" s="16">
        <v>590</v>
      </c>
      <c r="E272" s="16">
        <v>0</v>
      </c>
      <c r="F272" s="16">
        <v>0</v>
      </c>
      <c r="G272" s="16">
        <v>0</v>
      </c>
      <c r="H272" s="16">
        <v>0</v>
      </c>
      <c r="I272" s="21">
        <v>0</v>
      </c>
      <c r="J272" s="2">
        <f>VLOOKUP(TEStats[Year],Years[],2,FALSE)</f>
        <v>1</v>
      </c>
      <c r="K27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(590,1,590,0,0,0,0,0)</v>
      </c>
    </row>
    <row r="273" spans="1:11" x14ac:dyDescent="0.25">
      <c r="A273" t="s">
        <v>1044</v>
      </c>
      <c r="B273" s="2">
        <f>VLOOKUP(A273,Players[Name]:Players[PlayerId],2,FALSE)</f>
        <v>592</v>
      </c>
      <c r="C273" s="16">
        <v>2017</v>
      </c>
      <c r="D273" s="16">
        <v>592</v>
      </c>
      <c r="E273" s="16">
        <v>0</v>
      </c>
      <c r="F273" s="16">
        <v>0</v>
      </c>
      <c r="G273" s="16">
        <v>0</v>
      </c>
      <c r="H273" s="16">
        <v>0</v>
      </c>
      <c r="I273" s="21">
        <v>0</v>
      </c>
      <c r="J273" s="2">
        <f>VLOOKUP(TEStats[Year],Years[],2,FALSE)</f>
        <v>1</v>
      </c>
      <c r="K27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(592,1,592,0,0,0,0,0)</v>
      </c>
    </row>
    <row r="274" spans="1:11" x14ac:dyDescent="0.25">
      <c r="A274" t="s">
        <v>606</v>
      </c>
      <c r="B274" s="2">
        <f>VLOOKUP(A274,Players[Name]:Players[PlayerId],2,FALSE)</f>
        <v>596</v>
      </c>
      <c r="C274" s="16">
        <v>2017</v>
      </c>
      <c r="D274" s="16">
        <v>596</v>
      </c>
      <c r="E274" s="16">
        <v>0</v>
      </c>
      <c r="F274" s="16">
        <v>0</v>
      </c>
      <c r="G274" s="16">
        <v>0</v>
      </c>
      <c r="H274" s="16">
        <v>0</v>
      </c>
      <c r="I274" s="21">
        <v>0</v>
      </c>
      <c r="J274" s="2">
        <f>VLOOKUP(TEStats[Year],Years[],2,FALSE)</f>
        <v>1</v>
      </c>
      <c r="K27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(596,1,596,0,0,0,0,0)</v>
      </c>
    </row>
    <row r="275" spans="1:11" x14ac:dyDescent="0.25">
      <c r="A275" t="s">
        <v>628</v>
      </c>
      <c r="B275" s="2">
        <f>VLOOKUP(A275,Players[Name]:Players[PlayerId],2,FALSE)</f>
        <v>597</v>
      </c>
      <c r="C275" s="16">
        <v>2017</v>
      </c>
      <c r="D275" s="16">
        <v>597</v>
      </c>
      <c r="E275" s="16">
        <v>0</v>
      </c>
      <c r="F275" s="16">
        <v>0</v>
      </c>
      <c r="G275" s="16">
        <v>0</v>
      </c>
      <c r="H275" s="16">
        <v>0</v>
      </c>
      <c r="I275" s="21">
        <v>1</v>
      </c>
      <c r="J275" s="2">
        <f>VLOOKUP(TEStats[Year],Years[],2,FALSE)</f>
        <v>1</v>
      </c>
      <c r="K27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(597,1,597,1,0,0,0,0)</v>
      </c>
    </row>
    <row r="276" spans="1:11" x14ac:dyDescent="0.25">
      <c r="A276" t="s">
        <v>921</v>
      </c>
      <c r="B276" s="2">
        <f>VLOOKUP(A276,Players[Name]:Players[PlayerId],2,FALSE)</f>
        <v>600</v>
      </c>
      <c r="C276" s="16">
        <v>2017</v>
      </c>
      <c r="D276" s="16">
        <v>600</v>
      </c>
      <c r="E276" s="16">
        <v>0</v>
      </c>
      <c r="F276" s="16">
        <v>0</v>
      </c>
      <c r="G276" s="16">
        <v>0</v>
      </c>
      <c r="H276" s="16">
        <v>0</v>
      </c>
      <c r="I276" s="21">
        <v>0</v>
      </c>
      <c r="J276" s="2">
        <f>VLOOKUP(TEStats[Year],Years[],2,FALSE)</f>
        <v>1</v>
      </c>
      <c r="K27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(600,1,600,0,0,0,0,0)</v>
      </c>
    </row>
    <row r="277" spans="1:11" x14ac:dyDescent="0.25">
      <c r="A277" t="s">
        <v>835</v>
      </c>
      <c r="B277" s="2">
        <f>VLOOKUP(A277,Players[Name]:Players[PlayerId],2,FALSE)</f>
        <v>602</v>
      </c>
      <c r="C277" s="16">
        <v>2017</v>
      </c>
      <c r="D277" s="16">
        <v>602</v>
      </c>
      <c r="E277" s="16">
        <v>0</v>
      </c>
      <c r="F277" s="16">
        <v>0</v>
      </c>
      <c r="G277" s="16">
        <v>0</v>
      </c>
      <c r="H277" s="16">
        <v>0</v>
      </c>
      <c r="I277" s="21">
        <v>0</v>
      </c>
      <c r="J277" s="2">
        <f>VLOOKUP(TEStats[Year],Years[],2,FALSE)</f>
        <v>1</v>
      </c>
      <c r="K27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(602,1,602,0,0,0,0,0)</v>
      </c>
    </row>
    <row r="278" spans="1:11" x14ac:dyDescent="0.25">
      <c r="A278" t="s">
        <v>611</v>
      </c>
      <c r="B278" s="2">
        <f>VLOOKUP(A278,Players[Name]:Players[PlayerId],2,FALSE)</f>
        <v>608</v>
      </c>
      <c r="C278" s="16">
        <v>2017</v>
      </c>
      <c r="D278" s="16">
        <v>608</v>
      </c>
      <c r="E278" s="16">
        <v>0</v>
      </c>
      <c r="F278" s="16">
        <v>0</v>
      </c>
      <c r="G278" s="16">
        <v>0</v>
      </c>
      <c r="H278" s="16">
        <v>0</v>
      </c>
      <c r="I278" s="21">
        <v>0</v>
      </c>
      <c r="J278" s="2">
        <f>VLOOKUP(TEStats[Year],Years[],2,FALSE)</f>
        <v>1</v>
      </c>
      <c r="K27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(608,1,608,0,0,0,0,0)</v>
      </c>
    </row>
    <row r="279" spans="1:11" x14ac:dyDescent="0.25">
      <c r="A279" t="s">
        <v>1002</v>
      </c>
      <c r="B279" s="2">
        <f>VLOOKUP(A279,Players[Name]:Players[PlayerId],2,FALSE)</f>
        <v>613</v>
      </c>
      <c r="C279" s="16">
        <v>2017</v>
      </c>
      <c r="D279" s="16">
        <v>613</v>
      </c>
      <c r="E279" s="16">
        <v>0</v>
      </c>
      <c r="F279" s="16">
        <v>0</v>
      </c>
      <c r="G279" s="16">
        <v>0</v>
      </c>
      <c r="H279" s="16">
        <v>0</v>
      </c>
      <c r="I279" s="21">
        <v>0</v>
      </c>
      <c r="J279" s="2">
        <f>VLOOKUP(TEStats[Year],Years[],2,FALSE)</f>
        <v>1</v>
      </c>
      <c r="K27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(613,1,613,0,0,0,0,0)</v>
      </c>
    </row>
    <row r="280" spans="1:11" x14ac:dyDescent="0.25">
      <c r="A280" t="s">
        <v>610</v>
      </c>
      <c r="B280" s="2">
        <f>VLOOKUP(A280,Players[Name]:Players[PlayerId],2,FALSE)</f>
        <v>615</v>
      </c>
      <c r="C280" s="16">
        <v>2017</v>
      </c>
      <c r="D280" s="16">
        <v>615</v>
      </c>
      <c r="E280" s="16">
        <v>0</v>
      </c>
      <c r="F280" s="16">
        <v>0</v>
      </c>
      <c r="G280" s="16">
        <v>0</v>
      </c>
      <c r="H280" s="16">
        <v>0</v>
      </c>
      <c r="I280" s="21">
        <v>1</v>
      </c>
      <c r="J280" s="2">
        <f>VLOOKUP(TEStats[Year],Years[],2,FALSE)</f>
        <v>1</v>
      </c>
      <c r="K28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(615,1,615,1,0,0,0,0)</v>
      </c>
    </row>
    <row r="281" spans="1:11" x14ac:dyDescent="0.25">
      <c r="A281" t="s">
        <v>614</v>
      </c>
      <c r="B281" s="2">
        <f>VLOOKUP(A281,Players[Name]:Players[PlayerId],2,FALSE)</f>
        <v>631</v>
      </c>
      <c r="C281" s="16">
        <v>2017</v>
      </c>
      <c r="D281" s="16">
        <v>631</v>
      </c>
      <c r="E281" s="16">
        <v>0</v>
      </c>
      <c r="F281" s="16">
        <v>0</v>
      </c>
      <c r="G281" s="16">
        <v>0</v>
      </c>
      <c r="H281" s="16">
        <v>0</v>
      </c>
      <c r="I281" s="21">
        <v>0</v>
      </c>
      <c r="J281" s="2">
        <f>VLOOKUP(TEStats[Year],Years[],2,FALSE)</f>
        <v>1</v>
      </c>
      <c r="K28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(631,1,631,0,0,0,0,0)</v>
      </c>
    </row>
    <row r="282" spans="1:11" x14ac:dyDescent="0.25">
      <c r="A282" t="s">
        <v>625</v>
      </c>
      <c r="B282" s="2">
        <f>VLOOKUP(A282,Players[Name]:Players[PlayerId],2,FALSE)</f>
        <v>639</v>
      </c>
      <c r="C282" s="16">
        <v>2017</v>
      </c>
      <c r="D282" s="16">
        <v>639</v>
      </c>
      <c r="E282" s="16">
        <v>0</v>
      </c>
      <c r="F282" s="16">
        <v>0</v>
      </c>
      <c r="G282" s="16">
        <v>0</v>
      </c>
      <c r="H282" s="16">
        <v>0</v>
      </c>
      <c r="I282" s="21">
        <v>0</v>
      </c>
      <c r="J282" s="2">
        <f>VLOOKUP(TEStats[Year],Years[],2,FALSE)</f>
        <v>1</v>
      </c>
      <c r="K28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(639,1,639,0,0,0,0,0)</v>
      </c>
    </row>
    <row r="283" spans="1:11" x14ac:dyDescent="0.25">
      <c r="A283" t="s">
        <v>196</v>
      </c>
      <c r="B283" s="2">
        <f>VLOOKUP(A283,Players[Name]:Players[PlayerId],2,FALSE)</f>
        <v>642</v>
      </c>
      <c r="C283" s="16">
        <v>2017</v>
      </c>
      <c r="D283" s="16">
        <v>642</v>
      </c>
      <c r="E283" s="16">
        <v>0</v>
      </c>
      <c r="F283" s="16">
        <v>0</v>
      </c>
      <c r="G283" s="16">
        <v>0</v>
      </c>
      <c r="H283" s="16">
        <v>0</v>
      </c>
      <c r="I283" s="21">
        <v>0</v>
      </c>
      <c r="J283" s="2">
        <f>VLOOKUP(TEStats[Year],Years[],2,FALSE)</f>
        <v>1</v>
      </c>
      <c r="K28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(642,1,642,0,0,0,0,0)</v>
      </c>
    </row>
    <row r="284" spans="1:11" x14ac:dyDescent="0.25">
      <c r="A284" t="s">
        <v>196</v>
      </c>
      <c r="B284" s="2">
        <f>VLOOKUP(A284,Players[Name]:Players[PlayerId],2,FALSE)</f>
        <v>642</v>
      </c>
      <c r="C284" s="16">
        <v>2016</v>
      </c>
      <c r="D284" s="16">
        <v>397</v>
      </c>
      <c r="E284" s="16">
        <v>15</v>
      </c>
      <c r="F284" s="16">
        <v>92</v>
      </c>
      <c r="G284" s="16">
        <v>1</v>
      </c>
      <c r="H284" s="16">
        <v>1</v>
      </c>
      <c r="I284" s="16">
        <v>22.68</v>
      </c>
      <c r="J284" s="2">
        <f>VLOOKUP(TEStats[Year],Years[],2,FALSE)</f>
        <v>2</v>
      </c>
      <c r="K28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(642,2,397,22.68,15,92,1,1)</v>
      </c>
    </row>
    <row r="285" spans="1:11" x14ac:dyDescent="0.25">
      <c r="A285" t="s">
        <v>196</v>
      </c>
      <c r="B285" s="2">
        <f>VLOOKUP(A285,Players[Name]:Players[PlayerId],2,FALSE)</f>
        <v>642</v>
      </c>
      <c r="C285" s="16">
        <v>2015</v>
      </c>
      <c r="D285" s="16">
        <v>283</v>
      </c>
      <c r="E285" s="16">
        <v>29</v>
      </c>
      <c r="F285" s="16">
        <v>223</v>
      </c>
      <c r="G285" s="16">
        <v>2</v>
      </c>
      <c r="H285" s="16">
        <v>0</v>
      </c>
      <c r="I285" s="16">
        <v>49.92</v>
      </c>
      <c r="J285" s="2">
        <f>VLOOKUP(TEStats[Year],Years[],2,FALSE)</f>
        <v>3</v>
      </c>
      <c r="K28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(642,3,283,49.92,29,223,2,0)</v>
      </c>
    </row>
    <row r="286" spans="1:11" x14ac:dyDescent="0.25">
      <c r="A286" t="s">
        <v>196</v>
      </c>
      <c r="B286" s="2">
        <f>VLOOKUP(A286,Players[Name]:Players[PlayerId],2,FALSE)</f>
        <v>642</v>
      </c>
      <c r="C286" s="16">
        <v>2014</v>
      </c>
      <c r="D286" s="16">
        <v>103</v>
      </c>
      <c r="E286" s="16">
        <v>63</v>
      </c>
      <c r="F286" s="16">
        <v>623</v>
      </c>
      <c r="G286" s="16">
        <v>6</v>
      </c>
      <c r="H286" s="16">
        <v>4</v>
      </c>
      <c r="I286" s="21">
        <v>115.92</v>
      </c>
      <c r="J286" s="2">
        <f>VLOOKUP(TEStats[Year],Years[],2,FALSE)</f>
        <v>4</v>
      </c>
      <c r="K28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(642,4,103,115.92,63,623,6,4)</v>
      </c>
    </row>
    <row r="287" spans="1:11" x14ac:dyDescent="0.25">
      <c r="A287" t="s">
        <v>652</v>
      </c>
      <c r="B287" s="2">
        <f>VLOOKUP(A287,Players[Name]:Players[PlayerId],2,FALSE)</f>
        <v>644</v>
      </c>
      <c r="C287" s="16">
        <v>2017</v>
      </c>
      <c r="D287" s="16">
        <v>644</v>
      </c>
      <c r="E287" s="16">
        <v>0</v>
      </c>
      <c r="F287" s="16">
        <v>0</v>
      </c>
      <c r="G287" s="16">
        <v>0</v>
      </c>
      <c r="H287" s="16">
        <v>0</v>
      </c>
      <c r="I287" s="21">
        <v>1</v>
      </c>
      <c r="J287" s="2">
        <f>VLOOKUP(TEStats[Year],Years[],2,FALSE)</f>
        <v>1</v>
      </c>
      <c r="K28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(644,1,644,1,0,0,0,0)</v>
      </c>
    </row>
    <row r="288" spans="1:11" x14ac:dyDescent="0.25">
      <c r="A288" t="s">
        <v>790</v>
      </c>
      <c r="B288" s="2">
        <f>VLOOKUP(A288,Players[Name]:Players[PlayerId],2,FALSE)</f>
        <v>656</v>
      </c>
      <c r="C288" s="16">
        <v>2017</v>
      </c>
      <c r="D288" s="16">
        <v>656</v>
      </c>
      <c r="E288" s="16">
        <v>0</v>
      </c>
      <c r="F288" s="16">
        <v>0</v>
      </c>
      <c r="G288" s="16">
        <v>0</v>
      </c>
      <c r="H288" s="16">
        <v>0</v>
      </c>
      <c r="I288" s="21">
        <v>0</v>
      </c>
      <c r="J288" s="2">
        <f>VLOOKUP(TEStats[Year],Years[],2,FALSE)</f>
        <v>1</v>
      </c>
      <c r="K28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(656,1,656,0,0,0,0,0)</v>
      </c>
    </row>
    <row r="289" spans="1:11" x14ac:dyDescent="0.25">
      <c r="A289" t="s">
        <v>607</v>
      </c>
      <c r="B289" s="2">
        <f>VLOOKUP(A289,Players[Name]:Players[PlayerId],2,FALSE)</f>
        <v>658</v>
      </c>
      <c r="C289" s="16">
        <v>2017</v>
      </c>
      <c r="D289" s="16">
        <v>658</v>
      </c>
      <c r="E289" s="16">
        <v>0</v>
      </c>
      <c r="F289" s="16">
        <v>0</v>
      </c>
      <c r="G289" s="16">
        <v>0</v>
      </c>
      <c r="H289" s="16">
        <v>0</v>
      </c>
      <c r="I289" s="21">
        <v>0</v>
      </c>
      <c r="J289" s="2">
        <f>VLOOKUP(TEStats[Year],Years[],2,FALSE)</f>
        <v>1</v>
      </c>
      <c r="K28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(658,1,658,0,0,0,0,0)</v>
      </c>
    </row>
    <row r="290" spans="1:11" x14ac:dyDescent="0.25">
      <c r="A290" t="s">
        <v>1177</v>
      </c>
      <c r="B290" s="2">
        <f>VLOOKUP(A290,Players[Name]:Players[PlayerId],2,FALSE)</f>
        <v>669</v>
      </c>
      <c r="C290" s="16">
        <v>2017</v>
      </c>
      <c r="D290" s="16">
        <v>669</v>
      </c>
      <c r="E290" s="16">
        <v>0</v>
      </c>
      <c r="F290" s="16">
        <v>0</v>
      </c>
      <c r="G290" s="16">
        <v>0</v>
      </c>
      <c r="H290" s="16">
        <v>0</v>
      </c>
      <c r="I290" s="21">
        <v>0</v>
      </c>
      <c r="J290" s="2">
        <f>VLOOKUP(TEStats[Year],Years[],2,FALSE)</f>
        <v>1</v>
      </c>
      <c r="K29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(669,1,669,0,0,0,0,0)</v>
      </c>
    </row>
    <row r="291" spans="1:11" x14ac:dyDescent="0.25">
      <c r="A291" t="s">
        <v>619</v>
      </c>
      <c r="B291" s="2">
        <f>VLOOKUP(A291,Players[Name]:Players[PlayerId],2,FALSE)</f>
        <v>670</v>
      </c>
      <c r="C291" s="16">
        <v>2017</v>
      </c>
      <c r="D291" s="16">
        <v>670</v>
      </c>
      <c r="E291" s="16">
        <v>0</v>
      </c>
      <c r="F291" s="16">
        <v>0</v>
      </c>
      <c r="G291" s="16">
        <v>0</v>
      </c>
      <c r="H291" s="16">
        <v>0</v>
      </c>
      <c r="I291" s="21">
        <v>0</v>
      </c>
      <c r="J291" s="2">
        <f>VLOOKUP(TEStats[Year],Years[],2,FALSE)</f>
        <v>1</v>
      </c>
      <c r="K29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(670,1,670,0,0,0,0,0)</v>
      </c>
    </row>
    <row r="292" spans="1:11" x14ac:dyDescent="0.25">
      <c r="A292" t="s">
        <v>197</v>
      </c>
      <c r="B292" s="2">
        <f>VLOOKUP(A292,Players[Name]:Players[PlayerId],2,FALSE)</f>
        <v>681</v>
      </c>
      <c r="C292" s="16">
        <v>2017</v>
      </c>
      <c r="D292" s="16">
        <v>681</v>
      </c>
      <c r="E292" s="16">
        <v>0</v>
      </c>
      <c r="F292" s="16">
        <v>0</v>
      </c>
      <c r="G292" s="16">
        <v>0</v>
      </c>
      <c r="H292" s="16">
        <v>0</v>
      </c>
      <c r="I292" s="21">
        <v>0</v>
      </c>
      <c r="J292" s="2">
        <f>VLOOKUP(TEStats[Year],Years[],2,FALSE)</f>
        <v>1</v>
      </c>
      <c r="K29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(681,1,681,0,0,0,0,0)</v>
      </c>
    </row>
    <row r="293" spans="1:11" x14ac:dyDescent="0.25">
      <c r="A293" t="s">
        <v>197</v>
      </c>
      <c r="B293" s="2">
        <f>VLOOKUP(A293,Players[Name]:Players[PlayerId],2,FALSE)</f>
        <v>681</v>
      </c>
      <c r="C293" s="16">
        <v>2016</v>
      </c>
      <c r="D293" s="16">
        <v>335</v>
      </c>
      <c r="E293" s="16">
        <v>18</v>
      </c>
      <c r="F293" s="16">
        <v>304</v>
      </c>
      <c r="G293" s="16">
        <v>1</v>
      </c>
      <c r="H293" s="16">
        <v>0</v>
      </c>
      <c r="I293" s="16">
        <v>36.159999999999997</v>
      </c>
      <c r="J293" s="2">
        <f>VLOOKUP(TEStats[Year],Years[],2,FALSE)</f>
        <v>2</v>
      </c>
      <c r="K29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(681,2,335,36.16,18,304,1,0)</v>
      </c>
    </row>
    <row r="294" spans="1:11" x14ac:dyDescent="0.25">
      <c r="A294" t="s">
        <v>197</v>
      </c>
      <c r="B294" s="2">
        <f>VLOOKUP(A294,Players[Name]:Players[PlayerId],2,FALSE)</f>
        <v>681</v>
      </c>
      <c r="C294" s="16">
        <v>2015</v>
      </c>
      <c r="D294" s="16">
        <v>218</v>
      </c>
      <c r="E294" s="16">
        <v>37</v>
      </c>
      <c r="F294" s="16">
        <v>429</v>
      </c>
      <c r="G294" s="16">
        <v>4</v>
      </c>
      <c r="H294" s="16">
        <v>0</v>
      </c>
      <c r="I294" s="16">
        <v>82.16</v>
      </c>
      <c r="J294" s="2">
        <f>VLOOKUP(TEStats[Year],Years[],2,FALSE)</f>
        <v>3</v>
      </c>
      <c r="K29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(681,3,218,82.16,37,429,4,0)</v>
      </c>
    </row>
    <row r="295" spans="1:11" x14ac:dyDescent="0.25">
      <c r="A295" t="s">
        <v>197</v>
      </c>
      <c r="B295" s="2">
        <f>VLOOKUP(A295,Players[Name]:Players[PlayerId],2,FALSE)</f>
        <v>681</v>
      </c>
      <c r="C295" s="16">
        <v>2014</v>
      </c>
      <c r="D295" s="16">
        <v>1428</v>
      </c>
      <c r="E295" s="16">
        <v>19</v>
      </c>
      <c r="F295" s="16">
        <v>226</v>
      </c>
      <c r="G295" s="16">
        <v>0</v>
      </c>
      <c r="H295" s="16">
        <v>0</v>
      </c>
      <c r="I295" s="21">
        <v>28.04</v>
      </c>
      <c r="J295" s="2">
        <f>VLOOKUP(TEStats[Year],Years[],2,FALSE)</f>
        <v>4</v>
      </c>
      <c r="K29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(681,4,1428,28.04,19,226,0,0)</v>
      </c>
    </row>
    <row r="296" spans="1:11" x14ac:dyDescent="0.25">
      <c r="A296" t="s">
        <v>197</v>
      </c>
      <c r="B296" s="2">
        <f>VLOOKUP(A296,Players[Name]:Players[PlayerId],2,FALSE)</f>
        <v>681</v>
      </c>
      <c r="C296" s="16">
        <v>2013</v>
      </c>
      <c r="D296" s="16">
        <v>190</v>
      </c>
      <c r="E296" s="16">
        <v>17</v>
      </c>
      <c r="F296" s="16">
        <v>376</v>
      </c>
      <c r="G296" s="16">
        <v>3</v>
      </c>
      <c r="H296" s="16">
        <v>0</v>
      </c>
      <c r="I296" s="21">
        <v>50.04</v>
      </c>
      <c r="J296" s="2">
        <f>VLOOKUP(TEStats[Year],Years[],2,FALSE)</f>
        <v>5</v>
      </c>
      <c r="K29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(681,5,190,50.04,17,376,3,0)</v>
      </c>
    </row>
    <row r="297" spans="1:11" x14ac:dyDescent="0.25">
      <c r="A297" t="s">
        <v>367</v>
      </c>
      <c r="B297" s="2">
        <f>VLOOKUP(A297,Players[Name]:Players[PlayerId],2,FALSE)</f>
        <v>682</v>
      </c>
      <c r="C297" s="16">
        <v>2017</v>
      </c>
      <c r="D297" s="16">
        <v>682</v>
      </c>
      <c r="E297" s="16">
        <v>0</v>
      </c>
      <c r="F297" s="16">
        <v>0</v>
      </c>
      <c r="G297" s="16">
        <v>0</v>
      </c>
      <c r="H297" s="16">
        <v>0</v>
      </c>
      <c r="I297" s="21">
        <v>0</v>
      </c>
      <c r="J297" s="2">
        <f>VLOOKUP(TEStats[Year],Years[],2,FALSE)</f>
        <v>1</v>
      </c>
      <c r="K29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(682,1,682,0,0,0,0,0)</v>
      </c>
    </row>
    <row r="298" spans="1:11" x14ac:dyDescent="0.25">
      <c r="A298" t="s">
        <v>612</v>
      </c>
      <c r="B298" s="2">
        <f>VLOOKUP(A298,Players[Name]:Players[PlayerId],2,FALSE)</f>
        <v>687</v>
      </c>
      <c r="C298" s="16">
        <v>2017</v>
      </c>
      <c r="D298" s="16">
        <v>687</v>
      </c>
      <c r="E298" s="16">
        <v>0</v>
      </c>
      <c r="F298" s="16">
        <v>0</v>
      </c>
      <c r="G298" s="16">
        <v>0</v>
      </c>
      <c r="H298" s="16">
        <v>0</v>
      </c>
      <c r="I298" s="21">
        <v>0</v>
      </c>
      <c r="J298" s="2">
        <f>VLOOKUP(TEStats[Year],Years[],2,FALSE)</f>
        <v>1</v>
      </c>
      <c r="K29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(687,1,687,0,0,0,0,0)</v>
      </c>
    </row>
    <row r="299" spans="1:11" x14ac:dyDescent="0.25">
      <c r="A299" t="s">
        <v>218</v>
      </c>
      <c r="B299" s="2">
        <f>VLOOKUP(A299,Players[Name]:Players[PlayerId],2,FALSE)</f>
        <v>688</v>
      </c>
      <c r="C299" s="16">
        <v>2017</v>
      </c>
      <c r="D299" s="16">
        <v>688</v>
      </c>
      <c r="E299" s="16">
        <v>0</v>
      </c>
      <c r="F299" s="16">
        <v>0</v>
      </c>
      <c r="G299" s="16">
        <v>0</v>
      </c>
      <c r="H299" s="16">
        <v>0</v>
      </c>
      <c r="I299" s="21">
        <v>0</v>
      </c>
      <c r="J299" s="2">
        <f>VLOOKUP(TEStats[Year],Years[],2,FALSE)</f>
        <v>1</v>
      </c>
      <c r="K29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(688,1,688,0,0,0,0,0)</v>
      </c>
    </row>
    <row r="300" spans="1:11" x14ac:dyDescent="0.25">
      <c r="A300" t="s">
        <v>218</v>
      </c>
      <c r="B300" s="2">
        <f>VLOOKUP(A300,Players[Name]:Players[PlayerId],2,FALSE)</f>
        <v>688</v>
      </c>
      <c r="C300" s="16">
        <v>2014</v>
      </c>
      <c r="D300" s="16">
        <v>1439</v>
      </c>
      <c r="E300" s="16">
        <v>22</v>
      </c>
      <c r="F300" s="16">
        <v>190</v>
      </c>
      <c r="G300" s="16">
        <v>0</v>
      </c>
      <c r="H300" s="16">
        <v>0</v>
      </c>
      <c r="I300" s="21">
        <v>29.6</v>
      </c>
      <c r="J300" s="2">
        <f>VLOOKUP(TEStats[Year],Years[],2,FALSE)</f>
        <v>4</v>
      </c>
      <c r="K30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(688,4,1439,29.6,22,190,0,0)</v>
      </c>
    </row>
    <row r="301" spans="1:11" x14ac:dyDescent="0.25">
      <c r="A301" t="s">
        <v>218</v>
      </c>
      <c r="B301" s="2">
        <f>VLOOKUP(A301,Players[Name]:Players[PlayerId],2,FALSE)</f>
        <v>688</v>
      </c>
      <c r="C301" s="16">
        <v>2013</v>
      </c>
      <c r="D301" s="16">
        <v>141</v>
      </c>
      <c r="E301" s="16">
        <v>47</v>
      </c>
      <c r="F301" s="16">
        <v>522</v>
      </c>
      <c r="G301" s="16">
        <v>4</v>
      </c>
      <c r="H301" s="16">
        <v>0</v>
      </c>
      <c r="I301" s="21">
        <v>91.88</v>
      </c>
      <c r="J301" s="2">
        <f>VLOOKUP(TEStats[Year],Years[],2,FALSE)</f>
        <v>5</v>
      </c>
      <c r="K30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(688,5,141,91.88,47,522,4,0)</v>
      </c>
    </row>
    <row r="302" spans="1:11" x14ac:dyDescent="0.25">
      <c r="A302" t="s">
        <v>335</v>
      </c>
      <c r="B302" s="2">
        <f>VLOOKUP(A302,Players[Name]:Players[PlayerId],2,FALSE)</f>
        <v>690</v>
      </c>
      <c r="C302" s="16">
        <v>2017</v>
      </c>
      <c r="D302" s="16">
        <v>690</v>
      </c>
      <c r="E302" s="16">
        <v>0</v>
      </c>
      <c r="F302" s="16">
        <v>0</v>
      </c>
      <c r="G302" s="16">
        <v>0</v>
      </c>
      <c r="H302" s="16">
        <v>0</v>
      </c>
      <c r="I302" s="21">
        <v>1</v>
      </c>
      <c r="J302" s="2">
        <f>VLOOKUP(TEStats[Year],Years[],2,FALSE)</f>
        <v>1</v>
      </c>
      <c r="K30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(690,1,690,1,0,0,0,0)</v>
      </c>
    </row>
    <row r="303" spans="1:11" x14ac:dyDescent="0.25">
      <c r="A303" t="s">
        <v>335</v>
      </c>
      <c r="B303" s="2">
        <f>VLOOKUP(A303,Players[Name]:Players[PlayerId],2,FALSE)</f>
        <v>690</v>
      </c>
      <c r="C303" s="16">
        <v>2016</v>
      </c>
      <c r="D303" s="16">
        <v>415</v>
      </c>
      <c r="E303" s="16">
        <v>10</v>
      </c>
      <c r="F303" s="16">
        <v>72</v>
      </c>
      <c r="G303" s="16">
        <v>1</v>
      </c>
      <c r="H303" s="16">
        <v>0</v>
      </c>
      <c r="I303" s="16">
        <v>18.88</v>
      </c>
      <c r="J303" s="2">
        <f>VLOOKUP(TEStats[Year],Years[],2,FALSE)</f>
        <v>2</v>
      </c>
      <c r="K30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(690,2,415,18.88,10,72,1,0)</v>
      </c>
    </row>
    <row r="304" spans="1:11" x14ac:dyDescent="0.25">
      <c r="A304" t="s">
        <v>1286</v>
      </c>
      <c r="B304" s="2">
        <f>VLOOKUP(A304,Players[Name]:Players[PlayerId],2,FALSE)</f>
        <v>694</v>
      </c>
      <c r="C304" s="16">
        <v>2017</v>
      </c>
      <c r="D304" s="16">
        <v>694</v>
      </c>
      <c r="E304" s="16">
        <v>0</v>
      </c>
      <c r="F304" s="16">
        <v>0</v>
      </c>
      <c r="G304" s="16">
        <v>0</v>
      </c>
      <c r="H304" s="16">
        <v>0</v>
      </c>
      <c r="I304" s="21">
        <v>0</v>
      </c>
      <c r="J304" s="2">
        <f>VLOOKUP(TEStats[Year],Years[],2,FALSE)</f>
        <v>1</v>
      </c>
      <c r="K30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(694,1,694,0,0,0,0,0)</v>
      </c>
    </row>
    <row r="305" spans="1:11" x14ac:dyDescent="0.25">
      <c r="A305" t="s">
        <v>1274</v>
      </c>
      <c r="B305" s="2">
        <f>VLOOKUP(A305,Players[Name]:Players[PlayerId],2,FALSE)</f>
        <v>697</v>
      </c>
      <c r="C305" s="16">
        <v>2017</v>
      </c>
      <c r="D305" s="16">
        <v>697</v>
      </c>
      <c r="E305" s="16">
        <v>0</v>
      </c>
      <c r="F305" s="16">
        <v>0</v>
      </c>
      <c r="G305" s="16">
        <v>0</v>
      </c>
      <c r="H305" s="16">
        <v>0</v>
      </c>
      <c r="I305" s="21">
        <v>0</v>
      </c>
      <c r="J305" s="2">
        <f>VLOOKUP(TEStats[Year],Years[],2,FALSE)</f>
        <v>1</v>
      </c>
      <c r="K30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(697,1,697,0,0,0,0,0)</v>
      </c>
    </row>
    <row r="306" spans="1:11" x14ac:dyDescent="0.25">
      <c r="A306" t="s">
        <v>334</v>
      </c>
      <c r="B306" s="2">
        <f>VLOOKUP(A306,Players[Name]:Players[PlayerId],2,FALSE)</f>
        <v>698</v>
      </c>
      <c r="C306" s="16">
        <v>2017</v>
      </c>
      <c r="D306" s="16">
        <v>698</v>
      </c>
      <c r="E306" s="16">
        <v>0</v>
      </c>
      <c r="F306" s="16">
        <v>0</v>
      </c>
      <c r="G306" s="16">
        <v>0</v>
      </c>
      <c r="H306" s="16">
        <v>0</v>
      </c>
      <c r="I306" s="21">
        <v>1</v>
      </c>
      <c r="J306" s="2">
        <f>VLOOKUP(TEStats[Year],Years[],2,FALSE)</f>
        <v>1</v>
      </c>
      <c r="K30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(698,1,698,1,0,0,0,0)</v>
      </c>
    </row>
    <row r="307" spans="1:11" x14ac:dyDescent="0.25">
      <c r="A307" t="s">
        <v>334</v>
      </c>
      <c r="B307" s="2">
        <f>VLOOKUP(A307,Players[Name]:Players[PlayerId],2,FALSE)</f>
        <v>698</v>
      </c>
      <c r="C307" s="16">
        <v>2013</v>
      </c>
      <c r="D307" s="16">
        <v>1471</v>
      </c>
      <c r="E307" s="16">
        <v>12</v>
      </c>
      <c r="F307" s="16">
        <v>73</v>
      </c>
      <c r="G307" s="16">
        <v>0</v>
      </c>
      <c r="H307" s="16">
        <v>0</v>
      </c>
      <c r="I307" s="21">
        <v>14.92</v>
      </c>
      <c r="J307" s="2">
        <f>VLOOKUP(TEStats[Year],Years[],2,FALSE)</f>
        <v>5</v>
      </c>
      <c r="K30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(698,5,1471,14.92,12,73,0,0)</v>
      </c>
    </row>
    <row r="308" spans="1:11" x14ac:dyDescent="0.25">
      <c r="A308" t="s">
        <v>616</v>
      </c>
      <c r="B308" s="2">
        <f>VLOOKUP(A308,Players[Name]:Players[PlayerId],2,FALSE)</f>
        <v>702</v>
      </c>
      <c r="C308" s="16">
        <v>2017</v>
      </c>
      <c r="D308" s="16">
        <v>702</v>
      </c>
      <c r="E308" s="16">
        <v>0</v>
      </c>
      <c r="F308" s="16">
        <v>0</v>
      </c>
      <c r="G308" s="16">
        <v>0</v>
      </c>
      <c r="H308" s="16">
        <v>0</v>
      </c>
      <c r="I308" s="21">
        <v>0</v>
      </c>
      <c r="J308" s="2">
        <f>VLOOKUP(TEStats[Year],Years[],2,FALSE)</f>
        <v>1</v>
      </c>
      <c r="K30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(702,1,702,0,0,0,0,0)</v>
      </c>
    </row>
    <row r="309" spans="1:11" x14ac:dyDescent="0.25">
      <c r="A309" t="s">
        <v>622</v>
      </c>
      <c r="B309" s="2">
        <f>VLOOKUP(A309,Players[Name]:Players[PlayerId],2,FALSE)</f>
        <v>703</v>
      </c>
      <c r="C309" s="16">
        <v>2017</v>
      </c>
      <c r="D309" s="16">
        <v>703</v>
      </c>
      <c r="E309" s="16">
        <v>0</v>
      </c>
      <c r="F309" s="16">
        <v>0</v>
      </c>
      <c r="G309" s="16">
        <v>0</v>
      </c>
      <c r="H309" s="16">
        <v>0</v>
      </c>
      <c r="I309" s="21">
        <v>0</v>
      </c>
      <c r="J309" s="2">
        <f>VLOOKUP(TEStats[Year],Years[],2,FALSE)</f>
        <v>1</v>
      </c>
      <c r="K30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(703,1,703,0,0,0,0,0)</v>
      </c>
    </row>
    <row r="310" spans="1:11" x14ac:dyDescent="0.25">
      <c r="A310" t="s">
        <v>907</v>
      </c>
      <c r="B310" s="2">
        <f>VLOOKUP(A310,Players[Name]:Players[PlayerId],2,FALSE)</f>
        <v>707</v>
      </c>
      <c r="C310" s="16">
        <v>2017</v>
      </c>
      <c r="D310" s="16">
        <v>707</v>
      </c>
      <c r="E310" s="16">
        <v>0</v>
      </c>
      <c r="F310" s="16">
        <v>0</v>
      </c>
      <c r="G310" s="16">
        <v>0</v>
      </c>
      <c r="H310" s="16">
        <v>0</v>
      </c>
      <c r="I310" s="21">
        <v>0</v>
      </c>
      <c r="J310" s="2">
        <f>VLOOKUP(TEStats[Year],Years[],2,FALSE)</f>
        <v>1</v>
      </c>
      <c r="K31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(707,1,707,0,0,0,0,0)</v>
      </c>
    </row>
    <row r="311" spans="1:11" x14ac:dyDescent="0.25">
      <c r="A311" t="s">
        <v>892</v>
      </c>
      <c r="B311" s="2">
        <f>VLOOKUP(A311,Players[Name]:Players[PlayerId],2,FALSE)</f>
        <v>708</v>
      </c>
      <c r="C311" s="16">
        <v>2017</v>
      </c>
      <c r="D311" s="16">
        <v>708</v>
      </c>
      <c r="E311" s="16">
        <v>0</v>
      </c>
      <c r="F311" s="16">
        <v>0</v>
      </c>
      <c r="G311" s="16">
        <v>0</v>
      </c>
      <c r="H311" s="16">
        <v>0</v>
      </c>
      <c r="I311" s="21">
        <v>0</v>
      </c>
      <c r="J311" s="2">
        <f>VLOOKUP(TEStats[Year],Years[],2,FALSE)</f>
        <v>1</v>
      </c>
      <c r="K31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(708,1,708,0,0,0,0,0)</v>
      </c>
    </row>
    <row r="312" spans="1:11" x14ac:dyDescent="0.25">
      <c r="A312" t="s">
        <v>623</v>
      </c>
      <c r="B312" s="2">
        <f>VLOOKUP(A312,Players[Name]:Players[PlayerId],2,FALSE)</f>
        <v>712</v>
      </c>
      <c r="C312" s="16">
        <v>2017</v>
      </c>
      <c r="D312" s="16">
        <v>712</v>
      </c>
      <c r="E312" s="16">
        <v>0</v>
      </c>
      <c r="F312" s="16">
        <v>0</v>
      </c>
      <c r="G312" s="16">
        <v>0</v>
      </c>
      <c r="H312" s="16">
        <v>0</v>
      </c>
      <c r="I312" s="21">
        <v>0</v>
      </c>
      <c r="J312" s="2">
        <f>VLOOKUP(TEStats[Year],Years[],2,FALSE)</f>
        <v>1</v>
      </c>
      <c r="K31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(712,1,712,0,0,0,0,0)</v>
      </c>
    </row>
    <row r="313" spans="1:11" x14ac:dyDescent="0.25">
      <c r="A313" t="s">
        <v>317</v>
      </c>
      <c r="B313" s="2">
        <f>VLOOKUP(A313,Players[Name]:Players[PlayerId],2,FALSE)</f>
        <v>719</v>
      </c>
      <c r="C313" s="16">
        <v>2017</v>
      </c>
      <c r="D313" s="16">
        <v>719</v>
      </c>
      <c r="E313" s="16">
        <v>0</v>
      </c>
      <c r="F313" s="16">
        <v>0</v>
      </c>
      <c r="G313" s="16">
        <v>0</v>
      </c>
      <c r="H313" s="16">
        <v>0</v>
      </c>
      <c r="I313" s="21">
        <v>1</v>
      </c>
      <c r="J313" s="2">
        <f>VLOOKUP(TEStats[Year],Years[],2,FALSE)</f>
        <v>1</v>
      </c>
      <c r="K31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(719,1,719,1,0,0,0,0)</v>
      </c>
    </row>
    <row r="314" spans="1:11" x14ac:dyDescent="0.25">
      <c r="A314" t="s">
        <v>317</v>
      </c>
      <c r="B314" s="2">
        <f>VLOOKUP(A314,Players[Name]:Players[PlayerId],2,FALSE)</f>
        <v>719</v>
      </c>
      <c r="C314" s="16">
        <v>2013</v>
      </c>
      <c r="D314" s="16">
        <v>223</v>
      </c>
      <c r="E314" s="16">
        <v>26</v>
      </c>
      <c r="F314" s="16">
        <v>302</v>
      </c>
      <c r="G314" s="16">
        <v>2</v>
      </c>
      <c r="H314" s="16">
        <v>0</v>
      </c>
      <c r="I314" s="21">
        <v>50.08</v>
      </c>
      <c r="J314" s="2">
        <f>VLOOKUP(TEStats[Year],Years[],2,FALSE)</f>
        <v>5</v>
      </c>
      <c r="K31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(719,5,223,50.08,26,302,2,0)</v>
      </c>
    </row>
    <row r="315" spans="1:11" x14ac:dyDescent="0.25">
      <c r="A315" t="s">
        <v>860</v>
      </c>
      <c r="B315" s="2">
        <f>VLOOKUP(A315,Players[Name]:Players[PlayerId],2,FALSE)</f>
        <v>722</v>
      </c>
      <c r="C315" s="16">
        <v>2017</v>
      </c>
      <c r="D315" s="16">
        <v>722</v>
      </c>
      <c r="E315" s="16">
        <v>0</v>
      </c>
      <c r="F315" s="16">
        <v>0</v>
      </c>
      <c r="G315" s="16">
        <v>0</v>
      </c>
      <c r="H315" s="16">
        <v>0</v>
      </c>
      <c r="I315" s="21">
        <v>0</v>
      </c>
      <c r="J315" s="2">
        <f>VLOOKUP(TEStats[Year],Years[],2,FALSE)</f>
        <v>1</v>
      </c>
      <c r="K31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(722,1,722,0,0,0,0,0)</v>
      </c>
    </row>
    <row r="316" spans="1:11" x14ac:dyDescent="0.25">
      <c r="A316" t="s">
        <v>743</v>
      </c>
      <c r="B316" s="2">
        <f>VLOOKUP(A316,Players[Name]:Players[PlayerId],2,FALSE)</f>
        <v>725</v>
      </c>
      <c r="C316" s="16">
        <v>2017</v>
      </c>
      <c r="D316" s="16">
        <v>725</v>
      </c>
      <c r="E316" s="16">
        <v>0</v>
      </c>
      <c r="F316" s="16">
        <v>0</v>
      </c>
      <c r="G316" s="16">
        <v>0</v>
      </c>
      <c r="H316" s="16">
        <v>0</v>
      </c>
      <c r="I316" s="21">
        <v>0</v>
      </c>
      <c r="J316" s="2">
        <f>VLOOKUP(TEStats[Year],Years[],2,FALSE)</f>
        <v>1</v>
      </c>
      <c r="K31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(725,1,725,0,0,0,0,0)</v>
      </c>
    </row>
    <row r="317" spans="1:11" x14ac:dyDescent="0.25">
      <c r="A317" t="s">
        <v>1094</v>
      </c>
      <c r="B317" s="2">
        <f>VLOOKUP(A317,Players[Name]:Players[PlayerId],2,FALSE)</f>
        <v>726</v>
      </c>
      <c r="C317" s="16">
        <v>2017</v>
      </c>
      <c r="D317" s="16">
        <v>726</v>
      </c>
      <c r="E317" s="16">
        <v>0</v>
      </c>
      <c r="F317" s="16">
        <v>0</v>
      </c>
      <c r="G317" s="16">
        <v>0</v>
      </c>
      <c r="H317" s="16">
        <v>0</v>
      </c>
      <c r="I317" s="21">
        <v>0</v>
      </c>
      <c r="J317" s="2">
        <f>VLOOKUP(TEStats[Year],Years[],2,FALSE)</f>
        <v>1</v>
      </c>
      <c r="K31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(726,1,726,0,0,0,0,0)</v>
      </c>
    </row>
    <row r="318" spans="1:11" x14ac:dyDescent="0.25">
      <c r="A318" t="s">
        <v>776</v>
      </c>
      <c r="B318" s="2">
        <f>VLOOKUP(A318,Players[Name]:Players[PlayerId],2,FALSE)</f>
        <v>746</v>
      </c>
      <c r="C318" s="16">
        <v>2017</v>
      </c>
      <c r="D318" s="16">
        <v>746</v>
      </c>
      <c r="E318" s="16">
        <v>0</v>
      </c>
      <c r="F318" s="16">
        <v>0</v>
      </c>
      <c r="G318" s="16">
        <v>0</v>
      </c>
      <c r="H318" s="16">
        <v>0</v>
      </c>
      <c r="I318" s="21">
        <v>0</v>
      </c>
      <c r="J318" s="2">
        <f>VLOOKUP(TEStats[Year],Years[],2,FALSE)</f>
        <v>1</v>
      </c>
      <c r="K31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(746,1,746,0,0,0,0,0)</v>
      </c>
    </row>
    <row r="319" spans="1:11" x14ac:dyDescent="0.25">
      <c r="A319" t="s">
        <v>983</v>
      </c>
      <c r="B319" s="2">
        <f>VLOOKUP(A319,Players[Name]:Players[PlayerId],2,FALSE)</f>
        <v>757</v>
      </c>
      <c r="C319" s="16">
        <v>2017</v>
      </c>
      <c r="D319" s="16">
        <v>757</v>
      </c>
      <c r="E319" s="16">
        <v>0</v>
      </c>
      <c r="F319" s="16">
        <v>0</v>
      </c>
      <c r="G319" s="16">
        <v>0</v>
      </c>
      <c r="H319" s="16">
        <v>0</v>
      </c>
      <c r="I319" s="21">
        <v>1</v>
      </c>
      <c r="J319" s="2">
        <f>VLOOKUP(TEStats[Year],Years[],2,FALSE)</f>
        <v>1</v>
      </c>
      <c r="K31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(757,1,757,1,0,0,0,0)</v>
      </c>
    </row>
    <row r="320" spans="1:11" x14ac:dyDescent="0.25">
      <c r="A320" t="s">
        <v>1156</v>
      </c>
      <c r="B320" s="2">
        <f>VLOOKUP(A320,Players[Name]:Players[PlayerId],2,FALSE)</f>
        <v>760</v>
      </c>
      <c r="C320" s="16">
        <v>2017</v>
      </c>
      <c r="D320" s="16">
        <v>760</v>
      </c>
      <c r="E320" s="16">
        <v>0</v>
      </c>
      <c r="F320" s="16">
        <v>0</v>
      </c>
      <c r="G320" s="16">
        <v>0</v>
      </c>
      <c r="H320" s="16">
        <v>0</v>
      </c>
      <c r="I320" s="21">
        <v>0</v>
      </c>
      <c r="J320" s="2">
        <f>VLOOKUP(TEStats[Year],Years[],2,FALSE)</f>
        <v>1</v>
      </c>
      <c r="K32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(760,1,760,0,0,0,0,0)</v>
      </c>
    </row>
    <row r="321" spans="1:11" x14ac:dyDescent="0.25">
      <c r="A321" t="s">
        <v>782</v>
      </c>
      <c r="B321" s="2">
        <f>VLOOKUP(A321,Players[Name]:Players[PlayerId],2,FALSE)</f>
        <v>765</v>
      </c>
      <c r="C321" s="16">
        <v>2017</v>
      </c>
      <c r="D321" s="16">
        <v>765</v>
      </c>
      <c r="E321" s="16">
        <v>0</v>
      </c>
      <c r="F321" s="16">
        <v>0</v>
      </c>
      <c r="G321" s="16">
        <v>0</v>
      </c>
      <c r="H321" s="16">
        <v>0</v>
      </c>
      <c r="I321" s="21">
        <v>0</v>
      </c>
      <c r="J321" s="2">
        <f>VLOOKUP(TEStats[Year],Years[],2,FALSE)</f>
        <v>1</v>
      </c>
      <c r="K32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(765,1,765,0,0,0,0,0)</v>
      </c>
    </row>
    <row r="322" spans="1:11" x14ac:dyDescent="0.25">
      <c r="A322" t="s">
        <v>1158</v>
      </c>
      <c r="B322" s="2">
        <f>VLOOKUP(A322,Players[Name]:Players[PlayerId],2,FALSE)</f>
        <v>774</v>
      </c>
      <c r="C322" s="16">
        <v>2017</v>
      </c>
      <c r="D322" s="16">
        <v>774</v>
      </c>
      <c r="E322" s="16">
        <v>0</v>
      </c>
      <c r="F322" s="16">
        <v>0</v>
      </c>
      <c r="G322" s="16">
        <v>0</v>
      </c>
      <c r="H322" s="16">
        <v>0</v>
      </c>
      <c r="I322" s="21">
        <v>1</v>
      </c>
      <c r="J322" s="2">
        <f>VLOOKUP(TEStats[Year],Years[],2,FALSE)</f>
        <v>1</v>
      </c>
      <c r="K32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(774,1,774,1,0,0,0,0)</v>
      </c>
    </row>
    <row r="323" spans="1:11" x14ac:dyDescent="0.25">
      <c r="A323" t="s">
        <v>1003</v>
      </c>
      <c r="B323" s="2">
        <f>VLOOKUP(A323,Players[Name]:Players[PlayerId],2,FALSE)</f>
        <v>782</v>
      </c>
      <c r="C323" s="16">
        <v>2017</v>
      </c>
      <c r="D323" s="16">
        <v>782</v>
      </c>
      <c r="E323" s="16">
        <v>0</v>
      </c>
      <c r="F323" s="16">
        <v>0</v>
      </c>
      <c r="G323" s="16">
        <v>0</v>
      </c>
      <c r="H323" s="16">
        <v>0</v>
      </c>
      <c r="I323" s="21">
        <v>0</v>
      </c>
      <c r="J323" s="2">
        <f>VLOOKUP(TEStats[Year],Years[],2,FALSE)</f>
        <v>1</v>
      </c>
      <c r="K32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(782,1,782,0,0,0,0,0)</v>
      </c>
    </row>
    <row r="324" spans="1:11" x14ac:dyDescent="0.25">
      <c r="A324" t="s">
        <v>821</v>
      </c>
      <c r="B324" s="2">
        <f>VLOOKUP(A324,Players[Name]:Players[PlayerId],2,FALSE)</f>
        <v>784</v>
      </c>
      <c r="C324" s="16">
        <v>2017</v>
      </c>
      <c r="D324" s="16">
        <v>784</v>
      </c>
      <c r="E324" s="16">
        <v>0</v>
      </c>
      <c r="F324" s="16">
        <v>0</v>
      </c>
      <c r="G324" s="16">
        <v>0</v>
      </c>
      <c r="H324" s="16">
        <v>0</v>
      </c>
      <c r="I324" s="21">
        <v>0</v>
      </c>
      <c r="J324" s="2">
        <f>VLOOKUP(TEStats[Year],Years[],2,FALSE)</f>
        <v>1</v>
      </c>
      <c r="K32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(784,1,784,0,0,0,0,0)</v>
      </c>
    </row>
    <row r="325" spans="1:11" x14ac:dyDescent="0.25">
      <c r="A325" t="s">
        <v>731</v>
      </c>
      <c r="B325" s="2">
        <f>VLOOKUP(A325,Players[Name]:Players[PlayerId],2,FALSE)</f>
        <v>791</v>
      </c>
      <c r="C325" s="16">
        <v>2017</v>
      </c>
      <c r="D325" s="16">
        <v>791</v>
      </c>
      <c r="E325" s="16">
        <v>0</v>
      </c>
      <c r="F325" s="16">
        <v>0</v>
      </c>
      <c r="G325" s="16">
        <v>0</v>
      </c>
      <c r="H325" s="16">
        <v>0</v>
      </c>
      <c r="I325" s="21">
        <v>1</v>
      </c>
      <c r="J325" s="2">
        <f>VLOOKUP(TEStats[Year],Years[],2,FALSE)</f>
        <v>1</v>
      </c>
      <c r="K32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(791,1,791,1,0,0,0,0)</v>
      </c>
    </row>
    <row r="326" spans="1:11" x14ac:dyDescent="0.25">
      <c r="A326" t="s">
        <v>1136</v>
      </c>
      <c r="B326" s="2">
        <f>VLOOKUP(A326,Players[Name]:Players[PlayerId],2,FALSE)</f>
        <v>799</v>
      </c>
      <c r="C326" s="16">
        <v>2017</v>
      </c>
      <c r="D326" s="16">
        <v>799</v>
      </c>
      <c r="E326" s="16">
        <v>0</v>
      </c>
      <c r="F326" s="16">
        <v>0</v>
      </c>
      <c r="G326" s="16">
        <v>0</v>
      </c>
      <c r="H326" s="16">
        <v>0</v>
      </c>
      <c r="I326" s="21">
        <v>0</v>
      </c>
      <c r="J326" s="2">
        <f>VLOOKUP(TEStats[Year],Years[],2,FALSE)</f>
        <v>1</v>
      </c>
      <c r="K32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(799,1,799,0,0,0,0,0)</v>
      </c>
    </row>
    <row r="327" spans="1:11" x14ac:dyDescent="0.25">
      <c r="A327" t="s">
        <v>1178</v>
      </c>
      <c r="B327" s="2">
        <f>VLOOKUP(A327,Players[Name]:Players[PlayerId],2,FALSE)</f>
        <v>802</v>
      </c>
      <c r="C327" s="16">
        <v>2017</v>
      </c>
      <c r="D327" s="16">
        <v>802</v>
      </c>
      <c r="E327" s="16">
        <v>0</v>
      </c>
      <c r="F327" s="16">
        <v>0</v>
      </c>
      <c r="G327" s="16">
        <v>0</v>
      </c>
      <c r="H327" s="16">
        <v>0</v>
      </c>
      <c r="I327" s="21">
        <v>0</v>
      </c>
      <c r="J327" s="2">
        <f>VLOOKUP(TEStats[Year],Years[],2,FALSE)</f>
        <v>1</v>
      </c>
      <c r="K32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(802,1,802,0,0,0,0,0)</v>
      </c>
    </row>
    <row r="328" spans="1:11" x14ac:dyDescent="0.25">
      <c r="A328" t="s">
        <v>859</v>
      </c>
      <c r="B328" s="2">
        <f>VLOOKUP(A328,Players[Name]:Players[PlayerId],2,FALSE)</f>
        <v>809</v>
      </c>
      <c r="C328" s="16">
        <v>2017</v>
      </c>
      <c r="D328" s="16">
        <v>809</v>
      </c>
      <c r="E328" s="16">
        <v>0</v>
      </c>
      <c r="F328" s="16">
        <v>0</v>
      </c>
      <c r="G328" s="16">
        <v>0</v>
      </c>
      <c r="H328" s="16">
        <v>0</v>
      </c>
      <c r="I328" s="21">
        <v>1</v>
      </c>
      <c r="J328" s="2">
        <f>VLOOKUP(TEStats[Year],Years[],2,FALSE)</f>
        <v>1</v>
      </c>
      <c r="K32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(809,1,809,1,0,0,0,0)</v>
      </c>
    </row>
    <row r="329" spans="1:11" x14ac:dyDescent="0.25">
      <c r="A329" t="s">
        <v>841</v>
      </c>
      <c r="B329" s="2">
        <f>VLOOKUP(A329,Players[Name]:Players[PlayerId],2,FALSE)</f>
        <v>815</v>
      </c>
      <c r="C329" s="16">
        <v>2017</v>
      </c>
      <c r="D329" s="16">
        <v>815</v>
      </c>
      <c r="E329" s="16">
        <v>0</v>
      </c>
      <c r="F329" s="16">
        <v>0</v>
      </c>
      <c r="G329" s="16">
        <v>0</v>
      </c>
      <c r="H329" s="16">
        <v>0</v>
      </c>
      <c r="I329" s="21">
        <v>1</v>
      </c>
      <c r="J329" s="2">
        <f>VLOOKUP(TEStats[Year],Years[],2,FALSE)</f>
        <v>1</v>
      </c>
      <c r="K32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(815,1,815,1,0,0,0,0)</v>
      </c>
    </row>
    <row r="330" spans="1:11" x14ac:dyDescent="0.25">
      <c r="A330" t="s">
        <v>812</v>
      </c>
      <c r="B330" s="2">
        <f>VLOOKUP(A330,Players[Name]:Players[PlayerId],2,FALSE)</f>
        <v>819</v>
      </c>
      <c r="C330" s="16">
        <v>2017</v>
      </c>
      <c r="D330" s="16">
        <v>819</v>
      </c>
      <c r="E330" s="16">
        <v>0</v>
      </c>
      <c r="F330" s="16">
        <v>0</v>
      </c>
      <c r="G330" s="16">
        <v>0</v>
      </c>
      <c r="H330" s="16">
        <v>0</v>
      </c>
      <c r="I330" s="21">
        <v>0</v>
      </c>
      <c r="J330" s="2">
        <f>VLOOKUP(TEStats[Year],Years[],2,FALSE)</f>
        <v>1</v>
      </c>
      <c r="K33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(819,1,819,0,0,0,0,0)</v>
      </c>
    </row>
    <row r="331" spans="1:11" x14ac:dyDescent="0.25">
      <c r="A331" t="s">
        <v>1188</v>
      </c>
      <c r="B331" s="2">
        <f>VLOOKUP(A331,Players[Name]:Players[PlayerId],2,FALSE)</f>
        <v>824</v>
      </c>
      <c r="C331" s="16">
        <v>2017</v>
      </c>
      <c r="D331" s="16">
        <v>824</v>
      </c>
      <c r="E331" s="16">
        <v>0</v>
      </c>
      <c r="F331" s="16">
        <v>0</v>
      </c>
      <c r="G331" s="16">
        <v>0</v>
      </c>
      <c r="H331" s="16">
        <v>0</v>
      </c>
      <c r="I331" s="21">
        <v>0</v>
      </c>
      <c r="J331" s="2">
        <f>VLOOKUP(TEStats[Year],Years[],2,FALSE)</f>
        <v>1</v>
      </c>
      <c r="K33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(824,1,824,0,0,0,0,0)</v>
      </c>
    </row>
    <row r="332" spans="1:11" x14ac:dyDescent="0.25">
      <c r="A332" t="s">
        <v>811</v>
      </c>
      <c r="B332" s="2">
        <f>VLOOKUP(A332,Players[Name]:Players[PlayerId],2,FALSE)</f>
        <v>830</v>
      </c>
      <c r="C332" s="16">
        <v>2017</v>
      </c>
      <c r="D332" s="16">
        <v>830</v>
      </c>
      <c r="E332" s="16">
        <v>0</v>
      </c>
      <c r="F332" s="16">
        <v>0</v>
      </c>
      <c r="G332" s="16">
        <v>0</v>
      </c>
      <c r="H332" s="16">
        <v>0</v>
      </c>
      <c r="I332" s="21">
        <v>0</v>
      </c>
      <c r="J332" s="2">
        <f>VLOOKUP(TEStats[Year],Years[],2,FALSE)</f>
        <v>1</v>
      </c>
      <c r="K33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(830,1,830,0,0,0,0,0)</v>
      </c>
    </row>
    <row r="333" spans="1:11" x14ac:dyDescent="0.25">
      <c r="A333" t="s">
        <v>791</v>
      </c>
      <c r="B333" s="2">
        <f>VLOOKUP(A333,Players[Name]:Players[PlayerId],2,FALSE)</f>
        <v>836</v>
      </c>
      <c r="C333" s="16">
        <v>2017</v>
      </c>
      <c r="D333" s="16">
        <v>836</v>
      </c>
      <c r="E333" s="16">
        <v>0</v>
      </c>
      <c r="F333" s="16">
        <v>0</v>
      </c>
      <c r="G333" s="16">
        <v>0</v>
      </c>
      <c r="H333" s="16">
        <v>0</v>
      </c>
      <c r="I333" s="21">
        <v>1</v>
      </c>
      <c r="J333" s="2">
        <f>VLOOKUP(TEStats[Year],Years[],2,FALSE)</f>
        <v>1</v>
      </c>
      <c r="K33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(836,1,836,1,0,0,0,0)</v>
      </c>
    </row>
    <row r="334" spans="1:11" x14ac:dyDescent="0.25">
      <c r="A334" t="s">
        <v>1115</v>
      </c>
      <c r="B334" s="2">
        <f>VLOOKUP(A334,Players[Name]:Players[PlayerId],2,FALSE)</f>
        <v>844</v>
      </c>
      <c r="C334" s="16">
        <v>2017</v>
      </c>
      <c r="D334" s="16">
        <v>844</v>
      </c>
      <c r="E334" s="16">
        <v>0</v>
      </c>
      <c r="F334" s="16">
        <v>0</v>
      </c>
      <c r="G334" s="16">
        <v>0</v>
      </c>
      <c r="H334" s="16">
        <v>0</v>
      </c>
      <c r="I334" s="21">
        <v>1</v>
      </c>
      <c r="J334" s="2">
        <f>VLOOKUP(TEStats[Year],Years[],2,FALSE)</f>
        <v>1</v>
      </c>
      <c r="K33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(844,1,844,1,0,0,0,0)</v>
      </c>
    </row>
    <row r="335" spans="1:11" x14ac:dyDescent="0.25">
      <c r="A335" t="s">
        <v>956</v>
      </c>
      <c r="B335" s="2">
        <f>VLOOKUP(A335,Players[Name]:Players[PlayerId],2,FALSE)</f>
        <v>845</v>
      </c>
      <c r="C335" s="16">
        <v>2017</v>
      </c>
      <c r="D335" s="16">
        <v>845</v>
      </c>
      <c r="E335" s="16">
        <v>0</v>
      </c>
      <c r="F335" s="16">
        <v>0</v>
      </c>
      <c r="G335" s="16">
        <v>0</v>
      </c>
      <c r="H335" s="16">
        <v>0</v>
      </c>
      <c r="I335" s="21">
        <v>0</v>
      </c>
      <c r="J335" s="2">
        <f>VLOOKUP(TEStats[Year],Years[],2,FALSE)</f>
        <v>1</v>
      </c>
      <c r="K33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(845,1,845,0,0,0,0,0)</v>
      </c>
    </row>
    <row r="336" spans="1:11" x14ac:dyDescent="0.25">
      <c r="A336" t="s">
        <v>1024</v>
      </c>
      <c r="B336" s="2">
        <f>VLOOKUP(A336,Players[Name]:Players[PlayerId],2,FALSE)</f>
        <v>849</v>
      </c>
      <c r="C336" s="16">
        <v>2017</v>
      </c>
      <c r="D336" s="16">
        <v>849</v>
      </c>
      <c r="E336" s="16">
        <v>0</v>
      </c>
      <c r="F336" s="16">
        <v>0</v>
      </c>
      <c r="G336" s="16">
        <v>0</v>
      </c>
      <c r="H336" s="16">
        <v>0</v>
      </c>
      <c r="I336" s="21">
        <v>1</v>
      </c>
      <c r="J336" s="2">
        <f>VLOOKUP(TEStats[Year],Years[],2,FALSE)</f>
        <v>1</v>
      </c>
      <c r="K33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(849,1,849,1,0,0,0,0)</v>
      </c>
    </row>
    <row r="337" spans="1:11" x14ac:dyDescent="0.25">
      <c r="A337" t="s">
        <v>426</v>
      </c>
      <c r="B337" s="2">
        <f>VLOOKUP(A337,Players[Name]:Players[PlayerId],2,FALSE)</f>
        <v>852</v>
      </c>
      <c r="C337" s="16">
        <v>2017</v>
      </c>
      <c r="D337" s="16">
        <v>852</v>
      </c>
      <c r="E337" s="16">
        <v>0</v>
      </c>
      <c r="F337" s="16">
        <v>0</v>
      </c>
      <c r="G337" s="16">
        <v>0</v>
      </c>
      <c r="H337" s="16">
        <v>0</v>
      </c>
      <c r="I337" s="21">
        <v>0</v>
      </c>
      <c r="J337" s="2">
        <f>VLOOKUP(TEStats[Year],Years[],2,FALSE)</f>
        <v>1</v>
      </c>
      <c r="K33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(852,1,852,0,0,0,0,0)</v>
      </c>
    </row>
    <row r="338" spans="1:11" x14ac:dyDescent="0.25">
      <c r="A338" t="s">
        <v>426</v>
      </c>
      <c r="B338" s="2">
        <f>VLOOKUP(A338,Players[Name]:Players[PlayerId],2,FALSE)</f>
        <v>852</v>
      </c>
      <c r="C338" s="16">
        <v>2014</v>
      </c>
      <c r="D338" s="16">
        <v>277</v>
      </c>
      <c r="E338" s="16">
        <v>12</v>
      </c>
      <c r="F338" s="16">
        <v>185</v>
      </c>
      <c r="G338" s="16">
        <v>2</v>
      </c>
      <c r="H338" s="16">
        <v>0</v>
      </c>
      <c r="I338" s="21">
        <v>31.4</v>
      </c>
      <c r="J338" s="2">
        <f>VLOOKUP(TEStats[Year],Years[],2,FALSE)</f>
        <v>4</v>
      </c>
      <c r="K33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(852,4,277,31.4,12,185,2,0)</v>
      </c>
    </row>
    <row r="339" spans="1:11" x14ac:dyDescent="0.25">
      <c r="A339" t="s">
        <v>700</v>
      </c>
      <c r="B339" s="2">
        <f>VLOOKUP(A339,Players[Name]:Players[PlayerId],2,FALSE)</f>
        <v>854</v>
      </c>
      <c r="C339" s="16">
        <v>2017</v>
      </c>
      <c r="D339" s="16">
        <v>854</v>
      </c>
      <c r="E339" s="16">
        <v>0</v>
      </c>
      <c r="F339" s="16">
        <v>0</v>
      </c>
      <c r="G339" s="16">
        <v>0</v>
      </c>
      <c r="H339" s="16">
        <v>0</v>
      </c>
      <c r="I339" s="21">
        <v>0</v>
      </c>
      <c r="J339" s="2">
        <f>VLOOKUP(TEStats[Year],Years[],2,FALSE)</f>
        <v>1</v>
      </c>
      <c r="K33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(854,1,854,0,0,0,0,0)</v>
      </c>
    </row>
    <row r="340" spans="1:11" x14ac:dyDescent="0.25">
      <c r="A340" t="s">
        <v>1113</v>
      </c>
      <c r="B340" s="2">
        <f>VLOOKUP(A340,Players[Name]:Players[PlayerId],2,FALSE)</f>
        <v>856</v>
      </c>
      <c r="C340" s="16">
        <v>2017</v>
      </c>
      <c r="D340" s="16">
        <v>856</v>
      </c>
      <c r="E340" s="16">
        <v>0</v>
      </c>
      <c r="F340" s="16">
        <v>0</v>
      </c>
      <c r="G340" s="16">
        <v>0</v>
      </c>
      <c r="H340" s="16">
        <v>0</v>
      </c>
      <c r="I340" s="21">
        <v>0</v>
      </c>
      <c r="J340" s="2">
        <f>VLOOKUP(TEStats[Year],Years[],2,FALSE)</f>
        <v>1</v>
      </c>
      <c r="K34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(856,1,856,0,0,0,0,0)</v>
      </c>
    </row>
    <row r="341" spans="1:11" x14ac:dyDescent="0.25">
      <c r="A341" t="s">
        <v>728</v>
      </c>
      <c r="B341" s="2">
        <f>VLOOKUP(A341,Players[Name]:Players[PlayerId],2,FALSE)</f>
        <v>859</v>
      </c>
      <c r="C341" s="16">
        <v>2017</v>
      </c>
      <c r="D341" s="16">
        <v>859</v>
      </c>
      <c r="E341" s="16">
        <v>0</v>
      </c>
      <c r="F341" s="16">
        <v>0</v>
      </c>
      <c r="G341" s="16">
        <v>0</v>
      </c>
      <c r="H341" s="16">
        <v>0</v>
      </c>
      <c r="I341" s="21">
        <v>0</v>
      </c>
      <c r="J341" s="2">
        <f>VLOOKUP(TEStats[Year],Years[],2,FALSE)</f>
        <v>1</v>
      </c>
      <c r="K34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(859,1,859,0,0,0,0,0)</v>
      </c>
    </row>
    <row r="342" spans="1:11" x14ac:dyDescent="0.25">
      <c r="A342" t="s">
        <v>932</v>
      </c>
      <c r="B342" s="2">
        <f>VLOOKUP(A342,Players[Name]:Players[PlayerId],2,FALSE)</f>
        <v>872</v>
      </c>
      <c r="C342" s="16">
        <v>2017</v>
      </c>
      <c r="D342" s="16">
        <v>872</v>
      </c>
      <c r="E342" s="16">
        <v>0</v>
      </c>
      <c r="F342" s="16">
        <v>0</v>
      </c>
      <c r="G342" s="16">
        <v>0</v>
      </c>
      <c r="H342" s="16">
        <v>0</v>
      </c>
      <c r="I342" s="21">
        <v>1</v>
      </c>
      <c r="J342" s="2">
        <f>VLOOKUP(TEStats[Year],Years[],2,FALSE)</f>
        <v>1</v>
      </c>
      <c r="K34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(872,1,872,1,0,0,0,0)</v>
      </c>
    </row>
    <row r="343" spans="1:11" x14ac:dyDescent="0.25">
      <c r="A343" t="s">
        <v>721</v>
      </c>
      <c r="B343" s="2">
        <f>VLOOKUP(A343,Players[Name]:Players[PlayerId],2,FALSE)</f>
        <v>874</v>
      </c>
      <c r="C343" s="16">
        <v>2017</v>
      </c>
      <c r="D343" s="16">
        <v>874</v>
      </c>
      <c r="E343" s="16">
        <v>0</v>
      </c>
      <c r="F343" s="16">
        <v>0</v>
      </c>
      <c r="G343" s="16">
        <v>0</v>
      </c>
      <c r="H343" s="16">
        <v>0</v>
      </c>
      <c r="I343" s="21">
        <v>0</v>
      </c>
      <c r="J343" s="2">
        <f>VLOOKUP(TEStats[Year],Years[],2,FALSE)</f>
        <v>1</v>
      </c>
      <c r="K34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(874,1,874,0,0,0,0,0)</v>
      </c>
    </row>
    <row r="344" spans="1:11" x14ac:dyDescent="0.25">
      <c r="A344" t="s">
        <v>1237</v>
      </c>
      <c r="B344" s="2">
        <f>VLOOKUP(A344,Players[Name]:Players[PlayerId],2,FALSE)</f>
        <v>877</v>
      </c>
      <c r="C344" s="16">
        <v>2017</v>
      </c>
      <c r="D344" s="16">
        <v>877</v>
      </c>
      <c r="E344" s="16">
        <v>0</v>
      </c>
      <c r="F344" s="16">
        <v>0</v>
      </c>
      <c r="G344" s="16">
        <v>0</v>
      </c>
      <c r="H344" s="16">
        <v>0</v>
      </c>
      <c r="I344" s="21">
        <v>0</v>
      </c>
      <c r="J344" s="2">
        <f>VLOOKUP(TEStats[Year],Years[],2,FALSE)</f>
        <v>1</v>
      </c>
      <c r="K34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(877,1,877,0,0,0,0,0)</v>
      </c>
    </row>
    <row r="345" spans="1:11" x14ac:dyDescent="0.25">
      <c r="A345" t="s">
        <v>889</v>
      </c>
      <c r="B345" s="2">
        <f>VLOOKUP(A345,Players[Name]:Players[PlayerId],2,FALSE)</f>
        <v>885</v>
      </c>
      <c r="C345" s="16">
        <v>2017</v>
      </c>
      <c r="D345" s="16">
        <v>885</v>
      </c>
      <c r="E345" s="16">
        <v>0</v>
      </c>
      <c r="F345" s="16">
        <v>0</v>
      </c>
      <c r="G345" s="16">
        <v>0</v>
      </c>
      <c r="H345" s="16">
        <v>0</v>
      </c>
      <c r="I345" s="21">
        <v>0</v>
      </c>
      <c r="J345" s="2">
        <f>VLOOKUP(TEStats[Year],Years[],2,FALSE)</f>
        <v>1</v>
      </c>
      <c r="K34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(885,1,885,0,0,0,0,0)</v>
      </c>
    </row>
    <row r="346" spans="1:11" x14ac:dyDescent="0.25">
      <c r="A346" t="s">
        <v>443</v>
      </c>
      <c r="B346" s="2">
        <f>VLOOKUP(A346,Players[Name]:Players[PlayerId],2,FALSE)</f>
        <v>890</v>
      </c>
      <c r="C346" s="16">
        <v>2017</v>
      </c>
      <c r="D346" s="16">
        <v>890</v>
      </c>
      <c r="E346" s="16">
        <v>0</v>
      </c>
      <c r="F346" s="16">
        <v>0</v>
      </c>
      <c r="G346" s="16">
        <v>0</v>
      </c>
      <c r="H346" s="16">
        <v>0</v>
      </c>
      <c r="I346" s="21">
        <v>1</v>
      </c>
      <c r="J346" s="2">
        <f>VLOOKUP(TEStats[Year],Years[],2,FALSE)</f>
        <v>1</v>
      </c>
      <c r="K34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(890,1,890,1,0,0,0,0)</v>
      </c>
    </row>
    <row r="347" spans="1:11" x14ac:dyDescent="0.25">
      <c r="A347" t="s">
        <v>898</v>
      </c>
      <c r="B347" s="2">
        <f>VLOOKUP(A347,Players[Name]:Players[PlayerId],2,FALSE)</f>
        <v>894</v>
      </c>
      <c r="C347" s="16">
        <v>2017</v>
      </c>
      <c r="D347" s="16">
        <v>894</v>
      </c>
      <c r="E347" s="16">
        <v>0</v>
      </c>
      <c r="F347" s="16">
        <v>0</v>
      </c>
      <c r="G347" s="16">
        <v>0</v>
      </c>
      <c r="H347" s="16">
        <v>0</v>
      </c>
      <c r="I347" s="21">
        <v>0</v>
      </c>
      <c r="J347" s="2">
        <f>VLOOKUP(TEStats[Year],Years[],2,FALSE)</f>
        <v>1</v>
      </c>
      <c r="K34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(894,1,894,0,0,0,0,0)</v>
      </c>
    </row>
    <row r="348" spans="1:11" x14ac:dyDescent="0.25">
      <c r="A348" t="s">
        <v>813</v>
      </c>
      <c r="B348" s="2">
        <f>VLOOKUP(A348,Players[Name]:Players[PlayerId],2,FALSE)</f>
        <v>902</v>
      </c>
      <c r="C348" s="16">
        <v>2017</v>
      </c>
      <c r="D348" s="16">
        <v>902</v>
      </c>
      <c r="E348" s="16">
        <v>0</v>
      </c>
      <c r="F348" s="16">
        <v>0</v>
      </c>
      <c r="G348" s="16">
        <v>0</v>
      </c>
      <c r="H348" s="16">
        <v>0</v>
      </c>
      <c r="I348" s="21">
        <v>0</v>
      </c>
      <c r="J348" s="2">
        <f>VLOOKUP(TEStats[Year],Years[],2,FALSE)</f>
        <v>1</v>
      </c>
      <c r="K34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(902,1,902,0,0,0,0,0)</v>
      </c>
    </row>
    <row r="349" spans="1:11" x14ac:dyDescent="0.25">
      <c r="A349" t="s">
        <v>1227</v>
      </c>
      <c r="B349" s="2">
        <f>VLOOKUP(A349,Players[Name]:Players[PlayerId],2,FALSE)</f>
        <v>916</v>
      </c>
      <c r="C349" s="16">
        <v>2017</v>
      </c>
      <c r="D349" s="16">
        <v>916</v>
      </c>
      <c r="E349" s="16">
        <v>0</v>
      </c>
      <c r="F349" s="16">
        <v>0</v>
      </c>
      <c r="G349" s="16">
        <v>0</v>
      </c>
      <c r="H349" s="16">
        <v>0</v>
      </c>
      <c r="I349" s="21">
        <v>0</v>
      </c>
      <c r="J349" s="2">
        <f>VLOOKUP(TEStats[Year],Years[],2,FALSE)</f>
        <v>1</v>
      </c>
      <c r="K34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(916,1,916,0,0,0,0,0)</v>
      </c>
    </row>
    <row r="350" spans="1:11" x14ac:dyDescent="0.25">
      <c r="A350" t="s">
        <v>758</v>
      </c>
      <c r="B350" s="2">
        <f>VLOOKUP(A350,Players[Name]:Players[PlayerId],2,FALSE)</f>
        <v>917</v>
      </c>
      <c r="C350" s="16">
        <v>2017</v>
      </c>
      <c r="D350" s="16">
        <v>917</v>
      </c>
      <c r="E350" s="16">
        <v>0</v>
      </c>
      <c r="F350" s="16">
        <v>0</v>
      </c>
      <c r="G350" s="16">
        <v>0</v>
      </c>
      <c r="H350" s="16">
        <v>0</v>
      </c>
      <c r="I350" s="21">
        <v>0</v>
      </c>
      <c r="J350" s="2">
        <f>VLOOKUP(TEStats[Year],Years[],2,FALSE)</f>
        <v>1</v>
      </c>
      <c r="K35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(917,1,917,0,0,0,0,0)</v>
      </c>
    </row>
    <row r="351" spans="1:11" x14ac:dyDescent="0.25">
      <c r="A351" t="s">
        <v>307</v>
      </c>
      <c r="B351" s="2">
        <f>VLOOKUP(A351,Players[Name]:Players[PlayerId],2,FALSE)</f>
        <v>918</v>
      </c>
      <c r="C351" s="16">
        <v>2017</v>
      </c>
      <c r="D351" s="16">
        <v>918</v>
      </c>
      <c r="E351" s="16">
        <v>0</v>
      </c>
      <c r="F351" s="16">
        <v>0</v>
      </c>
      <c r="G351" s="16">
        <v>0</v>
      </c>
      <c r="H351" s="16">
        <v>0</v>
      </c>
      <c r="I351" s="21">
        <v>0</v>
      </c>
      <c r="J351" s="2">
        <f>VLOOKUP(TEStats[Year],Years[],2,FALSE)</f>
        <v>1</v>
      </c>
      <c r="K35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(918,1,918,0,0,0,0,0)</v>
      </c>
    </row>
    <row r="352" spans="1:11" x14ac:dyDescent="0.25">
      <c r="A352" t="s">
        <v>307</v>
      </c>
      <c r="B352" s="2">
        <f>VLOOKUP(A352,Players[Name]:Players[PlayerId],2,FALSE)</f>
        <v>918</v>
      </c>
      <c r="C352" s="16">
        <v>2014</v>
      </c>
      <c r="D352" s="16">
        <v>260</v>
      </c>
      <c r="E352" s="16">
        <v>9</v>
      </c>
      <c r="F352" s="16">
        <v>105</v>
      </c>
      <c r="G352" s="16">
        <v>4</v>
      </c>
      <c r="H352" s="16">
        <v>0</v>
      </c>
      <c r="I352" s="21">
        <v>37.200000000000003</v>
      </c>
      <c r="J352" s="2">
        <f>VLOOKUP(TEStats[Year],Years[],2,FALSE)</f>
        <v>4</v>
      </c>
      <c r="K35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(918,4,260,37.2,9,105,4,0)</v>
      </c>
    </row>
    <row r="353" spans="1:11" x14ac:dyDescent="0.25">
      <c r="A353" t="s">
        <v>307</v>
      </c>
      <c r="B353" s="2">
        <f>VLOOKUP(A353,Players[Name]:Players[PlayerId],2,FALSE)</f>
        <v>918</v>
      </c>
      <c r="C353" s="16">
        <v>2013</v>
      </c>
      <c r="D353" s="16">
        <v>1396</v>
      </c>
      <c r="E353" s="16">
        <v>9</v>
      </c>
      <c r="F353" s="16">
        <v>134</v>
      </c>
      <c r="G353" s="16">
        <v>2</v>
      </c>
      <c r="H353" s="16">
        <v>0</v>
      </c>
      <c r="I353" s="21">
        <v>26.36</v>
      </c>
      <c r="J353" s="2">
        <f>VLOOKUP(TEStats[Year],Years[],2,FALSE)</f>
        <v>5</v>
      </c>
      <c r="K35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(918,5,1396,26.36,9,134,2,0)</v>
      </c>
    </row>
    <row r="354" spans="1:11" x14ac:dyDescent="0.25">
      <c r="A354" t="s">
        <v>751</v>
      </c>
      <c r="B354" s="2">
        <f>VLOOKUP(A354,Players[Name]:Players[PlayerId],2,FALSE)</f>
        <v>928</v>
      </c>
      <c r="C354" s="16">
        <v>2017</v>
      </c>
      <c r="D354" s="16">
        <v>928</v>
      </c>
      <c r="E354" s="16">
        <v>0</v>
      </c>
      <c r="F354" s="16">
        <v>0</v>
      </c>
      <c r="G354" s="16">
        <v>0</v>
      </c>
      <c r="H354" s="16">
        <v>0</v>
      </c>
      <c r="I354" s="21">
        <v>0</v>
      </c>
      <c r="J354" s="2">
        <f>VLOOKUP(TEStats[Year],Years[],2,FALSE)</f>
        <v>1</v>
      </c>
      <c r="K35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(928,1,928,0,0,0,0,0)</v>
      </c>
    </row>
    <row r="355" spans="1:11" x14ac:dyDescent="0.25">
      <c r="A355" t="s">
        <v>894</v>
      </c>
      <c r="B355" s="2">
        <f>VLOOKUP(A355,Players[Name]:Players[PlayerId],2,FALSE)</f>
        <v>931</v>
      </c>
      <c r="C355" s="16">
        <v>2017</v>
      </c>
      <c r="D355" s="16">
        <v>931</v>
      </c>
      <c r="E355" s="16">
        <v>0</v>
      </c>
      <c r="F355" s="16">
        <v>0</v>
      </c>
      <c r="G355" s="16">
        <v>0</v>
      </c>
      <c r="H355" s="16">
        <v>0</v>
      </c>
      <c r="I355" s="21">
        <v>0</v>
      </c>
      <c r="J355" s="2">
        <f>VLOOKUP(TEStats[Year],Years[],2,FALSE)</f>
        <v>1</v>
      </c>
      <c r="K35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(931,1,931,0,0,0,0,0)</v>
      </c>
    </row>
    <row r="356" spans="1:11" x14ac:dyDescent="0.25">
      <c r="A356" t="s">
        <v>1242</v>
      </c>
      <c r="B356" s="2">
        <f>VLOOKUP(A356,Players[Name]:Players[PlayerId],2,FALSE)</f>
        <v>932</v>
      </c>
      <c r="C356" s="16">
        <v>2017</v>
      </c>
      <c r="D356" s="16">
        <v>932</v>
      </c>
      <c r="E356" s="16">
        <v>0</v>
      </c>
      <c r="F356" s="16">
        <v>0</v>
      </c>
      <c r="G356" s="16">
        <v>0</v>
      </c>
      <c r="H356" s="16">
        <v>0</v>
      </c>
      <c r="I356" s="21">
        <v>0</v>
      </c>
      <c r="J356" s="2">
        <f>VLOOKUP(TEStats[Year],Years[],2,FALSE)</f>
        <v>1</v>
      </c>
      <c r="K35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(932,1,932,0,0,0,0,0)</v>
      </c>
    </row>
    <row r="357" spans="1:11" x14ac:dyDescent="0.25">
      <c r="A357" t="s">
        <v>1114</v>
      </c>
      <c r="B357" s="2">
        <f>VLOOKUP(A357,Players[Name]:Players[PlayerId],2,FALSE)</f>
        <v>955</v>
      </c>
      <c r="C357" s="16">
        <v>2017</v>
      </c>
      <c r="D357" s="16">
        <v>955</v>
      </c>
      <c r="E357" s="16">
        <v>0</v>
      </c>
      <c r="F357" s="16">
        <v>0</v>
      </c>
      <c r="G357" s="16">
        <v>0</v>
      </c>
      <c r="H357" s="16">
        <v>0</v>
      </c>
      <c r="I357" s="21">
        <v>0</v>
      </c>
      <c r="J357" s="2">
        <f>VLOOKUP(TEStats[Year],Years[],2,FALSE)</f>
        <v>1</v>
      </c>
      <c r="K35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(955,1,955,0,0,0,0,0)</v>
      </c>
    </row>
    <row r="358" spans="1:11" x14ac:dyDescent="0.25">
      <c r="A358" t="s">
        <v>864</v>
      </c>
      <c r="B358" s="2">
        <f>VLOOKUP(A358,Players[Name]:Players[PlayerId],2,FALSE)</f>
        <v>960</v>
      </c>
      <c r="C358" s="16">
        <v>2017</v>
      </c>
      <c r="D358" s="16">
        <v>960</v>
      </c>
      <c r="E358" s="16">
        <v>0</v>
      </c>
      <c r="F358" s="16">
        <v>0</v>
      </c>
      <c r="G358" s="16">
        <v>0</v>
      </c>
      <c r="H358" s="16">
        <v>0</v>
      </c>
      <c r="I358" s="21">
        <v>0</v>
      </c>
      <c r="J358" s="2">
        <f>VLOOKUP(TEStats[Year],Years[],2,FALSE)</f>
        <v>1</v>
      </c>
      <c r="K35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(960,1,960,0,0,0,0,0)</v>
      </c>
    </row>
    <row r="359" spans="1:11" x14ac:dyDescent="0.25">
      <c r="A359" t="s">
        <v>1214</v>
      </c>
      <c r="B359" s="2">
        <f>VLOOKUP(A359,Players[Name]:Players[PlayerId],2,FALSE)</f>
        <v>965</v>
      </c>
      <c r="C359" s="16">
        <v>2017</v>
      </c>
      <c r="D359" s="16">
        <v>965</v>
      </c>
      <c r="E359" s="16">
        <v>0</v>
      </c>
      <c r="F359" s="16">
        <v>0</v>
      </c>
      <c r="G359" s="16">
        <v>0</v>
      </c>
      <c r="H359" s="16">
        <v>0</v>
      </c>
      <c r="I359" s="21">
        <v>0</v>
      </c>
      <c r="J359" s="2">
        <f>VLOOKUP(TEStats[Year],Years[],2,FALSE)</f>
        <v>1</v>
      </c>
      <c r="K35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(965,1,965,0,0,0,0,0)</v>
      </c>
    </row>
    <row r="360" spans="1:11" x14ac:dyDescent="0.25">
      <c r="A360" t="s">
        <v>1153</v>
      </c>
      <c r="B360" s="2">
        <f>VLOOKUP(A360,Players[Name]:Players[PlayerId],2,FALSE)</f>
        <v>966</v>
      </c>
      <c r="C360" s="16">
        <v>2017</v>
      </c>
      <c r="D360" s="16">
        <v>966</v>
      </c>
      <c r="E360" s="16">
        <v>0</v>
      </c>
      <c r="F360" s="16">
        <v>0</v>
      </c>
      <c r="G360" s="16">
        <v>0</v>
      </c>
      <c r="H360" s="16">
        <v>0</v>
      </c>
      <c r="I360" s="21">
        <v>0</v>
      </c>
      <c r="J360" s="2">
        <f>VLOOKUP(TEStats[Year],Years[],2,FALSE)</f>
        <v>1</v>
      </c>
      <c r="K36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(966,1,966,0,0,0,0,0)</v>
      </c>
    </row>
    <row r="361" spans="1:11" x14ac:dyDescent="0.25">
      <c r="A361" t="s">
        <v>710</v>
      </c>
      <c r="B361" s="2">
        <f>VLOOKUP(A361,Players[Name]:Players[PlayerId],2,FALSE)</f>
        <v>970</v>
      </c>
      <c r="C361" s="16">
        <v>2017</v>
      </c>
      <c r="D361" s="16">
        <v>970</v>
      </c>
      <c r="E361" s="16">
        <v>0</v>
      </c>
      <c r="F361" s="16">
        <v>0</v>
      </c>
      <c r="G361" s="16">
        <v>0</v>
      </c>
      <c r="H361" s="16">
        <v>0</v>
      </c>
      <c r="I361" s="21">
        <v>0</v>
      </c>
      <c r="J361" s="2">
        <f>VLOOKUP(TEStats[Year],Years[],2,FALSE)</f>
        <v>1</v>
      </c>
      <c r="K36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(970,1,970,0,0,0,0,0)</v>
      </c>
    </row>
    <row r="362" spans="1:11" x14ac:dyDescent="0.25">
      <c r="A362" t="s">
        <v>741</v>
      </c>
      <c r="B362" s="2">
        <f>VLOOKUP(A362,Players[Name]:Players[PlayerId],2,FALSE)</f>
        <v>973</v>
      </c>
      <c r="C362" s="16">
        <v>2017</v>
      </c>
      <c r="D362" s="16">
        <v>973</v>
      </c>
      <c r="E362" s="16">
        <v>0</v>
      </c>
      <c r="F362" s="16">
        <v>0</v>
      </c>
      <c r="G362" s="16">
        <v>0</v>
      </c>
      <c r="H362" s="16">
        <v>0</v>
      </c>
      <c r="I362" s="21">
        <v>0</v>
      </c>
      <c r="J362" s="2">
        <f>VLOOKUP(TEStats[Year],Years[],2,FALSE)</f>
        <v>1</v>
      </c>
      <c r="K36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(973,1,973,0,0,0,0,0)</v>
      </c>
    </row>
    <row r="363" spans="1:11" x14ac:dyDescent="0.25">
      <c r="A363" t="s">
        <v>1179</v>
      </c>
      <c r="B363" s="2">
        <f>VLOOKUP(A363,Players[Name]:Players[PlayerId],2,FALSE)</f>
        <v>974</v>
      </c>
      <c r="C363" s="16">
        <v>2017</v>
      </c>
      <c r="D363" s="16">
        <v>974</v>
      </c>
      <c r="E363" s="16">
        <v>0</v>
      </c>
      <c r="F363" s="16">
        <v>0</v>
      </c>
      <c r="G363" s="16">
        <v>0</v>
      </c>
      <c r="H363" s="16">
        <v>0</v>
      </c>
      <c r="I363" s="21">
        <v>0</v>
      </c>
      <c r="J363" s="2">
        <f>VLOOKUP(TEStats[Year],Years[],2,FALSE)</f>
        <v>1</v>
      </c>
      <c r="K36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(974,1,974,0,0,0,0,0)</v>
      </c>
    </row>
    <row r="364" spans="1:11" x14ac:dyDescent="0.25">
      <c r="A364" t="s">
        <v>300</v>
      </c>
      <c r="B364" s="2">
        <f>VLOOKUP(A364,Players[Name]:Players[PlayerId],2,FALSE)</f>
        <v>979</v>
      </c>
      <c r="C364" s="16">
        <v>2017</v>
      </c>
      <c r="D364" s="16">
        <v>979</v>
      </c>
      <c r="E364" s="16">
        <v>0</v>
      </c>
      <c r="F364" s="16">
        <v>0</v>
      </c>
      <c r="G364" s="16">
        <v>0</v>
      </c>
      <c r="H364" s="16">
        <v>0</v>
      </c>
      <c r="I364" s="21">
        <v>1</v>
      </c>
      <c r="J364" s="2">
        <f>VLOOKUP(TEStats[Year],Years[],2,FALSE)</f>
        <v>1</v>
      </c>
      <c r="K36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(979,1,979,1,0,0,0,0)</v>
      </c>
    </row>
    <row r="365" spans="1:11" x14ac:dyDescent="0.25">
      <c r="A365" t="s">
        <v>300</v>
      </c>
      <c r="B365" s="2">
        <f>VLOOKUP(A365,Players[Name]:Players[PlayerId],2,FALSE)</f>
        <v>979</v>
      </c>
      <c r="C365" s="16">
        <v>2016</v>
      </c>
      <c r="D365" s="16">
        <v>351</v>
      </c>
      <c r="E365" s="16">
        <v>18</v>
      </c>
      <c r="F365" s="16">
        <v>192</v>
      </c>
      <c r="G365" s="16">
        <v>1</v>
      </c>
      <c r="H365" s="16">
        <v>0</v>
      </c>
      <c r="I365" s="16">
        <v>31.68</v>
      </c>
      <c r="J365" s="2">
        <f>VLOOKUP(TEStats[Year],Years[],2,FALSE)</f>
        <v>2</v>
      </c>
      <c r="K36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(979,2,351,31.68,18,192,1,0)</v>
      </c>
    </row>
    <row r="366" spans="1:11" x14ac:dyDescent="0.25">
      <c r="A366" t="s">
        <v>300</v>
      </c>
      <c r="B366" s="2">
        <f>VLOOKUP(A366,Players[Name]:Players[PlayerId],2,FALSE)</f>
        <v>979</v>
      </c>
      <c r="C366" s="16">
        <v>2015</v>
      </c>
      <c r="D366" s="16">
        <v>285</v>
      </c>
      <c r="E366" s="16">
        <v>32</v>
      </c>
      <c r="F366" s="16">
        <v>280</v>
      </c>
      <c r="G366" s="16">
        <v>1</v>
      </c>
      <c r="H366" s="16">
        <v>0</v>
      </c>
      <c r="I366" s="16">
        <v>49.2</v>
      </c>
      <c r="J366" s="2">
        <f>VLOOKUP(TEStats[Year],Years[],2,FALSE)</f>
        <v>3</v>
      </c>
      <c r="K36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(979,3,285,49.2,32,280,1,0)</v>
      </c>
    </row>
    <row r="367" spans="1:11" x14ac:dyDescent="0.25">
      <c r="A367" t="s">
        <v>300</v>
      </c>
      <c r="B367" s="2">
        <f>VLOOKUP(A367,Players[Name]:Players[PlayerId],2,FALSE)</f>
        <v>979</v>
      </c>
      <c r="C367" s="16">
        <v>2014</v>
      </c>
      <c r="D367" s="16">
        <v>136</v>
      </c>
      <c r="E367" s="16">
        <v>58</v>
      </c>
      <c r="F367" s="16">
        <v>534</v>
      </c>
      <c r="G367" s="16">
        <v>4</v>
      </c>
      <c r="H367" s="16">
        <v>1</v>
      </c>
      <c r="I367" s="21">
        <v>101.36</v>
      </c>
      <c r="J367" s="2">
        <f>VLOOKUP(TEStats[Year],Years[],2,FALSE)</f>
        <v>4</v>
      </c>
      <c r="K36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(979,4,136,101.36,58,534,4,1)</v>
      </c>
    </row>
    <row r="368" spans="1:11" x14ac:dyDescent="0.25">
      <c r="A368" t="s">
        <v>300</v>
      </c>
      <c r="B368" s="2">
        <f>VLOOKUP(A368,Players[Name]:Players[PlayerId],2,FALSE)</f>
        <v>979</v>
      </c>
      <c r="C368" s="16">
        <v>2013</v>
      </c>
      <c r="D368" s="16">
        <v>166</v>
      </c>
      <c r="E368" s="16">
        <v>38</v>
      </c>
      <c r="F368" s="16">
        <v>407</v>
      </c>
      <c r="G368" s="16">
        <v>4</v>
      </c>
      <c r="H368" s="16">
        <v>0</v>
      </c>
      <c r="I368" s="21">
        <v>78.28</v>
      </c>
      <c r="J368" s="2">
        <f>VLOOKUP(TEStats[Year],Years[],2,FALSE)</f>
        <v>5</v>
      </c>
      <c r="K36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(979,5,166,78.28,38,407,4,0)</v>
      </c>
    </row>
    <row r="369" spans="1:11" x14ac:dyDescent="0.25">
      <c r="A369" t="s">
        <v>702</v>
      </c>
      <c r="B369" s="2">
        <f>VLOOKUP(A369,Players[Name]:Players[PlayerId],2,FALSE)</f>
        <v>983</v>
      </c>
      <c r="C369" s="16">
        <v>2017</v>
      </c>
      <c r="D369" s="16">
        <v>983</v>
      </c>
      <c r="E369" s="16">
        <v>0</v>
      </c>
      <c r="F369" s="16">
        <v>0</v>
      </c>
      <c r="G369" s="16">
        <v>0</v>
      </c>
      <c r="H369" s="16">
        <v>0</v>
      </c>
      <c r="I369" s="21">
        <v>0</v>
      </c>
      <c r="J369" s="2">
        <f>VLOOKUP(TEStats[Year],Years[],2,FALSE)</f>
        <v>1</v>
      </c>
      <c r="K36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(983,1,983,0,0,0,0,0)</v>
      </c>
    </row>
    <row r="370" spans="1:11" x14ac:dyDescent="0.25">
      <c r="A370" t="s">
        <v>1099</v>
      </c>
      <c r="B370" s="2">
        <f>VLOOKUP(A370,Players[Name]:Players[PlayerId],2,FALSE)</f>
        <v>991</v>
      </c>
      <c r="C370" s="16">
        <v>2017</v>
      </c>
      <c r="D370" s="16">
        <v>991</v>
      </c>
      <c r="E370" s="16">
        <v>0</v>
      </c>
      <c r="F370" s="16">
        <v>0</v>
      </c>
      <c r="G370" s="16">
        <v>0</v>
      </c>
      <c r="H370" s="16">
        <v>0</v>
      </c>
      <c r="I370" s="21">
        <v>0</v>
      </c>
      <c r="J370" s="2">
        <f>VLOOKUP(TEStats[Year],Years[],2,FALSE)</f>
        <v>1</v>
      </c>
      <c r="K37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(991,1,991,0,0,0,0,0)</v>
      </c>
    </row>
    <row r="371" spans="1:11" x14ac:dyDescent="0.25">
      <c r="A371" t="s">
        <v>1089</v>
      </c>
      <c r="B371" s="2">
        <f>VLOOKUP(A371,Players[Name]:Players[PlayerId],2,FALSE)</f>
        <v>993</v>
      </c>
      <c r="C371" s="16">
        <v>2017</v>
      </c>
      <c r="D371" s="16">
        <v>993</v>
      </c>
      <c r="E371" s="16">
        <v>0</v>
      </c>
      <c r="F371" s="16">
        <v>0</v>
      </c>
      <c r="G371" s="16">
        <v>0</v>
      </c>
      <c r="H371" s="16">
        <v>0</v>
      </c>
      <c r="I371" s="21">
        <v>0</v>
      </c>
      <c r="J371" s="2">
        <f>VLOOKUP(TEStats[Year],Years[],2,FALSE)</f>
        <v>1</v>
      </c>
      <c r="K37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(993,1,993,0,0,0,0,0)</v>
      </c>
    </row>
    <row r="372" spans="1:11" x14ac:dyDescent="0.25">
      <c r="A372" t="s">
        <v>1087</v>
      </c>
      <c r="B372" s="2">
        <f>VLOOKUP(A372,Players[Name]:Players[PlayerId],2,FALSE)</f>
        <v>994</v>
      </c>
      <c r="C372" s="16">
        <v>2017</v>
      </c>
      <c r="D372" s="16">
        <v>994</v>
      </c>
      <c r="E372" s="16">
        <v>0</v>
      </c>
      <c r="F372" s="16">
        <v>0</v>
      </c>
      <c r="G372" s="16">
        <v>0</v>
      </c>
      <c r="H372" s="16">
        <v>0</v>
      </c>
      <c r="I372" s="21">
        <v>0</v>
      </c>
      <c r="J372" s="2">
        <f>VLOOKUP(TEStats[Year],Years[],2,FALSE)</f>
        <v>1</v>
      </c>
      <c r="K37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(994,1,994,0,0,0,0,0)</v>
      </c>
    </row>
    <row r="373" spans="1:11" x14ac:dyDescent="0.25">
      <c r="A373" t="s">
        <v>302</v>
      </c>
      <c r="B373" s="2">
        <f>VLOOKUP(A373,Players[Name]:Players[PlayerId],2,FALSE)</f>
        <v>1004</v>
      </c>
      <c r="C373" s="16">
        <v>2017</v>
      </c>
      <c r="D373" s="16">
        <v>1004</v>
      </c>
      <c r="E373" s="16">
        <v>0</v>
      </c>
      <c r="F373" s="16">
        <v>0</v>
      </c>
      <c r="G373" s="16">
        <v>0</v>
      </c>
      <c r="H373" s="16">
        <v>0</v>
      </c>
      <c r="I373" s="21">
        <v>1</v>
      </c>
      <c r="J373" s="2">
        <f>VLOOKUP(TEStats[Year],Years[],2,FALSE)</f>
        <v>1</v>
      </c>
      <c r="K37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(1004,1,1004,1,0,0,0,0)</v>
      </c>
    </row>
    <row r="374" spans="1:11" x14ac:dyDescent="0.25">
      <c r="A374" t="s">
        <v>302</v>
      </c>
      <c r="B374" s="2">
        <f>VLOOKUP(A374,Players[Name]:Players[PlayerId],2,FALSE)</f>
        <v>1004</v>
      </c>
      <c r="C374" s="16">
        <v>2014</v>
      </c>
      <c r="D374" s="16">
        <v>1475</v>
      </c>
      <c r="E374" s="16">
        <v>7</v>
      </c>
      <c r="F374" s="16">
        <v>48</v>
      </c>
      <c r="G374" s="16">
        <v>1</v>
      </c>
      <c r="H374" s="16">
        <v>0</v>
      </c>
      <c r="I374" s="21">
        <v>14.92</v>
      </c>
      <c r="J374" s="2">
        <f>VLOOKUP(TEStats[Year],Years[],2,FALSE)</f>
        <v>4</v>
      </c>
      <c r="K37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(1004,4,1475,14.92,7,48,1,0)</v>
      </c>
    </row>
    <row r="375" spans="1:11" x14ac:dyDescent="0.25">
      <c r="A375" t="s">
        <v>302</v>
      </c>
      <c r="B375" s="2">
        <f>VLOOKUP(A375,Players[Name]:Players[PlayerId],2,FALSE)</f>
        <v>1004</v>
      </c>
      <c r="C375" s="16">
        <v>2013</v>
      </c>
      <c r="D375" s="16">
        <v>1450</v>
      </c>
      <c r="E375" s="16">
        <v>5</v>
      </c>
      <c r="F375" s="16">
        <v>53</v>
      </c>
      <c r="G375" s="16">
        <v>1</v>
      </c>
      <c r="H375" s="16">
        <v>0</v>
      </c>
      <c r="I375" s="21">
        <v>13.12</v>
      </c>
      <c r="J375" s="2">
        <f>VLOOKUP(TEStats[Year],Years[],2,FALSE)</f>
        <v>5</v>
      </c>
      <c r="K37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(1004,5,1450,13.12,5,53,1,0)</v>
      </c>
    </row>
    <row r="376" spans="1:11" x14ac:dyDescent="0.25">
      <c r="A376" t="s">
        <v>722</v>
      </c>
      <c r="B376" s="2">
        <f>VLOOKUP(A376,Players[Name]:Players[PlayerId],2,FALSE)</f>
        <v>1006</v>
      </c>
      <c r="C376" s="16">
        <v>2017</v>
      </c>
      <c r="D376" s="16">
        <v>1006</v>
      </c>
      <c r="E376" s="16">
        <v>0</v>
      </c>
      <c r="F376" s="16">
        <v>0</v>
      </c>
      <c r="G376" s="16">
        <v>0</v>
      </c>
      <c r="H376" s="16">
        <v>0</v>
      </c>
      <c r="I376" s="21">
        <v>0</v>
      </c>
      <c r="J376" s="2">
        <f>VLOOKUP(TEStats[Year],Years[],2,FALSE)</f>
        <v>1</v>
      </c>
      <c r="K37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(1006,1,1006,0,0,0,0,0)</v>
      </c>
    </row>
    <row r="377" spans="1:11" x14ac:dyDescent="0.25">
      <c r="A377" t="s">
        <v>459</v>
      </c>
      <c r="B377" s="2">
        <f>VLOOKUP(A377,Players[Name]:Players[PlayerId],2,FALSE)</f>
        <v>1015</v>
      </c>
      <c r="C377" s="16">
        <v>2017</v>
      </c>
      <c r="D377" s="16">
        <v>1015</v>
      </c>
      <c r="E377" s="16">
        <v>0</v>
      </c>
      <c r="F377" s="16">
        <v>0</v>
      </c>
      <c r="G377" s="16">
        <v>0</v>
      </c>
      <c r="H377" s="16">
        <v>0</v>
      </c>
      <c r="I377" s="21">
        <v>0</v>
      </c>
      <c r="J377" s="2">
        <f>VLOOKUP(TEStats[Year],Years[],2,FALSE)</f>
        <v>1</v>
      </c>
      <c r="K37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(1015,1,1015,0,0,0,0,0)</v>
      </c>
    </row>
    <row r="378" spans="1:11" x14ac:dyDescent="0.25">
      <c r="A378" t="s">
        <v>312</v>
      </c>
      <c r="B378" s="2">
        <f>VLOOKUP(A378,Players[Name]:Players[PlayerId],2,FALSE)</f>
        <v>1017</v>
      </c>
      <c r="C378" s="16">
        <v>2017</v>
      </c>
      <c r="D378" s="16">
        <v>1017</v>
      </c>
      <c r="E378" s="16">
        <v>0</v>
      </c>
      <c r="F378" s="16">
        <v>0</v>
      </c>
      <c r="G378" s="16">
        <v>0</v>
      </c>
      <c r="H378" s="16">
        <v>0</v>
      </c>
      <c r="I378" s="21">
        <v>0</v>
      </c>
      <c r="J378" s="2">
        <f>VLOOKUP(TEStats[Year],Years[],2,FALSE)</f>
        <v>1</v>
      </c>
      <c r="K37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(1017,1,1017,0,0,0,0,0)</v>
      </c>
    </row>
    <row r="379" spans="1:11" x14ac:dyDescent="0.25">
      <c r="A379" t="s">
        <v>312</v>
      </c>
      <c r="B379" s="2">
        <f>VLOOKUP(A379,Players[Name]:Players[PlayerId],2,FALSE)</f>
        <v>1017</v>
      </c>
      <c r="C379" s="16">
        <v>2014</v>
      </c>
      <c r="D379" s="16">
        <v>165</v>
      </c>
      <c r="E379" s="16">
        <v>26</v>
      </c>
      <c r="F379" s="16">
        <v>259</v>
      </c>
      <c r="G379" s="16">
        <v>6</v>
      </c>
      <c r="H379" s="16">
        <v>0</v>
      </c>
      <c r="I379" s="21">
        <v>72.510000000000005</v>
      </c>
      <c r="J379" s="2">
        <f>VLOOKUP(TEStats[Year],Years[],2,FALSE)</f>
        <v>4</v>
      </c>
      <c r="K37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(1017,4,165,72.51,26,259,6,0)</v>
      </c>
    </row>
    <row r="380" spans="1:11" x14ac:dyDescent="0.25">
      <c r="A380" t="s">
        <v>312</v>
      </c>
      <c r="B380" s="2">
        <f>VLOOKUP(A380,Players[Name]:Players[PlayerId],2,FALSE)</f>
        <v>1017</v>
      </c>
      <c r="C380" s="16">
        <v>2013</v>
      </c>
      <c r="D380" s="16">
        <v>116</v>
      </c>
      <c r="E380" s="16">
        <v>54</v>
      </c>
      <c r="F380" s="16">
        <v>571</v>
      </c>
      <c r="G380" s="16">
        <v>5</v>
      </c>
      <c r="H380" s="16">
        <v>0</v>
      </c>
      <c r="I380" s="21">
        <v>107.19</v>
      </c>
      <c r="J380" s="2">
        <f>VLOOKUP(TEStats[Year],Years[],2,FALSE)</f>
        <v>5</v>
      </c>
      <c r="K38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(1017,5,116,107.19,54,571,5,0)</v>
      </c>
    </row>
    <row r="381" spans="1:11" x14ac:dyDescent="0.25">
      <c r="A381" t="s">
        <v>766</v>
      </c>
      <c r="B381" s="2">
        <f>VLOOKUP(A381,Players[Name]:Players[PlayerId],2,FALSE)</f>
        <v>1018</v>
      </c>
      <c r="C381" s="16">
        <v>2017</v>
      </c>
      <c r="D381" s="16">
        <v>1018</v>
      </c>
      <c r="E381" s="16">
        <v>0</v>
      </c>
      <c r="F381" s="16">
        <v>0</v>
      </c>
      <c r="G381" s="16">
        <v>0</v>
      </c>
      <c r="H381" s="16">
        <v>0</v>
      </c>
      <c r="I381" s="21">
        <v>1</v>
      </c>
      <c r="J381" s="2">
        <f>VLOOKUP(TEStats[Year],Years[],2,FALSE)</f>
        <v>1</v>
      </c>
      <c r="K38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(1018,1,1018,1,0,0,0,0)</v>
      </c>
    </row>
    <row r="382" spans="1:11" x14ac:dyDescent="0.25">
      <c r="A382" t="s">
        <v>555</v>
      </c>
      <c r="B382" s="2">
        <f>VLOOKUP(A382,Players[Name]:Players[PlayerId],2,FALSE)</f>
        <v>1024</v>
      </c>
      <c r="C382" s="16">
        <v>2017</v>
      </c>
      <c r="D382" s="16">
        <v>1024</v>
      </c>
      <c r="E382" s="16">
        <v>0</v>
      </c>
      <c r="F382" s="16">
        <v>0</v>
      </c>
      <c r="G382" s="16">
        <v>0</v>
      </c>
      <c r="H382" s="16">
        <v>0</v>
      </c>
      <c r="I382" s="21">
        <v>1</v>
      </c>
      <c r="J382" s="2">
        <f>VLOOKUP(TEStats[Year],Years[],2,FALSE)</f>
        <v>1</v>
      </c>
      <c r="K38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(1024,1,1024,1,0,0,0,0)</v>
      </c>
    </row>
    <row r="383" spans="1:11" x14ac:dyDescent="0.25">
      <c r="A383" t="s">
        <v>555</v>
      </c>
      <c r="B383" s="2">
        <f>VLOOKUP(A383,Players[Name]:Players[PlayerId],2,FALSE)</f>
        <v>1024</v>
      </c>
      <c r="C383" s="16">
        <v>2016</v>
      </c>
      <c r="D383" s="16">
        <v>360</v>
      </c>
      <c r="E383" s="16">
        <v>17</v>
      </c>
      <c r="F383" s="16">
        <v>123</v>
      </c>
      <c r="G383" s="16">
        <v>1</v>
      </c>
      <c r="H383" s="16">
        <v>0</v>
      </c>
      <c r="I383" s="16">
        <v>29.92</v>
      </c>
      <c r="J383" s="2">
        <f>VLOOKUP(TEStats[Year],Years[],2,FALSE)</f>
        <v>2</v>
      </c>
      <c r="K38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(1024,2,360,29.92,17,123,1,0)</v>
      </c>
    </row>
    <row r="384" spans="1:11" x14ac:dyDescent="0.25">
      <c r="A384" t="s">
        <v>1067</v>
      </c>
      <c r="B384" s="2">
        <f>VLOOKUP(A384,Players[Name]:Players[PlayerId],2,FALSE)</f>
        <v>1026</v>
      </c>
      <c r="C384" s="16">
        <v>2017</v>
      </c>
      <c r="D384" s="16">
        <v>1026</v>
      </c>
      <c r="E384" s="16">
        <v>0</v>
      </c>
      <c r="F384" s="16">
        <v>0</v>
      </c>
      <c r="G384" s="16">
        <v>0</v>
      </c>
      <c r="H384" s="16">
        <v>0</v>
      </c>
      <c r="I384" s="21">
        <v>1</v>
      </c>
      <c r="J384" s="2">
        <f>VLOOKUP(TEStats[Year],Years[],2,FALSE)</f>
        <v>1</v>
      </c>
      <c r="K38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(1026,1,1026,1,0,0,0,0)</v>
      </c>
    </row>
    <row r="385" spans="1:11" x14ac:dyDescent="0.25">
      <c r="A385" t="s">
        <v>1067</v>
      </c>
      <c r="B385" s="2">
        <f>VLOOKUP(A385,Players[Name]:Players[PlayerId],2,FALSE)</f>
        <v>1026</v>
      </c>
      <c r="C385" s="16">
        <v>2016</v>
      </c>
      <c r="D385" s="16">
        <v>405</v>
      </c>
      <c r="E385" s="16">
        <v>14</v>
      </c>
      <c r="F385" s="16">
        <v>174</v>
      </c>
      <c r="G385" s="16">
        <v>0</v>
      </c>
      <c r="H385" s="16">
        <v>0</v>
      </c>
      <c r="I385" s="16">
        <v>20.96</v>
      </c>
      <c r="J385" s="2">
        <f>VLOOKUP(TEStats[Year],Years[],2,FALSE)</f>
        <v>2</v>
      </c>
      <c r="K38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(1026,2,405,20.96,14,174,0,0)</v>
      </c>
    </row>
    <row r="386" spans="1:11" x14ac:dyDescent="0.25">
      <c r="A386" t="s">
        <v>301</v>
      </c>
      <c r="B386" s="2">
        <f>VLOOKUP(A386,Players[Name]:Players[PlayerId],2,FALSE)</f>
        <v>1027</v>
      </c>
      <c r="C386" s="16">
        <v>2017</v>
      </c>
      <c r="D386" s="16">
        <v>1027</v>
      </c>
      <c r="E386" s="16">
        <v>0</v>
      </c>
      <c r="F386" s="16">
        <v>0</v>
      </c>
      <c r="G386" s="16">
        <v>0</v>
      </c>
      <c r="H386" s="16">
        <v>0</v>
      </c>
      <c r="I386" s="21">
        <v>0</v>
      </c>
      <c r="J386" s="2">
        <f>VLOOKUP(TEStats[Year],Years[],2,FALSE)</f>
        <v>1</v>
      </c>
      <c r="K38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(1027,1,1027,0,0,0,0,0)</v>
      </c>
    </row>
    <row r="387" spans="1:11" x14ac:dyDescent="0.25">
      <c r="A387" t="s">
        <v>446</v>
      </c>
      <c r="B387" s="2">
        <f>VLOOKUP(A387,Players[Name]:Players[PlayerId],2,FALSE)</f>
        <v>1036</v>
      </c>
      <c r="C387" s="16">
        <v>2017</v>
      </c>
      <c r="D387" s="16">
        <v>1036</v>
      </c>
      <c r="E387" s="16">
        <v>0</v>
      </c>
      <c r="F387" s="16">
        <v>0</v>
      </c>
      <c r="G387" s="16">
        <v>0</v>
      </c>
      <c r="H387" s="16">
        <v>0</v>
      </c>
      <c r="I387" s="21">
        <v>0</v>
      </c>
      <c r="J387" s="2">
        <f>VLOOKUP(TEStats[Year],Years[],2,FALSE)</f>
        <v>1</v>
      </c>
      <c r="K38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(1036,1,1036,0,0,0,0,0)</v>
      </c>
    </row>
    <row r="388" spans="1:11" x14ac:dyDescent="0.25">
      <c r="A388" t="s">
        <v>449</v>
      </c>
      <c r="B388" s="2">
        <f>VLOOKUP(A388,Players[Name]:Players[PlayerId],2,FALSE)</f>
        <v>1041</v>
      </c>
      <c r="C388" s="16">
        <v>2017</v>
      </c>
      <c r="D388" s="16">
        <v>1041</v>
      </c>
      <c r="E388" s="16">
        <v>0</v>
      </c>
      <c r="F388" s="16">
        <v>0</v>
      </c>
      <c r="G388" s="16">
        <v>0</v>
      </c>
      <c r="H388" s="16">
        <v>0</v>
      </c>
      <c r="I388" s="21">
        <v>0</v>
      </c>
      <c r="J388" s="2">
        <f>VLOOKUP(TEStats[Year],Years[],2,FALSE)</f>
        <v>1</v>
      </c>
      <c r="K38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(1041,1,1041,0,0,0,0,0)</v>
      </c>
    </row>
    <row r="389" spans="1:11" x14ac:dyDescent="0.25">
      <c r="A389" t="s">
        <v>427</v>
      </c>
      <c r="B389" s="2">
        <f>VLOOKUP(A389,Players[Name]:Players[PlayerId],2,FALSE)</f>
        <v>1044</v>
      </c>
      <c r="C389" s="16">
        <v>2017</v>
      </c>
      <c r="D389" s="16">
        <v>1044</v>
      </c>
      <c r="E389" s="16">
        <v>0</v>
      </c>
      <c r="F389" s="16">
        <v>0</v>
      </c>
      <c r="G389" s="16">
        <v>0</v>
      </c>
      <c r="H389" s="16">
        <v>0</v>
      </c>
      <c r="I389" s="21">
        <v>0</v>
      </c>
      <c r="J389" s="2">
        <f>VLOOKUP(TEStats[Year],Years[],2,FALSE)</f>
        <v>1</v>
      </c>
      <c r="K38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(1044,1,1044,0,0,0,0,0)</v>
      </c>
    </row>
    <row r="390" spans="1:11" x14ac:dyDescent="0.25">
      <c r="A390" t="s">
        <v>427</v>
      </c>
      <c r="B390" s="2">
        <f>VLOOKUP(A390,Players[Name]:Players[PlayerId],2,FALSE)</f>
        <v>1044</v>
      </c>
      <c r="C390" s="16">
        <v>2014</v>
      </c>
      <c r="D390" s="16">
        <v>206</v>
      </c>
      <c r="E390" s="16">
        <v>38</v>
      </c>
      <c r="F390" s="16">
        <v>345</v>
      </c>
      <c r="G390" s="16">
        <v>2</v>
      </c>
      <c r="H390" s="16">
        <v>0</v>
      </c>
      <c r="I390" s="21">
        <v>63.8</v>
      </c>
      <c r="J390" s="2">
        <f>VLOOKUP(TEStats[Year],Years[],2,FALSE)</f>
        <v>4</v>
      </c>
      <c r="K39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(1044,4,206,63.8,38,345,2,0)</v>
      </c>
    </row>
    <row r="391" spans="1:11" x14ac:dyDescent="0.25">
      <c r="A391" t="s">
        <v>524</v>
      </c>
      <c r="B391" s="2">
        <f>VLOOKUP(A391,Players[Name]:Players[PlayerId],2,FALSE)</f>
        <v>1045</v>
      </c>
      <c r="C391" s="16">
        <v>2017</v>
      </c>
      <c r="D391" s="16">
        <v>1045</v>
      </c>
      <c r="E391" s="16">
        <v>0</v>
      </c>
      <c r="F391" s="16">
        <v>0</v>
      </c>
      <c r="G391" s="16">
        <v>0</v>
      </c>
      <c r="H391" s="16">
        <v>0</v>
      </c>
      <c r="I391" s="21">
        <v>1</v>
      </c>
      <c r="J391" s="2">
        <f>VLOOKUP(TEStats[Year],Years[],2,FALSE)</f>
        <v>1</v>
      </c>
      <c r="K39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(1045,1,1045,1,0,0,0,0)</v>
      </c>
    </row>
    <row r="392" spans="1:11" x14ac:dyDescent="0.25">
      <c r="A392" t="s">
        <v>434</v>
      </c>
      <c r="B392" s="2">
        <f>VLOOKUP(A392,Players[Name]:Players[PlayerId],2,FALSE)</f>
        <v>1049</v>
      </c>
      <c r="C392" s="16">
        <v>2017</v>
      </c>
      <c r="D392" s="16">
        <v>1049</v>
      </c>
      <c r="E392" s="16">
        <v>0</v>
      </c>
      <c r="F392" s="16">
        <v>0</v>
      </c>
      <c r="G392" s="16">
        <v>0</v>
      </c>
      <c r="H392" s="16">
        <v>0</v>
      </c>
      <c r="I392" s="21">
        <v>1</v>
      </c>
      <c r="J392" s="2">
        <f>VLOOKUP(TEStats[Year],Years[],2,FALSE)</f>
        <v>1</v>
      </c>
      <c r="K39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(1049,1,1049,1,0,0,0,0)</v>
      </c>
    </row>
    <row r="393" spans="1:11" x14ac:dyDescent="0.25">
      <c r="A393" t="s">
        <v>434</v>
      </c>
      <c r="B393" s="2">
        <f>VLOOKUP(A393,Players[Name]:Players[PlayerId],2,FALSE)</f>
        <v>1049</v>
      </c>
      <c r="C393" s="16">
        <v>2015</v>
      </c>
      <c r="D393" s="16">
        <v>237</v>
      </c>
      <c r="E393" s="16">
        <v>33</v>
      </c>
      <c r="F393" s="16">
        <v>412</v>
      </c>
      <c r="G393" s="16">
        <v>4</v>
      </c>
      <c r="H393" s="16">
        <v>0</v>
      </c>
      <c r="I393" s="16">
        <v>73.48</v>
      </c>
      <c r="J393" s="2">
        <f>VLOOKUP(TEStats[Year],Years[],2,FALSE)</f>
        <v>3</v>
      </c>
      <c r="K39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(1049,3,237,73.48,33,412,4,0)</v>
      </c>
    </row>
    <row r="394" spans="1:11" x14ac:dyDescent="0.25">
      <c r="A394" t="s">
        <v>434</v>
      </c>
      <c r="B394" s="2">
        <f>VLOOKUP(A394,Players[Name]:Players[PlayerId],2,FALSE)</f>
        <v>1049</v>
      </c>
      <c r="C394" s="16">
        <v>2014</v>
      </c>
      <c r="D394" s="16">
        <v>1443</v>
      </c>
      <c r="E394" s="16">
        <v>10</v>
      </c>
      <c r="F394" s="16">
        <v>121</v>
      </c>
      <c r="G394" s="16">
        <v>1</v>
      </c>
      <c r="H394" s="16">
        <v>0</v>
      </c>
      <c r="I394" s="21">
        <v>20.84</v>
      </c>
      <c r="J394" s="2">
        <f>VLOOKUP(TEStats[Year],Years[],2,FALSE)</f>
        <v>4</v>
      </c>
      <c r="K39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(1049,4,1443,20.84,10,121,1,0)</v>
      </c>
    </row>
    <row r="395" spans="1:11" x14ac:dyDescent="0.25">
      <c r="A395" t="s">
        <v>1055</v>
      </c>
      <c r="B395" s="2">
        <f>VLOOKUP(A395,Players[Name]:Players[PlayerId],2,FALSE)</f>
        <v>1051</v>
      </c>
      <c r="C395" s="16">
        <v>2017</v>
      </c>
      <c r="D395" s="16">
        <v>1051</v>
      </c>
      <c r="E395" s="16">
        <v>0</v>
      </c>
      <c r="F395" s="16">
        <v>0</v>
      </c>
      <c r="G395" s="16">
        <v>0</v>
      </c>
      <c r="H395" s="16">
        <v>0</v>
      </c>
      <c r="I395" s="21">
        <v>1</v>
      </c>
      <c r="J395" s="2">
        <f>VLOOKUP(TEStats[Year],Years[],2,FALSE)</f>
        <v>1</v>
      </c>
      <c r="K39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(1051,1,1051,1,0,0,0,0)</v>
      </c>
    </row>
    <row r="396" spans="1:11" x14ac:dyDescent="0.25">
      <c r="A396" t="s">
        <v>444</v>
      </c>
      <c r="B396" s="2">
        <f>VLOOKUP(A396,Players[Name]:Players[PlayerId],2,FALSE)</f>
        <v>1073</v>
      </c>
      <c r="C396" s="16">
        <v>2017</v>
      </c>
      <c r="D396" s="16">
        <v>1073</v>
      </c>
      <c r="E396" s="16">
        <v>0</v>
      </c>
      <c r="F396" s="16">
        <v>0</v>
      </c>
      <c r="G396" s="16">
        <v>0</v>
      </c>
      <c r="H396" s="16">
        <v>0</v>
      </c>
      <c r="I396" s="21">
        <v>0</v>
      </c>
      <c r="J396" s="2">
        <f>VLOOKUP(TEStats[Year],Years[],2,FALSE)</f>
        <v>1</v>
      </c>
      <c r="K39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(1073,1,1073,0,0,0,0,0)</v>
      </c>
    </row>
    <row r="397" spans="1:11" x14ac:dyDescent="0.25">
      <c r="A397" t="s">
        <v>437</v>
      </c>
      <c r="B397" s="2">
        <f>VLOOKUP(A397,Players[Name]:Players[PlayerId],2,FALSE)</f>
        <v>1082</v>
      </c>
      <c r="C397" s="16">
        <v>2017</v>
      </c>
      <c r="D397" s="16">
        <v>1082</v>
      </c>
      <c r="E397" s="16">
        <v>0</v>
      </c>
      <c r="F397" s="16">
        <v>0</v>
      </c>
      <c r="G397" s="16">
        <v>0</v>
      </c>
      <c r="H397" s="16">
        <v>0</v>
      </c>
      <c r="I397" s="21">
        <v>0</v>
      </c>
      <c r="J397" s="2">
        <f>VLOOKUP(TEStats[Year],Years[],2,FALSE)</f>
        <v>1</v>
      </c>
      <c r="K39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(1082,1,1082,0,0,0,0,0)</v>
      </c>
    </row>
    <row r="398" spans="1:11" x14ac:dyDescent="0.25">
      <c r="A398" t="s">
        <v>1294</v>
      </c>
      <c r="B398" s="2">
        <f>VLOOKUP(A398,Players[Name]:Players[PlayerId],2,FALSE)</f>
        <v>1085</v>
      </c>
      <c r="C398" s="16">
        <v>2017</v>
      </c>
      <c r="D398" s="16">
        <v>1085</v>
      </c>
      <c r="E398" s="16">
        <v>0</v>
      </c>
      <c r="F398" s="16">
        <v>0</v>
      </c>
      <c r="G398" s="16">
        <v>0</v>
      </c>
      <c r="H398" s="16">
        <v>0</v>
      </c>
      <c r="I398" s="21">
        <v>0</v>
      </c>
      <c r="J398" s="2">
        <f>VLOOKUP(TEStats[Year],Years[],2,FALSE)</f>
        <v>1</v>
      </c>
      <c r="K39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(1085,1,1085,0,0,0,0,0)</v>
      </c>
    </row>
    <row r="399" spans="1:11" x14ac:dyDescent="0.25">
      <c r="A399" t="s">
        <v>485</v>
      </c>
      <c r="B399" s="2">
        <f>VLOOKUP(A399,Players[Name]:Players[PlayerId],2,FALSE)</f>
        <v>1088</v>
      </c>
      <c r="C399" s="16">
        <v>2017</v>
      </c>
      <c r="D399" s="16">
        <v>1088</v>
      </c>
      <c r="E399" s="16">
        <v>0</v>
      </c>
      <c r="F399" s="16">
        <v>0</v>
      </c>
      <c r="G399" s="16">
        <v>0</v>
      </c>
      <c r="H399" s="16">
        <v>0</v>
      </c>
      <c r="I399" s="21">
        <v>0</v>
      </c>
      <c r="J399" s="2">
        <f>VLOOKUP(TEStats[Year],Years[],2,FALSE)</f>
        <v>1</v>
      </c>
      <c r="K39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(1088,1,1088,0,0,0,0,0)</v>
      </c>
    </row>
    <row r="400" spans="1:11" x14ac:dyDescent="0.25">
      <c r="A400" t="s">
        <v>478</v>
      </c>
      <c r="B400" s="2">
        <f>VLOOKUP(A400,Players[Name]:Players[PlayerId],2,FALSE)</f>
        <v>1094</v>
      </c>
      <c r="C400" s="16">
        <v>2017</v>
      </c>
      <c r="D400" s="16">
        <v>1094</v>
      </c>
      <c r="E400" s="16">
        <v>0</v>
      </c>
      <c r="F400" s="16">
        <v>0</v>
      </c>
      <c r="G400" s="16">
        <v>0</v>
      </c>
      <c r="H400" s="16">
        <v>0</v>
      </c>
      <c r="I400" s="21">
        <v>1</v>
      </c>
      <c r="J400" s="2">
        <f>VLOOKUP(TEStats[Year],Years[],2,FALSE)</f>
        <v>1</v>
      </c>
      <c r="K40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(1094,1,1094,1,0,0,0,0)</v>
      </c>
    </row>
    <row r="401" spans="1:11" x14ac:dyDescent="0.25">
      <c r="A401" t="s">
        <v>478</v>
      </c>
      <c r="B401" s="2">
        <f>VLOOKUP(A401,Players[Name]:Players[PlayerId],2,FALSE)</f>
        <v>1094</v>
      </c>
      <c r="C401" s="16">
        <v>2014</v>
      </c>
      <c r="D401" s="16">
        <v>1484</v>
      </c>
      <c r="E401" s="16">
        <v>10</v>
      </c>
      <c r="F401" s="16">
        <v>86</v>
      </c>
      <c r="G401" s="16">
        <v>0</v>
      </c>
      <c r="H401" s="16">
        <v>0</v>
      </c>
      <c r="I401" s="21">
        <v>13.69</v>
      </c>
      <c r="J401" s="2">
        <f>VLOOKUP(TEStats[Year],Years[],2,FALSE)</f>
        <v>4</v>
      </c>
      <c r="K40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(1094,4,1484,13.69,10,86,0,0)</v>
      </c>
    </row>
    <row r="402" spans="1:11" x14ac:dyDescent="0.25">
      <c r="A402" t="s">
        <v>462</v>
      </c>
      <c r="B402" s="2">
        <f>VLOOKUP(A402,Players[Name]:Players[PlayerId],2,FALSE)</f>
        <v>1100</v>
      </c>
      <c r="C402" s="16">
        <v>2017</v>
      </c>
      <c r="D402" s="16">
        <v>1100</v>
      </c>
      <c r="E402" s="16">
        <v>0</v>
      </c>
      <c r="F402" s="16">
        <v>0</v>
      </c>
      <c r="G402" s="16">
        <v>0</v>
      </c>
      <c r="H402" s="16">
        <v>0</v>
      </c>
      <c r="I402" s="21">
        <v>0</v>
      </c>
      <c r="J402" s="2">
        <f>VLOOKUP(TEStats[Year],Years[],2,FALSE)</f>
        <v>1</v>
      </c>
      <c r="K40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(1100,1,1100,0,0,0,0,0)</v>
      </c>
    </row>
    <row r="403" spans="1:11" x14ac:dyDescent="0.25">
      <c r="A403" t="s">
        <v>447</v>
      </c>
      <c r="B403" s="2">
        <f>VLOOKUP(A403,Players[Name]:Players[PlayerId],2,FALSE)</f>
        <v>1106</v>
      </c>
      <c r="C403" s="16">
        <v>2017</v>
      </c>
      <c r="D403" s="16">
        <v>1106</v>
      </c>
      <c r="E403" s="16">
        <v>0</v>
      </c>
      <c r="F403" s="16">
        <v>0</v>
      </c>
      <c r="G403" s="16">
        <v>0</v>
      </c>
      <c r="H403" s="16">
        <v>0</v>
      </c>
      <c r="I403" s="21">
        <v>1</v>
      </c>
      <c r="J403" s="2">
        <f>VLOOKUP(TEStats[Year],Years[],2,FALSE)</f>
        <v>1</v>
      </c>
      <c r="K40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(1106,1,1106,1,0,0,0,0)</v>
      </c>
    </row>
    <row r="404" spans="1:11" x14ac:dyDescent="0.25">
      <c r="A404" t="s">
        <v>445</v>
      </c>
      <c r="B404" s="2">
        <f>VLOOKUP(A404,Players[Name]:Players[PlayerId],2,FALSE)</f>
        <v>1110</v>
      </c>
      <c r="C404" s="16">
        <v>2017</v>
      </c>
      <c r="D404" s="16">
        <v>1110</v>
      </c>
      <c r="E404" s="16">
        <v>0</v>
      </c>
      <c r="F404" s="16">
        <v>0</v>
      </c>
      <c r="G404" s="16">
        <v>0</v>
      </c>
      <c r="H404" s="16">
        <v>0</v>
      </c>
      <c r="I404" s="21">
        <v>1</v>
      </c>
      <c r="J404" s="2">
        <f>VLOOKUP(TEStats[Year],Years[],2,FALSE)</f>
        <v>1</v>
      </c>
      <c r="K40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(1110,1,1110,1,0,0,0,0)</v>
      </c>
    </row>
    <row r="405" spans="1:11" x14ac:dyDescent="0.25">
      <c r="A405" t="s">
        <v>445</v>
      </c>
      <c r="B405" s="2">
        <f>VLOOKUP(A405,Players[Name]:Players[PlayerId],2,FALSE)</f>
        <v>1110</v>
      </c>
      <c r="C405" s="16">
        <v>2016</v>
      </c>
      <c r="D405" s="16">
        <v>370</v>
      </c>
      <c r="E405" s="16">
        <v>11</v>
      </c>
      <c r="F405" s="16">
        <v>118</v>
      </c>
      <c r="G405" s="16">
        <v>2</v>
      </c>
      <c r="H405" s="16">
        <v>0</v>
      </c>
      <c r="I405" s="16">
        <v>27.72</v>
      </c>
      <c r="J405" s="2">
        <f>VLOOKUP(TEStats[Year],Years[],2,FALSE)</f>
        <v>2</v>
      </c>
      <c r="K40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(1110,2,370,27.72,11,118,2,0)</v>
      </c>
    </row>
    <row r="406" spans="1:11" x14ac:dyDescent="0.25">
      <c r="A406" t="s">
        <v>192</v>
      </c>
      <c r="B406" s="2">
        <f>VLOOKUP(A406,Players[Name]:Players[PlayerId],2,FALSE)</f>
        <v>1111</v>
      </c>
      <c r="C406" s="16">
        <v>2017</v>
      </c>
      <c r="D406" s="16">
        <v>1111</v>
      </c>
      <c r="E406" s="16">
        <v>0</v>
      </c>
      <c r="F406" s="16">
        <v>0</v>
      </c>
      <c r="G406" s="16">
        <v>0</v>
      </c>
      <c r="H406" s="16">
        <v>0</v>
      </c>
      <c r="I406" s="21">
        <v>0</v>
      </c>
      <c r="J406" s="2">
        <f>VLOOKUP(TEStats[Year],Years[],2,FALSE)</f>
        <v>1</v>
      </c>
      <c r="K40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(1111,1,1111,0,0,0,0,0)</v>
      </c>
    </row>
    <row r="407" spans="1:11" x14ac:dyDescent="0.25">
      <c r="A407" t="s">
        <v>192</v>
      </c>
      <c r="B407" s="2">
        <f>VLOOKUP(A407,Players[Name]:Players[PlayerId],2,FALSE)</f>
        <v>1111</v>
      </c>
      <c r="C407" s="16">
        <v>2016</v>
      </c>
      <c r="D407" s="16">
        <v>135</v>
      </c>
      <c r="E407" s="16">
        <v>86</v>
      </c>
      <c r="F407" s="16">
        <v>729</v>
      </c>
      <c r="G407" s="16">
        <v>2</v>
      </c>
      <c r="H407" s="16">
        <v>1</v>
      </c>
      <c r="I407" s="16">
        <v>125.16</v>
      </c>
      <c r="J407" s="2">
        <f>VLOOKUP(TEStats[Year],Years[],2,FALSE)</f>
        <v>2</v>
      </c>
      <c r="K40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(1111,2,135,125.16,86,729,2,1)</v>
      </c>
    </row>
    <row r="408" spans="1:11" x14ac:dyDescent="0.25">
      <c r="A408" t="s">
        <v>192</v>
      </c>
      <c r="B408" s="2">
        <f>VLOOKUP(A408,Players[Name]:Players[PlayerId],2,FALSE)</f>
        <v>1111</v>
      </c>
      <c r="C408" s="16">
        <v>2014</v>
      </c>
      <c r="D408" s="16">
        <v>1466</v>
      </c>
      <c r="E408" s="16">
        <v>16</v>
      </c>
      <c r="F408" s="16">
        <v>125</v>
      </c>
      <c r="G408" s="16">
        <v>0</v>
      </c>
      <c r="H408" s="16">
        <v>0</v>
      </c>
      <c r="I408" s="21">
        <v>21</v>
      </c>
      <c r="J408" s="2">
        <f>VLOOKUP(TEStats[Year],Years[],2,FALSE)</f>
        <v>4</v>
      </c>
      <c r="K40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(1111,4,1466,21,16,125,0,0)</v>
      </c>
    </row>
    <row r="409" spans="1:11" x14ac:dyDescent="0.25">
      <c r="A409" t="s">
        <v>192</v>
      </c>
      <c r="B409" s="2">
        <f>VLOOKUP(A409,Players[Name]:Players[PlayerId],2,FALSE)</f>
        <v>1111</v>
      </c>
      <c r="C409" s="16">
        <v>2013</v>
      </c>
      <c r="D409" s="16">
        <v>1406</v>
      </c>
      <c r="E409" s="16">
        <v>20</v>
      </c>
      <c r="F409" s="16">
        <v>169</v>
      </c>
      <c r="G409" s="16">
        <v>1</v>
      </c>
      <c r="H409" s="16">
        <v>0</v>
      </c>
      <c r="I409" s="21">
        <v>32.76</v>
      </c>
      <c r="J409" s="2">
        <f>VLOOKUP(TEStats[Year],Years[],2,FALSE)</f>
        <v>5</v>
      </c>
      <c r="K40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(1111,5,1406,32.76,20,169,1,0)</v>
      </c>
    </row>
    <row r="410" spans="1:11" x14ac:dyDescent="0.25">
      <c r="A410" t="s">
        <v>905</v>
      </c>
      <c r="B410" s="2">
        <f>VLOOKUP(A410,Players[Name]:Players[PlayerId],2,FALSE)</f>
        <v>1113</v>
      </c>
      <c r="C410" s="16">
        <v>2017</v>
      </c>
      <c r="D410" s="16">
        <v>1113</v>
      </c>
      <c r="E410" s="16">
        <v>0</v>
      </c>
      <c r="F410" s="16">
        <v>0</v>
      </c>
      <c r="G410" s="16">
        <v>0</v>
      </c>
      <c r="H410" s="16">
        <v>0</v>
      </c>
      <c r="I410" s="21">
        <v>0</v>
      </c>
      <c r="J410" s="2">
        <f>VLOOKUP(TEStats[Year],Years[],2,FALSE)</f>
        <v>1</v>
      </c>
      <c r="K41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(1113,1,1113,0,0,0,0,0)</v>
      </c>
    </row>
    <row r="411" spans="1:11" x14ac:dyDescent="0.25">
      <c r="A411" t="s">
        <v>726</v>
      </c>
      <c r="B411" s="2">
        <f>VLOOKUP(A411,Players[Name]:Players[PlayerId],2,FALSE)</f>
        <v>1114</v>
      </c>
      <c r="C411" s="16">
        <v>2017</v>
      </c>
      <c r="D411" s="16">
        <v>1114</v>
      </c>
      <c r="E411" s="16">
        <v>0</v>
      </c>
      <c r="F411" s="16">
        <v>0</v>
      </c>
      <c r="G411" s="16">
        <v>0</v>
      </c>
      <c r="H411" s="16">
        <v>0</v>
      </c>
      <c r="I411" s="21">
        <v>0</v>
      </c>
      <c r="J411" s="2">
        <f>VLOOKUP(TEStats[Year],Years[],2,FALSE)</f>
        <v>1</v>
      </c>
      <c r="K41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(1114,1,1114,0,0,0,0,0)</v>
      </c>
    </row>
    <row r="412" spans="1:11" x14ac:dyDescent="0.25">
      <c r="A412" t="s">
        <v>316</v>
      </c>
      <c r="B412" s="2">
        <f>VLOOKUP(A412,Players[Name]:Players[PlayerId],2,FALSE)</f>
        <v>1115</v>
      </c>
      <c r="C412" s="16">
        <v>2017</v>
      </c>
      <c r="D412" s="16">
        <v>1115</v>
      </c>
      <c r="E412" s="16">
        <v>0</v>
      </c>
      <c r="F412" s="16">
        <v>0</v>
      </c>
      <c r="G412" s="16">
        <v>0</v>
      </c>
      <c r="H412" s="16">
        <v>0</v>
      </c>
      <c r="I412" s="21">
        <v>1</v>
      </c>
      <c r="J412" s="2">
        <f>VLOOKUP(TEStats[Year],Years[],2,FALSE)</f>
        <v>1</v>
      </c>
      <c r="K41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(1115,1,1115,1,0,0,0,0)</v>
      </c>
    </row>
    <row r="413" spans="1:11" x14ac:dyDescent="0.25">
      <c r="A413" t="s">
        <v>316</v>
      </c>
      <c r="B413" s="2">
        <f>VLOOKUP(A413,Players[Name]:Players[PlayerId],2,FALSE)</f>
        <v>1115</v>
      </c>
      <c r="C413" s="16">
        <v>2014</v>
      </c>
      <c r="D413" s="16">
        <v>258</v>
      </c>
      <c r="E413" s="16">
        <v>26</v>
      </c>
      <c r="F413" s="16">
        <v>289</v>
      </c>
      <c r="G413" s="16">
        <v>1</v>
      </c>
      <c r="H413" s="16">
        <v>0</v>
      </c>
      <c r="I413" s="21">
        <v>43.56</v>
      </c>
      <c r="J413" s="2">
        <f>VLOOKUP(TEStats[Year],Years[],2,FALSE)</f>
        <v>4</v>
      </c>
      <c r="K41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(1115,4,258,43.56,26,289,1,0)</v>
      </c>
    </row>
    <row r="414" spans="1:11" x14ac:dyDescent="0.25">
      <c r="A414" t="s">
        <v>316</v>
      </c>
      <c r="B414" s="2">
        <f>VLOOKUP(A414,Players[Name]:Players[PlayerId],2,FALSE)</f>
        <v>1115</v>
      </c>
      <c r="C414" s="16">
        <v>2013</v>
      </c>
      <c r="D414" s="16">
        <v>236</v>
      </c>
      <c r="E414" s="16">
        <v>24</v>
      </c>
      <c r="F414" s="16">
        <v>292</v>
      </c>
      <c r="G414" s="16">
        <v>2</v>
      </c>
      <c r="H414" s="16">
        <v>1</v>
      </c>
      <c r="I414" s="21">
        <v>45.68</v>
      </c>
      <c r="J414" s="2">
        <f>VLOOKUP(TEStats[Year],Years[],2,FALSE)</f>
        <v>5</v>
      </c>
      <c r="K41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(1115,5,236,45.68,24,292,2,1)</v>
      </c>
    </row>
    <row r="415" spans="1:11" x14ac:dyDescent="0.25">
      <c r="A415" t="s">
        <v>115</v>
      </c>
      <c r="B415" s="2">
        <f>VLOOKUP(A415,Players[Name]:Players[PlayerId],2,FALSE)</f>
        <v>1116</v>
      </c>
      <c r="C415" s="16">
        <v>2017</v>
      </c>
      <c r="D415" s="16">
        <v>1116</v>
      </c>
      <c r="E415" s="16">
        <v>0</v>
      </c>
      <c r="F415" s="16">
        <v>0</v>
      </c>
      <c r="G415" s="16">
        <v>0</v>
      </c>
      <c r="H415" s="16">
        <v>0</v>
      </c>
      <c r="I415" s="21">
        <v>1</v>
      </c>
      <c r="J415" s="2">
        <f>VLOOKUP(TEStats[Year],Years[],2,FALSE)</f>
        <v>1</v>
      </c>
      <c r="K41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(1116,1,1116,1,0,0,0,0)</v>
      </c>
    </row>
    <row r="416" spans="1:11" x14ac:dyDescent="0.25">
      <c r="A416" t="s">
        <v>115</v>
      </c>
      <c r="B416" s="2">
        <f>VLOOKUP(A416,Players[Name]:Players[PlayerId],2,FALSE)</f>
        <v>1116</v>
      </c>
      <c r="C416" s="16">
        <v>2013</v>
      </c>
      <c r="D416" s="16">
        <v>1413</v>
      </c>
      <c r="E416" s="16">
        <v>12</v>
      </c>
      <c r="F416" s="16">
        <v>136</v>
      </c>
      <c r="G416" s="16">
        <v>1</v>
      </c>
      <c r="H416" s="16">
        <v>0</v>
      </c>
      <c r="I416" s="21">
        <v>23.44</v>
      </c>
      <c r="J416" s="2">
        <f>VLOOKUP(TEStats[Year],Years[],2,FALSE)</f>
        <v>5</v>
      </c>
      <c r="K41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(1116,5,1413,23.44,12,136,1,0)</v>
      </c>
    </row>
    <row r="417" spans="1:11" x14ac:dyDescent="0.25">
      <c r="A417" t="s">
        <v>1157</v>
      </c>
      <c r="B417" s="2">
        <f>VLOOKUP(A417,Players[Name]:Players[PlayerId],2,FALSE)</f>
        <v>1117</v>
      </c>
      <c r="C417" s="16">
        <v>2017</v>
      </c>
      <c r="D417" s="16">
        <v>1117</v>
      </c>
      <c r="E417" s="16">
        <v>0</v>
      </c>
      <c r="F417" s="16">
        <v>0</v>
      </c>
      <c r="G417" s="16">
        <v>0</v>
      </c>
      <c r="H417" s="16">
        <v>0</v>
      </c>
      <c r="I417" s="21">
        <v>1</v>
      </c>
      <c r="J417" s="2">
        <f>VLOOKUP(TEStats[Year],Years[],2,FALSE)</f>
        <v>1</v>
      </c>
      <c r="K41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(1117,1,1117,1,0,0,0,0)</v>
      </c>
    </row>
    <row r="418" spans="1:11" x14ac:dyDescent="0.25">
      <c r="A418" t="s">
        <v>453</v>
      </c>
      <c r="B418" s="2">
        <f>VLOOKUP(A418,Players[Name]:Players[PlayerId],2,FALSE)</f>
        <v>1118</v>
      </c>
      <c r="C418" s="16">
        <v>2017</v>
      </c>
      <c r="D418" s="16">
        <v>1118</v>
      </c>
      <c r="E418" s="16">
        <v>0</v>
      </c>
      <c r="F418" s="16">
        <v>0</v>
      </c>
      <c r="G418" s="16">
        <v>0</v>
      </c>
      <c r="H418" s="16">
        <v>0</v>
      </c>
      <c r="I418" s="21">
        <v>1</v>
      </c>
      <c r="J418" s="2">
        <f>VLOOKUP(TEStats[Year],Years[],2,FALSE)</f>
        <v>1</v>
      </c>
      <c r="K41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(1118,1,1118,1,0,0,0,0)</v>
      </c>
    </row>
    <row r="419" spans="1:11" x14ac:dyDescent="0.25">
      <c r="A419" t="s">
        <v>1128</v>
      </c>
      <c r="B419" s="2">
        <f>VLOOKUP(A419,Players[Name]:Players[PlayerId],2,FALSE)</f>
        <v>1121</v>
      </c>
      <c r="C419" s="16">
        <v>2017</v>
      </c>
      <c r="D419" s="16">
        <v>1121</v>
      </c>
      <c r="E419" s="16">
        <v>0</v>
      </c>
      <c r="F419" s="16">
        <v>0</v>
      </c>
      <c r="G419" s="16">
        <v>0</v>
      </c>
      <c r="H419" s="16">
        <v>0</v>
      </c>
      <c r="I419" s="21">
        <v>1</v>
      </c>
      <c r="J419" s="2">
        <f>VLOOKUP(TEStats[Year],Years[],2,FALSE)</f>
        <v>1</v>
      </c>
      <c r="K41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(1121,1,1121,1,0,0,0,0)</v>
      </c>
    </row>
    <row r="420" spans="1:11" x14ac:dyDescent="0.25">
      <c r="A420" t="s">
        <v>200</v>
      </c>
      <c r="B420" s="2">
        <f>VLOOKUP(A420,Players[Name]:Players[PlayerId],2,FALSE)</f>
        <v>1128</v>
      </c>
      <c r="C420" s="16">
        <v>2017</v>
      </c>
      <c r="D420" s="16">
        <v>1128</v>
      </c>
      <c r="E420" s="16">
        <v>0</v>
      </c>
      <c r="F420" s="16">
        <v>0</v>
      </c>
      <c r="G420" s="16">
        <v>0</v>
      </c>
      <c r="H420" s="16">
        <v>0</v>
      </c>
      <c r="I420" s="21">
        <v>0</v>
      </c>
      <c r="J420" s="2">
        <f>VLOOKUP(TEStats[Year],Years[],2,FALSE)</f>
        <v>1</v>
      </c>
      <c r="K42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(1128,1,1128,0,0,0,0,0)</v>
      </c>
    </row>
    <row r="421" spans="1:11" x14ac:dyDescent="0.25">
      <c r="A421" t="s">
        <v>200</v>
      </c>
      <c r="B421" s="2">
        <f>VLOOKUP(A421,Players[Name]:Players[PlayerId],2,FALSE)</f>
        <v>1128</v>
      </c>
      <c r="C421" s="16">
        <v>2014</v>
      </c>
      <c r="D421" s="16">
        <v>279</v>
      </c>
      <c r="E421" s="16">
        <v>17</v>
      </c>
      <c r="F421" s="16">
        <v>242</v>
      </c>
      <c r="G421" s="16">
        <v>1</v>
      </c>
      <c r="H421" s="16">
        <v>0</v>
      </c>
      <c r="I421" s="21">
        <v>32.68</v>
      </c>
      <c r="J421" s="2">
        <f>VLOOKUP(TEStats[Year],Years[],2,FALSE)</f>
        <v>4</v>
      </c>
      <c r="K42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(1128,4,279,32.68,17,242,1,0)</v>
      </c>
    </row>
    <row r="422" spans="1:11" x14ac:dyDescent="0.25">
      <c r="A422" t="s">
        <v>200</v>
      </c>
      <c r="B422" s="2">
        <f>VLOOKUP(A422,Players[Name]:Players[PlayerId],2,FALSE)</f>
        <v>1128</v>
      </c>
      <c r="C422" s="16">
        <v>2013</v>
      </c>
      <c r="D422" s="16">
        <v>288</v>
      </c>
      <c r="E422" s="16">
        <v>26</v>
      </c>
      <c r="F422" s="16">
        <v>215</v>
      </c>
      <c r="G422" s="16">
        <v>2</v>
      </c>
      <c r="H422" s="16">
        <v>1</v>
      </c>
      <c r="I422" s="21">
        <v>44.6</v>
      </c>
      <c r="J422" s="2">
        <f>VLOOKUP(TEStats[Year],Years[],2,FALSE)</f>
        <v>5</v>
      </c>
      <c r="K42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(1128,5,288,44.6,26,215,2,1)</v>
      </c>
    </row>
    <row r="423" spans="1:11" x14ac:dyDescent="0.25">
      <c r="A423" t="s">
        <v>965</v>
      </c>
      <c r="B423" s="2">
        <f>VLOOKUP(A423,Players[Name]:Players[PlayerId],2,FALSE)</f>
        <v>1129</v>
      </c>
      <c r="C423" s="16">
        <v>2017</v>
      </c>
      <c r="D423" s="16">
        <v>1129</v>
      </c>
      <c r="E423" s="16">
        <v>0</v>
      </c>
      <c r="F423" s="16">
        <v>0</v>
      </c>
      <c r="G423" s="16">
        <v>0</v>
      </c>
      <c r="H423" s="16">
        <v>0</v>
      </c>
      <c r="I423" s="21">
        <v>0</v>
      </c>
      <c r="J423" s="2">
        <f>VLOOKUP(TEStats[Year],Years[],2,FALSE)</f>
        <v>1</v>
      </c>
      <c r="K42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(1129,1,1129,0,0,0,0,0)</v>
      </c>
    </row>
    <row r="424" spans="1:11" x14ac:dyDescent="0.25">
      <c r="A424" t="s">
        <v>802</v>
      </c>
      <c r="B424" s="2">
        <f>VLOOKUP(A424,Players[Name]:Players[PlayerId],2,FALSE)</f>
        <v>1131</v>
      </c>
      <c r="C424" s="16">
        <v>2017</v>
      </c>
      <c r="D424" s="16">
        <v>1131</v>
      </c>
      <c r="E424" s="16">
        <v>0</v>
      </c>
      <c r="F424" s="16">
        <v>0</v>
      </c>
      <c r="G424" s="16">
        <v>0</v>
      </c>
      <c r="H424" s="16">
        <v>0</v>
      </c>
      <c r="I424" s="21">
        <v>1</v>
      </c>
      <c r="J424" s="2">
        <f>VLOOKUP(TEStats[Year],Years[],2,FALSE)</f>
        <v>1</v>
      </c>
      <c r="K42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(1131,1,1131,1,0,0,0,0)</v>
      </c>
    </row>
    <row r="425" spans="1:11" x14ac:dyDescent="0.25">
      <c r="A425" t="s">
        <v>194</v>
      </c>
      <c r="B425" s="2">
        <f>VLOOKUP(A425,Players[Name]:Players[PlayerId],2,FALSE)</f>
        <v>1132</v>
      </c>
      <c r="C425" s="16">
        <v>2017</v>
      </c>
      <c r="D425" s="16">
        <v>1132</v>
      </c>
      <c r="E425" s="16">
        <v>0</v>
      </c>
      <c r="F425" s="16">
        <v>0</v>
      </c>
      <c r="G425" s="16">
        <v>0</v>
      </c>
      <c r="H425" s="16">
        <v>0</v>
      </c>
      <c r="I425" s="21">
        <v>0</v>
      </c>
      <c r="J425" s="2">
        <f>VLOOKUP(TEStats[Year],Years[],2,FALSE)</f>
        <v>1</v>
      </c>
      <c r="K42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(1132,1,1132,0,0,0,0,0)</v>
      </c>
    </row>
    <row r="426" spans="1:11" x14ac:dyDescent="0.25">
      <c r="A426" t="s">
        <v>194</v>
      </c>
      <c r="B426" s="2">
        <f>VLOOKUP(A426,Players[Name]:Players[PlayerId],2,FALSE)</f>
        <v>1132</v>
      </c>
      <c r="C426" s="16">
        <v>2014</v>
      </c>
      <c r="D426" s="16">
        <v>223</v>
      </c>
      <c r="E426" s="16">
        <v>23</v>
      </c>
      <c r="F426" s="16">
        <v>247</v>
      </c>
      <c r="G426" s="16">
        <v>3</v>
      </c>
      <c r="H426" s="16">
        <v>0</v>
      </c>
      <c r="I426" s="21">
        <v>50.88</v>
      </c>
      <c r="J426" s="2">
        <f>VLOOKUP(TEStats[Year],Years[],2,FALSE)</f>
        <v>4</v>
      </c>
      <c r="K42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(1132,4,223,50.88,23,247,3,0)</v>
      </c>
    </row>
    <row r="427" spans="1:11" x14ac:dyDescent="0.25">
      <c r="A427" t="s">
        <v>194</v>
      </c>
      <c r="B427" s="2">
        <f>VLOOKUP(A427,Players[Name]:Players[PlayerId],2,FALSE)</f>
        <v>1132</v>
      </c>
      <c r="C427" s="16">
        <v>2013</v>
      </c>
      <c r="D427" s="16">
        <v>170</v>
      </c>
      <c r="E427" s="16">
        <v>26</v>
      </c>
      <c r="F427" s="16">
        <v>398</v>
      </c>
      <c r="G427" s="16">
        <v>4</v>
      </c>
      <c r="H427" s="16">
        <v>0</v>
      </c>
      <c r="I427" s="21">
        <v>65.92</v>
      </c>
      <c r="J427" s="2">
        <f>VLOOKUP(TEStats[Year],Years[],2,FALSE)</f>
        <v>5</v>
      </c>
      <c r="K42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(1132,5,170,65.92,26,398,4,0)</v>
      </c>
    </row>
    <row r="428" spans="1:11" x14ac:dyDescent="0.25">
      <c r="A428" t="s">
        <v>470</v>
      </c>
      <c r="B428" s="2">
        <f>VLOOKUP(A428,Players[Name]:Players[PlayerId],2,FALSE)</f>
        <v>1141</v>
      </c>
      <c r="C428" s="16">
        <v>2017</v>
      </c>
      <c r="D428" s="16">
        <v>1141</v>
      </c>
      <c r="E428" s="16">
        <v>0</v>
      </c>
      <c r="F428" s="16">
        <v>0</v>
      </c>
      <c r="G428" s="16">
        <v>0</v>
      </c>
      <c r="H428" s="16">
        <v>0</v>
      </c>
      <c r="I428" s="21">
        <v>1</v>
      </c>
      <c r="J428" s="2">
        <f>VLOOKUP(TEStats[Year],Years[],2,FALSE)</f>
        <v>1</v>
      </c>
      <c r="K42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(1141,1,1141,1,0,0,0,0)</v>
      </c>
    </row>
    <row r="429" spans="1:11" x14ac:dyDescent="0.25">
      <c r="A429" t="s">
        <v>467</v>
      </c>
      <c r="B429" s="2">
        <f>VLOOKUP(A429,Players[Name]:Players[PlayerId],2,FALSE)</f>
        <v>1147</v>
      </c>
      <c r="C429" s="16">
        <v>2017</v>
      </c>
      <c r="D429" s="16">
        <v>1147</v>
      </c>
      <c r="E429" s="16">
        <v>0</v>
      </c>
      <c r="F429" s="16">
        <v>0</v>
      </c>
      <c r="G429" s="16">
        <v>0</v>
      </c>
      <c r="H429" s="16">
        <v>0</v>
      </c>
      <c r="I429" s="21">
        <v>0</v>
      </c>
      <c r="J429" s="2">
        <f>VLOOKUP(TEStats[Year],Years[],2,FALSE)</f>
        <v>1</v>
      </c>
      <c r="K42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(1147,1,1147,0,0,0,0,0)</v>
      </c>
    </row>
    <row r="430" spans="1:11" x14ac:dyDescent="0.25">
      <c r="A430" t="s">
        <v>686</v>
      </c>
      <c r="B430" s="2">
        <f>VLOOKUP(A430,Players[Name]:Players[PlayerId],2,FALSE)</f>
        <v>1152</v>
      </c>
      <c r="C430" s="16">
        <v>2017</v>
      </c>
      <c r="D430" s="16">
        <v>1152</v>
      </c>
      <c r="E430" s="16">
        <v>0</v>
      </c>
      <c r="F430" s="16">
        <v>0</v>
      </c>
      <c r="G430" s="16">
        <v>0</v>
      </c>
      <c r="H430" s="16">
        <v>0</v>
      </c>
      <c r="I430" s="21">
        <v>1</v>
      </c>
      <c r="J430" s="2">
        <f>VLOOKUP(TEStats[Year],Years[],2,FALSE)</f>
        <v>1</v>
      </c>
      <c r="K43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(1152,1,1152,1,0,0,0,0)</v>
      </c>
    </row>
    <row r="431" spans="1:11" x14ac:dyDescent="0.25">
      <c r="A431" t="s">
        <v>609</v>
      </c>
      <c r="B431" s="2">
        <f>VLOOKUP(A431,Players[Name]:Players[PlayerId],2,FALSE)</f>
        <v>1156</v>
      </c>
      <c r="C431" s="16">
        <v>2017</v>
      </c>
      <c r="D431" s="16">
        <v>1156</v>
      </c>
      <c r="E431" s="16">
        <v>0</v>
      </c>
      <c r="F431" s="16">
        <v>0</v>
      </c>
      <c r="G431" s="16">
        <v>0</v>
      </c>
      <c r="H431" s="16">
        <v>0</v>
      </c>
      <c r="I431" s="21">
        <v>1</v>
      </c>
      <c r="J431" s="2">
        <f>VLOOKUP(TEStats[Year],Years[],2,FALSE)</f>
        <v>1</v>
      </c>
      <c r="K43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(1156,1,1156,1,0,0,0,0)</v>
      </c>
    </row>
    <row r="432" spans="1:11" x14ac:dyDescent="0.25">
      <c r="A432" t="s">
        <v>1122</v>
      </c>
      <c r="B432" s="2">
        <f>VLOOKUP(A432,Players[Name]:Players[PlayerId],2,FALSE)</f>
        <v>1158</v>
      </c>
      <c r="C432" s="16">
        <v>2017</v>
      </c>
      <c r="D432" s="16">
        <v>1158</v>
      </c>
      <c r="E432" s="16">
        <v>0</v>
      </c>
      <c r="F432" s="16">
        <v>0</v>
      </c>
      <c r="G432" s="16">
        <v>0</v>
      </c>
      <c r="H432" s="16">
        <v>0</v>
      </c>
      <c r="I432" s="21">
        <v>1</v>
      </c>
      <c r="J432" s="2">
        <f>VLOOKUP(TEStats[Year],Years[],2,FALSE)</f>
        <v>1</v>
      </c>
      <c r="K43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(1158,1,1158,1,0,0,0,0)</v>
      </c>
    </row>
    <row r="433" spans="1:11" x14ac:dyDescent="0.25">
      <c r="A433" t="s">
        <v>508</v>
      </c>
      <c r="B433" s="2">
        <f>VLOOKUP(A433,Players[Name]:Players[PlayerId],2,FALSE)</f>
        <v>1159</v>
      </c>
      <c r="C433" s="16">
        <v>2017</v>
      </c>
      <c r="D433" s="16">
        <v>1159</v>
      </c>
      <c r="E433" s="16">
        <v>0</v>
      </c>
      <c r="F433" s="16">
        <v>0</v>
      </c>
      <c r="G433" s="16">
        <v>0</v>
      </c>
      <c r="H433" s="16">
        <v>0</v>
      </c>
      <c r="I433" s="21">
        <v>1</v>
      </c>
      <c r="J433" s="2">
        <f>VLOOKUP(TEStats[Year],Years[],2,FALSE)</f>
        <v>1</v>
      </c>
      <c r="K433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(1159,1,1159,1,0,0,0,0)</v>
      </c>
    </row>
    <row r="434" spans="1:11" x14ac:dyDescent="0.25">
      <c r="A434" t="s">
        <v>508</v>
      </c>
      <c r="B434" s="2">
        <f>VLOOKUP(A434,Players[Name]:Players[PlayerId],2,FALSE)</f>
        <v>1159</v>
      </c>
      <c r="C434" s="16">
        <v>2016</v>
      </c>
      <c r="D434" s="16">
        <v>385</v>
      </c>
      <c r="E434" s="16">
        <v>10</v>
      </c>
      <c r="F434" s="16">
        <v>85</v>
      </c>
      <c r="G434" s="16">
        <v>2</v>
      </c>
      <c r="H434" s="16">
        <v>0</v>
      </c>
      <c r="I434" s="16">
        <v>25.4</v>
      </c>
      <c r="J434" s="2">
        <f>VLOOKUP(TEStats[Year],Years[],2,FALSE)</f>
        <v>2</v>
      </c>
      <c r="K434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(1159,2,385,25.4,10,85,2,0)</v>
      </c>
    </row>
    <row r="435" spans="1:11" x14ac:dyDescent="0.25">
      <c r="A435" t="s">
        <v>440</v>
      </c>
      <c r="B435" s="2">
        <f>VLOOKUP(A435,Players[Name]:Players[PlayerId],2,FALSE)</f>
        <v>1161</v>
      </c>
      <c r="C435" s="16">
        <v>2017</v>
      </c>
      <c r="D435" s="16">
        <v>1161</v>
      </c>
      <c r="E435" s="16">
        <v>0</v>
      </c>
      <c r="F435" s="16">
        <v>0</v>
      </c>
      <c r="G435" s="16">
        <v>0</v>
      </c>
      <c r="H435" s="16">
        <v>0</v>
      </c>
      <c r="I435" s="21">
        <v>0</v>
      </c>
      <c r="J435" s="2">
        <f>VLOOKUP(TEStats[Year],Years[],2,FALSE)</f>
        <v>1</v>
      </c>
      <c r="K435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(1161,1,1161,0,0,0,0,0)</v>
      </c>
    </row>
    <row r="436" spans="1:11" x14ac:dyDescent="0.25">
      <c r="A436" t="s">
        <v>509</v>
      </c>
      <c r="B436" s="2">
        <f>VLOOKUP(A436,Players[Name]:Players[PlayerId],2,FALSE)</f>
        <v>1162</v>
      </c>
      <c r="C436" s="16">
        <v>2017</v>
      </c>
      <c r="D436" s="16">
        <v>1162</v>
      </c>
      <c r="E436" s="16">
        <v>0</v>
      </c>
      <c r="F436" s="16">
        <v>0</v>
      </c>
      <c r="G436" s="16">
        <v>0</v>
      </c>
      <c r="H436" s="16">
        <v>0</v>
      </c>
      <c r="I436" s="21">
        <v>1</v>
      </c>
      <c r="J436" s="2">
        <f>VLOOKUP(TEStats[Year],Years[],2,FALSE)</f>
        <v>1</v>
      </c>
      <c r="K436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(1162,1,1162,1,0,0,0,0)</v>
      </c>
    </row>
    <row r="437" spans="1:11" x14ac:dyDescent="0.25">
      <c r="A437" t="s">
        <v>745</v>
      </c>
      <c r="B437" s="2">
        <f>VLOOKUP(A437,Players[Name]:Players[PlayerId],2,FALSE)</f>
        <v>1163</v>
      </c>
      <c r="C437" s="16">
        <v>2017</v>
      </c>
      <c r="D437" s="16">
        <v>1163</v>
      </c>
      <c r="E437" s="16">
        <v>0</v>
      </c>
      <c r="F437" s="16">
        <v>0</v>
      </c>
      <c r="G437" s="16">
        <v>0</v>
      </c>
      <c r="H437" s="16">
        <v>0</v>
      </c>
      <c r="I437" s="21">
        <v>1</v>
      </c>
      <c r="J437" s="2">
        <f>VLOOKUP(TEStats[Year],Years[],2,FALSE)</f>
        <v>1</v>
      </c>
      <c r="K437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(1163,1,1163,1,0,0,0,0)</v>
      </c>
    </row>
    <row r="438" spans="1:11" x14ac:dyDescent="0.25">
      <c r="A438" t="s">
        <v>745</v>
      </c>
      <c r="B438" s="2">
        <f>VLOOKUP(A438,Players[Name]:Players[PlayerId],2,FALSE)</f>
        <v>1163</v>
      </c>
      <c r="C438" s="16">
        <v>2016</v>
      </c>
      <c r="D438" s="16">
        <v>353</v>
      </c>
      <c r="E438" s="16">
        <v>19</v>
      </c>
      <c r="F438" s="16">
        <v>161</v>
      </c>
      <c r="G438" s="16">
        <v>1</v>
      </c>
      <c r="H438" s="16">
        <v>0</v>
      </c>
      <c r="I438" s="16">
        <v>31.44</v>
      </c>
      <c r="J438" s="2">
        <f>VLOOKUP(TEStats[Year],Years[],2,FALSE)</f>
        <v>2</v>
      </c>
      <c r="K438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(1163,2,353,31.44,19,161,1,0)</v>
      </c>
    </row>
    <row r="439" spans="1:11" x14ac:dyDescent="0.25">
      <c r="A439" t="s">
        <v>460</v>
      </c>
      <c r="B439" s="2">
        <f>VLOOKUP(A439,Players[Name]:Players[PlayerId],2,FALSE)</f>
        <v>1170</v>
      </c>
      <c r="C439" s="16">
        <v>2017</v>
      </c>
      <c r="D439" s="16">
        <v>1170</v>
      </c>
      <c r="E439" s="16">
        <v>0</v>
      </c>
      <c r="F439" s="16">
        <v>0</v>
      </c>
      <c r="G439" s="16">
        <v>0</v>
      </c>
      <c r="H439" s="16">
        <v>0</v>
      </c>
      <c r="I439" s="21">
        <v>1</v>
      </c>
      <c r="J439" s="2">
        <f>VLOOKUP(TEStats[Year],Years[],2,FALSE)</f>
        <v>1</v>
      </c>
      <c r="K439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(1170,1,1170,1,0,0,0,0)</v>
      </c>
    </row>
    <row r="440" spans="1:11" x14ac:dyDescent="0.25">
      <c r="A440" t="s">
        <v>454</v>
      </c>
      <c r="B440" s="2">
        <f>VLOOKUP(A440,Players[Name]:Players[PlayerId],2,FALSE)</f>
        <v>1171</v>
      </c>
      <c r="C440" s="16">
        <v>2017</v>
      </c>
      <c r="D440" s="16">
        <v>1171</v>
      </c>
      <c r="E440" s="16">
        <v>0</v>
      </c>
      <c r="F440" s="16">
        <v>0</v>
      </c>
      <c r="G440" s="16">
        <v>0</v>
      </c>
      <c r="H440" s="16">
        <v>0</v>
      </c>
      <c r="I440" s="21">
        <v>0</v>
      </c>
      <c r="J440" s="2">
        <f>VLOOKUP(TEStats[Year],Years[],2,FALSE)</f>
        <v>1</v>
      </c>
      <c r="K440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(1171,1,1171,0,0,0,0,0)</v>
      </c>
    </row>
    <row r="441" spans="1:11" x14ac:dyDescent="0.25">
      <c r="A441" t="s">
        <v>913</v>
      </c>
      <c r="B441" s="2">
        <f>VLOOKUP(A441,Players[Name]:Players[PlayerId],2,FALSE)</f>
        <v>1172</v>
      </c>
      <c r="C441" s="16">
        <v>2017</v>
      </c>
      <c r="D441" s="16">
        <v>1172</v>
      </c>
      <c r="E441" s="16">
        <v>0</v>
      </c>
      <c r="F441" s="16">
        <v>0</v>
      </c>
      <c r="G441" s="16">
        <v>0</v>
      </c>
      <c r="H441" s="16">
        <v>0</v>
      </c>
      <c r="I441" s="21">
        <v>0</v>
      </c>
      <c r="J441" s="2">
        <f>VLOOKUP(TEStats[Year],Years[],2,FALSE)</f>
        <v>1</v>
      </c>
      <c r="K441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(1172,1,1172,0,0,0,0,0)</v>
      </c>
    </row>
    <row r="442" spans="1:11" x14ac:dyDescent="0.25">
      <c r="A442" t="s">
        <v>442</v>
      </c>
      <c r="B442" s="2">
        <f>VLOOKUP(A442,Players[Name]:Players[PlayerId],2,FALSE)</f>
        <v>1175</v>
      </c>
      <c r="C442" s="16">
        <v>2017</v>
      </c>
      <c r="D442" s="16">
        <v>1175</v>
      </c>
      <c r="E442" s="16">
        <v>0</v>
      </c>
      <c r="F442" s="16">
        <v>0</v>
      </c>
      <c r="G442" s="16">
        <v>0</v>
      </c>
      <c r="H442" s="16">
        <v>0</v>
      </c>
      <c r="I442" s="21">
        <v>1</v>
      </c>
      <c r="J442" s="2">
        <f>VLOOKUP(TEStats[Year],Years[],2,FALSE)</f>
        <v>1</v>
      </c>
      <c r="K442" s="2" t="str">
        <f>CONCATENATE("INSERT INTO teStats(playerId,yearId,ranking,points,receptions,receivingYards,receivingTDs,fumbles) VALUES (",TEStats[playerId],",",TEStats[YearId],",",TEStats[Rank],",",TEStats[Points],",",TEStats[Receptions],",",TEStats[RecYards],",",TEStats[RecTDs],",",TEStats[Fumbles],")")</f>
        <v>INSERT INTO teStats(playerId,yearId,ranking,points,receptions,receivingYards,receivingTDs,fumbles) VALUES (1175,1,1175,1,0,0,0,0)</v>
      </c>
    </row>
  </sheetData>
  <conditionalFormatting sqref="C2:C4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42">
    <cfRule type="colorScale" priority="5">
      <colorScale>
        <cfvo type="min"/>
        <cfvo type="max"/>
        <color rgb="FFFCFCFF"/>
        <color rgb="FF63BE7B"/>
      </colorScale>
    </cfRule>
  </conditionalFormatting>
  <conditionalFormatting sqref="F2:F442">
    <cfRule type="colorScale" priority="4">
      <colorScale>
        <cfvo type="min"/>
        <cfvo type="max"/>
        <color rgb="FFFCFCFF"/>
        <color rgb="FF63BE7B"/>
      </colorScale>
    </cfRule>
  </conditionalFormatting>
  <conditionalFormatting sqref="G2:G442">
    <cfRule type="colorScale" priority="3">
      <colorScale>
        <cfvo type="min"/>
        <cfvo type="max"/>
        <color rgb="FFFCFCFF"/>
        <color rgb="FF63BE7B"/>
      </colorScale>
    </cfRule>
  </conditionalFormatting>
  <conditionalFormatting sqref="H2:H44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:I44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topLeftCell="A97" zoomScale="85" zoomScaleNormal="85" workbookViewId="0">
      <selection activeCell="J2" sqref="J2:J161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28515625" bestFit="1" customWidth="1"/>
    <col min="4" max="4" width="10.28515625" bestFit="1" customWidth="1"/>
    <col min="5" max="5" width="7.5703125" bestFit="1" customWidth="1"/>
    <col min="6" max="6" width="8" bestFit="1" customWidth="1"/>
    <col min="7" max="7" width="6.5703125" bestFit="1" customWidth="1"/>
    <col min="8" max="8" width="8.85546875" bestFit="1" customWidth="1"/>
    <col min="9" max="9" width="9" bestFit="1" customWidth="1"/>
    <col min="10" max="10" width="106.42578125" bestFit="1" customWidth="1"/>
  </cols>
  <sheetData>
    <row r="1" spans="1:10" x14ac:dyDescent="0.25">
      <c r="A1" t="s">
        <v>226</v>
      </c>
      <c r="B1" t="s">
        <v>245</v>
      </c>
      <c r="C1" t="s">
        <v>244</v>
      </c>
      <c r="D1" t="s">
        <v>247</v>
      </c>
      <c r="E1" t="s">
        <v>250</v>
      </c>
      <c r="F1" t="s">
        <v>248</v>
      </c>
      <c r="G1" t="s">
        <v>236</v>
      </c>
      <c r="H1" t="s">
        <v>249</v>
      </c>
      <c r="I1" t="s">
        <v>256</v>
      </c>
      <c r="J1" t="s">
        <v>233</v>
      </c>
    </row>
    <row r="2" spans="1:10" x14ac:dyDescent="0.25">
      <c r="A2" s="8" t="s">
        <v>140</v>
      </c>
      <c r="B2" s="2">
        <f>VLOOKUP(A2,Players[Name]:Players[PlayerId],2,FALSE)</f>
        <v>115</v>
      </c>
      <c r="C2">
        <v>2017</v>
      </c>
      <c r="D2" s="9">
        <v>115</v>
      </c>
      <c r="E2" s="10">
        <v>357</v>
      </c>
      <c r="F2" s="16">
        <v>33.1</v>
      </c>
      <c r="G2" s="16">
        <v>13.1</v>
      </c>
      <c r="H2" s="16">
        <v>139.56</v>
      </c>
      <c r="I2" s="2">
        <f>VLOOKUP(DSTStats[Year],Years[],2,FALSE)</f>
        <v>1</v>
      </c>
      <c r="J2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(115,1,115,139.56,357,33.1,13.1)</v>
      </c>
    </row>
    <row r="3" spans="1:10" x14ac:dyDescent="0.25">
      <c r="A3" t="s">
        <v>140</v>
      </c>
      <c r="B3" s="2">
        <f>VLOOKUP(A3,Players[Name]:Players[PlayerId],2,FALSE)</f>
        <v>115</v>
      </c>
      <c r="C3">
        <v>2016</v>
      </c>
      <c r="D3">
        <v>61</v>
      </c>
      <c r="E3">
        <v>305</v>
      </c>
      <c r="F3" s="16">
        <v>28</v>
      </c>
      <c r="G3" s="16">
        <v>18</v>
      </c>
      <c r="H3" s="16">
        <v>174</v>
      </c>
      <c r="I3" s="2">
        <f>VLOOKUP(DSTStats[Year],Years[],2,FALSE)</f>
        <v>2</v>
      </c>
      <c r="J3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(115,2,61,174,305,28,18)</v>
      </c>
    </row>
    <row r="4" spans="1:10" x14ac:dyDescent="0.25">
      <c r="A4" t="s">
        <v>140</v>
      </c>
      <c r="B4" s="2">
        <f>VLOOKUP(A4,Players[Name]:Players[PlayerId],2,FALSE)</f>
        <v>115</v>
      </c>
      <c r="C4">
        <v>2015</v>
      </c>
      <c r="D4">
        <v>46</v>
      </c>
      <c r="E4">
        <v>275</v>
      </c>
      <c r="F4" s="16">
        <v>47</v>
      </c>
      <c r="G4" s="16">
        <v>22</v>
      </c>
      <c r="H4" s="16">
        <v>192</v>
      </c>
      <c r="I4" s="2">
        <f>VLOOKUP(DSTStats[Year],Years[],2,FALSE)</f>
        <v>3</v>
      </c>
      <c r="J4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(115,3,46,192,275,47,22)</v>
      </c>
    </row>
    <row r="5" spans="1:10" x14ac:dyDescent="0.25">
      <c r="A5" t="s">
        <v>140</v>
      </c>
      <c r="B5" s="2">
        <f>VLOOKUP(A5,Players[Name]:Players[PlayerId],2,FALSE)</f>
        <v>115</v>
      </c>
      <c r="C5">
        <v>2014</v>
      </c>
      <c r="D5">
        <v>239</v>
      </c>
      <c r="E5">
        <v>279</v>
      </c>
      <c r="F5" s="20">
        <v>46</v>
      </c>
      <c r="G5" s="20">
        <v>6</v>
      </c>
      <c r="H5" s="7">
        <v>120</v>
      </c>
      <c r="I5" s="2">
        <f>VLOOKUP(DSTStats[Year],Years[],2,FALSE)</f>
        <v>4</v>
      </c>
      <c r="J5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(115,4,239,120,279,46,6)</v>
      </c>
    </row>
    <row r="6" spans="1:10" x14ac:dyDescent="0.25">
      <c r="A6" t="s">
        <v>140</v>
      </c>
      <c r="B6" s="2">
        <f>VLOOKUP(A6,Players[Name]:Players[PlayerId],2,FALSE)</f>
        <v>115</v>
      </c>
      <c r="C6">
        <v>2013</v>
      </c>
      <c r="D6">
        <v>65</v>
      </c>
      <c r="E6">
        <v>303</v>
      </c>
      <c r="F6" s="20">
        <v>47</v>
      </c>
      <c r="G6" s="20">
        <v>21</v>
      </c>
      <c r="H6" s="7">
        <v>207</v>
      </c>
      <c r="I6" s="2">
        <f>VLOOKUP(DSTStats[Year],Years[],2,FALSE)</f>
        <v>5</v>
      </c>
      <c r="J6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(115,5,65,207,303,47,21)</v>
      </c>
    </row>
    <row r="7" spans="1:10" x14ac:dyDescent="0.25">
      <c r="A7" t="s">
        <v>152</v>
      </c>
      <c r="B7" s="2">
        <f>VLOOKUP(A7,Players[Name]:Players[PlayerId],2,FALSE)</f>
        <v>123</v>
      </c>
      <c r="C7">
        <v>2017</v>
      </c>
      <c r="D7">
        <v>123</v>
      </c>
      <c r="E7">
        <v>329</v>
      </c>
      <c r="F7" s="16">
        <v>46.7</v>
      </c>
      <c r="G7" s="16">
        <v>13.5</v>
      </c>
      <c r="H7" s="16">
        <v>135.54</v>
      </c>
      <c r="I7" s="2">
        <f>VLOOKUP(DSTStats[Year],Years[],2,FALSE)</f>
        <v>1</v>
      </c>
      <c r="J7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(123,1,123,135.54,329,46.7,13.5)</v>
      </c>
    </row>
    <row r="8" spans="1:10" x14ac:dyDescent="0.25">
      <c r="A8" t="s">
        <v>152</v>
      </c>
      <c r="B8" s="2">
        <f>VLOOKUP(A8,Players[Name]:Players[PlayerId],2,FALSE)</f>
        <v>123</v>
      </c>
      <c r="C8">
        <v>2016</v>
      </c>
      <c r="D8">
        <v>128</v>
      </c>
      <c r="E8">
        <v>290</v>
      </c>
      <c r="F8" s="16">
        <v>42</v>
      </c>
      <c r="G8" s="16">
        <v>11</v>
      </c>
      <c r="H8" s="16">
        <v>128</v>
      </c>
      <c r="I8" s="2">
        <f>VLOOKUP(DSTStats[Year],Years[],2,FALSE)</f>
        <v>2</v>
      </c>
      <c r="J8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(123,2,128,128,290,42,11)</v>
      </c>
    </row>
    <row r="9" spans="1:10" x14ac:dyDescent="0.25">
      <c r="A9" t="s">
        <v>152</v>
      </c>
      <c r="B9" s="2">
        <f>VLOOKUP(A9,Players[Name]:Players[PlayerId],2,FALSE)</f>
        <v>123</v>
      </c>
      <c r="C9">
        <v>2015</v>
      </c>
      <c r="D9">
        <v>69</v>
      </c>
      <c r="E9">
        <v>263</v>
      </c>
      <c r="F9" s="16">
        <v>37</v>
      </c>
      <c r="G9" s="16">
        <v>14</v>
      </c>
      <c r="H9" s="16">
        <v>167</v>
      </c>
      <c r="I9" s="2">
        <f>VLOOKUP(DSTStats[Year],Years[],2,FALSE)</f>
        <v>3</v>
      </c>
      <c r="J9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(123,3,69,167,263,37,14)</v>
      </c>
    </row>
    <row r="10" spans="1:10" x14ac:dyDescent="0.25">
      <c r="A10" t="s">
        <v>152</v>
      </c>
      <c r="B10" s="2">
        <f>VLOOKUP(A10,Players[Name]:Players[PlayerId],2,FALSE)</f>
        <v>123</v>
      </c>
      <c r="C10">
        <v>2014</v>
      </c>
      <c r="D10">
        <v>158</v>
      </c>
      <c r="E10">
        <v>252</v>
      </c>
      <c r="F10" s="20">
        <v>37</v>
      </c>
      <c r="G10" s="20">
        <v>13</v>
      </c>
      <c r="H10" s="7">
        <v>147</v>
      </c>
      <c r="I10" s="2">
        <f>VLOOKUP(DSTStats[Year],Years[],2,FALSE)</f>
        <v>4</v>
      </c>
      <c r="J10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(123,4,158,147,252,37,13)</v>
      </c>
    </row>
    <row r="11" spans="1:10" x14ac:dyDescent="0.25">
      <c r="A11" t="s">
        <v>152</v>
      </c>
      <c r="B11" s="2">
        <f>VLOOKUP(A11,Players[Name]:Players[PlayerId],2,FALSE)</f>
        <v>123</v>
      </c>
      <c r="C11">
        <v>2013</v>
      </c>
      <c r="D11">
        <v>77</v>
      </c>
      <c r="E11">
        <v>219</v>
      </c>
      <c r="F11" s="20">
        <v>44</v>
      </c>
      <c r="G11" s="20">
        <v>28</v>
      </c>
      <c r="H11" s="7">
        <v>197</v>
      </c>
      <c r="I11" s="2">
        <f>VLOOKUP(DSTStats[Year],Years[],2,FALSE)</f>
        <v>5</v>
      </c>
      <c r="J11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(123,5,77,197,219,44,28)</v>
      </c>
    </row>
    <row r="12" spans="1:10" x14ac:dyDescent="0.25">
      <c r="A12" t="s">
        <v>136</v>
      </c>
      <c r="B12" s="2">
        <f>VLOOKUP(A12,Players[Name]:Players[PlayerId],2,FALSE)</f>
        <v>144</v>
      </c>
      <c r="C12">
        <v>2017</v>
      </c>
      <c r="D12">
        <v>144</v>
      </c>
      <c r="E12">
        <v>317</v>
      </c>
      <c r="F12" s="16">
        <v>39.9</v>
      </c>
      <c r="G12" s="16">
        <v>11.6</v>
      </c>
      <c r="H12" s="16">
        <v>128.72</v>
      </c>
      <c r="I12" s="2">
        <f>VLOOKUP(DSTStats[Year],Years[],2,FALSE)</f>
        <v>1</v>
      </c>
      <c r="J12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(144,1,144,128.72,317,39.9,11.6)</v>
      </c>
    </row>
    <row r="13" spans="1:10" x14ac:dyDescent="0.25">
      <c r="A13" t="s">
        <v>136</v>
      </c>
      <c r="B13" s="2">
        <f>VLOOKUP(A13,Players[Name]:Players[PlayerId],2,FALSE)</f>
        <v>144</v>
      </c>
      <c r="C13">
        <v>2016</v>
      </c>
      <c r="D13">
        <v>110</v>
      </c>
      <c r="E13">
        <v>250</v>
      </c>
      <c r="F13" s="16">
        <v>34</v>
      </c>
      <c r="G13" s="16">
        <v>13</v>
      </c>
      <c r="H13" s="16">
        <v>138</v>
      </c>
      <c r="I13" s="2">
        <f>VLOOKUP(DSTStats[Year],Years[],2,FALSE)</f>
        <v>2</v>
      </c>
      <c r="J13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(144,2,110,138,250,34,13)</v>
      </c>
    </row>
    <row r="14" spans="1:10" x14ac:dyDescent="0.25">
      <c r="A14" t="s">
        <v>136</v>
      </c>
      <c r="B14" s="2">
        <f>VLOOKUP(A14,Players[Name]:Players[PlayerId],2,FALSE)</f>
        <v>144</v>
      </c>
      <c r="C14">
        <v>2015</v>
      </c>
      <c r="D14">
        <v>101</v>
      </c>
      <c r="E14">
        <v>303</v>
      </c>
      <c r="F14" s="16">
        <v>49</v>
      </c>
      <c r="G14" s="16">
        <v>12</v>
      </c>
      <c r="H14" s="16">
        <v>142</v>
      </c>
      <c r="I14" s="2">
        <f>VLOOKUP(DSTStats[Year],Years[],2,FALSE)</f>
        <v>3</v>
      </c>
      <c r="J14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(144,3,101,142,303,49,12)</v>
      </c>
    </row>
    <row r="15" spans="1:10" x14ac:dyDescent="0.25">
      <c r="A15" t="s">
        <v>136</v>
      </c>
      <c r="B15" s="2">
        <f>VLOOKUP(A15,Players[Name]:Players[PlayerId],2,FALSE)</f>
        <v>144</v>
      </c>
      <c r="C15">
        <v>2014</v>
      </c>
      <c r="D15">
        <v>152</v>
      </c>
      <c r="E15">
        <v>301</v>
      </c>
      <c r="F15" s="20">
        <v>40</v>
      </c>
      <c r="G15" s="20">
        <v>16</v>
      </c>
      <c r="H15" s="7">
        <v>149</v>
      </c>
      <c r="I15" s="2">
        <f>VLOOKUP(DSTStats[Year],Years[],2,FALSE)</f>
        <v>4</v>
      </c>
      <c r="J15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(144,4,152,149,301,40,16)</v>
      </c>
    </row>
    <row r="16" spans="1:10" x14ac:dyDescent="0.25">
      <c r="A16" t="s">
        <v>136</v>
      </c>
      <c r="B16" s="2">
        <f>VLOOKUP(A16,Players[Name]:Players[PlayerId],2,FALSE)</f>
        <v>144</v>
      </c>
      <c r="C16">
        <v>2013</v>
      </c>
      <c r="D16">
        <v>175</v>
      </c>
      <c r="E16">
        <v>320</v>
      </c>
      <c r="F16" s="20">
        <v>48</v>
      </c>
      <c r="G16" s="20">
        <v>17</v>
      </c>
      <c r="H16" s="7">
        <v>146</v>
      </c>
      <c r="I16" s="2">
        <f>VLOOKUP(DSTStats[Year],Years[],2,FALSE)</f>
        <v>5</v>
      </c>
      <c r="J16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(144,5,175,146,320,48,17)</v>
      </c>
    </row>
    <row r="17" spans="1:10" x14ac:dyDescent="0.25">
      <c r="A17" t="s">
        <v>156</v>
      </c>
      <c r="B17" s="2">
        <f>VLOOKUP(A17,Players[Name]:Players[PlayerId],2,FALSE)</f>
        <v>155</v>
      </c>
      <c r="C17">
        <v>2017</v>
      </c>
      <c r="D17">
        <v>155</v>
      </c>
      <c r="E17">
        <v>360</v>
      </c>
      <c r="F17" s="16">
        <v>41.1</v>
      </c>
      <c r="G17" s="16">
        <v>13</v>
      </c>
      <c r="H17" s="16">
        <v>125.39</v>
      </c>
      <c r="I17" s="2">
        <f>VLOOKUP(DSTStats[Year],Years[],2,FALSE)</f>
        <v>1</v>
      </c>
      <c r="J17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(155,1,155,125.39,360,41.1,13)</v>
      </c>
    </row>
    <row r="18" spans="1:10" x14ac:dyDescent="0.25">
      <c r="A18" t="s">
        <v>156</v>
      </c>
      <c r="B18" s="2">
        <f>VLOOKUP(A18,Players[Name]:Players[PlayerId],2,FALSE)</f>
        <v>155</v>
      </c>
      <c r="C18">
        <v>2016</v>
      </c>
      <c r="D18">
        <v>75</v>
      </c>
      <c r="E18">
        <v>287</v>
      </c>
      <c r="F18" s="16">
        <v>42</v>
      </c>
      <c r="G18" s="16">
        <v>14</v>
      </c>
      <c r="H18" s="16">
        <v>158</v>
      </c>
      <c r="I18" s="2">
        <f>VLOOKUP(DSTStats[Year],Years[],2,FALSE)</f>
        <v>2</v>
      </c>
      <c r="J18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(155,2,75,158,287,42,14)</v>
      </c>
    </row>
    <row r="19" spans="1:10" x14ac:dyDescent="0.25">
      <c r="A19" t="s">
        <v>156</v>
      </c>
      <c r="B19" s="2">
        <f>VLOOKUP(A19,Players[Name]:Players[PlayerId],2,FALSE)</f>
        <v>155</v>
      </c>
      <c r="C19">
        <v>2015</v>
      </c>
      <c r="D19">
        <v>53</v>
      </c>
      <c r="E19">
        <v>276</v>
      </c>
      <c r="F19" s="16">
        <v>52</v>
      </c>
      <c r="G19" s="16">
        <v>14</v>
      </c>
      <c r="H19" s="16">
        <v>186</v>
      </c>
      <c r="I19" s="2">
        <f>VLOOKUP(DSTStats[Year],Years[],2,FALSE)</f>
        <v>3</v>
      </c>
      <c r="J19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(155,3,53,186,276,52,14)</v>
      </c>
    </row>
    <row r="20" spans="1:10" x14ac:dyDescent="0.25">
      <c r="A20" t="s">
        <v>156</v>
      </c>
      <c r="B20" s="2">
        <f>VLOOKUP(A20,Players[Name]:Players[PlayerId],2,FALSE)</f>
        <v>155</v>
      </c>
      <c r="C20">
        <v>2014</v>
      </c>
      <c r="D20">
        <v>235</v>
      </c>
      <c r="E20">
        <v>342</v>
      </c>
      <c r="F20" s="20">
        <v>41</v>
      </c>
      <c r="G20" s="20">
        <v>18</v>
      </c>
      <c r="H20" s="7">
        <v>121</v>
      </c>
      <c r="I20" s="2">
        <f>VLOOKUP(DSTStats[Year],Years[],2,FALSE)</f>
        <v>4</v>
      </c>
      <c r="J20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(155,4,235,121,342,41,18)</v>
      </c>
    </row>
    <row r="21" spans="1:10" x14ac:dyDescent="0.25">
      <c r="A21" t="s">
        <v>156</v>
      </c>
      <c r="B21" s="2">
        <f>VLOOKUP(A21,Players[Name]:Players[PlayerId],2,FALSE)</f>
        <v>155</v>
      </c>
      <c r="C21">
        <v>2013</v>
      </c>
      <c r="D21">
        <v>215</v>
      </c>
      <c r="E21">
        <v>385</v>
      </c>
      <c r="F21" s="20">
        <v>41</v>
      </c>
      <c r="G21" s="20">
        <v>17</v>
      </c>
      <c r="H21" s="7">
        <v>129</v>
      </c>
      <c r="I21" s="2">
        <f>VLOOKUP(DSTStats[Year],Years[],2,FALSE)</f>
        <v>5</v>
      </c>
      <c r="J21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(155,5,215,129,385,41,17)</v>
      </c>
    </row>
    <row r="22" spans="1:10" x14ac:dyDescent="0.25">
      <c r="A22" t="s">
        <v>145</v>
      </c>
      <c r="B22" s="2">
        <f>VLOOKUP(A22,Players[Name]:Players[PlayerId],2,FALSE)</f>
        <v>173</v>
      </c>
      <c r="C22">
        <v>2017</v>
      </c>
      <c r="D22">
        <v>173</v>
      </c>
      <c r="E22">
        <v>357</v>
      </c>
      <c r="F22" s="16">
        <v>44.8</v>
      </c>
      <c r="G22" s="16">
        <v>11.2</v>
      </c>
      <c r="H22" s="16">
        <v>119.97</v>
      </c>
      <c r="I22" s="2">
        <f>VLOOKUP(DSTStats[Year],Years[],2,FALSE)</f>
        <v>1</v>
      </c>
      <c r="J22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(173,1,173,119.97,357,44.8,11.2)</v>
      </c>
    </row>
    <row r="23" spans="1:10" x14ac:dyDescent="0.25">
      <c r="A23" t="s">
        <v>145</v>
      </c>
      <c r="B23" s="2">
        <f>VLOOKUP(A23,Players[Name]:Players[PlayerId],2,FALSE)</f>
        <v>173</v>
      </c>
      <c r="C23">
        <v>2016</v>
      </c>
      <c r="D23">
        <v>177</v>
      </c>
      <c r="E23">
        <v>322</v>
      </c>
      <c r="F23" s="16">
        <v>31</v>
      </c>
      <c r="G23" s="16">
        <v>11</v>
      </c>
      <c r="H23" s="16">
        <v>105</v>
      </c>
      <c r="I23" s="2">
        <f>VLOOKUP(DSTStats[Year],Years[],2,FALSE)</f>
        <v>2</v>
      </c>
      <c r="J23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(173,2,177,105,322,31,11)</v>
      </c>
    </row>
    <row r="24" spans="1:10" x14ac:dyDescent="0.25">
      <c r="A24" t="s">
        <v>145</v>
      </c>
      <c r="B24" s="2">
        <f>VLOOKUP(A24,Players[Name]:Players[PlayerId],2,FALSE)</f>
        <v>173</v>
      </c>
      <c r="C24">
        <v>2015</v>
      </c>
      <c r="D24">
        <v>83</v>
      </c>
      <c r="E24">
        <v>295</v>
      </c>
      <c r="F24" s="16">
        <v>45</v>
      </c>
      <c r="G24" s="16">
        <v>14</v>
      </c>
      <c r="H24" s="16">
        <v>155</v>
      </c>
      <c r="I24" s="2">
        <f>VLOOKUP(DSTStats[Year],Years[],2,FALSE)</f>
        <v>3</v>
      </c>
      <c r="J24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(173,3,83,155,295,45,14)</v>
      </c>
    </row>
    <row r="25" spans="1:10" x14ac:dyDescent="0.25">
      <c r="A25" t="s">
        <v>145</v>
      </c>
      <c r="B25" s="2">
        <f>VLOOKUP(A25,Players[Name]:Players[PlayerId],2,FALSE)</f>
        <v>173</v>
      </c>
      <c r="C25">
        <v>2014</v>
      </c>
      <c r="D25">
        <v>101</v>
      </c>
      <c r="E25">
        <v>293</v>
      </c>
      <c r="F25" s="20">
        <v>38</v>
      </c>
      <c r="G25" s="20">
        <v>20</v>
      </c>
      <c r="H25" s="7">
        <v>174</v>
      </c>
      <c r="I25" s="2">
        <f>VLOOKUP(DSTStats[Year],Years[],2,FALSE)</f>
        <v>4</v>
      </c>
      <c r="J25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(173,4,101,174,293,38,20)</v>
      </c>
    </row>
    <row r="26" spans="1:10" x14ac:dyDescent="0.25">
      <c r="A26" t="s">
        <v>145</v>
      </c>
      <c r="B26" s="2">
        <f>VLOOKUP(A26,Players[Name]:Players[PlayerId],2,FALSE)</f>
        <v>173</v>
      </c>
      <c r="C26">
        <v>2013</v>
      </c>
      <c r="D26">
        <v>1604</v>
      </c>
      <c r="E26">
        <v>384</v>
      </c>
      <c r="F26" s="20">
        <v>32</v>
      </c>
      <c r="G26" s="20">
        <v>7</v>
      </c>
      <c r="H26" s="7">
        <v>72</v>
      </c>
      <c r="I26" s="2">
        <f>VLOOKUP(DSTStats[Year],Years[],2,FALSE)</f>
        <v>5</v>
      </c>
      <c r="J26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(173,5,1604,72,384,32,7)</v>
      </c>
    </row>
    <row r="27" spans="1:10" x14ac:dyDescent="0.25">
      <c r="A27" t="s">
        <v>144</v>
      </c>
      <c r="B27" s="2">
        <f>VLOOKUP(A27,Players[Name]:Players[PlayerId],2,FALSE)</f>
        <v>174</v>
      </c>
      <c r="C27">
        <v>2017</v>
      </c>
      <c r="D27">
        <v>174</v>
      </c>
      <c r="E27">
        <v>355</v>
      </c>
      <c r="F27" s="16">
        <v>43.6</v>
      </c>
      <c r="G27" s="16">
        <v>13.2</v>
      </c>
      <c r="H27" s="16">
        <v>118.69</v>
      </c>
      <c r="I27" s="2">
        <f>VLOOKUP(DSTStats[Year],Years[],2,FALSE)</f>
        <v>1</v>
      </c>
      <c r="J27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(174,1,174,118.69,355,43.6,13.2)</v>
      </c>
    </row>
    <row r="28" spans="1:10" x14ac:dyDescent="0.25">
      <c r="A28" t="s">
        <v>144</v>
      </c>
      <c r="B28" s="2">
        <f>VLOOKUP(A28,Players[Name]:Players[PlayerId],2,FALSE)</f>
        <v>174</v>
      </c>
      <c r="C28">
        <v>2016</v>
      </c>
      <c r="D28">
        <v>83</v>
      </c>
      <c r="E28">
        <v>344</v>
      </c>
      <c r="F28" s="16">
        <v>48</v>
      </c>
      <c r="G28" s="16">
        <v>14</v>
      </c>
      <c r="H28" s="16">
        <v>153</v>
      </c>
      <c r="I28" s="2">
        <f>VLOOKUP(DSTStats[Year],Years[],2,FALSE)</f>
        <v>2</v>
      </c>
      <c r="J28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(174,2,83,153,344,48,14)</v>
      </c>
    </row>
    <row r="29" spans="1:10" x14ac:dyDescent="0.25">
      <c r="A29" t="s">
        <v>144</v>
      </c>
      <c r="B29" s="2">
        <f>VLOOKUP(A29,Players[Name]:Players[PlayerId],2,FALSE)</f>
        <v>174</v>
      </c>
      <c r="C29">
        <v>2015</v>
      </c>
      <c r="D29">
        <v>62</v>
      </c>
      <c r="E29">
        <v>307</v>
      </c>
      <c r="F29" s="16">
        <v>36</v>
      </c>
      <c r="G29" s="16">
        <v>19</v>
      </c>
      <c r="H29" s="16">
        <v>177</v>
      </c>
      <c r="I29" s="2">
        <f>VLOOKUP(DSTStats[Year],Years[],2,FALSE)</f>
        <v>3</v>
      </c>
      <c r="J29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(174,3,62,177,307,36,19)</v>
      </c>
    </row>
    <row r="30" spans="1:10" x14ac:dyDescent="0.25">
      <c r="A30" t="s">
        <v>144</v>
      </c>
      <c r="B30" s="2">
        <f>VLOOKUP(A30,Players[Name]:Players[PlayerId],2,FALSE)</f>
        <v>174</v>
      </c>
      <c r="C30">
        <v>2014</v>
      </c>
      <c r="D30">
        <v>166</v>
      </c>
      <c r="E30">
        <v>293</v>
      </c>
      <c r="F30" s="20">
        <v>35</v>
      </c>
      <c r="G30" s="20">
        <v>18</v>
      </c>
      <c r="H30" s="7">
        <v>143</v>
      </c>
      <c r="I30" s="2">
        <f>VLOOKUP(DSTStats[Year],Years[],2,FALSE)</f>
        <v>4</v>
      </c>
      <c r="J30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(174,4,166,143,293,35,18)</v>
      </c>
    </row>
    <row r="31" spans="1:10" x14ac:dyDescent="0.25">
      <c r="A31" t="s">
        <v>144</v>
      </c>
      <c r="B31" s="2">
        <f>VLOOKUP(A31,Players[Name]:Players[PlayerId],2,FALSE)</f>
        <v>174</v>
      </c>
      <c r="C31">
        <v>2013</v>
      </c>
      <c r="D31">
        <v>120</v>
      </c>
      <c r="E31">
        <v>316</v>
      </c>
      <c r="F31" s="20">
        <v>47</v>
      </c>
      <c r="G31" s="20">
        <v>20</v>
      </c>
      <c r="H31" s="7">
        <v>170</v>
      </c>
      <c r="I31" s="2">
        <f>VLOOKUP(DSTStats[Year],Years[],2,FALSE)</f>
        <v>5</v>
      </c>
      <c r="J31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(174,5,120,170,316,47,20)</v>
      </c>
    </row>
    <row r="32" spans="1:10" x14ac:dyDescent="0.25">
      <c r="A32" t="s">
        <v>141</v>
      </c>
      <c r="B32" s="2">
        <f>VLOOKUP(A32,Players[Name]:Players[PlayerId],2,FALSE)</f>
        <v>178</v>
      </c>
      <c r="C32">
        <v>2017</v>
      </c>
      <c r="D32">
        <v>178</v>
      </c>
      <c r="E32">
        <v>362</v>
      </c>
      <c r="F32" s="16">
        <v>41.1</v>
      </c>
      <c r="G32" s="16">
        <v>12</v>
      </c>
      <c r="H32" s="16">
        <v>117.3</v>
      </c>
      <c r="I32" s="2">
        <f>VLOOKUP(DSTStats[Year],Years[],2,FALSE)</f>
        <v>1</v>
      </c>
      <c r="J32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(178,1,178,117.3,362,41.1,12)</v>
      </c>
    </row>
    <row r="33" spans="1:10" x14ac:dyDescent="0.25">
      <c r="A33" t="s">
        <v>141</v>
      </c>
      <c r="B33" s="2">
        <f>VLOOKUP(A33,Players[Name]:Players[PlayerId],2,FALSE)</f>
        <v>178</v>
      </c>
      <c r="C33">
        <v>2016</v>
      </c>
      <c r="D33">
        <v>70</v>
      </c>
      <c r="E33">
        <v>307</v>
      </c>
      <c r="F33" s="16">
        <v>41</v>
      </c>
      <c r="G33" s="16">
        <v>14</v>
      </c>
      <c r="H33" s="16">
        <v>162</v>
      </c>
      <c r="I33" s="2">
        <f>VLOOKUP(DSTStats[Year],Years[],2,FALSE)</f>
        <v>2</v>
      </c>
      <c r="J33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(178,2,70,162,307,41,14)</v>
      </c>
    </row>
    <row r="34" spans="1:10" x14ac:dyDescent="0.25">
      <c r="A34" t="s">
        <v>141</v>
      </c>
      <c r="B34" s="2">
        <f>VLOOKUP(A34,Players[Name]:Players[PlayerId],2,FALSE)</f>
        <v>178</v>
      </c>
      <c r="C34">
        <v>2015</v>
      </c>
      <c r="D34">
        <v>92</v>
      </c>
      <c r="E34">
        <v>300</v>
      </c>
      <c r="F34" s="16">
        <v>43</v>
      </c>
      <c r="G34" s="16">
        <v>13</v>
      </c>
      <c r="H34" s="16">
        <v>149</v>
      </c>
      <c r="I34" s="2">
        <f>VLOOKUP(DSTStats[Year],Years[],2,FALSE)</f>
        <v>3</v>
      </c>
      <c r="J34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(178,3,92,149,300,43,13)</v>
      </c>
    </row>
    <row r="35" spans="1:10" x14ac:dyDescent="0.25">
      <c r="A35" t="s">
        <v>141</v>
      </c>
      <c r="B35" s="2">
        <f>VLOOKUP(A35,Players[Name]:Players[PlayerId],2,FALSE)</f>
        <v>178</v>
      </c>
      <c r="C35">
        <v>2014</v>
      </c>
      <c r="D35">
        <v>200</v>
      </c>
      <c r="E35">
        <v>327</v>
      </c>
      <c r="F35" s="20">
        <v>41</v>
      </c>
      <c r="G35" s="20">
        <v>13</v>
      </c>
      <c r="H35" s="7">
        <v>129</v>
      </c>
      <c r="I35" s="2">
        <f>VLOOKUP(DSTStats[Year],Years[],2,FALSE)</f>
        <v>4</v>
      </c>
      <c r="J35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(178,4,200,129,327,41,13)</v>
      </c>
    </row>
    <row r="36" spans="1:10" x14ac:dyDescent="0.25">
      <c r="A36" t="s">
        <v>141</v>
      </c>
      <c r="B36" s="2">
        <f>VLOOKUP(A36,Players[Name]:Players[PlayerId],2,FALSE)</f>
        <v>178</v>
      </c>
      <c r="C36">
        <v>2013</v>
      </c>
      <c r="D36">
        <v>1487</v>
      </c>
      <c r="E36">
        <v>456</v>
      </c>
      <c r="F36" s="20">
        <v>41</v>
      </c>
      <c r="G36" s="20">
        <v>12</v>
      </c>
      <c r="H36" s="7">
        <v>90</v>
      </c>
      <c r="I36" s="2">
        <f>VLOOKUP(DSTStats[Year],Years[],2,FALSE)</f>
        <v>5</v>
      </c>
      <c r="J36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(178,5,1487,90,456,41,12)</v>
      </c>
    </row>
    <row r="37" spans="1:10" x14ac:dyDescent="0.25">
      <c r="A37" t="s">
        <v>131</v>
      </c>
      <c r="B37" s="2">
        <f>VLOOKUP(A37,Players[Name]:Players[PlayerId],2,FALSE)</f>
        <v>179</v>
      </c>
      <c r="C37">
        <v>2017</v>
      </c>
      <c r="D37">
        <v>179</v>
      </c>
      <c r="E37">
        <v>337</v>
      </c>
      <c r="F37" s="16">
        <v>43.6</v>
      </c>
      <c r="G37" s="16">
        <v>12.5</v>
      </c>
      <c r="H37" s="16">
        <v>117.13</v>
      </c>
      <c r="I37" s="2">
        <f>VLOOKUP(DSTStats[Year],Years[],2,FALSE)</f>
        <v>1</v>
      </c>
      <c r="J37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(179,1,179,117.13,337,43.6,12.5)</v>
      </c>
    </row>
    <row r="38" spans="1:10" x14ac:dyDescent="0.25">
      <c r="A38" s="16" t="s">
        <v>131</v>
      </c>
      <c r="B38" s="2">
        <f>VLOOKUP(A38,Players[Name]:Players[PlayerId],2,FALSE)</f>
        <v>179</v>
      </c>
      <c r="C38">
        <v>2016</v>
      </c>
      <c r="D38">
        <v>162</v>
      </c>
      <c r="E38">
        <v>327</v>
      </c>
      <c r="F38" s="16">
        <v>38</v>
      </c>
      <c r="G38" s="16">
        <v>13</v>
      </c>
      <c r="H38" s="16">
        <v>110</v>
      </c>
      <c r="I38" s="2">
        <f>VLOOKUP(DSTStats[Year],Years[],2,FALSE)</f>
        <v>2</v>
      </c>
      <c r="J38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(179,2,162,110,327,38,13)</v>
      </c>
    </row>
    <row r="39" spans="1:10" x14ac:dyDescent="0.25">
      <c r="A39" t="s">
        <v>131</v>
      </c>
      <c r="B39" s="2">
        <f>VLOOKUP(A39,Players[Name]:Players[PlayerId],2,FALSE)</f>
        <v>179</v>
      </c>
      <c r="C39">
        <v>2015</v>
      </c>
      <c r="D39">
        <v>72</v>
      </c>
      <c r="E39">
        <v>319</v>
      </c>
      <c r="F39" s="16">
        <v>48</v>
      </c>
      <c r="G39" s="16">
        <v>17</v>
      </c>
      <c r="H39" s="16">
        <v>163</v>
      </c>
      <c r="I39" s="2">
        <f>VLOOKUP(DSTStats[Year],Years[],2,FALSE)</f>
        <v>3</v>
      </c>
      <c r="J39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(179,3,72,163,319,48,17)</v>
      </c>
    </row>
    <row r="40" spans="1:10" x14ac:dyDescent="0.25">
      <c r="A40" t="s">
        <v>131</v>
      </c>
      <c r="B40" s="2">
        <f>VLOOKUP(A40,Players[Name]:Players[PlayerId],2,FALSE)</f>
        <v>179</v>
      </c>
      <c r="C40">
        <v>2014</v>
      </c>
      <c r="D40">
        <v>246</v>
      </c>
      <c r="E40">
        <v>368</v>
      </c>
      <c r="F40" s="20">
        <v>33</v>
      </c>
      <c r="G40" s="20">
        <v>11</v>
      </c>
      <c r="H40" s="7">
        <v>119</v>
      </c>
      <c r="I40" s="2">
        <f>VLOOKUP(DSTStats[Year],Years[],2,FALSE)</f>
        <v>4</v>
      </c>
      <c r="J40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(179,4,246,119,368,33,11)</v>
      </c>
    </row>
    <row r="41" spans="1:10" x14ac:dyDescent="0.25">
      <c r="A41" t="s">
        <v>131</v>
      </c>
      <c r="B41" s="2">
        <f>VLOOKUP(A41,Players[Name]:Players[PlayerId],2,FALSE)</f>
        <v>179</v>
      </c>
      <c r="C41">
        <v>2013</v>
      </c>
      <c r="D41">
        <v>287</v>
      </c>
      <c r="E41">
        <v>358</v>
      </c>
      <c r="F41" s="20">
        <v>34</v>
      </c>
      <c r="G41" s="20">
        <v>10</v>
      </c>
      <c r="H41" s="7">
        <v>117</v>
      </c>
      <c r="I41" s="2">
        <f>VLOOKUP(DSTStats[Year],Years[],2,FALSE)</f>
        <v>5</v>
      </c>
      <c r="J41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(179,5,287,117,358,34,10)</v>
      </c>
    </row>
    <row r="42" spans="1:10" x14ac:dyDescent="0.25">
      <c r="A42" t="s">
        <v>143</v>
      </c>
      <c r="B42" s="2">
        <f>VLOOKUP(A42,Players[Name]:Players[PlayerId],2,FALSE)</f>
        <v>191</v>
      </c>
      <c r="C42">
        <v>2017</v>
      </c>
      <c r="D42">
        <v>191</v>
      </c>
      <c r="E42">
        <v>345</v>
      </c>
      <c r="F42" s="16">
        <v>39</v>
      </c>
      <c r="G42" s="16">
        <v>12.3</v>
      </c>
      <c r="H42" s="16">
        <v>113.84</v>
      </c>
      <c r="I42" s="2">
        <f>VLOOKUP(DSTStats[Year],Years[],2,FALSE)</f>
        <v>1</v>
      </c>
      <c r="J42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(191,1,191,113.84,345,39,12.3)</v>
      </c>
    </row>
    <row r="43" spans="1:10" x14ac:dyDescent="0.25">
      <c r="A43" t="s">
        <v>143</v>
      </c>
      <c r="B43" s="2">
        <f>VLOOKUP(A43,Players[Name]:Players[PlayerId],2,FALSE)</f>
        <v>191</v>
      </c>
      <c r="C43">
        <v>2016</v>
      </c>
      <c r="D43">
        <v>146</v>
      </c>
      <c r="E43">
        <v>394</v>
      </c>
      <c r="F43" s="16">
        <v>34</v>
      </c>
      <c r="G43" s="16">
        <v>12</v>
      </c>
      <c r="H43" s="16">
        <v>120</v>
      </c>
      <c r="I43" s="2">
        <f>VLOOKUP(DSTStats[Year],Years[],2,FALSE)</f>
        <v>2</v>
      </c>
      <c r="J43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(191,2,146,120,394,34,12)</v>
      </c>
    </row>
    <row r="44" spans="1:10" x14ac:dyDescent="0.25">
      <c r="A44" t="s">
        <v>143</v>
      </c>
      <c r="B44" s="2">
        <f>VLOOKUP(A44,Players[Name]:Players[PlayerId],2,FALSE)</f>
        <v>191</v>
      </c>
      <c r="C44">
        <v>2015</v>
      </c>
      <c r="D44">
        <v>177</v>
      </c>
      <c r="E44">
        <v>339</v>
      </c>
      <c r="F44" s="16">
        <v>19</v>
      </c>
      <c r="G44" s="16">
        <v>15</v>
      </c>
      <c r="H44" s="16">
        <v>101</v>
      </c>
      <c r="I44" s="2">
        <f>VLOOKUP(DSTStats[Year],Years[],2,FALSE)</f>
        <v>3</v>
      </c>
      <c r="J44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(191,3,177,101,339,19,15)</v>
      </c>
    </row>
    <row r="45" spans="1:10" x14ac:dyDescent="0.25">
      <c r="A45" t="s">
        <v>143</v>
      </c>
      <c r="B45" s="2">
        <f>VLOOKUP(A45,Players[Name]:Players[PlayerId],2,FALSE)</f>
        <v>191</v>
      </c>
      <c r="C45">
        <v>2014</v>
      </c>
      <c r="D45">
        <v>1429</v>
      </c>
      <c r="E45">
        <v>385</v>
      </c>
      <c r="F45" s="20">
        <v>22</v>
      </c>
      <c r="G45" s="20">
        <v>16</v>
      </c>
      <c r="H45" s="7">
        <v>103</v>
      </c>
      <c r="I45" s="2">
        <f>VLOOKUP(DSTStats[Year],Years[],2,FALSE)</f>
        <v>4</v>
      </c>
      <c r="J45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(191,4,1429,103,385,22,16)</v>
      </c>
    </row>
    <row r="46" spans="1:10" x14ac:dyDescent="0.25">
      <c r="A46" t="s">
        <v>143</v>
      </c>
      <c r="B46" s="2">
        <f>VLOOKUP(A46,Players[Name]:Players[PlayerId],2,FALSE)</f>
        <v>191</v>
      </c>
      <c r="C46">
        <v>2013</v>
      </c>
      <c r="D46">
        <v>1545</v>
      </c>
      <c r="E46">
        <v>419</v>
      </c>
      <c r="F46" s="20">
        <v>32</v>
      </c>
      <c r="G46" s="20">
        <v>10</v>
      </c>
      <c r="H46" s="7">
        <v>84</v>
      </c>
      <c r="I46" s="2">
        <f>VLOOKUP(DSTStats[Year],Years[],2,FALSE)</f>
        <v>5</v>
      </c>
      <c r="J46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(191,5,1545,84,419,32,10)</v>
      </c>
    </row>
    <row r="47" spans="1:10" x14ac:dyDescent="0.25">
      <c r="A47" t="s">
        <v>132</v>
      </c>
      <c r="B47" s="2">
        <f>VLOOKUP(A47,Players[Name]:Players[PlayerId],2,FALSE)</f>
        <v>193</v>
      </c>
      <c r="C47">
        <v>2017</v>
      </c>
      <c r="D47">
        <v>193</v>
      </c>
      <c r="E47">
        <v>370</v>
      </c>
      <c r="F47" s="16">
        <v>42.8</v>
      </c>
      <c r="G47" s="16">
        <v>11</v>
      </c>
      <c r="H47" s="16">
        <v>112.59</v>
      </c>
      <c r="I47" s="2">
        <f>VLOOKUP(DSTStats[Year],Years[],2,FALSE)</f>
        <v>1</v>
      </c>
      <c r="J47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(193,1,193,112.59,370,42.8,11)</v>
      </c>
    </row>
    <row r="48" spans="1:10" x14ac:dyDescent="0.25">
      <c r="A48" t="s">
        <v>132</v>
      </c>
      <c r="B48" s="2">
        <f>VLOOKUP(A48,Players[Name]:Players[PlayerId],2,FALSE)</f>
        <v>193</v>
      </c>
      <c r="C48">
        <v>2016</v>
      </c>
      <c r="D48">
        <v>82</v>
      </c>
      <c r="E48">
        <v>331</v>
      </c>
      <c r="F48" s="16">
        <v>34</v>
      </c>
      <c r="G48" s="16">
        <v>16</v>
      </c>
      <c r="H48" s="16">
        <v>153</v>
      </c>
      <c r="I48" s="2">
        <f>VLOOKUP(DSTStats[Year],Years[],2,FALSE)</f>
        <v>2</v>
      </c>
      <c r="J48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(193,2,82,153,331,34,16)</v>
      </c>
    </row>
    <row r="49" spans="1:10" x14ac:dyDescent="0.25">
      <c r="A49" t="s">
        <v>132</v>
      </c>
      <c r="B49" s="2">
        <f>VLOOKUP(A49,Players[Name]:Players[PlayerId],2,FALSE)</f>
        <v>193</v>
      </c>
      <c r="C49">
        <v>2015</v>
      </c>
      <c r="D49">
        <v>118</v>
      </c>
      <c r="E49">
        <v>412</v>
      </c>
      <c r="F49" s="16">
        <v>37</v>
      </c>
      <c r="G49" s="16">
        <v>15</v>
      </c>
      <c r="H49" s="16">
        <v>134</v>
      </c>
      <c r="I49" s="2">
        <f>VLOOKUP(DSTStats[Year],Years[],2,FALSE)</f>
        <v>3</v>
      </c>
      <c r="J49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(193,3,118,134,412,37,15)</v>
      </c>
    </row>
    <row r="50" spans="1:10" x14ac:dyDescent="0.25">
      <c r="A50" t="s">
        <v>132</v>
      </c>
      <c r="B50" s="2">
        <f>VLOOKUP(A50,Players[Name]:Players[PlayerId],2,FALSE)</f>
        <v>193</v>
      </c>
      <c r="C50">
        <v>2014</v>
      </c>
      <c r="D50">
        <v>81</v>
      </c>
      <c r="E50">
        <v>382</v>
      </c>
      <c r="F50" s="20">
        <v>49</v>
      </c>
      <c r="G50" s="20">
        <v>12</v>
      </c>
      <c r="H50" s="7">
        <v>189</v>
      </c>
      <c r="I50" s="2">
        <f>VLOOKUP(DSTStats[Year],Years[],2,FALSE)</f>
        <v>4</v>
      </c>
      <c r="J50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(193,4,81,189,382,49,12)</v>
      </c>
    </row>
    <row r="51" spans="1:10" x14ac:dyDescent="0.25">
      <c r="A51" t="s">
        <v>132</v>
      </c>
      <c r="B51" s="2">
        <f>VLOOKUP(A51,Players[Name]:Players[PlayerId],2,FALSE)</f>
        <v>193</v>
      </c>
      <c r="C51">
        <v>2013</v>
      </c>
      <c r="D51">
        <v>246</v>
      </c>
      <c r="E51">
        <v>370</v>
      </c>
      <c r="F51" s="20">
        <v>37</v>
      </c>
      <c r="G51" s="20">
        <v>19</v>
      </c>
      <c r="H51" s="7">
        <v>123</v>
      </c>
      <c r="I51" s="2">
        <f>VLOOKUP(DSTStats[Year],Years[],2,FALSE)</f>
        <v>5</v>
      </c>
      <c r="J51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(193,5,246,123,370,37,19)</v>
      </c>
    </row>
    <row r="52" spans="1:10" x14ac:dyDescent="0.25">
      <c r="A52" t="s">
        <v>133</v>
      </c>
      <c r="B52" s="2">
        <f>VLOOKUP(A52,Players[Name]:Players[PlayerId],2,FALSE)</f>
        <v>196</v>
      </c>
      <c r="C52">
        <v>2017</v>
      </c>
      <c r="D52">
        <v>196</v>
      </c>
      <c r="E52">
        <v>359</v>
      </c>
      <c r="F52" s="16">
        <v>35.1</v>
      </c>
      <c r="G52" s="16">
        <v>13</v>
      </c>
      <c r="H52" s="16">
        <v>111.35</v>
      </c>
      <c r="I52" s="2">
        <f>VLOOKUP(DSTStats[Year],Years[],2,FALSE)</f>
        <v>1</v>
      </c>
      <c r="J52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(196,1,196,111.35,359,35.1,13)</v>
      </c>
    </row>
    <row r="53" spans="1:10" x14ac:dyDescent="0.25">
      <c r="A53" t="s">
        <v>133</v>
      </c>
      <c r="B53" s="2">
        <f>VLOOKUP(A53,Players[Name]:Players[PlayerId],2,FALSE)</f>
        <v>196</v>
      </c>
      <c r="C53">
        <v>2016</v>
      </c>
      <c r="D53">
        <v>122</v>
      </c>
      <c r="E53">
        <v>317</v>
      </c>
      <c r="F53" s="16">
        <v>31</v>
      </c>
      <c r="G53" s="16">
        <v>18</v>
      </c>
      <c r="H53" s="16">
        <v>132</v>
      </c>
      <c r="I53" s="2">
        <f>VLOOKUP(DSTStats[Year],Years[],2,FALSE)</f>
        <v>2</v>
      </c>
      <c r="J53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(196,2,122,132,317,31,18)</v>
      </c>
    </row>
    <row r="54" spans="1:10" x14ac:dyDescent="0.25">
      <c r="A54" t="s">
        <v>133</v>
      </c>
      <c r="B54" s="2">
        <f>VLOOKUP(A54,Players[Name]:Players[PlayerId],2,FALSE)</f>
        <v>196</v>
      </c>
      <c r="C54">
        <v>2015</v>
      </c>
      <c r="D54">
        <v>171</v>
      </c>
      <c r="E54">
        <v>371</v>
      </c>
      <c r="F54" s="16">
        <v>37</v>
      </c>
      <c r="G54" s="16">
        <v>6</v>
      </c>
      <c r="H54" s="16">
        <v>108</v>
      </c>
      <c r="I54" s="2">
        <f>VLOOKUP(DSTStats[Year],Years[],2,FALSE)</f>
        <v>3</v>
      </c>
      <c r="J54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(196,3,171,108,371,37,6)</v>
      </c>
    </row>
    <row r="55" spans="1:10" x14ac:dyDescent="0.25">
      <c r="A55" t="s">
        <v>133</v>
      </c>
      <c r="B55" s="2">
        <f>VLOOKUP(A55,Players[Name]:Players[PlayerId],2,FALSE)</f>
        <v>196</v>
      </c>
      <c r="C55">
        <v>2014</v>
      </c>
      <c r="D55">
        <v>157</v>
      </c>
      <c r="E55">
        <v>302</v>
      </c>
      <c r="F55" s="20">
        <v>49</v>
      </c>
      <c r="G55" s="20">
        <v>11</v>
      </c>
      <c r="H55" s="7">
        <v>147</v>
      </c>
      <c r="I55" s="2">
        <f>VLOOKUP(DSTStats[Year],Years[],2,FALSE)</f>
        <v>4</v>
      </c>
      <c r="J55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(196,4,157,147,302,49,11)</v>
      </c>
    </row>
    <row r="56" spans="1:10" x14ac:dyDescent="0.25">
      <c r="A56" t="s">
        <v>133</v>
      </c>
      <c r="B56" s="2">
        <f>VLOOKUP(A56,Players[Name]:Players[PlayerId],2,FALSE)</f>
        <v>196</v>
      </c>
      <c r="C56">
        <v>2013</v>
      </c>
      <c r="D56">
        <v>232</v>
      </c>
      <c r="E56">
        <v>322</v>
      </c>
      <c r="F56" s="20">
        <v>40</v>
      </c>
      <c r="G56" s="20">
        <v>16</v>
      </c>
      <c r="H56" s="7">
        <v>125</v>
      </c>
      <c r="I56" s="2">
        <f>VLOOKUP(DSTStats[Year],Years[],2,FALSE)</f>
        <v>5</v>
      </c>
      <c r="J56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(196,5,232,125,322,40,16)</v>
      </c>
    </row>
    <row r="57" spans="1:10" x14ac:dyDescent="0.25">
      <c r="A57" t="s">
        <v>130</v>
      </c>
      <c r="B57" s="2">
        <f>VLOOKUP(A57,Players[Name]:Players[PlayerId],2,FALSE)</f>
        <v>200</v>
      </c>
      <c r="C57">
        <v>2017</v>
      </c>
      <c r="D57">
        <v>200</v>
      </c>
      <c r="E57">
        <v>333</v>
      </c>
      <c r="F57" s="16">
        <v>40.6</v>
      </c>
      <c r="G57" s="16">
        <v>11.5</v>
      </c>
      <c r="H57" s="16">
        <v>110.09</v>
      </c>
      <c r="I57" s="2">
        <f>VLOOKUP(DSTStats[Year],Years[],2,FALSE)</f>
        <v>1</v>
      </c>
      <c r="J57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(200,1,200,110.09,333,40.6,11.5)</v>
      </c>
    </row>
    <row r="58" spans="1:10" x14ac:dyDescent="0.25">
      <c r="A58" t="s">
        <v>130</v>
      </c>
      <c r="B58" s="2">
        <f>VLOOKUP(A58,Players[Name]:Players[PlayerId],2,FALSE)</f>
        <v>200</v>
      </c>
      <c r="C58">
        <v>2016</v>
      </c>
      <c r="D58">
        <v>173</v>
      </c>
      <c r="E58">
        <v>382</v>
      </c>
      <c r="F58" s="16">
        <v>40</v>
      </c>
      <c r="G58" s="16">
        <v>17</v>
      </c>
      <c r="H58" s="16">
        <v>106</v>
      </c>
      <c r="I58" s="2">
        <f>VLOOKUP(DSTStats[Year],Years[],2,FALSE)</f>
        <v>2</v>
      </c>
      <c r="J58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(200,2,173,106,382,40,17)</v>
      </c>
    </row>
    <row r="59" spans="1:10" x14ac:dyDescent="0.25">
      <c r="A59" t="s">
        <v>130</v>
      </c>
      <c r="B59" s="2">
        <f>VLOOKUP(A59,Players[Name]:Players[PlayerId],2,FALSE)</f>
        <v>200</v>
      </c>
      <c r="C59">
        <v>2015</v>
      </c>
      <c r="D59">
        <v>122</v>
      </c>
      <c r="E59">
        <v>303</v>
      </c>
      <c r="F59" s="16">
        <v>43</v>
      </c>
      <c r="G59" s="16">
        <v>16</v>
      </c>
      <c r="H59" s="16">
        <v>132</v>
      </c>
      <c r="I59" s="2">
        <f>VLOOKUP(DSTStats[Year],Years[],2,FALSE)</f>
        <v>3</v>
      </c>
      <c r="J59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(200,3,122,132,303,43,16)</v>
      </c>
    </row>
    <row r="60" spans="1:10" x14ac:dyDescent="0.25">
      <c r="A60" t="s">
        <v>130</v>
      </c>
      <c r="B60" s="2">
        <f>VLOOKUP(A60,Players[Name]:Players[PlayerId],2,FALSE)</f>
        <v>200</v>
      </c>
      <c r="C60">
        <v>2014</v>
      </c>
      <c r="D60">
        <v>159</v>
      </c>
      <c r="E60">
        <v>336</v>
      </c>
      <c r="F60" s="20">
        <v>41</v>
      </c>
      <c r="G60" s="20">
        <v>18</v>
      </c>
      <c r="H60" s="7">
        <v>147</v>
      </c>
      <c r="I60" s="2">
        <f>VLOOKUP(DSTStats[Year],Years[],2,FALSE)</f>
        <v>4</v>
      </c>
      <c r="J60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(200,4,159,147,336,41,18)</v>
      </c>
    </row>
    <row r="61" spans="1:10" x14ac:dyDescent="0.25">
      <c r="A61" s="16" t="s">
        <v>130</v>
      </c>
      <c r="B61" s="2">
        <f>VLOOKUP(A61,Players[Name]:Players[PlayerId],2,FALSE)</f>
        <v>200</v>
      </c>
      <c r="C61">
        <v>2013</v>
      </c>
      <c r="D61">
        <v>1405</v>
      </c>
      <c r="E61">
        <v>402</v>
      </c>
      <c r="F61" s="20">
        <v>44</v>
      </c>
      <c r="G61" s="20">
        <v>11</v>
      </c>
      <c r="H61" s="7">
        <v>108</v>
      </c>
      <c r="I61" s="2">
        <f>VLOOKUP(DSTStats[Year],Years[],2,FALSE)</f>
        <v>5</v>
      </c>
      <c r="J61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(200,5,1405,108,402,44,11)</v>
      </c>
    </row>
    <row r="62" spans="1:10" x14ac:dyDescent="0.25">
      <c r="A62" t="s">
        <v>590</v>
      </c>
      <c r="B62" s="2">
        <f>VLOOKUP(A62,Players[Name]:Players[PlayerId],2,FALSE)</f>
        <v>204</v>
      </c>
      <c r="C62">
        <v>2017</v>
      </c>
      <c r="D62">
        <v>204</v>
      </c>
      <c r="E62">
        <v>362</v>
      </c>
      <c r="F62" s="16">
        <v>42.1</v>
      </c>
      <c r="G62" s="16">
        <v>13</v>
      </c>
      <c r="H62" s="16">
        <v>109.37</v>
      </c>
      <c r="I62" s="2">
        <f>VLOOKUP(DSTStats[Year],Years[],2,FALSE)</f>
        <v>1</v>
      </c>
      <c r="J62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(204,1,204,109.37,362,42.1,13)</v>
      </c>
    </row>
    <row r="63" spans="1:10" x14ac:dyDescent="0.25">
      <c r="A63" t="s">
        <v>590</v>
      </c>
      <c r="B63" s="2">
        <f>VLOOKUP(A63,Players[Name]:Players[PlayerId],2,FALSE)</f>
        <v>204</v>
      </c>
      <c r="C63">
        <v>2016</v>
      </c>
      <c r="D63">
        <v>85</v>
      </c>
      <c r="E63">
        <v>276</v>
      </c>
      <c r="F63" s="16">
        <v>35</v>
      </c>
      <c r="G63" s="16">
        <v>17</v>
      </c>
      <c r="H63" s="16">
        <v>148</v>
      </c>
      <c r="I63" s="2">
        <f>VLOOKUP(DSTStats[Year],Years[],2,FALSE)</f>
        <v>2</v>
      </c>
      <c r="J63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(204,2,85,148,276,35,17)</v>
      </c>
    </row>
    <row r="64" spans="1:10" x14ac:dyDescent="0.25">
      <c r="A64" t="s">
        <v>590</v>
      </c>
      <c r="B64" s="2">
        <f>VLOOKUP(A64,Players[Name]:Players[PlayerId],2,FALSE)</f>
        <v>204</v>
      </c>
      <c r="C64">
        <v>2015</v>
      </c>
      <c r="D64">
        <v>144</v>
      </c>
      <c r="E64">
        <v>424</v>
      </c>
      <c r="F64" s="16">
        <v>23</v>
      </c>
      <c r="G64" s="16">
        <v>15</v>
      </c>
      <c r="H64" s="16">
        <v>123</v>
      </c>
      <c r="I64" s="2">
        <f>VLOOKUP(DSTStats[Year],Years[],2,FALSE)</f>
        <v>3</v>
      </c>
      <c r="J64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(204,3,144,123,424,23,15)</v>
      </c>
    </row>
    <row r="65" spans="1:10" x14ac:dyDescent="0.25">
      <c r="A65" t="s">
        <v>590</v>
      </c>
      <c r="B65" s="2">
        <f>VLOOKUP(A65,Players[Name]:Players[PlayerId],2,FALSE)</f>
        <v>204</v>
      </c>
      <c r="C65">
        <v>2014</v>
      </c>
      <c r="D65">
        <v>282</v>
      </c>
      <c r="E65">
        <v>382</v>
      </c>
      <c r="F65" s="20">
        <v>47</v>
      </c>
      <c r="G65" s="20">
        <v>17</v>
      </c>
      <c r="H65" s="7">
        <v>111</v>
      </c>
      <c r="I65" s="2">
        <f>VLOOKUP(DSTStats[Year],Years[],2,FALSE)</f>
        <v>4</v>
      </c>
      <c r="J65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(204,4,282,111,382,47,17)</v>
      </c>
    </row>
    <row r="66" spans="1:10" x14ac:dyDescent="0.25">
      <c r="A66" t="s">
        <v>590</v>
      </c>
      <c r="B66" s="2">
        <f>VLOOKUP(A66,Players[Name]:Players[PlayerId],2,FALSE)</f>
        <v>204</v>
      </c>
      <c r="C66" s="16">
        <v>2013</v>
      </c>
      <c r="D66" s="16">
        <v>261</v>
      </c>
      <c r="E66">
        <v>345</v>
      </c>
      <c r="F66" s="20">
        <v>34</v>
      </c>
      <c r="G66" s="20">
        <v>17</v>
      </c>
      <c r="H66" s="7">
        <v>121</v>
      </c>
      <c r="I66" s="2">
        <f>VLOOKUP(DSTStats[Year],Years[],2,FALSE)</f>
        <v>5</v>
      </c>
      <c r="J66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(204,5,261,121,345,34,17)</v>
      </c>
    </row>
    <row r="67" spans="1:10" x14ac:dyDescent="0.25">
      <c r="A67" t="s">
        <v>146</v>
      </c>
      <c r="B67" s="2">
        <f>VLOOKUP(A67,Players[Name]:Players[PlayerId],2,FALSE)</f>
        <v>206</v>
      </c>
      <c r="C67" s="16">
        <v>2017</v>
      </c>
      <c r="D67" s="16">
        <v>206</v>
      </c>
      <c r="E67">
        <v>355</v>
      </c>
      <c r="F67" s="16">
        <v>37.4</v>
      </c>
      <c r="G67" s="16">
        <v>13.2</v>
      </c>
      <c r="H67" s="16">
        <v>109.22</v>
      </c>
      <c r="I67" s="2">
        <f>VLOOKUP(DSTStats[Year],Years[],2,FALSE)</f>
        <v>1</v>
      </c>
      <c r="J67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(206,1,206,109.22,355,37.4,13.2)</v>
      </c>
    </row>
    <row r="68" spans="1:10" x14ac:dyDescent="0.25">
      <c r="A68" t="s">
        <v>146</v>
      </c>
      <c r="B68" s="2">
        <f>VLOOKUP(A68,Players[Name]:Players[PlayerId],2,FALSE)</f>
        <v>206</v>
      </c>
      <c r="C68" s="16">
        <v>2016</v>
      </c>
      <c r="D68" s="16">
        <v>176</v>
      </c>
      <c r="E68">
        <v>385</v>
      </c>
      <c r="F68" s="16">
        <v>25</v>
      </c>
      <c r="G68" s="16">
        <v>16</v>
      </c>
      <c r="H68" s="16">
        <v>105</v>
      </c>
      <c r="I68" s="2">
        <f>VLOOKUP(DSTStats[Year],Years[],2,FALSE)</f>
        <v>2</v>
      </c>
      <c r="J68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(206,2,176,105,385,25,16)</v>
      </c>
    </row>
    <row r="69" spans="1:10" x14ac:dyDescent="0.25">
      <c r="A69" t="s">
        <v>146</v>
      </c>
      <c r="B69" s="2">
        <f>VLOOKUP(A69,Players[Name]:Players[PlayerId],2,FALSE)</f>
        <v>206</v>
      </c>
      <c r="C69" s="16">
        <v>2015</v>
      </c>
      <c r="D69" s="16">
        <v>151</v>
      </c>
      <c r="E69">
        <v>377</v>
      </c>
      <c r="F69" s="16">
        <v>38</v>
      </c>
      <c r="G69" s="16">
        <v>14</v>
      </c>
      <c r="H69" s="16">
        <v>118</v>
      </c>
      <c r="I69" s="2">
        <f>VLOOKUP(DSTStats[Year],Years[],2,FALSE)</f>
        <v>3</v>
      </c>
      <c r="J69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(206,3,151,118,377,38,14)</v>
      </c>
    </row>
    <row r="70" spans="1:10" x14ac:dyDescent="0.25">
      <c r="A70" t="s">
        <v>146</v>
      </c>
      <c r="B70" s="2">
        <f>VLOOKUP(A70,Players[Name]:Players[PlayerId],2,FALSE)</f>
        <v>206</v>
      </c>
      <c r="C70" s="16">
        <v>2014</v>
      </c>
      <c r="D70" s="16">
        <v>1674</v>
      </c>
      <c r="E70">
        <v>428</v>
      </c>
      <c r="F70" s="20">
        <v>22</v>
      </c>
      <c r="G70" s="20">
        <v>9</v>
      </c>
      <c r="H70" s="7">
        <v>61</v>
      </c>
      <c r="I70" s="2">
        <f>VLOOKUP(DSTStats[Year],Years[],2,FALSE)</f>
        <v>4</v>
      </c>
      <c r="J70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(206,4,1674,61,428,22,9)</v>
      </c>
    </row>
    <row r="71" spans="1:10" x14ac:dyDescent="0.25">
      <c r="A71" t="s">
        <v>146</v>
      </c>
      <c r="B71" s="2">
        <f>VLOOKUP(A71,Players[Name]:Players[PlayerId],2,FALSE)</f>
        <v>206</v>
      </c>
      <c r="C71" s="16">
        <v>2013</v>
      </c>
      <c r="D71" s="16">
        <v>1419</v>
      </c>
      <c r="E71">
        <v>435</v>
      </c>
      <c r="F71" s="20">
        <v>38</v>
      </c>
      <c r="G71" s="20">
        <v>9</v>
      </c>
      <c r="H71" s="7">
        <v>104</v>
      </c>
      <c r="I71" s="2">
        <f>VLOOKUP(DSTStats[Year],Years[],2,FALSE)</f>
        <v>5</v>
      </c>
      <c r="J71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(206,5,1419,104,435,38,9)</v>
      </c>
    </row>
    <row r="72" spans="1:10" x14ac:dyDescent="0.25">
      <c r="A72" t="s">
        <v>154</v>
      </c>
      <c r="B72" s="2">
        <f>VLOOKUP(A72,Players[Name]:Players[PlayerId],2,FALSE)</f>
        <v>215</v>
      </c>
      <c r="C72" s="16">
        <v>2017</v>
      </c>
      <c r="D72" s="16">
        <v>215</v>
      </c>
      <c r="E72">
        <v>360</v>
      </c>
      <c r="F72" s="16">
        <v>36.4</v>
      </c>
      <c r="G72" s="16">
        <v>12.1</v>
      </c>
      <c r="H72" s="16">
        <v>106.09</v>
      </c>
      <c r="I72" s="2">
        <f>VLOOKUP(DSTStats[Year],Years[],2,FALSE)</f>
        <v>1</v>
      </c>
      <c r="J72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(215,1,215,106.09,360,36.4,12.1)</v>
      </c>
    </row>
    <row r="73" spans="1:10" x14ac:dyDescent="0.25">
      <c r="A73" t="s">
        <v>154</v>
      </c>
      <c r="B73" s="2">
        <f>VLOOKUP(A73,Players[Name]:Players[PlayerId],2,FALSE)</f>
        <v>215</v>
      </c>
      <c r="C73" s="16">
        <v>2016</v>
      </c>
      <c r="D73" s="16">
        <v>172</v>
      </c>
      <c r="E73">
        <v>313</v>
      </c>
      <c r="F73" s="16">
        <v>33</v>
      </c>
      <c r="G73" s="16">
        <v>17</v>
      </c>
      <c r="H73" s="16">
        <v>106</v>
      </c>
      <c r="I73" s="2">
        <f>VLOOKUP(DSTStats[Year],Years[],2,FALSE)</f>
        <v>2</v>
      </c>
      <c r="J73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(215,2,172,106,313,33,17)</v>
      </c>
    </row>
    <row r="74" spans="1:10" x14ac:dyDescent="0.25">
      <c r="A74" t="s">
        <v>154</v>
      </c>
      <c r="B74" s="2">
        <f>VLOOKUP(A74,Players[Name]:Players[PlayerId],2,FALSE)</f>
        <v>215</v>
      </c>
      <c r="C74" s="16">
        <v>2015</v>
      </c>
      <c r="D74" s="16">
        <v>91</v>
      </c>
      <c r="E74">
        <v>261</v>
      </c>
      <c r="F74" s="16">
        <v>42</v>
      </c>
      <c r="G74" s="16">
        <v>21</v>
      </c>
      <c r="H74" s="16">
        <v>149</v>
      </c>
      <c r="I74" s="2">
        <f>VLOOKUP(DSTStats[Year],Years[],2,FALSE)</f>
        <v>3</v>
      </c>
      <c r="J74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(215,3,91,149,261,42,21)</v>
      </c>
    </row>
    <row r="75" spans="1:10" x14ac:dyDescent="0.25">
      <c r="A75" t="s">
        <v>154</v>
      </c>
      <c r="B75" s="2">
        <f>VLOOKUP(A75,Players[Name]:Players[PlayerId],2,FALSE)</f>
        <v>215</v>
      </c>
      <c r="C75" s="16">
        <v>2014</v>
      </c>
      <c r="D75" s="16">
        <v>1424</v>
      </c>
      <c r="E75">
        <v>326</v>
      </c>
      <c r="F75" s="20">
        <v>20</v>
      </c>
      <c r="G75" s="20">
        <v>20</v>
      </c>
      <c r="H75" s="7">
        <v>105</v>
      </c>
      <c r="I75" s="2">
        <f>VLOOKUP(DSTStats[Year],Years[],2,FALSE)</f>
        <v>4</v>
      </c>
      <c r="J75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(215,4,1424,105,326,20,20)</v>
      </c>
    </row>
    <row r="76" spans="1:10" x14ac:dyDescent="0.25">
      <c r="A76" t="s">
        <v>154</v>
      </c>
      <c r="B76" s="2">
        <f>VLOOKUP(A76,Players[Name]:Players[PlayerId],2,FALSE)</f>
        <v>215</v>
      </c>
      <c r="C76" s="16">
        <v>2013</v>
      </c>
      <c r="D76" s="16">
        <v>110</v>
      </c>
      <c r="E76">
        <v>285</v>
      </c>
      <c r="F76" s="20">
        <v>43</v>
      </c>
      <c r="G76" s="20">
        <v>20</v>
      </c>
      <c r="H76" s="7">
        <v>170</v>
      </c>
      <c r="I76" s="2">
        <f>VLOOKUP(DSTStats[Year],Years[],2,FALSE)</f>
        <v>5</v>
      </c>
      <c r="J76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(215,5,110,170,285,43,20)</v>
      </c>
    </row>
    <row r="77" spans="1:10" x14ac:dyDescent="0.25">
      <c r="A77" t="s">
        <v>155</v>
      </c>
      <c r="B77" s="2">
        <f>VLOOKUP(A77,Players[Name]:Players[PlayerId],2,FALSE)</f>
        <v>218</v>
      </c>
      <c r="C77" s="16">
        <v>2017</v>
      </c>
      <c r="D77" s="16">
        <v>218</v>
      </c>
      <c r="E77">
        <v>376</v>
      </c>
      <c r="F77" s="16">
        <v>36.5</v>
      </c>
      <c r="G77" s="16">
        <v>10.9</v>
      </c>
      <c r="H77" s="16">
        <v>105.59</v>
      </c>
      <c r="I77" s="2">
        <f>VLOOKUP(DSTStats[Year],Years[],2,FALSE)</f>
        <v>1</v>
      </c>
      <c r="J77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(218,1,218,105.59,376,36.5,10.9)</v>
      </c>
    </row>
    <row r="78" spans="1:10" x14ac:dyDescent="0.25">
      <c r="A78" t="s">
        <v>155</v>
      </c>
      <c r="B78" s="2">
        <f>VLOOKUP(A78,Players[Name]:Players[PlayerId],2,FALSE)</f>
        <v>218</v>
      </c>
      <c r="C78" s="16">
        <v>2016</v>
      </c>
      <c r="D78" s="16">
        <v>157</v>
      </c>
      <c r="E78">
        <v>370</v>
      </c>
      <c r="F78" s="16">
        <v>39</v>
      </c>
      <c r="G78" s="16">
        <v>12</v>
      </c>
      <c r="H78" s="16">
        <v>113</v>
      </c>
      <c r="I78" s="2">
        <f>VLOOKUP(DSTStats[Year],Years[],2,FALSE)</f>
        <v>2</v>
      </c>
      <c r="J78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(218,2,157,113,370,39,12)</v>
      </c>
    </row>
    <row r="79" spans="1:10" x14ac:dyDescent="0.25">
      <c r="A79" t="s">
        <v>155</v>
      </c>
      <c r="B79" s="2">
        <f>VLOOKUP(A79,Players[Name]:Players[PlayerId],2,FALSE)</f>
        <v>218</v>
      </c>
      <c r="C79" s="16">
        <v>2015</v>
      </c>
      <c r="D79" s="16">
        <v>169</v>
      </c>
      <c r="E79">
        <v>347</v>
      </c>
      <c r="F79" s="16">
        <v>21</v>
      </c>
      <c r="G79" s="16">
        <v>17</v>
      </c>
      <c r="H79" s="16">
        <v>108</v>
      </c>
      <c r="I79" s="2">
        <f>VLOOKUP(DSTStats[Year],Years[],2,FALSE)</f>
        <v>3</v>
      </c>
      <c r="J79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(218,3,169,108,347,21,17)</v>
      </c>
    </row>
    <row r="80" spans="1:10" x14ac:dyDescent="0.25">
      <c r="A80" t="s">
        <v>155</v>
      </c>
      <c r="B80" s="2">
        <f>VLOOKUP(A80,Players[Name]:Players[PlayerId],2,FALSE)</f>
        <v>218</v>
      </c>
      <c r="C80" s="16">
        <v>2014</v>
      </c>
      <c r="D80" s="16">
        <v>99</v>
      </c>
      <c r="E80">
        <v>273</v>
      </c>
      <c r="F80" s="20">
        <v>54</v>
      </c>
      <c r="G80" s="20">
        <v>19</v>
      </c>
      <c r="H80" s="7">
        <v>175</v>
      </c>
      <c r="I80" s="2">
        <f>VLOOKUP(DSTStats[Year],Years[],2,FALSE)</f>
        <v>4</v>
      </c>
      <c r="J80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(218,4,99,175,273,54,19)</v>
      </c>
    </row>
    <row r="81" spans="1:10" x14ac:dyDescent="0.25">
      <c r="A81" t="s">
        <v>155</v>
      </c>
      <c r="B81" s="2">
        <f>VLOOKUP(A81,Players[Name]:Players[PlayerId],2,FALSE)</f>
        <v>218</v>
      </c>
      <c r="C81" s="16">
        <v>2013</v>
      </c>
      <c r="D81" s="16">
        <v>179</v>
      </c>
      <c r="E81">
        <v>370</v>
      </c>
      <c r="F81" s="20">
        <v>57</v>
      </c>
      <c r="G81" s="20">
        <v>23</v>
      </c>
      <c r="H81" s="7">
        <v>145</v>
      </c>
      <c r="I81" s="2">
        <f>VLOOKUP(DSTStats[Year],Years[],2,FALSE)</f>
        <v>5</v>
      </c>
      <c r="J81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(218,5,179,145,370,57,23)</v>
      </c>
    </row>
    <row r="82" spans="1:10" x14ac:dyDescent="0.25">
      <c r="A82" t="s">
        <v>157</v>
      </c>
      <c r="B82" s="2">
        <f>VLOOKUP(A82,Players[Name]:Players[PlayerId],2,FALSE)</f>
        <v>221</v>
      </c>
      <c r="C82" s="16">
        <v>2017</v>
      </c>
      <c r="D82" s="16">
        <v>221</v>
      </c>
      <c r="E82">
        <v>376</v>
      </c>
      <c r="F82" s="16">
        <v>39.6</v>
      </c>
      <c r="G82" s="16">
        <v>10.9</v>
      </c>
      <c r="H82" s="16">
        <v>104.86</v>
      </c>
      <c r="I82" s="2">
        <f>VLOOKUP(DSTStats[Year],Years[],2,FALSE)</f>
        <v>1</v>
      </c>
      <c r="J82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(221,1,221,104.86,376,39.6,10.9)</v>
      </c>
    </row>
    <row r="83" spans="1:10" x14ac:dyDescent="0.25">
      <c r="A83" t="s">
        <v>157</v>
      </c>
      <c r="B83" s="2">
        <f>VLOOKUP(A83,Players[Name]:Players[PlayerId],2,FALSE)</f>
        <v>221</v>
      </c>
      <c r="C83" s="16">
        <v>2016</v>
      </c>
      <c r="D83" s="16">
        <v>239</v>
      </c>
      <c r="E83">
        <v>380</v>
      </c>
      <c r="F83" s="16">
        <v>33</v>
      </c>
      <c r="G83" s="16">
        <v>7</v>
      </c>
      <c r="H83" s="16">
        <v>78</v>
      </c>
      <c r="I83" s="2">
        <f>VLOOKUP(DSTStats[Year],Years[],2,FALSE)</f>
        <v>2</v>
      </c>
      <c r="J83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(221,2,239,78,380,33,7)</v>
      </c>
    </row>
    <row r="84" spans="1:10" x14ac:dyDescent="0.25">
      <c r="A84" t="s">
        <v>157</v>
      </c>
      <c r="B84" s="2">
        <f>VLOOKUP(A84,Players[Name]:Players[PlayerId],2,FALSE)</f>
        <v>221</v>
      </c>
      <c r="C84" s="16">
        <v>2015</v>
      </c>
      <c r="D84" s="16">
        <v>175</v>
      </c>
      <c r="E84">
        <v>406</v>
      </c>
      <c r="F84" s="16">
        <v>36</v>
      </c>
      <c r="G84" s="16">
        <v>9</v>
      </c>
      <c r="H84" s="16">
        <v>104</v>
      </c>
      <c r="I84" s="2">
        <f>VLOOKUP(DSTStats[Year],Years[],2,FALSE)</f>
        <v>3</v>
      </c>
      <c r="J84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(221,3,175,104,406,36,9)</v>
      </c>
    </row>
    <row r="85" spans="1:10" x14ac:dyDescent="0.25">
      <c r="A85" t="s">
        <v>157</v>
      </c>
      <c r="B85" s="2">
        <f>VLOOKUP(A85,Players[Name]:Players[PlayerId],2,FALSE)</f>
        <v>221</v>
      </c>
      <c r="C85" s="16">
        <v>2014</v>
      </c>
      <c r="D85" s="16">
        <v>281</v>
      </c>
      <c r="E85">
        <v>378</v>
      </c>
      <c r="F85" s="20">
        <v>45</v>
      </c>
      <c r="G85" s="20">
        <v>6</v>
      </c>
      <c r="H85" s="7">
        <v>111</v>
      </c>
      <c r="I85" s="2">
        <f>VLOOKUP(DSTStats[Year],Years[],2,FALSE)</f>
        <v>4</v>
      </c>
      <c r="J85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(221,4,281,111,378,45,6)</v>
      </c>
    </row>
    <row r="86" spans="1:10" x14ac:dyDescent="0.25">
      <c r="A86" t="s">
        <v>157</v>
      </c>
      <c r="B86" s="2">
        <f>VLOOKUP(A86,Players[Name]:Players[PlayerId],2,FALSE)</f>
        <v>221</v>
      </c>
      <c r="C86" s="16">
        <v>2013</v>
      </c>
      <c r="D86" s="16">
        <v>1508</v>
      </c>
      <c r="E86">
        <v>425</v>
      </c>
      <c r="F86" s="20">
        <v>31</v>
      </c>
      <c r="G86" s="20">
        <v>11</v>
      </c>
      <c r="H86" s="7">
        <v>87</v>
      </c>
      <c r="I86" s="2">
        <f>VLOOKUP(DSTStats[Year],Years[],2,FALSE)</f>
        <v>5</v>
      </c>
      <c r="J86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(221,5,1508,87,425,31,11)</v>
      </c>
    </row>
    <row r="87" spans="1:10" x14ac:dyDescent="0.25">
      <c r="A87" t="s">
        <v>149</v>
      </c>
      <c r="B87" s="2">
        <f>VLOOKUP(A87,Players[Name]:Players[PlayerId],2,FALSE)</f>
        <v>223</v>
      </c>
      <c r="C87" s="16">
        <v>2017</v>
      </c>
      <c r="D87" s="16">
        <v>223</v>
      </c>
      <c r="E87">
        <v>370</v>
      </c>
      <c r="F87" s="16">
        <v>39.799999999999997</v>
      </c>
      <c r="G87" s="16">
        <v>12</v>
      </c>
      <c r="H87" s="16">
        <v>104.62</v>
      </c>
      <c r="I87" s="2">
        <f>VLOOKUP(DSTStats[Year],Years[],2,FALSE)</f>
        <v>1</v>
      </c>
      <c r="J87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(223,1,223,104.62,370,39.8,12)</v>
      </c>
    </row>
    <row r="88" spans="1:10" x14ac:dyDescent="0.25">
      <c r="A88" t="s">
        <v>149</v>
      </c>
      <c r="B88" s="2">
        <f>VLOOKUP(A88,Players[Name]:Players[PlayerId],2,FALSE)</f>
        <v>223</v>
      </c>
      <c r="C88" s="16">
        <v>2016</v>
      </c>
      <c r="D88" s="16">
        <v>113</v>
      </c>
      <c r="E88">
        <v>353</v>
      </c>
      <c r="F88" s="16">
        <v>38</v>
      </c>
      <c r="G88" s="16">
        <v>17</v>
      </c>
      <c r="H88" s="16">
        <v>135</v>
      </c>
      <c r="I88" s="2">
        <f>VLOOKUP(DSTStats[Year],Years[],2,FALSE)</f>
        <v>2</v>
      </c>
      <c r="J88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(223,2,113,135,353,38,17)</v>
      </c>
    </row>
    <row r="89" spans="1:10" x14ac:dyDescent="0.25">
      <c r="A89" t="s">
        <v>149</v>
      </c>
      <c r="B89" s="2">
        <f>VLOOKUP(A89,Players[Name]:Players[PlayerId],2,FALSE)</f>
        <v>223</v>
      </c>
      <c r="C89" s="16">
        <v>2015</v>
      </c>
      <c r="D89" s="16">
        <v>170</v>
      </c>
      <c r="E89">
        <v>399</v>
      </c>
      <c r="F89" s="16">
        <v>38</v>
      </c>
      <c r="G89" s="16">
        <v>11</v>
      </c>
      <c r="H89" s="16">
        <v>108</v>
      </c>
      <c r="I89" s="2">
        <f>VLOOKUP(DSTStats[Year],Years[],2,FALSE)</f>
        <v>3</v>
      </c>
      <c r="J89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(223,3,170,108,399,38,11)</v>
      </c>
    </row>
    <row r="90" spans="1:10" x14ac:dyDescent="0.25">
      <c r="A90" t="s">
        <v>149</v>
      </c>
      <c r="B90" s="2">
        <f>VLOOKUP(A90,Players[Name]:Players[PlayerId],2,FALSE)</f>
        <v>223</v>
      </c>
      <c r="C90" s="16">
        <v>2014</v>
      </c>
      <c r="D90" s="16">
        <v>1416</v>
      </c>
      <c r="E90">
        <v>394</v>
      </c>
      <c r="F90" s="20">
        <v>36</v>
      </c>
      <c r="G90" s="20">
        <v>14</v>
      </c>
      <c r="H90" s="7">
        <v>106</v>
      </c>
      <c r="I90" s="2">
        <f>VLOOKUP(DSTStats[Year],Years[],2,FALSE)</f>
        <v>4</v>
      </c>
      <c r="J90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(223,4,1416,106,394,36,14)</v>
      </c>
    </row>
    <row r="91" spans="1:10" x14ac:dyDescent="0.25">
      <c r="A91" t="s">
        <v>149</v>
      </c>
      <c r="B91" s="2">
        <f>VLOOKUP(A91,Players[Name]:Players[PlayerId],2,FALSE)</f>
        <v>223</v>
      </c>
      <c r="C91" s="16">
        <v>2013</v>
      </c>
      <c r="D91" s="16">
        <v>219</v>
      </c>
      <c r="E91">
        <v>375</v>
      </c>
      <c r="F91" s="20">
        <v>35</v>
      </c>
      <c r="G91" s="20">
        <v>21</v>
      </c>
      <c r="H91" s="7">
        <v>128</v>
      </c>
      <c r="I91" s="2">
        <f>VLOOKUP(DSTStats[Year],Years[],2,FALSE)</f>
        <v>5</v>
      </c>
      <c r="J91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(223,5,219,128,375,35,21)</v>
      </c>
    </row>
    <row r="92" spans="1:10" x14ac:dyDescent="0.25">
      <c r="A92" t="s">
        <v>142</v>
      </c>
      <c r="B92" s="2">
        <f>VLOOKUP(A92,Players[Name]:Players[PlayerId],2,FALSE)</f>
        <v>226</v>
      </c>
      <c r="C92" s="16">
        <v>2017</v>
      </c>
      <c r="D92" s="16">
        <v>226</v>
      </c>
      <c r="E92">
        <v>371</v>
      </c>
      <c r="F92" s="16">
        <v>38.9</v>
      </c>
      <c r="G92" s="16">
        <v>13</v>
      </c>
      <c r="H92" s="16">
        <v>102.83</v>
      </c>
      <c r="I92" s="2">
        <f>VLOOKUP(DSTStats[Year],Years[],2,FALSE)</f>
        <v>1</v>
      </c>
      <c r="J92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(226,1,226,102.83,371,38.9,13)</v>
      </c>
    </row>
    <row r="93" spans="1:10" x14ac:dyDescent="0.25">
      <c r="A93" t="s">
        <v>142</v>
      </c>
      <c r="B93" s="2">
        <f>VLOOKUP(A93,Players[Name]:Players[PlayerId],2,FALSE)</f>
        <v>226</v>
      </c>
      <c r="C93" s="16">
        <v>2016</v>
      </c>
      <c r="D93" s="16">
        <v>138</v>
      </c>
      <c r="E93">
        <v>374</v>
      </c>
      <c r="F93" s="16">
        <v>33</v>
      </c>
      <c r="G93" s="16">
        <v>16</v>
      </c>
      <c r="H93" s="16">
        <v>125</v>
      </c>
      <c r="I93" s="2">
        <f>VLOOKUP(DSTStats[Year],Years[],2,FALSE)</f>
        <v>2</v>
      </c>
      <c r="J93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(226,2,138,125,374,33,16)</v>
      </c>
    </row>
    <row r="94" spans="1:10" x14ac:dyDescent="0.25">
      <c r="A94" t="s">
        <v>142</v>
      </c>
      <c r="B94" s="2">
        <f>VLOOKUP(A94,Players[Name]:Players[PlayerId],2,FALSE)</f>
        <v>226</v>
      </c>
      <c r="C94" s="16">
        <v>2015</v>
      </c>
      <c r="D94" s="16">
        <v>176</v>
      </c>
      <c r="E94">
        <v>369</v>
      </c>
      <c r="F94" s="16">
        <v>31</v>
      </c>
      <c r="G94" s="16">
        <v>13</v>
      </c>
      <c r="H94" s="16">
        <v>103</v>
      </c>
      <c r="I94" s="2">
        <f>VLOOKUP(DSTStats[Year],Years[],2,FALSE)</f>
        <v>3</v>
      </c>
      <c r="J94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(226,3,176,103,369,31,13)</v>
      </c>
    </row>
    <row r="95" spans="1:10" x14ac:dyDescent="0.25">
      <c r="A95" t="s">
        <v>142</v>
      </c>
      <c r="B95" s="2">
        <f>VLOOKUP(A95,Players[Name]:Players[PlayerId],2,FALSE)</f>
        <v>226</v>
      </c>
      <c r="C95" s="16">
        <v>2014</v>
      </c>
      <c r="D95" s="16">
        <v>197</v>
      </c>
      <c r="E95">
        <v>367</v>
      </c>
      <c r="F95" s="20">
        <v>39</v>
      </c>
      <c r="G95" s="20">
        <v>14</v>
      </c>
      <c r="H95" s="7">
        <v>130</v>
      </c>
      <c r="I95" s="2">
        <f>VLOOKUP(DSTStats[Year],Years[],2,FALSE)</f>
        <v>4</v>
      </c>
      <c r="J95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(226,4,197,130,367,39,14)</v>
      </c>
    </row>
    <row r="96" spans="1:10" x14ac:dyDescent="0.25">
      <c r="A96" t="s">
        <v>142</v>
      </c>
      <c r="B96" s="2">
        <f>VLOOKUP(A96,Players[Name]:Players[PlayerId],2,FALSE)</f>
        <v>226</v>
      </c>
      <c r="C96" s="16">
        <v>2013</v>
      </c>
      <c r="D96" s="16">
        <v>238</v>
      </c>
      <c r="E96">
        <v>321</v>
      </c>
      <c r="F96" s="20">
        <v>42</v>
      </c>
      <c r="G96" s="20">
        <v>18</v>
      </c>
      <c r="H96" s="7">
        <v>124</v>
      </c>
      <c r="I96" s="2">
        <f>VLOOKUP(DSTStats[Year],Years[],2,FALSE)</f>
        <v>5</v>
      </c>
      <c r="J96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(226,5,238,124,321,42,18)</v>
      </c>
    </row>
    <row r="97" spans="1:10" x14ac:dyDescent="0.25">
      <c r="A97" t="s">
        <v>137</v>
      </c>
      <c r="B97" s="2">
        <f>VLOOKUP(A97,Players[Name]:Players[PlayerId],2,FALSE)</f>
        <v>228</v>
      </c>
      <c r="C97" s="16">
        <v>2017</v>
      </c>
      <c r="D97" s="16">
        <v>228</v>
      </c>
      <c r="E97">
        <v>333</v>
      </c>
      <c r="F97" s="16">
        <v>39.5</v>
      </c>
      <c r="G97" s="16">
        <v>10.4</v>
      </c>
      <c r="H97" s="16">
        <v>101.69</v>
      </c>
      <c r="I97" s="2">
        <f>VLOOKUP(DSTStats[Year],Years[],2,FALSE)</f>
        <v>1</v>
      </c>
      <c r="J97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(228,1,228,101.69,333,39.5,10.4)</v>
      </c>
    </row>
    <row r="98" spans="1:10" x14ac:dyDescent="0.25">
      <c r="A98" t="s">
        <v>137</v>
      </c>
      <c r="B98" s="2">
        <f>VLOOKUP(A98,Players[Name]:Players[PlayerId],2,FALSE)</f>
        <v>228</v>
      </c>
      <c r="C98" s="16">
        <v>2016</v>
      </c>
      <c r="D98" s="16">
        <v>197</v>
      </c>
      <c r="E98">
        <v>306</v>
      </c>
      <c r="F98" s="16">
        <v>36</v>
      </c>
      <c r="G98" s="16">
        <v>9</v>
      </c>
      <c r="H98" s="16">
        <v>95</v>
      </c>
      <c r="I98" s="2">
        <f>VLOOKUP(DSTStats[Year],Years[],2,FALSE)</f>
        <v>2</v>
      </c>
      <c r="J98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(228,2,197,95,306,36,9)</v>
      </c>
    </row>
    <row r="99" spans="1:10" x14ac:dyDescent="0.25">
      <c r="A99" t="s">
        <v>137</v>
      </c>
      <c r="B99" s="2">
        <f>VLOOKUP(A99,Players[Name]:Players[PlayerId],2,FALSE)</f>
        <v>228</v>
      </c>
      <c r="C99" s="16">
        <v>2015</v>
      </c>
      <c r="D99" s="16">
        <v>205</v>
      </c>
      <c r="E99">
        <v>344</v>
      </c>
      <c r="F99" s="16">
        <v>31</v>
      </c>
      <c r="G99" s="16">
        <v>8</v>
      </c>
      <c r="H99" s="16">
        <v>88</v>
      </c>
      <c r="I99" s="2">
        <f>VLOOKUP(DSTStats[Year],Years[],2,FALSE)</f>
        <v>3</v>
      </c>
      <c r="J99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(228,3,205,88,344,31,8)</v>
      </c>
    </row>
    <row r="100" spans="1:10" x14ac:dyDescent="0.25">
      <c r="A100" t="s">
        <v>137</v>
      </c>
      <c r="B100" s="2">
        <f>VLOOKUP(A100,Players[Name]:Players[PlayerId],2,FALSE)</f>
        <v>228</v>
      </c>
      <c r="C100" s="16">
        <v>2014</v>
      </c>
      <c r="D100" s="16">
        <v>245</v>
      </c>
      <c r="E100">
        <v>338</v>
      </c>
      <c r="F100" s="20">
        <v>28</v>
      </c>
      <c r="G100" s="20">
        <v>18</v>
      </c>
      <c r="H100" s="7">
        <v>119</v>
      </c>
      <c r="I100" s="2">
        <f>VLOOKUP(DSTStats[Year],Years[],2,FALSE)</f>
        <v>4</v>
      </c>
      <c r="J100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(228,4,245,119,338,28,18)</v>
      </c>
    </row>
    <row r="101" spans="1:10" x14ac:dyDescent="0.25">
      <c r="A101" t="s">
        <v>137</v>
      </c>
      <c r="B101" s="2">
        <f>VLOOKUP(A101,Players[Name]:Players[PlayerId],2,FALSE)</f>
        <v>228</v>
      </c>
      <c r="C101" s="16">
        <v>2013</v>
      </c>
      <c r="D101" s="16">
        <v>245</v>
      </c>
      <c r="E101">
        <v>426</v>
      </c>
      <c r="F101" s="20">
        <v>34</v>
      </c>
      <c r="G101" s="20">
        <v>15</v>
      </c>
      <c r="H101" s="7">
        <v>123</v>
      </c>
      <c r="I101" s="2">
        <f>VLOOKUP(DSTStats[Year],Years[],2,FALSE)</f>
        <v>5</v>
      </c>
      <c r="J101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(228,5,245,123,426,34,15)</v>
      </c>
    </row>
    <row r="102" spans="1:10" x14ac:dyDescent="0.25">
      <c r="A102" t="s">
        <v>153</v>
      </c>
      <c r="B102" s="2">
        <f>VLOOKUP(A102,Players[Name]:Players[PlayerId],2,FALSE)</f>
        <v>229</v>
      </c>
      <c r="C102" s="16">
        <v>2017</v>
      </c>
      <c r="D102" s="16">
        <v>229</v>
      </c>
      <c r="E102">
        <v>371</v>
      </c>
      <c r="F102" s="16">
        <v>42.8</v>
      </c>
      <c r="G102" s="16">
        <v>11.9</v>
      </c>
      <c r="H102" s="16">
        <v>101.44</v>
      </c>
      <c r="I102" s="2">
        <f>VLOOKUP(DSTStats[Year],Years[],2,FALSE)</f>
        <v>1</v>
      </c>
      <c r="J102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(229,1,229,101.44,371,42.8,11.9)</v>
      </c>
    </row>
    <row r="103" spans="1:10" x14ac:dyDescent="0.25">
      <c r="A103" t="s">
        <v>153</v>
      </c>
      <c r="B103" s="2">
        <f>VLOOKUP(A103,Players[Name]:Players[PlayerId],2,FALSE)</f>
        <v>229</v>
      </c>
      <c r="C103" s="16">
        <v>2016</v>
      </c>
      <c r="D103" s="16">
        <v>187</v>
      </c>
      <c r="E103">
        <v>365</v>
      </c>
      <c r="F103" s="16">
        <v>38</v>
      </c>
      <c r="G103" s="16">
        <v>13</v>
      </c>
      <c r="H103" s="16">
        <v>101</v>
      </c>
      <c r="I103" s="2">
        <f>VLOOKUP(DSTStats[Year],Years[],2,FALSE)</f>
        <v>2</v>
      </c>
      <c r="J103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(229,2,187,101,365,38,13)</v>
      </c>
    </row>
    <row r="104" spans="1:10" x14ac:dyDescent="0.25">
      <c r="A104" t="s">
        <v>153</v>
      </c>
      <c r="B104" s="2">
        <f>VLOOKUP(A104,Players[Name]:Players[PlayerId],2,FALSE)</f>
        <v>229</v>
      </c>
      <c r="C104" s="16">
        <v>2015</v>
      </c>
      <c r="D104" s="16">
        <v>109</v>
      </c>
      <c r="E104">
        <v>363</v>
      </c>
      <c r="F104" s="16">
        <v>38</v>
      </c>
      <c r="G104" s="16">
        <v>11</v>
      </c>
      <c r="H104" s="16">
        <v>139</v>
      </c>
      <c r="I104" s="2">
        <f>VLOOKUP(DSTStats[Year],Years[],2,FALSE)</f>
        <v>3</v>
      </c>
      <c r="J104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(229,3,109,139,363,38,11)</v>
      </c>
    </row>
    <row r="105" spans="1:10" x14ac:dyDescent="0.25">
      <c r="A105" s="16" t="s">
        <v>153</v>
      </c>
      <c r="B105" s="2">
        <f>VLOOKUP(A105,Players[Name]:Players[PlayerId],2,FALSE)</f>
        <v>229</v>
      </c>
      <c r="C105" s="16">
        <v>2014</v>
      </c>
      <c r="D105" s="16">
        <v>1643</v>
      </c>
      <c r="E105">
        <v>414</v>
      </c>
      <c r="F105" s="20">
        <v>36</v>
      </c>
      <c r="G105" s="20">
        <v>7</v>
      </c>
      <c r="H105" s="7">
        <v>65</v>
      </c>
      <c r="I105" s="2">
        <f>VLOOKUP(DSTStats[Year],Years[],2,FALSE)</f>
        <v>4</v>
      </c>
      <c r="J105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(229,4,1643,65,414,36,7)</v>
      </c>
    </row>
    <row r="106" spans="1:10" x14ac:dyDescent="0.25">
      <c r="A106" t="s">
        <v>153</v>
      </c>
      <c r="B106" s="2">
        <f>VLOOKUP(A106,Players[Name]:Players[PlayerId],2,FALSE)</f>
        <v>229</v>
      </c>
      <c r="C106" s="16">
        <v>2013</v>
      </c>
      <c r="D106" s="16">
        <v>1427</v>
      </c>
      <c r="E106">
        <v>464</v>
      </c>
      <c r="F106" s="20">
        <v>36</v>
      </c>
      <c r="G106" s="20">
        <v>16</v>
      </c>
      <c r="H106" s="7">
        <v>102</v>
      </c>
      <c r="I106" s="2">
        <f>VLOOKUP(DSTStats[Year],Years[],2,FALSE)</f>
        <v>5</v>
      </c>
      <c r="J106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(229,5,1427,102,464,36,16)</v>
      </c>
    </row>
    <row r="107" spans="1:10" x14ac:dyDescent="0.25">
      <c r="A107" s="16" t="s">
        <v>148</v>
      </c>
      <c r="B107" s="2">
        <f>VLOOKUP(A107,Players[Name]:Players[PlayerId],2,FALSE)</f>
        <v>241</v>
      </c>
      <c r="C107" s="16">
        <v>2017</v>
      </c>
      <c r="D107" s="16">
        <v>241</v>
      </c>
      <c r="E107">
        <v>364</v>
      </c>
      <c r="F107" s="16">
        <v>39.299999999999997</v>
      </c>
      <c r="G107" s="16">
        <v>13.1</v>
      </c>
      <c r="H107" s="16">
        <v>98.72</v>
      </c>
      <c r="I107" s="2">
        <f>VLOOKUP(DSTStats[Year],Years[],2,FALSE)</f>
        <v>1</v>
      </c>
      <c r="J107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(241,1,241,98.72,364,39.3,13.1)</v>
      </c>
    </row>
    <row r="108" spans="1:10" x14ac:dyDescent="0.25">
      <c r="A108" t="s">
        <v>148</v>
      </c>
      <c r="B108" s="2">
        <f>VLOOKUP(A108,Players[Name]:Players[PlayerId],2,FALSE)</f>
        <v>241</v>
      </c>
      <c r="C108" s="16">
        <v>2016</v>
      </c>
      <c r="D108" s="16">
        <v>186</v>
      </c>
      <c r="E108">
        <v>340</v>
      </c>
      <c r="F108" s="16">
        <v>40</v>
      </c>
      <c r="G108" s="16">
        <v>12</v>
      </c>
      <c r="H108" s="16">
        <v>101</v>
      </c>
      <c r="I108" s="2">
        <f>VLOOKUP(DSTStats[Year],Years[],2,FALSE)</f>
        <v>2</v>
      </c>
      <c r="J108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(241,2,186,101,340,40,12)</v>
      </c>
    </row>
    <row r="109" spans="1:10" x14ac:dyDescent="0.25">
      <c r="A109" t="s">
        <v>148</v>
      </c>
      <c r="B109" s="2">
        <f>VLOOKUP(A109,Players[Name]:Players[PlayerId],2,FALSE)</f>
        <v>241</v>
      </c>
      <c r="C109" s="16">
        <v>2015</v>
      </c>
      <c r="D109" s="16">
        <v>190</v>
      </c>
      <c r="E109">
        <v>393</v>
      </c>
      <c r="F109" s="16">
        <v>39</v>
      </c>
      <c r="G109" s="16">
        <v>11</v>
      </c>
      <c r="H109" s="16">
        <v>97</v>
      </c>
      <c r="I109" s="2">
        <f>VLOOKUP(DSTStats[Year],Years[],2,FALSE)</f>
        <v>3</v>
      </c>
      <c r="J109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(241,3,190,97,393,39,11)</v>
      </c>
    </row>
    <row r="110" spans="1:10" x14ac:dyDescent="0.25">
      <c r="A110" t="s">
        <v>148</v>
      </c>
      <c r="B110" s="2">
        <f>VLOOKUP(A110,Players[Name]:Players[PlayerId],2,FALSE)</f>
        <v>241</v>
      </c>
      <c r="C110" s="16">
        <v>2014</v>
      </c>
      <c r="D110" s="16">
        <v>1556</v>
      </c>
      <c r="E110">
        <v>422</v>
      </c>
      <c r="F110" s="20">
        <v>39</v>
      </c>
      <c r="G110" s="20">
        <v>12</v>
      </c>
      <c r="H110" s="7">
        <v>81</v>
      </c>
      <c r="I110" s="2">
        <f>VLOOKUP(DSTStats[Year],Years[],2,FALSE)</f>
        <v>4</v>
      </c>
      <c r="J110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(241,4,1556,81,422,39,12)</v>
      </c>
    </row>
    <row r="111" spans="1:10" x14ac:dyDescent="0.25">
      <c r="A111" t="s">
        <v>148</v>
      </c>
      <c r="B111" s="2">
        <f>VLOOKUP(A111,Players[Name]:Players[PlayerId],2,FALSE)</f>
        <v>241</v>
      </c>
      <c r="C111" s="16">
        <v>2013</v>
      </c>
      <c r="D111" s="16">
        <v>280</v>
      </c>
      <c r="E111">
        <v>351</v>
      </c>
      <c r="F111" s="20">
        <v>36</v>
      </c>
      <c r="G111" s="20">
        <v>13</v>
      </c>
      <c r="H111" s="7">
        <v>118</v>
      </c>
      <c r="I111" s="2">
        <f>VLOOKUP(DSTStats[Year],Years[],2,FALSE)</f>
        <v>5</v>
      </c>
      <c r="J111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(241,5,280,118,351,36,13)</v>
      </c>
    </row>
    <row r="112" spans="1:10" x14ac:dyDescent="0.25">
      <c r="A112" t="s">
        <v>1279</v>
      </c>
      <c r="B112" s="2">
        <f>VLOOKUP(A112,Players[Name]:Players[PlayerId],2,FALSE)</f>
        <v>245</v>
      </c>
      <c r="C112" s="16">
        <v>2017</v>
      </c>
      <c r="D112" s="16">
        <v>245</v>
      </c>
      <c r="E112">
        <v>383</v>
      </c>
      <c r="F112" s="16">
        <v>41.3</v>
      </c>
      <c r="G112" s="16">
        <v>9.8000000000000007</v>
      </c>
      <c r="H112" s="16">
        <v>96.41</v>
      </c>
      <c r="I112" s="2">
        <f>VLOOKUP(DSTStats[Year],Years[],2,FALSE)</f>
        <v>1</v>
      </c>
      <c r="J112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(245,1,245,96.41,383,41.3,9.8)</v>
      </c>
    </row>
    <row r="113" spans="1:10" x14ac:dyDescent="0.25">
      <c r="A113" t="s">
        <v>1279</v>
      </c>
      <c r="B113" s="2">
        <f>VLOOKUP(A113,Players[Name]:Players[PlayerId],2,FALSE)</f>
        <v>245</v>
      </c>
      <c r="C113" s="16">
        <v>2016</v>
      </c>
      <c r="D113" s="16">
        <v>139</v>
      </c>
      <c r="E113">
        <v>397</v>
      </c>
      <c r="F113" s="16">
        <v>35</v>
      </c>
      <c r="G113" s="16">
        <v>18</v>
      </c>
      <c r="H113" s="16">
        <v>125</v>
      </c>
      <c r="I113" s="2">
        <f>VLOOKUP(DSTStats[Year],Years[],2,FALSE)</f>
        <v>2</v>
      </c>
      <c r="J113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(245,2,139,125,397,35,18)</v>
      </c>
    </row>
    <row r="114" spans="1:10" x14ac:dyDescent="0.25">
      <c r="A114" t="s">
        <v>1279</v>
      </c>
      <c r="B114" s="2">
        <f>VLOOKUP(A114,Players[Name]:Players[PlayerId],2,FALSE)</f>
        <v>245</v>
      </c>
      <c r="C114" s="16">
        <v>2015</v>
      </c>
      <c r="D114" s="16">
        <v>213</v>
      </c>
      <c r="E114">
        <v>366</v>
      </c>
      <c r="F114" s="16">
        <v>32</v>
      </c>
      <c r="G114" s="16">
        <v>11</v>
      </c>
      <c r="H114" s="16">
        <v>84</v>
      </c>
      <c r="I114" s="2">
        <f>VLOOKUP(DSTStats[Year],Years[],2,FALSE)</f>
        <v>3</v>
      </c>
      <c r="J114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(245,3,213,84,366,32,11)</v>
      </c>
    </row>
    <row r="115" spans="1:10" x14ac:dyDescent="0.25">
      <c r="A115" t="s">
        <v>1279</v>
      </c>
      <c r="B115" s="2">
        <f>VLOOKUP(A115,Players[Name]:Players[PlayerId],2,FALSE)</f>
        <v>245</v>
      </c>
      <c r="C115" s="16">
        <v>2014</v>
      </c>
      <c r="D115" s="16">
        <v>1440</v>
      </c>
      <c r="E115">
        <v>336</v>
      </c>
      <c r="F115" s="20">
        <v>26</v>
      </c>
      <c r="G115" s="20">
        <v>7</v>
      </c>
      <c r="H115" s="7">
        <v>100</v>
      </c>
      <c r="I115" s="2">
        <f>VLOOKUP(DSTStats[Year],Years[],2,FALSE)</f>
        <v>4</v>
      </c>
      <c r="J115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(245,4,1440,100,336,26,7)</v>
      </c>
    </row>
    <row r="116" spans="1:10" x14ac:dyDescent="0.25">
      <c r="A116" s="16" t="s">
        <v>1279</v>
      </c>
      <c r="B116" s="2">
        <f>VLOOKUP(A116,Players[Name]:Players[PlayerId],2,FALSE)</f>
        <v>245</v>
      </c>
      <c r="C116" s="16">
        <v>2013</v>
      </c>
      <c r="D116" s="16">
        <v>1466</v>
      </c>
      <c r="E116">
        <v>330</v>
      </c>
      <c r="F116" s="20">
        <v>35</v>
      </c>
      <c r="G116" s="20">
        <v>11</v>
      </c>
      <c r="H116" s="7">
        <v>93</v>
      </c>
      <c r="I116" s="2">
        <f>VLOOKUP(DSTStats[Year],Years[],2,FALSE)</f>
        <v>5</v>
      </c>
      <c r="J116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(245,5,1466,93,330,35,11)</v>
      </c>
    </row>
    <row r="117" spans="1:10" x14ac:dyDescent="0.25">
      <c r="A117" t="s">
        <v>150</v>
      </c>
      <c r="B117" s="2">
        <f>VLOOKUP(A117,Players[Name]:Players[PlayerId],2,FALSE)</f>
        <v>247</v>
      </c>
      <c r="C117" s="16">
        <v>2017</v>
      </c>
      <c r="D117" s="16">
        <v>247</v>
      </c>
      <c r="E117">
        <v>361</v>
      </c>
      <c r="F117" s="16">
        <v>41.7</v>
      </c>
      <c r="G117" s="16">
        <v>11.2</v>
      </c>
      <c r="H117" s="16">
        <v>95.56</v>
      </c>
      <c r="I117" s="2">
        <f>VLOOKUP(DSTStats[Year],Years[],2,FALSE)</f>
        <v>1</v>
      </c>
      <c r="J117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(247,1,247,95.56,361,41.7,11.2)</v>
      </c>
    </row>
    <row r="118" spans="1:10" x14ac:dyDescent="0.25">
      <c r="A118" t="s">
        <v>150</v>
      </c>
      <c r="B118" s="2">
        <f>VLOOKUP(A118,Players[Name]:Players[PlayerId],2,FALSE)</f>
        <v>247</v>
      </c>
      <c r="C118" s="16">
        <v>2016</v>
      </c>
      <c r="D118" s="16">
        <v>125</v>
      </c>
      <c r="E118">
        <v>376</v>
      </c>
      <c r="F118" s="16">
        <v>47</v>
      </c>
      <c r="G118" s="16">
        <v>17</v>
      </c>
      <c r="H118" s="16">
        <v>130</v>
      </c>
      <c r="I118" s="2">
        <f>VLOOKUP(DSTStats[Year],Years[],2,FALSE)</f>
        <v>2</v>
      </c>
      <c r="J118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(247,2,125,130,376,47,17)</v>
      </c>
    </row>
    <row r="119" spans="1:10" x14ac:dyDescent="0.25">
      <c r="A119" t="s">
        <v>150</v>
      </c>
      <c r="B119" s="2">
        <f>VLOOKUP(A119,Players[Name]:Players[PlayerId],2,FALSE)</f>
        <v>247</v>
      </c>
      <c r="C119" s="16">
        <v>2015</v>
      </c>
      <c r="D119" s="16">
        <v>63</v>
      </c>
      <c r="E119">
        <v>300</v>
      </c>
      <c r="F119" s="16">
        <v>44</v>
      </c>
      <c r="G119" s="16">
        <v>24</v>
      </c>
      <c r="H119" s="16">
        <v>177</v>
      </c>
      <c r="I119" s="2">
        <f>VLOOKUP(DSTStats[Year],Years[],2,FALSE)</f>
        <v>3</v>
      </c>
      <c r="J119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(247,3,63,177,300,44,24)</v>
      </c>
    </row>
    <row r="120" spans="1:10" x14ac:dyDescent="0.25">
      <c r="A120" t="s">
        <v>150</v>
      </c>
      <c r="B120" s="2">
        <f>VLOOKUP(A120,Players[Name]:Players[PlayerId],2,FALSE)</f>
        <v>247</v>
      </c>
      <c r="C120" s="16">
        <v>2014</v>
      </c>
      <c r="D120" s="16">
        <v>254</v>
      </c>
      <c r="E120">
        <v>362</v>
      </c>
      <c r="F120" s="20">
        <v>40</v>
      </c>
      <c r="G120" s="20">
        <v>14</v>
      </c>
      <c r="H120" s="7">
        <v>117</v>
      </c>
      <c r="I120" s="2">
        <f>VLOOKUP(DSTStats[Year],Years[],2,FALSE)</f>
        <v>4</v>
      </c>
      <c r="J120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(247,4,254,117,362,40,14)</v>
      </c>
    </row>
    <row r="121" spans="1:10" x14ac:dyDescent="0.25">
      <c r="A121" t="s">
        <v>150</v>
      </c>
      <c r="B121" s="2">
        <f>VLOOKUP(A121,Players[Name]:Players[PlayerId],2,FALSE)</f>
        <v>247</v>
      </c>
      <c r="C121" s="16">
        <v>2013</v>
      </c>
      <c r="D121" s="16">
        <v>79</v>
      </c>
      <c r="E121">
        <v>237</v>
      </c>
      <c r="F121" s="20">
        <v>60</v>
      </c>
      <c r="G121" s="20">
        <v>20</v>
      </c>
      <c r="H121" s="7">
        <v>195</v>
      </c>
      <c r="I121" s="2">
        <f>VLOOKUP(DSTStats[Year],Years[],2,FALSE)</f>
        <v>5</v>
      </c>
      <c r="J121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(247,5,79,195,237,60,20)</v>
      </c>
    </row>
    <row r="122" spans="1:10" x14ac:dyDescent="0.25">
      <c r="A122" t="s">
        <v>138</v>
      </c>
      <c r="B122" s="2">
        <f>VLOOKUP(A122,Players[Name]:Players[PlayerId],2,FALSE)</f>
        <v>253</v>
      </c>
      <c r="C122" s="16">
        <v>2017</v>
      </c>
      <c r="D122" s="16">
        <v>253</v>
      </c>
      <c r="E122">
        <v>369</v>
      </c>
      <c r="F122" s="16">
        <v>33</v>
      </c>
      <c r="G122" s="16">
        <v>11</v>
      </c>
      <c r="H122" s="16">
        <v>93.93</v>
      </c>
      <c r="I122" s="2">
        <f>VLOOKUP(DSTStats[Year],Years[],2,FALSE)</f>
        <v>1</v>
      </c>
      <c r="J122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(253,1,253,93.93,369,33,11)</v>
      </c>
    </row>
    <row r="123" spans="1:10" x14ac:dyDescent="0.25">
      <c r="A123" t="s">
        <v>138</v>
      </c>
      <c r="B123" s="2">
        <f>VLOOKUP(A123,Players[Name]:Players[PlayerId],2,FALSE)</f>
        <v>253</v>
      </c>
      <c r="C123" s="16">
        <v>2016</v>
      </c>
      <c r="D123" s="16">
        <v>204</v>
      </c>
      <c r="E123">
        <v>352</v>
      </c>
      <c r="F123" s="16">
        <v>26</v>
      </c>
      <c r="G123" s="16">
        <v>10</v>
      </c>
      <c r="H123" s="16">
        <v>91</v>
      </c>
      <c r="I123" s="2">
        <f>VLOOKUP(DSTStats[Year],Years[],2,FALSE)</f>
        <v>2</v>
      </c>
      <c r="J123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(253,2,204,91,352,26,10)</v>
      </c>
    </row>
    <row r="124" spans="1:10" x14ac:dyDescent="0.25">
      <c r="A124" t="s">
        <v>138</v>
      </c>
      <c r="B124" s="2">
        <f>VLOOKUP(A124,Players[Name]:Players[PlayerId],2,FALSE)</f>
        <v>253</v>
      </c>
      <c r="C124" s="16">
        <v>2015</v>
      </c>
      <c r="D124" s="16">
        <v>180</v>
      </c>
      <c r="E124">
        <v>394</v>
      </c>
      <c r="F124" s="16">
        <v>43</v>
      </c>
      <c r="G124" s="16">
        <v>9</v>
      </c>
      <c r="H124" s="16">
        <v>100</v>
      </c>
      <c r="I124" s="2">
        <f>VLOOKUP(DSTStats[Year],Years[],2,FALSE)</f>
        <v>3</v>
      </c>
      <c r="J124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(253,3,180,100,394,43,9)</v>
      </c>
    </row>
    <row r="125" spans="1:10" x14ac:dyDescent="0.25">
      <c r="A125" t="s">
        <v>138</v>
      </c>
      <c r="B125" s="2">
        <f>VLOOKUP(A125,Players[Name]:Players[PlayerId],2,FALSE)</f>
        <v>253</v>
      </c>
      <c r="C125" s="16">
        <v>2014</v>
      </c>
      <c r="D125" s="16">
        <v>192</v>
      </c>
      <c r="E125">
        <v>280</v>
      </c>
      <c r="F125" s="20">
        <v>42</v>
      </c>
      <c r="G125" s="20">
        <v>20</v>
      </c>
      <c r="H125" s="7">
        <v>132</v>
      </c>
      <c r="I125" s="2">
        <f>VLOOKUP(DSTStats[Year],Years[],2,FALSE)</f>
        <v>4</v>
      </c>
      <c r="J125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(253,4,192,132,280,42,20)</v>
      </c>
    </row>
    <row r="126" spans="1:10" x14ac:dyDescent="0.25">
      <c r="A126" t="s">
        <v>138</v>
      </c>
      <c r="B126" s="2">
        <f>VLOOKUP(A126,Players[Name]:Players[PlayerId],2,FALSE)</f>
        <v>253</v>
      </c>
      <c r="C126" s="16">
        <v>2013</v>
      </c>
      <c r="D126" s="16">
        <v>1392</v>
      </c>
      <c r="E126">
        <v>352</v>
      </c>
      <c r="F126" s="20">
        <v>33</v>
      </c>
      <c r="G126" s="20">
        <v>15</v>
      </c>
      <c r="H126" s="7">
        <v>112</v>
      </c>
      <c r="I126" s="2">
        <f>VLOOKUP(DSTStats[Year],Years[],2,FALSE)</f>
        <v>5</v>
      </c>
      <c r="J126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(253,5,1392,112,352,33,15)</v>
      </c>
    </row>
    <row r="127" spans="1:10" x14ac:dyDescent="0.25">
      <c r="A127" t="s">
        <v>589</v>
      </c>
      <c r="B127" s="2">
        <f>VLOOKUP(A127,Players[Name]:Players[PlayerId],2,FALSE)</f>
        <v>262</v>
      </c>
      <c r="C127" s="16">
        <v>2017</v>
      </c>
      <c r="D127" s="16">
        <v>262</v>
      </c>
      <c r="E127">
        <v>262</v>
      </c>
      <c r="F127" s="16">
        <v>31</v>
      </c>
      <c r="G127" s="16">
        <v>10.7</v>
      </c>
      <c r="H127" s="16">
        <v>90.1</v>
      </c>
      <c r="I127" s="2">
        <f>VLOOKUP(DSTStats[Year],Years[],2,FALSE)</f>
        <v>1</v>
      </c>
      <c r="J127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(262,1,262,90.1,262,31,10.7)</v>
      </c>
    </row>
    <row r="128" spans="1:10" x14ac:dyDescent="0.25">
      <c r="A128" t="s">
        <v>589</v>
      </c>
      <c r="B128" s="2">
        <f>VLOOKUP(A128,Players[Name]:Players[PlayerId],2,FALSE)</f>
        <v>262</v>
      </c>
      <c r="C128" s="16">
        <v>2016</v>
      </c>
      <c r="D128" s="16">
        <v>280</v>
      </c>
      <c r="E128">
        <v>385</v>
      </c>
      <c r="F128" s="16">
        <v>27</v>
      </c>
      <c r="G128" s="16">
        <v>8</v>
      </c>
      <c r="H128" s="16">
        <v>63</v>
      </c>
      <c r="I128" s="2">
        <f>VLOOKUP(DSTStats[Year],Years[],2,FALSE)</f>
        <v>2</v>
      </c>
      <c r="J128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(262,2,280,63,385,27,8)</v>
      </c>
    </row>
    <row r="129" spans="1:10" x14ac:dyDescent="0.25">
      <c r="A129" t="s">
        <v>589</v>
      </c>
      <c r="B129" s="2">
        <f>VLOOKUP(A129,Players[Name]:Players[PlayerId],2,FALSE)</f>
        <v>262</v>
      </c>
      <c r="C129" s="16">
        <v>2015</v>
      </c>
      <c r="D129" s="16">
        <v>137</v>
      </c>
      <c r="E129">
        <v>302</v>
      </c>
      <c r="F129" s="16">
        <v>39</v>
      </c>
      <c r="G129" s="16">
        <v>18</v>
      </c>
      <c r="H129" s="16">
        <v>126</v>
      </c>
      <c r="I129" s="2">
        <f>VLOOKUP(DSTStats[Year],Years[],2,FALSE)</f>
        <v>3</v>
      </c>
      <c r="J129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(262,3,137,126,302,39,18)</v>
      </c>
    </row>
    <row r="130" spans="1:10" x14ac:dyDescent="0.25">
      <c r="A130" t="s">
        <v>589</v>
      </c>
      <c r="B130" s="2">
        <f>VLOOKUP(A130,Players[Name]:Players[PlayerId],2,FALSE)</f>
        <v>262</v>
      </c>
      <c r="C130" s="16">
        <v>2014</v>
      </c>
      <c r="D130" s="16">
        <v>1584</v>
      </c>
      <c r="E130">
        <v>381</v>
      </c>
      <c r="F130" s="20">
        <v>45</v>
      </c>
      <c r="G130" s="20">
        <v>6</v>
      </c>
      <c r="H130" s="7">
        <v>74</v>
      </c>
      <c r="I130" s="2">
        <f>VLOOKUP(DSTStats[Year],Years[],2,FALSE)</f>
        <v>4</v>
      </c>
      <c r="J130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(262,4,1584,74,381,45,6)</v>
      </c>
    </row>
    <row r="131" spans="1:10" x14ac:dyDescent="0.25">
      <c r="A131" t="s">
        <v>589</v>
      </c>
      <c r="B131" s="2">
        <f>VLOOKUP(A131,Players[Name]:Players[PlayerId],2,FALSE)</f>
        <v>262</v>
      </c>
      <c r="C131" s="16">
        <v>2013</v>
      </c>
      <c r="D131" s="16">
        <v>1440</v>
      </c>
      <c r="E131">
        <v>351</v>
      </c>
      <c r="F131" s="20">
        <v>41</v>
      </c>
      <c r="G131" s="20">
        <v>13</v>
      </c>
      <c r="H131" s="7">
        <v>99</v>
      </c>
      <c r="I131" s="2">
        <f>VLOOKUP(DSTStats[Year],Years[],2,FALSE)</f>
        <v>5</v>
      </c>
      <c r="J131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(262,5,1440,99,351,41,13)</v>
      </c>
    </row>
    <row r="132" spans="1:10" x14ac:dyDescent="0.25">
      <c r="A132" t="s">
        <v>147</v>
      </c>
      <c r="B132" s="2">
        <f>VLOOKUP(A132,Players[Name]:Players[PlayerId],2,FALSE)</f>
        <v>264</v>
      </c>
      <c r="C132" s="16">
        <v>2017</v>
      </c>
      <c r="D132" s="16">
        <v>264</v>
      </c>
      <c r="E132">
        <v>264</v>
      </c>
      <c r="F132" s="16">
        <v>36.6</v>
      </c>
      <c r="G132" s="16">
        <v>11.2</v>
      </c>
      <c r="H132" s="16">
        <v>89.36</v>
      </c>
      <c r="I132" s="2">
        <f>VLOOKUP(DSTStats[Year],Years[],2,FALSE)</f>
        <v>1</v>
      </c>
      <c r="J132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(264,1,264,89.36,264,36.6,11.2)</v>
      </c>
    </row>
    <row r="133" spans="1:10" x14ac:dyDescent="0.25">
      <c r="A133" t="s">
        <v>147</v>
      </c>
      <c r="B133" s="2">
        <f>VLOOKUP(A133,Players[Name]:Players[PlayerId],2,FALSE)</f>
        <v>264</v>
      </c>
      <c r="C133" s="16">
        <v>2016</v>
      </c>
      <c r="D133" s="16">
        <v>209</v>
      </c>
      <c r="E133">
        <v>372</v>
      </c>
      <c r="F133" s="16">
        <v>33</v>
      </c>
      <c r="G133" s="16">
        <v>8</v>
      </c>
      <c r="H133" s="16">
        <v>90</v>
      </c>
      <c r="I133" s="2">
        <f>VLOOKUP(DSTStats[Year],Years[],2,FALSE)</f>
        <v>2</v>
      </c>
      <c r="J133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(264,2,209,90,372,33,8)</v>
      </c>
    </row>
    <row r="134" spans="1:10" x14ac:dyDescent="0.25">
      <c r="A134" t="s">
        <v>147</v>
      </c>
      <c r="B134" s="2">
        <f>VLOOKUP(A134,Players[Name]:Players[PlayerId],2,FALSE)</f>
        <v>264</v>
      </c>
      <c r="C134" s="16">
        <v>2015</v>
      </c>
      <c r="D134" s="16">
        <v>142</v>
      </c>
      <c r="E134">
        <v>402</v>
      </c>
      <c r="F134" s="16">
        <v>35</v>
      </c>
      <c r="G134" s="16">
        <v>17</v>
      </c>
      <c r="H134" s="16">
        <v>124</v>
      </c>
      <c r="I134" s="2">
        <f>VLOOKUP(DSTStats[Year],Years[],2,FALSE)</f>
        <v>3</v>
      </c>
      <c r="J134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(264,3,142,124,402,35,17)</v>
      </c>
    </row>
    <row r="135" spans="1:10" x14ac:dyDescent="0.25">
      <c r="A135" t="s">
        <v>147</v>
      </c>
      <c r="B135" s="2">
        <f>VLOOKUP(A135,Players[Name]:Players[PlayerId],2,FALSE)</f>
        <v>264</v>
      </c>
      <c r="C135" s="16">
        <v>2014</v>
      </c>
      <c r="D135" s="16">
        <v>195</v>
      </c>
      <c r="E135">
        <v>337</v>
      </c>
      <c r="F135" s="20">
        <v>41</v>
      </c>
      <c r="G135" s="20">
        <v>12</v>
      </c>
      <c r="H135" s="7">
        <v>131</v>
      </c>
      <c r="I135" s="2">
        <f>VLOOKUP(DSTStats[Year],Years[],2,FALSE)</f>
        <v>4</v>
      </c>
      <c r="J135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(264,4,195,131,337,41,12)</v>
      </c>
    </row>
    <row r="136" spans="1:10" x14ac:dyDescent="0.25">
      <c r="A136" t="s">
        <v>147</v>
      </c>
      <c r="B136" s="2">
        <f>VLOOKUP(A136,Players[Name]:Players[PlayerId],2,FALSE)</f>
        <v>264</v>
      </c>
      <c r="C136" s="16">
        <v>2013</v>
      </c>
      <c r="D136" s="16">
        <v>192</v>
      </c>
      <c r="E136">
        <v>322</v>
      </c>
      <c r="F136" s="20">
        <v>42</v>
      </c>
      <c r="G136" s="20">
        <v>15</v>
      </c>
      <c r="H136" s="7">
        <v>138</v>
      </c>
      <c r="I136" s="2">
        <f>VLOOKUP(DSTStats[Year],Years[],2,FALSE)</f>
        <v>5</v>
      </c>
      <c r="J136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(264,5,192,138,322,42,15)</v>
      </c>
    </row>
    <row r="137" spans="1:10" x14ac:dyDescent="0.25">
      <c r="A137" s="16" t="s">
        <v>134</v>
      </c>
      <c r="B137" s="2">
        <f>VLOOKUP(A137,Players[Name]:Players[PlayerId],2,FALSE)</f>
        <v>270</v>
      </c>
      <c r="C137" s="16">
        <v>2017</v>
      </c>
      <c r="D137" s="16">
        <v>270</v>
      </c>
      <c r="E137">
        <v>270</v>
      </c>
      <c r="F137" s="16">
        <v>35.799999999999997</v>
      </c>
      <c r="G137" s="16">
        <v>10.7</v>
      </c>
      <c r="H137" s="16">
        <v>85.18</v>
      </c>
      <c r="I137" s="2">
        <f>VLOOKUP(DSTStats[Year],Years[],2,FALSE)</f>
        <v>1</v>
      </c>
      <c r="J137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(270,1,270,85.18,270,35.8,10.7)</v>
      </c>
    </row>
    <row r="138" spans="1:10" x14ac:dyDescent="0.25">
      <c r="A138" t="s">
        <v>134</v>
      </c>
      <c r="B138" s="2">
        <f>VLOOKUP(A138,Players[Name]:Players[PlayerId],2,FALSE)</f>
        <v>270</v>
      </c>
      <c r="C138" s="16">
        <v>2016</v>
      </c>
      <c r="D138" s="16">
        <v>215</v>
      </c>
      <c r="E138">
        <v>385</v>
      </c>
      <c r="F138" s="16">
        <v>37</v>
      </c>
      <c r="G138" s="16">
        <v>8</v>
      </c>
      <c r="H138" s="16">
        <v>88</v>
      </c>
      <c r="I138" s="2">
        <f>VLOOKUP(DSTStats[Year],Years[],2,FALSE)</f>
        <v>2</v>
      </c>
      <c r="J138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(270,2,215,88,385,37,8)</v>
      </c>
    </row>
    <row r="139" spans="1:10" x14ac:dyDescent="0.25">
      <c r="A139" s="16" t="s">
        <v>134</v>
      </c>
      <c r="B139" s="2">
        <f>VLOOKUP(A139,Players[Name]:Players[PlayerId],2,FALSE)</f>
        <v>270</v>
      </c>
      <c r="C139" s="16">
        <v>2015</v>
      </c>
      <c r="D139" s="16">
        <v>211</v>
      </c>
      <c r="E139">
        <v>373</v>
      </c>
      <c r="F139" s="16">
        <v>35</v>
      </c>
      <c r="G139" s="16">
        <v>8</v>
      </c>
      <c r="H139" s="16">
        <v>85</v>
      </c>
      <c r="I139" s="2">
        <f>VLOOKUP(DSTStats[Year],Years[],2,FALSE)</f>
        <v>3</v>
      </c>
      <c r="J139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(270,3,211,85,373,35,8)</v>
      </c>
    </row>
    <row r="140" spans="1:10" x14ac:dyDescent="0.25">
      <c r="A140" t="s">
        <v>134</v>
      </c>
      <c r="B140" s="2">
        <f>VLOOKUP(A140,Players[Name]:Players[PlayerId],2,FALSE)</f>
        <v>270</v>
      </c>
      <c r="C140" s="16">
        <v>2014</v>
      </c>
      <c r="D140" s="16">
        <v>1423</v>
      </c>
      <c r="E140">
        <v>430</v>
      </c>
      <c r="F140" s="20">
        <v>39</v>
      </c>
      <c r="G140" s="20">
        <v>14</v>
      </c>
      <c r="H140" s="7">
        <v>105</v>
      </c>
      <c r="I140" s="2">
        <f>VLOOKUP(DSTStats[Year],Years[],2,FALSE)</f>
        <v>4</v>
      </c>
      <c r="J140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(270,4,1423,105,430,39,14)</v>
      </c>
    </row>
    <row r="141" spans="1:10" x14ac:dyDescent="0.25">
      <c r="A141" t="s">
        <v>134</v>
      </c>
      <c r="B141" s="2">
        <f>VLOOKUP(A141,Players[Name]:Players[PlayerId],2,FALSE)</f>
        <v>270</v>
      </c>
      <c r="C141" s="16">
        <v>2013</v>
      </c>
      <c r="D141" s="16">
        <v>286</v>
      </c>
      <c r="E141">
        <v>434</v>
      </c>
      <c r="F141" s="20">
        <v>31</v>
      </c>
      <c r="G141" s="20">
        <v>19</v>
      </c>
      <c r="H141" s="7">
        <v>117</v>
      </c>
      <c r="I141" s="2">
        <f>VLOOKUP(DSTStats[Year],Years[],2,FALSE)</f>
        <v>5</v>
      </c>
      <c r="J141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(270,5,286,117,434,31,19)</v>
      </c>
    </row>
    <row r="142" spans="1:10" x14ac:dyDescent="0.25">
      <c r="A142" t="s">
        <v>135</v>
      </c>
      <c r="B142" s="2">
        <f>VLOOKUP(A142,Players[Name]:Players[PlayerId],2,FALSE)</f>
        <v>272</v>
      </c>
      <c r="C142" s="16">
        <v>2017</v>
      </c>
      <c r="D142" s="16">
        <v>272</v>
      </c>
      <c r="E142">
        <v>272</v>
      </c>
      <c r="F142" s="16">
        <v>34.299999999999997</v>
      </c>
      <c r="G142" s="16">
        <v>9.1</v>
      </c>
      <c r="H142" s="16">
        <v>84.83</v>
      </c>
      <c r="I142" s="2">
        <f>VLOOKUP(DSTStats[Year],Years[],2,FALSE)</f>
        <v>1</v>
      </c>
      <c r="J142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(272,1,272,84.83,272,34.3,9.1)</v>
      </c>
    </row>
    <row r="143" spans="1:10" x14ac:dyDescent="0.25">
      <c r="A143" t="s">
        <v>135</v>
      </c>
      <c r="B143" s="2">
        <f>VLOOKUP(A143,Players[Name]:Players[PlayerId],2,FALSE)</f>
        <v>272</v>
      </c>
      <c r="C143" s="16">
        <v>2016</v>
      </c>
      <c r="D143" s="16">
        <v>273</v>
      </c>
      <c r="E143">
        <v>424</v>
      </c>
      <c r="F143" s="16">
        <v>30</v>
      </c>
      <c r="G143" s="16">
        <v>9</v>
      </c>
      <c r="H143" s="16">
        <v>64</v>
      </c>
      <c r="I143" s="2">
        <f>VLOOKUP(DSTStats[Year],Years[],2,FALSE)</f>
        <v>2</v>
      </c>
      <c r="J143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(272,2,273,64,424,30,9)</v>
      </c>
    </row>
    <row r="144" spans="1:10" x14ac:dyDescent="0.25">
      <c r="A144" t="s">
        <v>135</v>
      </c>
      <c r="B144" s="2">
        <f>VLOOKUP(A144,Players[Name]:Players[PlayerId],2,FALSE)</f>
        <v>272</v>
      </c>
      <c r="C144" s="16">
        <v>2015</v>
      </c>
      <c r="D144" s="16">
        <v>215</v>
      </c>
      <c r="E144">
        <v>464</v>
      </c>
      <c r="F144" s="16">
        <v>31</v>
      </c>
      <c r="G144" s="16">
        <v>9</v>
      </c>
      <c r="H144" s="16">
        <v>83</v>
      </c>
      <c r="I144" s="2">
        <f>VLOOKUP(DSTStats[Year],Years[],2,FALSE)</f>
        <v>3</v>
      </c>
      <c r="J144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(272,3,215,83,464,31,9)</v>
      </c>
    </row>
    <row r="145" spans="1:10" x14ac:dyDescent="0.25">
      <c r="A145" t="s">
        <v>135</v>
      </c>
      <c r="B145" s="2">
        <f>VLOOKUP(A145,Players[Name]:Players[PlayerId],2,FALSE)</f>
        <v>272</v>
      </c>
      <c r="C145" s="16">
        <v>2014</v>
      </c>
      <c r="D145" s="16">
        <v>1610</v>
      </c>
      <c r="E145">
        <v>400</v>
      </c>
      <c r="F145" s="20">
        <v>34</v>
      </c>
      <c r="G145" s="20">
        <v>12</v>
      </c>
      <c r="H145" s="7">
        <v>69</v>
      </c>
      <c r="I145" s="2">
        <f>VLOOKUP(DSTStats[Year],Years[],2,FALSE)</f>
        <v>4</v>
      </c>
      <c r="J145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(272,4,1610,69,400,34,12)</v>
      </c>
    </row>
    <row r="146" spans="1:10" x14ac:dyDescent="0.25">
      <c r="A146" t="s">
        <v>135</v>
      </c>
      <c r="B146" s="2">
        <f>VLOOKUP(A146,Players[Name]:Players[PlayerId],2,FALSE)</f>
        <v>272</v>
      </c>
      <c r="C146" s="16">
        <v>2013</v>
      </c>
      <c r="D146" s="16">
        <v>1402</v>
      </c>
      <c r="E146">
        <v>292</v>
      </c>
      <c r="F146" s="20">
        <v>49</v>
      </c>
      <c r="G146" s="20">
        <v>12</v>
      </c>
      <c r="H146" s="7">
        <v>109</v>
      </c>
      <c r="I146" s="2">
        <f>VLOOKUP(DSTStats[Year],Years[],2,FALSE)</f>
        <v>5</v>
      </c>
      <c r="J146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(272,5,1402,109,292,49,12)</v>
      </c>
    </row>
    <row r="147" spans="1:10" x14ac:dyDescent="0.25">
      <c r="A147" t="s">
        <v>1280</v>
      </c>
      <c r="B147" s="2">
        <f>VLOOKUP(A147,Players[Name]:Players[PlayerId],2,FALSE)</f>
        <v>279</v>
      </c>
      <c r="C147" s="16">
        <v>2017</v>
      </c>
      <c r="D147" s="16">
        <v>279</v>
      </c>
      <c r="E147">
        <v>280</v>
      </c>
      <c r="F147" s="16">
        <v>38.1</v>
      </c>
      <c r="G147" s="16">
        <v>9.8000000000000007</v>
      </c>
      <c r="H147" s="16">
        <v>80.03</v>
      </c>
      <c r="I147" s="2">
        <f>VLOOKUP(DSTStats[Year],Years[],2,FALSE)</f>
        <v>1</v>
      </c>
      <c r="J147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(279,1,279,80.03,280,38.1,9.8)</v>
      </c>
    </row>
    <row r="148" spans="1:10" x14ac:dyDescent="0.25">
      <c r="A148" t="s">
        <v>1280</v>
      </c>
      <c r="B148" s="2">
        <f>VLOOKUP(A148,Players[Name]:Players[PlayerId],2,FALSE)</f>
        <v>279</v>
      </c>
      <c r="C148" s="16">
        <v>2016</v>
      </c>
      <c r="D148" s="16">
        <v>198</v>
      </c>
      <c r="E148">
        <v>358</v>
      </c>
      <c r="F148" s="16">
        <v>31</v>
      </c>
      <c r="G148" s="16">
        <v>10</v>
      </c>
      <c r="H148" s="16">
        <v>94</v>
      </c>
      <c r="I148" s="2">
        <f>VLOOKUP(DSTStats[Year],Years[],2,FALSE)</f>
        <v>2</v>
      </c>
      <c r="J148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(279,2,198,94,358,31,10)</v>
      </c>
    </row>
    <row r="149" spans="1:10" x14ac:dyDescent="0.25">
      <c r="A149" t="s">
        <v>1280</v>
      </c>
      <c r="B149" s="2">
        <f>VLOOKUP(A149,Players[Name]:Players[PlayerId],2,FALSE)</f>
        <v>279</v>
      </c>
      <c r="C149" s="16">
        <v>2015</v>
      </c>
      <c r="D149" s="16">
        <v>94</v>
      </c>
      <c r="E149">
        <v>312</v>
      </c>
      <c r="F149" s="16">
        <v>41</v>
      </c>
      <c r="G149" s="16">
        <v>13</v>
      </c>
      <c r="H149" s="16">
        <v>148</v>
      </c>
      <c r="I149" s="2">
        <f>VLOOKUP(DSTStats[Year],Years[],2,FALSE)</f>
        <v>3</v>
      </c>
      <c r="J149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(279,3,94,148,312,41,13)</v>
      </c>
    </row>
    <row r="150" spans="1:10" x14ac:dyDescent="0.25">
      <c r="A150" t="s">
        <v>1280</v>
      </c>
      <c r="B150" s="2">
        <f>VLOOKUP(A150,Players[Name]:Players[PlayerId],2,FALSE)</f>
        <v>279</v>
      </c>
      <c r="C150" s="16">
        <v>2014</v>
      </c>
      <c r="D150" s="16">
        <v>145</v>
      </c>
      <c r="E150">
        <v>306</v>
      </c>
      <c r="F150" s="20">
        <v>40</v>
      </c>
      <c r="G150" s="20">
        <v>13</v>
      </c>
      <c r="H150" s="7">
        <v>153</v>
      </c>
      <c r="I150" s="2">
        <f>VLOOKUP(DSTStats[Year],Years[],2,FALSE)</f>
        <v>4</v>
      </c>
      <c r="J150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(279,4,145,153,306,40,13)</v>
      </c>
    </row>
    <row r="151" spans="1:10" x14ac:dyDescent="0.25">
      <c r="A151" s="16" t="s">
        <v>1280</v>
      </c>
      <c r="B151" s="2">
        <f>VLOOKUP(A151,Players[Name]:Players[PlayerId],2,FALSE)</f>
        <v>279</v>
      </c>
      <c r="C151" s="16">
        <v>2013</v>
      </c>
      <c r="D151" s="16">
        <v>144</v>
      </c>
      <c r="E151">
        <v>332</v>
      </c>
      <c r="F151" s="20">
        <v>53</v>
      </c>
      <c r="G151" s="20">
        <v>14</v>
      </c>
      <c r="H151" s="7">
        <v>161</v>
      </c>
      <c r="I151" s="2">
        <f>VLOOKUP(DSTStats[Year],Years[],2,FALSE)</f>
        <v>5</v>
      </c>
      <c r="J151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(279,5,144,161,332,53,14)</v>
      </c>
    </row>
    <row r="152" spans="1:10" x14ac:dyDescent="0.25">
      <c r="A152" t="s">
        <v>151</v>
      </c>
      <c r="B152" s="2">
        <f>VLOOKUP(A152,Players[Name]:Players[PlayerId],2,FALSE)</f>
        <v>284</v>
      </c>
      <c r="C152" s="16">
        <v>2017</v>
      </c>
      <c r="D152" s="16">
        <v>284</v>
      </c>
      <c r="E152">
        <v>285</v>
      </c>
      <c r="F152" s="16">
        <v>38.799999999999997</v>
      </c>
      <c r="G152" s="16">
        <v>8.5</v>
      </c>
      <c r="H152" s="16">
        <v>77.400000000000006</v>
      </c>
      <c r="I152" s="2">
        <f>VLOOKUP(DSTStats[Year],Years[],2,FALSE)</f>
        <v>1</v>
      </c>
      <c r="J152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(284,1,284,77.4,285,38.8,8.5)</v>
      </c>
    </row>
    <row r="153" spans="1:10" x14ac:dyDescent="0.25">
      <c r="A153" t="s">
        <v>151</v>
      </c>
      <c r="B153" s="2">
        <f>VLOOKUP(A153,Players[Name]:Players[PlayerId],2,FALSE)</f>
        <v>284</v>
      </c>
      <c r="C153" s="16">
        <v>2016</v>
      </c>
      <c r="D153" s="16">
        <v>296</v>
      </c>
      <c r="E153">
        <v>436</v>
      </c>
      <c r="F153" s="16">
        <v>26</v>
      </c>
      <c r="G153" s="16">
        <v>10</v>
      </c>
      <c r="H153" s="16">
        <v>53</v>
      </c>
      <c r="I153" s="2">
        <f>VLOOKUP(DSTStats[Year],Years[],2,FALSE)</f>
        <v>2</v>
      </c>
      <c r="J153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(284,2,296,53,436,26,10)</v>
      </c>
    </row>
    <row r="154" spans="1:10" x14ac:dyDescent="0.25">
      <c r="A154" t="s">
        <v>151</v>
      </c>
      <c r="B154" s="2">
        <f>VLOOKUP(A154,Players[Name]:Players[PlayerId],2,FALSE)</f>
        <v>284</v>
      </c>
      <c r="C154" s="16">
        <v>2015</v>
      </c>
      <c r="D154" s="16">
        <v>196</v>
      </c>
      <c r="E154">
        <v>414</v>
      </c>
      <c r="F154" s="16">
        <v>29</v>
      </c>
      <c r="G154" s="16">
        <v>11</v>
      </c>
      <c r="H154" s="16">
        <v>92</v>
      </c>
      <c r="I154" s="2">
        <f>VLOOKUP(DSTStats[Year],Years[],2,FALSE)</f>
        <v>3</v>
      </c>
      <c r="J154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(284,3,196,92,414,29,11)</v>
      </c>
    </row>
    <row r="155" spans="1:10" x14ac:dyDescent="0.25">
      <c r="A155" t="s">
        <v>151</v>
      </c>
      <c r="B155" s="2">
        <f>VLOOKUP(A155,Players[Name]:Players[PlayerId],2,FALSE)</f>
        <v>284</v>
      </c>
      <c r="C155" s="16">
        <v>2014</v>
      </c>
      <c r="D155" s="16">
        <v>196</v>
      </c>
      <c r="E155">
        <v>331</v>
      </c>
      <c r="F155" s="20">
        <v>31</v>
      </c>
      <c r="G155" s="20">
        <v>21</v>
      </c>
      <c r="H155" s="7">
        <v>131</v>
      </c>
      <c r="I155" s="2">
        <f>VLOOKUP(DSTStats[Year],Years[],2,FALSE)</f>
        <v>4</v>
      </c>
      <c r="J155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(284,4,196,131,331,31,21)</v>
      </c>
    </row>
    <row r="156" spans="1:10" x14ac:dyDescent="0.25">
      <c r="A156" t="s">
        <v>151</v>
      </c>
      <c r="B156" s="2">
        <f>VLOOKUP(A156,Players[Name]:Players[PlayerId],2,FALSE)</f>
        <v>284</v>
      </c>
      <c r="C156" s="16">
        <v>2013</v>
      </c>
      <c r="D156" s="16">
        <v>1372</v>
      </c>
      <c r="E156">
        <v>386</v>
      </c>
      <c r="F156" s="20">
        <v>40</v>
      </c>
      <c r="G156" s="20">
        <v>14</v>
      </c>
      <c r="H156" s="7">
        <v>114</v>
      </c>
      <c r="I156" s="2">
        <f>VLOOKUP(DSTStats[Year],Years[],2,FALSE)</f>
        <v>5</v>
      </c>
      <c r="J156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(284,5,1372,114,386,40,14)</v>
      </c>
    </row>
    <row r="157" spans="1:10" x14ac:dyDescent="0.25">
      <c r="A157" t="s">
        <v>139</v>
      </c>
      <c r="B157" s="2">
        <f>VLOOKUP(A157,Players[Name]:Players[PlayerId],2,FALSE)</f>
        <v>296</v>
      </c>
      <c r="C157" s="16">
        <v>2017</v>
      </c>
      <c r="D157" s="16">
        <v>296</v>
      </c>
      <c r="E157">
        <v>296</v>
      </c>
      <c r="F157" s="16">
        <v>34</v>
      </c>
      <c r="G157" s="16">
        <v>7.8</v>
      </c>
      <c r="H157" s="16">
        <v>69.790000000000006</v>
      </c>
      <c r="I157" s="2">
        <f>VLOOKUP(DSTStats[Year],Years[],2,FALSE)</f>
        <v>1</v>
      </c>
      <c r="J157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(296,1,296,69.79,296,34,7.8)</v>
      </c>
    </row>
    <row r="158" spans="1:10" x14ac:dyDescent="0.25">
      <c r="A158" t="s">
        <v>139</v>
      </c>
      <c r="B158" s="2">
        <f>VLOOKUP(A158,Players[Name]:Players[PlayerId],2,FALSE)</f>
        <v>296</v>
      </c>
      <c r="C158" s="16">
        <v>2016</v>
      </c>
      <c r="D158" s="16">
        <v>262</v>
      </c>
      <c r="E158">
        <v>470</v>
      </c>
      <c r="F158" s="16">
        <v>33</v>
      </c>
      <c r="G158" s="16">
        <v>10</v>
      </c>
      <c r="H158" s="16">
        <v>67</v>
      </c>
      <c r="I158" s="2">
        <f>VLOOKUP(DSTStats[Year],Years[],2,FALSE)</f>
        <v>2</v>
      </c>
      <c r="J158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(296,2,262,67,470,33,10)</v>
      </c>
    </row>
    <row r="159" spans="1:10" x14ac:dyDescent="0.25">
      <c r="A159" t="s">
        <v>139</v>
      </c>
      <c r="B159" s="2">
        <f>VLOOKUP(A159,Players[Name]:Players[PlayerId],2,FALSE)</f>
        <v>296</v>
      </c>
      <c r="C159" s="16">
        <v>2015</v>
      </c>
      <c r="D159" s="16">
        <v>233</v>
      </c>
      <c r="E159">
        <v>371</v>
      </c>
      <c r="F159" s="16">
        <v>28</v>
      </c>
      <c r="G159" s="16">
        <v>9</v>
      </c>
      <c r="H159" s="16">
        <v>76</v>
      </c>
      <c r="I159" s="2">
        <f>VLOOKUP(DSTStats[Year],Years[],2,FALSE)</f>
        <v>3</v>
      </c>
      <c r="J159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(296,3,233,76,371,28,9)</v>
      </c>
    </row>
    <row r="160" spans="1:10" x14ac:dyDescent="0.25">
      <c r="A160" t="s">
        <v>139</v>
      </c>
      <c r="B160" s="2">
        <f>VLOOKUP(A160,Players[Name]:Players[PlayerId],2,FALSE)</f>
        <v>296</v>
      </c>
      <c r="C160" s="16">
        <v>2014</v>
      </c>
      <c r="D160" s="16">
        <v>210</v>
      </c>
      <c r="E160">
        <v>328</v>
      </c>
      <c r="F160" s="20">
        <v>36</v>
      </c>
      <c r="G160" s="20">
        <v>23</v>
      </c>
      <c r="H160" s="7">
        <v>127</v>
      </c>
      <c r="I160" s="2">
        <f>VLOOKUP(DSTStats[Year],Years[],2,FALSE)</f>
        <v>4</v>
      </c>
      <c r="J160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(296,4,210,127,328,36,23)</v>
      </c>
    </row>
    <row r="161" spans="1:10" x14ac:dyDescent="0.25">
      <c r="A161" t="s">
        <v>139</v>
      </c>
      <c r="B161" s="2">
        <f>VLOOKUP(A161,Players[Name]:Players[PlayerId],2,FALSE)</f>
        <v>296</v>
      </c>
      <c r="C161" s="16">
        <v>2013</v>
      </c>
      <c r="D161" s="16">
        <v>125</v>
      </c>
      <c r="E161">
        <v>270</v>
      </c>
      <c r="F161" s="20">
        <v>38</v>
      </c>
      <c r="G161" s="20">
        <v>18</v>
      </c>
      <c r="H161" s="7">
        <v>168</v>
      </c>
      <c r="I161" s="2">
        <f>VLOOKUP(DSTStats[Year],Years[],2,FALSE)</f>
        <v>5</v>
      </c>
      <c r="J161" s="2" t="str">
        <f>CONCATENATE("INSERT INTO dstStats(playerId,yearId,ranking,points,pointsAllowed,sacks,ints) VALUES (",DSTStats[playerId],",",DSTStats[YearId],",",DSTStats[Rank],",",DSTStats[Points],",",DSTStats[PtAll],",",DSTStats[Sacks],",",DSTStats[Ints],")")</f>
        <v>INSERT INTO dstStats(playerId,yearId,ranking,points,pointsAllowed,sacks,ints) VALUES (296,5,125,168,270,38,18)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"/>
  <sheetViews>
    <sheetView tabSelected="1" topLeftCell="A107" zoomScale="85" zoomScaleNormal="85" workbookViewId="0">
      <selection activeCell="H132" sqref="H132"/>
    </sheetView>
  </sheetViews>
  <sheetFormatPr defaultRowHeight="15" x14ac:dyDescent="0.25"/>
  <cols>
    <col min="1" max="1" width="21.28515625" bestFit="1" customWidth="1"/>
    <col min="2" max="2" width="10.5703125" bestFit="1" customWidth="1"/>
    <col min="3" max="3" width="7.5703125" bestFit="1" customWidth="1"/>
    <col min="4" max="4" width="8" bestFit="1" customWidth="1"/>
    <col min="5" max="5" width="7.85546875" bestFit="1" customWidth="1"/>
    <col min="6" max="6" width="7" bestFit="1" customWidth="1"/>
    <col min="7" max="7" width="8.85546875" bestFit="1" customWidth="1"/>
    <col min="8" max="8" width="9" bestFit="1" customWidth="1"/>
    <col min="9" max="9" width="90.85546875" bestFit="1" customWidth="1"/>
  </cols>
  <sheetData>
    <row r="1" spans="1:9" x14ac:dyDescent="0.25">
      <c r="A1" t="s">
        <v>2</v>
      </c>
      <c r="B1" t="s">
        <v>251</v>
      </c>
      <c r="C1" t="s">
        <v>244</v>
      </c>
      <c r="D1" t="s">
        <v>247</v>
      </c>
      <c r="E1" t="s">
        <v>252</v>
      </c>
      <c r="F1" t="s">
        <v>253</v>
      </c>
      <c r="G1" t="s">
        <v>249</v>
      </c>
      <c r="H1" t="s">
        <v>256</v>
      </c>
      <c r="I1" t="s">
        <v>233</v>
      </c>
    </row>
    <row r="2" spans="1:9" x14ac:dyDescent="0.25">
      <c r="A2" s="16" t="s">
        <v>175</v>
      </c>
      <c r="B2" s="2">
        <f>VLOOKUP(A2,Players[Name]:Players[PlayerId],2,FALSE)</f>
        <v>66</v>
      </c>
      <c r="C2" s="18">
        <v>2017</v>
      </c>
      <c r="D2" s="18">
        <v>66</v>
      </c>
      <c r="E2" s="18">
        <v>36.200000000000003</v>
      </c>
      <c r="F2" s="18">
        <v>37.299999999999997</v>
      </c>
      <c r="G2" s="18">
        <v>173.22</v>
      </c>
      <c r="H2" s="2">
        <f>VLOOKUP(KStats[Year],Years[],2,FALSE)</f>
        <v>1</v>
      </c>
      <c r="I2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(66,1,66,173.22,36.2,37.3)</v>
      </c>
    </row>
    <row r="3" spans="1:9" x14ac:dyDescent="0.25">
      <c r="A3" t="s">
        <v>175</v>
      </c>
      <c r="B3" s="2">
        <f>VLOOKUP(A3,Players[Name]:Players[PlayerId],2,FALSE)</f>
        <v>66</v>
      </c>
      <c r="C3" s="18">
        <v>2016</v>
      </c>
      <c r="D3" s="18">
        <v>63</v>
      </c>
      <c r="E3" s="18">
        <v>37</v>
      </c>
      <c r="F3" s="18">
        <v>26</v>
      </c>
      <c r="G3" s="18">
        <v>170</v>
      </c>
      <c r="H3" s="2">
        <f>VLOOKUP(KStats[Year],Years[],2,FALSE)</f>
        <v>2</v>
      </c>
      <c r="I3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(66,2,63,170,37,26)</v>
      </c>
    </row>
    <row r="4" spans="1:9" x14ac:dyDescent="0.25">
      <c r="A4" t="s">
        <v>175</v>
      </c>
      <c r="B4" s="2">
        <f>VLOOKUP(A4,Players[Name]:Players[PlayerId],2,FALSE)</f>
        <v>66</v>
      </c>
      <c r="C4" s="18">
        <v>2015</v>
      </c>
      <c r="D4" s="18">
        <v>96</v>
      </c>
      <c r="E4" s="18">
        <v>33</v>
      </c>
      <c r="F4" s="18">
        <v>29</v>
      </c>
      <c r="G4" s="18">
        <v>146</v>
      </c>
      <c r="H4" s="2">
        <f>VLOOKUP(KStats[Year],Years[],2,FALSE)</f>
        <v>3</v>
      </c>
      <c r="I4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(66,3,96,146,33,29)</v>
      </c>
    </row>
    <row r="5" spans="1:9" x14ac:dyDescent="0.25">
      <c r="A5" t="s">
        <v>175</v>
      </c>
      <c r="B5" s="2">
        <f>VLOOKUP(A5,Players[Name]:Players[PlayerId],2,FALSE)</f>
        <v>66</v>
      </c>
      <c r="C5" s="16">
        <v>2014</v>
      </c>
      <c r="D5" s="16">
        <v>148</v>
      </c>
      <c r="E5" s="16">
        <v>29</v>
      </c>
      <c r="F5" s="16">
        <v>42</v>
      </c>
      <c r="G5" s="7">
        <v>141</v>
      </c>
      <c r="H5" s="2">
        <f>VLOOKUP(KStats[Year],Years[],2,FALSE)</f>
        <v>4</v>
      </c>
      <c r="I5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(66,4,148,141,29,42)</v>
      </c>
    </row>
    <row r="6" spans="1:9" x14ac:dyDescent="0.25">
      <c r="A6" t="s">
        <v>175</v>
      </c>
      <c r="B6" s="2">
        <f>VLOOKUP(A6,Players[Name]:Players[PlayerId],2,FALSE)</f>
        <v>66</v>
      </c>
      <c r="C6" s="16">
        <v>2013</v>
      </c>
      <c r="D6" s="16">
        <v>133</v>
      </c>
      <c r="E6" s="16">
        <v>38</v>
      </c>
      <c r="F6" s="16">
        <v>26</v>
      </c>
      <c r="G6" s="7">
        <v>161</v>
      </c>
      <c r="H6" s="2">
        <f>VLOOKUP(KStats[Year],Years[],2,FALSE)</f>
        <v>5</v>
      </c>
      <c r="I6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(66,5,133,161,38,26)</v>
      </c>
    </row>
    <row r="7" spans="1:9" x14ac:dyDescent="0.25">
      <c r="A7" t="s">
        <v>119</v>
      </c>
      <c r="B7" s="2">
        <f>VLOOKUP(A7,Players[Name]:Players[PlayerId],2,FALSE)</f>
        <v>89</v>
      </c>
      <c r="C7" s="18">
        <v>2017</v>
      </c>
      <c r="D7" s="18">
        <v>89</v>
      </c>
      <c r="E7" s="18">
        <v>29.6</v>
      </c>
      <c r="F7" s="18">
        <v>54.9</v>
      </c>
      <c r="G7" s="18">
        <v>155.34</v>
      </c>
      <c r="H7" s="2">
        <f>VLOOKUP(KStats[Year],Years[],2,FALSE)</f>
        <v>1</v>
      </c>
      <c r="I7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(89,1,89,155.34,29.6,54.9)</v>
      </c>
    </row>
    <row r="8" spans="1:9" x14ac:dyDescent="0.25">
      <c r="A8" t="s">
        <v>119</v>
      </c>
      <c r="B8" s="2">
        <f>VLOOKUP(A8,Players[Name]:Players[PlayerId],2,FALSE)</f>
        <v>89</v>
      </c>
      <c r="C8" s="18">
        <v>2016</v>
      </c>
      <c r="D8" s="18">
        <v>148</v>
      </c>
      <c r="E8" s="18">
        <v>25</v>
      </c>
      <c r="F8" s="18">
        <v>43</v>
      </c>
      <c r="G8" s="18">
        <v>119</v>
      </c>
      <c r="H8" s="2">
        <f>VLOOKUP(KStats[Year],Years[],2,FALSE)</f>
        <v>2</v>
      </c>
      <c r="I8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(89,2,148,119,25,43)</v>
      </c>
    </row>
    <row r="9" spans="1:9" x14ac:dyDescent="0.25">
      <c r="A9" t="s">
        <v>119</v>
      </c>
      <c r="B9" s="2">
        <f>VLOOKUP(A9,Players[Name]:Players[PlayerId],2,FALSE)</f>
        <v>89</v>
      </c>
      <c r="C9" s="18">
        <v>2015</v>
      </c>
      <c r="D9" s="18">
        <v>68</v>
      </c>
      <c r="E9" s="18">
        <v>33</v>
      </c>
      <c r="F9" s="18">
        <v>52</v>
      </c>
      <c r="G9" s="18">
        <v>171</v>
      </c>
      <c r="H9" s="2">
        <f>VLOOKUP(KStats[Year],Years[],2,FALSE)</f>
        <v>3</v>
      </c>
      <c r="I9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(89,3,68,171,33,52)</v>
      </c>
    </row>
    <row r="10" spans="1:9" x14ac:dyDescent="0.25">
      <c r="A10" t="s">
        <v>119</v>
      </c>
      <c r="B10" s="2">
        <f>VLOOKUP(A10,Players[Name]:Players[PlayerId],2,FALSE)</f>
        <v>89</v>
      </c>
      <c r="C10" s="16">
        <v>2014</v>
      </c>
      <c r="D10" s="16">
        <v>89</v>
      </c>
      <c r="E10" s="16">
        <v>35</v>
      </c>
      <c r="F10" s="16">
        <v>51</v>
      </c>
      <c r="G10" s="7">
        <v>169</v>
      </c>
      <c r="H10" s="2">
        <f>VLOOKUP(KStats[Year],Years[],2,FALSE)</f>
        <v>4</v>
      </c>
      <c r="I10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(89,4,89,169,35,51)</v>
      </c>
    </row>
    <row r="11" spans="1:9" x14ac:dyDescent="0.25">
      <c r="A11" t="s">
        <v>119</v>
      </c>
      <c r="B11" s="2">
        <f>VLOOKUP(A11,Players[Name]:Players[PlayerId],2,FALSE)</f>
        <v>89</v>
      </c>
      <c r="C11" s="16">
        <v>2013</v>
      </c>
      <c r="D11" s="16">
        <v>99</v>
      </c>
      <c r="E11" s="16">
        <v>38</v>
      </c>
      <c r="F11" s="16">
        <v>44</v>
      </c>
      <c r="G11" s="7">
        <v>179</v>
      </c>
      <c r="H11" s="2">
        <f>VLOOKUP(KStats[Year],Years[],2,FALSE)</f>
        <v>5</v>
      </c>
      <c r="I11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(89,5,99,179,38,44)</v>
      </c>
    </row>
    <row r="12" spans="1:9" x14ac:dyDescent="0.25">
      <c r="A12" t="s">
        <v>169</v>
      </c>
      <c r="B12" s="2">
        <f>VLOOKUP(A12,Players[Name]:Players[PlayerId],2,FALSE)</f>
        <v>96</v>
      </c>
      <c r="C12" s="18">
        <v>2017</v>
      </c>
      <c r="D12" s="18">
        <v>96</v>
      </c>
      <c r="E12" s="18">
        <v>31.2</v>
      </c>
      <c r="F12" s="18">
        <v>49.9</v>
      </c>
      <c r="G12" s="18">
        <v>152.9</v>
      </c>
      <c r="H12" s="2">
        <f>VLOOKUP(KStats[Year],Years[],2,FALSE)</f>
        <v>1</v>
      </c>
      <c r="I12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(96,1,96,152.9,31.2,49.9)</v>
      </c>
    </row>
    <row r="13" spans="1:9" x14ac:dyDescent="0.25">
      <c r="A13" t="s">
        <v>169</v>
      </c>
      <c r="B13" s="2">
        <f>VLOOKUP(A13,Players[Name]:Players[PlayerId],2,FALSE)</f>
        <v>96</v>
      </c>
      <c r="C13" s="18">
        <v>2016</v>
      </c>
      <c r="D13" s="18">
        <v>121</v>
      </c>
      <c r="E13" s="18">
        <v>25</v>
      </c>
      <c r="F13" s="18">
        <v>45</v>
      </c>
      <c r="G13" s="18">
        <v>132</v>
      </c>
      <c r="H13" s="2">
        <f>VLOOKUP(KStats[Year],Years[],2,FALSE)</f>
        <v>2</v>
      </c>
      <c r="I13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(96,2,121,132,25,45)</v>
      </c>
    </row>
    <row r="14" spans="1:9" x14ac:dyDescent="0.25">
      <c r="A14" t="s">
        <v>169</v>
      </c>
      <c r="B14" s="2">
        <f>VLOOKUP(A14,Players[Name]:Players[PlayerId],2,FALSE)</f>
        <v>96</v>
      </c>
      <c r="C14" s="18">
        <v>2015</v>
      </c>
      <c r="D14" s="18">
        <v>128</v>
      </c>
      <c r="E14" s="18">
        <v>30</v>
      </c>
      <c r="F14" s="18">
        <v>25</v>
      </c>
      <c r="G14" s="18">
        <v>131</v>
      </c>
      <c r="H14" s="2">
        <f>VLOOKUP(KStats[Year],Years[],2,FALSE)</f>
        <v>3</v>
      </c>
      <c r="I14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(96,3,128,131,30,25)</v>
      </c>
    </row>
    <row r="15" spans="1:9" x14ac:dyDescent="0.25">
      <c r="A15" t="s">
        <v>169</v>
      </c>
      <c r="B15" s="2">
        <f>VLOOKUP(A15,Players[Name]:Players[PlayerId],2,FALSE)</f>
        <v>96</v>
      </c>
      <c r="C15" s="16">
        <v>2014</v>
      </c>
      <c r="D15" s="16">
        <v>131</v>
      </c>
      <c r="E15" s="16">
        <v>25</v>
      </c>
      <c r="F15" s="16">
        <v>56</v>
      </c>
      <c r="G15" s="7">
        <v>148</v>
      </c>
      <c r="H15" s="2">
        <f>VLOOKUP(KStats[Year],Years[],2,FALSE)</f>
        <v>4</v>
      </c>
      <c r="I15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(96,4,131,148,25,56)</v>
      </c>
    </row>
    <row r="16" spans="1:9" x14ac:dyDescent="0.25">
      <c r="A16" t="s">
        <v>169</v>
      </c>
      <c r="B16" s="2">
        <f>VLOOKUP(A16,Players[Name]:Players[PlayerId],2,FALSE)</f>
        <v>96</v>
      </c>
      <c r="C16" s="16">
        <v>2013</v>
      </c>
      <c r="D16" s="16">
        <v>157</v>
      </c>
      <c r="E16" s="16">
        <v>28</v>
      </c>
      <c r="F16" s="16">
        <v>47</v>
      </c>
      <c r="G16" s="7">
        <v>152</v>
      </c>
      <c r="H16" s="2">
        <f>VLOOKUP(KStats[Year],Years[],2,FALSE)</f>
        <v>5</v>
      </c>
      <c r="I16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(96,5,157,152,28,47)</v>
      </c>
    </row>
    <row r="17" spans="1:9" x14ac:dyDescent="0.25">
      <c r="A17" t="s">
        <v>121</v>
      </c>
      <c r="B17" s="2">
        <f>VLOOKUP(A17,Players[Name]:Players[PlayerId],2,FALSE)</f>
        <v>106</v>
      </c>
      <c r="C17" s="18">
        <v>2017</v>
      </c>
      <c r="D17" s="18">
        <v>106</v>
      </c>
      <c r="E17" s="18">
        <v>28.699999999999996</v>
      </c>
      <c r="F17" s="18">
        <v>49.3</v>
      </c>
      <c r="G17" s="18">
        <v>147.87</v>
      </c>
      <c r="H17" s="2">
        <f>VLOOKUP(KStats[Year],Years[],2,FALSE)</f>
        <v>1</v>
      </c>
      <c r="I17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(106,1,106,147.87,28.7,49.3)</v>
      </c>
    </row>
    <row r="18" spans="1:9" x14ac:dyDescent="0.25">
      <c r="A18" t="s">
        <v>121</v>
      </c>
      <c r="B18" s="2">
        <f>VLOOKUP(A18,Players[Name]:Players[PlayerId],2,FALSE)</f>
        <v>106</v>
      </c>
      <c r="C18" s="18">
        <v>2016</v>
      </c>
      <c r="D18" s="18">
        <v>67</v>
      </c>
      <c r="E18" s="18">
        <v>33</v>
      </c>
      <c r="F18" s="18">
        <v>51</v>
      </c>
      <c r="G18" s="18">
        <v>167</v>
      </c>
      <c r="H18" s="2">
        <f>VLOOKUP(KStats[Year],Years[],2,FALSE)</f>
        <v>2</v>
      </c>
      <c r="I18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(106,2,67,167,33,51)</v>
      </c>
    </row>
    <row r="19" spans="1:9" x14ac:dyDescent="0.25">
      <c r="A19" t="s">
        <v>121</v>
      </c>
      <c r="B19" s="2">
        <f>VLOOKUP(A19,Players[Name]:Players[PlayerId],2,FALSE)</f>
        <v>106</v>
      </c>
      <c r="C19" s="18">
        <v>2015</v>
      </c>
      <c r="D19" s="18">
        <v>239</v>
      </c>
      <c r="E19" s="18">
        <v>14</v>
      </c>
      <c r="F19" s="18">
        <v>26</v>
      </c>
      <c r="G19" s="18">
        <v>73</v>
      </c>
      <c r="H19" s="2">
        <f>VLOOKUP(KStats[Year],Years[],2,FALSE)</f>
        <v>3</v>
      </c>
      <c r="I19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(106,3,239,73,14,26)</v>
      </c>
    </row>
    <row r="20" spans="1:9" x14ac:dyDescent="0.25">
      <c r="A20" t="s">
        <v>121</v>
      </c>
      <c r="B20" s="2">
        <f>VLOOKUP(A20,Players[Name]:Players[PlayerId],2,FALSE)</f>
        <v>106</v>
      </c>
      <c r="C20" s="16">
        <v>2014</v>
      </c>
      <c r="D20" s="16">
        <v>130</v>
      </c>
      <c r="E20" s="16">
        <v>29</v>
      </c>
      <c r="F20" s="16">
        <v>40</v>
      </c>
      <c r="G20" s="7">
        <v>149</v>
      </c>
      <c r="H20" s="2">
        <f>VLOOKUP(KStats[Year],Years[],2,FALSE)</f>
        <v>4</v>
      </c>
      <c r="I20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(106,4,130,149,29,40)</v>
      </c>
    </row>
    <row r="21" spans="1:9" x14ac:dyDescent="0.25">
      <c r="A21" t="s">
        <v>121</v>
      </c>
      <c r="B21" s="2">
        <f>VLOOKUP(A21,Players[Name]:Players[PlayerId],2,FALSE)</f>
        <v>106</v>
      </c>
      <c r="C21" s="16">
        <v>2013</v>
      </c>
      <c r="D21" s="16">
        <v>239</v>
      </c>
      <c r="E21" s="16">
        <v>24</v>
      </c>
      <c r="F21" s="16">
        <v>39</v>
      </c>
      <c r="G21" s="7">
        <v>121</v>
      </c>
      <c r="H21" s="2">
        <f>VLOOKUP(KStats[Year],Years[],2,FALSE)</f>
        <v>5</v>
      </c>
      <c r="I21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(106,5,239,121,24,39)</v>
      </c>
    </row>
    <row r="22" spans="1:9" x14ac:dyDescent="0.25">
      <c r="A22" t="s">
        <v>117</v>
      </c>
      <c r="B22" s="2">
        <f>VLOOKUP(A22,Players[Name]:Players[PlayerId],2,FALSE)</f>
        <v>122</v>
      </c>
      <c r="C22" s="18">
        <v>2017</v>
      </c>
      <c r="D22" s="18">
        <v>122</v>
      </c>
      <c r="E22" s="18">
        <v>26.9</v>
      </c>
      <c r="F22" s="18">
        <v>49.9</v>
      </c>
      <c r="G22" s="18">
        <v>136.08000000000001</v>
      </c>
      <c r="H22" s="2">
        <f>VLOOKUP(KStats[Year],Years[],2,FALSE)</f>
        <v>1</v>
      </c>
      <c r="I22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(122,1,122,136.08,26.9,49.9)</v>
      </c>
    </row>
    <row r="23" spans="1:9" x14ac:dyDescent="0.25">
      <c r="A23" t="s">
        <v>117</v>
      </c>
      <c r="B23" s="2">
        <f>VLOOKUP(A23,Players[Name]:Players[PlayerId],2,FALSE)</f>
        <v>122</v>
      </c>
      <c r="C23" s="18">
        <v>2016</v>
      </c>
      <c r="D23" s="18">
        <v>154</v>
      </c>
      <c r="E23" s="18">
        <v>25</v>
      </c>
      <c r="F23" s="18">
        <v>42</v>
      </c>
      <c r="G23" s="18">
        <v>114</v>
      </c>
      <c r="H23" s="2">
        <f>VLOOKUP(KStats[Year],Years[],2,FALSE)</f>
        <v>2</v>
      </c>
      <c r="I23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(122,2,154,114,25,42)</v>
      </c>
    </row>
    <row r="24" spans="1:9" x14ac:dyDescent="0.25">
      <c r="A24" t="s">
        <v>117</v>
      </c>
      <c r="B24" s="2">
        <f>VLOOKUP(A24,Players[Name]:Players[PlayerId],2,FALSE)</f>
        <v>122</v>
      </c>
      <c r="C24" s="18">
        <v>2015</v>
      </c>
      <c r="D24" s="18">
        <v>141</v>
      </c>
      <c r="E24" s="18">
        <v>24</v>
      </c>
      <c r="F24" s="18">
        <v>36</v>
      </c>
      <c r="G24" s="18">
        <v>124</v>
      </c>
      <c r="H24" s="2">
        <f>VLOOKUP(KStats[Year],Years[],2,FALSE)</f>
        <v>3</v>
      </c>
      <c r="I24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(122,3,141,124,24,36)</v>
      </c>
    </row>
    <row r="25" spans="1:9" x14ac:dyDescent="0.25">
      <c r="A25" t="s">
        <v>117</v>
      </c>
      <c r="B25" s="2">
        <f>VLOOKUP(A25,Players[Name]:Players[PlayerId],2,FALSE)</f>
        <v>122</v>
      </c>
      <c r="C25" s="16">
        <v>2014</v>
      </c>
      <c r="D25" s="16">
        <v>137</v>
      </c>
      <c r="E25" s="16">
        <v>27</v>
      </c>
      <c r="F25" s="16">
        <v>53</v>
      </c>
      <c r="G25" s="7">
        <v>140</v>
      </c>
      <c r="H25" s="2">
        <f>VLOOKUP(KStats[Year],Years[],2,FALSE)</f>
        <v>4</v>
      </c>
      <c r="I25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(122,4,137,140,27,53)</v>
      </c>
    </row>
    <row r="26" spans="1:9" x14ac:dyDescent="0.25">
      <c r="A26" t="s">
        <v>117</v>
      </c>
      <c r="B26" s="2">
        <f>VLOOKUP(A26,Players[Name]:Players[PlayerId],2,FALSE)</f>
        <v>122</v>
      </c>
      <c r="C26" s="16">
        <v>2013</v>
      </c>
      <c r="D26" s="16">
        <v>148</v>
      </c>
      <c r="E26" s="16">
        <v>33</v>
      </c>
      <c r="F26" s="16">
        <v>42</v>
      </c>
      <c r="G26" s="7">
        <v>157</v>
      </c>
      <c r="H26" s="2">
        <f>VLOOKUP(KStats[Year],Years[],2,FALSE)</f>
        <v>5</v>
      </c>
      <c r="I26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(122,5,148,157,33,42)</v>
      </c>
    </row>
    <row r="27" spans="1:9" x14ac:dyDescent="0.25">
      <c r="A27" t="s">
        <v>120</v>
      </c>
      <c r="B27" s="2">
        <f>VLOOKUP(A27,Players[Name]:Players[PlayerId],2,FALSE)</f>
        <v>137</v>
      </c>
      <c r="C27" s="18">
        <v>2017</v>
      </c>
      <c r="D27" s="18">
        <v>137</v>
      </c>
      <c r="E27" s="18">
        <v>27.4</v>
      </c>
      <c r="F27" s="18">
        <v>40.700000000000003</v>
      </c>
      <c r="G27" s="18">
        <v>130.33000000000001</v>
      </c>
      <c r="H27" s="2">
        <f>VLOOKUP(KStats[Year],Years[],2,FALSE)</f>
        <v>1</v>
      </c>
      <c r="I27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(137,1,137,130.33,27.4,40.7)</v>
      </c>
    </row>
    <row r="28" spans="1:9" x14ac:dyDescent="0.25">
      <c r="A28" t="s">
        <v>120</v>
      </c>
      <c r="B28" s="2">
        <f>VLOOKUP(A28,Players[Name]:Players[PlayerId],2,FALSE)</f>
        <v>137</v>
      </c>
      <c r="C28" s="18">
        <v>2016</v>
      </c>
      <c r="D28" s="18">
        <v>119</v>
      </c>
      <c r="E28" s="18">
        <v>29</v>
      </c>
      <c r="F28" s="18">
        <v>37</v>
      </c>
      <c r="G28" s="18">
        <v>134</v>
      </c>
      <c r="H28" s="2">
        <f>VLOOKUP(KStats[Year],Years[],2,FALSE)</f>
        <v>2</v>
      </c>
      <c r="I28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(137,2,119,134,29,37)</v>
      </c>
    </row>
    <row r="29" spans="1:9" x14ac:dyDescent="0.25">
      <c r="A29" t="s">
        <v>120</v>
      </c>
      <c r="B29" s="2">
        <f>VLOOKUP(A29,Players[Name]:Players[PlayerId],2,FALSE)</f>
        <v>137</v>
      </c>
      <c r="C29" s="18">
        <v>2015</v>
      </c>
      <c r="D29" s="18">
        <v>165</v>
      </c>
      <c r="E29" s="18">
        <v>21</v>
      </c>
      <c r="F29" s="18">
        <v>38</v>
      </c>
      <c r="G29" s="18">
        <v>110</v>
      </c>
      <c r="H29" s="2">
        <f>VLOOKUP(KStats[Year],Years[],2,FALSE)</f>
        <v>3</v>
      </c>
      <c r="I29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(137,3,165,110,21,38)</v>
      </c>
    </row>
    <row r="30" spans="1:9" x14ac:dyDescent="0.25">
      <c r="A30" t="s">
        <v>120</v>
      </c>
      <c r="B30" s="2">
        <f>VLOOKUP(A30,Players[Name]:Players[PlayerId],2,FALSE)</f>
        <v>137</v>
      </c>
      <c r="C30" s="16">
        <v>2014</v>
      </c>
      <c r="D30" s="16">
        <v>294</v>
      </c>
      <c r="E30" s="16">
        <v>19</v>
      </c>
      <c r="F30" s="16">
        <v>28</v>
      </c>
      <c r="G30" s="7">
        <v>100</v>
      </c>
      <c r="H30" s="2">
        <f>VLOOKUP(KStats[Year],Years[],2,FALSE)</f>
        <v>4</v>
      </c>
      <c r="I30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(137,4,294,100,19,28)</v>
      </c>
    </row>
    <row r="31" spans="1:9" x14ac:dyDescent="0.25">
      <c r="A31" t="s">
        <v>120</v>
      </c>
      <c r="B31" s="2">
        <f>VLOOKUP(A31,Players[Name]:Players[PlayerId],2,FALSE)</f>
        <v>137</v>
      </c>
      <c r="C31" s="16">
        <v>2013</v>
      </c>
      <c r="D31" s="16">
        <v>295</v>
      </c>
      <c r="E31" s="16">
        <v>21</v>
      </c>
      <c r="F31" s="16">
        <v>37</v>
      </c>
      <c r="G31" s="7">
        <v>112</v>
      </c>
      <c r="H31" s="2">
        <f>VLOOKUP(KStats[Year],Years[],2,FALSE)</f>
        <v>5</v>
      </c>
      <c r="I31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(137,5,295,112,21,37)</v>
      </c>
    </row>
    <row r="32" spans="1:9" x14ac:dyDescent="0.25">
      <c r="A32" t="s">
        <v>585</v>
      </c>
      <c r="B32" s="2">
        <f>VLOOKUP(A32,Players[Name]:Players[PlayerId],2,FALSE)</f>
        <v>140</v>
      </c>
      <c r="C32" s="18">
        <v>2017</v>
      </c>
      <c r="D32" s="18">
        <v>140</v>
      </c>
      <c r="E32" s="18">
        <v>25.800000000000004</v>
      </c>
      <c r="F32" s="18">
        <v>43.3</v>
      </c>
      <c r="G32" s="18">
        <v>130.03</v>
      </c>
      <c r="H32" s="2">
        <f>VLOOKUP(KStats[Year],Years[],2,FALSE)</f>
        <v>1</v>
      </c>
      <c r="I32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(140,1,140,130.03,25.8,43.3)</v>
      </c>
    </row>
    <row r="33" spans="1:9" x14ac:dyDescent="0.25">
      <c r="A33" t="s">
        <v>585</v>
      </c>
      <c r="B33" s="2">
        <f>VLOOKUP(A33,Players[Name]:Players[PlayerId],2,FALSE)</f>
        <v>140</v>
      </c>
      <c r="C33" s="18">
        <v>2016</v>
      </c>
      <c r="D33" s="18">
        <v>171</v>
      </c>
      <c r="E33" s="18">
        <v>21</v>
      </c>
      <c r="F33" s="18">
        <v>33</v>
      </c>
      <c r="G33" s="18">
        <v>106</v>
      </c>
      <c r="H33" s="2">
        <f>VLOOKUP(KStats[Year],Years[],2,FALSE)</f>
        <v>2</v>
      </c>
      <c r="I33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(140,2,171,106,21,33)</v>
      </c>
    </row>
    <row r="34" spans="1:9" x14ac:dyDescent="0.25">
      <c r="A34" t="s">
        <v>585</v>
      </c>
      <c r="B34" s="2">
        <f>VLOOKUP(A34,Players[Name]:Players[PlayerId],2,FALSE)</f>
        <v>140</v>
      </c>
      <c r="C34" s="18">
        <v>2015</v>
      </c>
      <c r="D34" s="18">
        <v>143</v>
      </c>
      <c r="E34" s="18">
        <v>29</v>
      </c>
      <c r="F34" s="18">
        <v>26</v>
      </c>
      <c r="G34" s="18">
        <v>123</v>
      </c>
      <c r="H34" s="2">
        <f>VLOOKUP(KStats[Year],Years[],2,FALSE)</f>
        <v>3</v>
      </c>
      <c r="I34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(140,3,143,123,29,26)</v>
      </c>
    </row>
    <row r="35" spans="1:9" x14ac:dyDescent="0.25">
      <c r="A35" t="s">
        <v>1248</v>
      </c>
      <c r="B35" s="2">
        <f>VLOOKUP(A35,Players[Name]:Players[PlayerId],2,FALSE)</f>
        <v>141</v>
      </c>
      <c r="C35" s="18">
        <v>2017</v>
      </c>
      <c r="D35" s="18">
        <v>141</v>
      </c>
      <c r="E35" s="18">
        <v>25</v>
      </c>
      <c r="F35" s="18">
        <v>47.9</v>
      </c>
      <c r="G35" s="18">
        <v>129.68</v>
      </c>
      <c r="H35" s="2">
        <f>VLOOKUP(KStats[Year],Years[],2,FALSE)</f>
        <v>1</v>
      </c>
      <c r="I35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(141,1,141,129.68,25,47.9)</v>
      </c>
    </row>
    <row r="36" spans="1:9" x14ac:dyDescent="0.25">
      <c r="A36" t="s">
        <v>1248</v>
      </c>
      <c r="B36" s="2">
        <f>VLOOKUP(A36,Players[Name]:Players[PlayerId],2,FALSE)</f>
        <v>141</v>
      </c>
      <c r="C36" s="18">
        <v>2016</v>
      </c>
      <c r="D36" s="18">
        <v>120</v>
      </c>
      <c r="E36" s="18">
        <v>26</v>
      </c>
      <c r="F36" s="18">
        <v>47</v>
      </c>
      <c r="G36" s="18">
        <v>133</v>
      </c>
      <c r="H36" s="2">
        <f>VLOOKUP(KStats[Year],Years[],2,FALSE)</f>
        <v>2</v>
      </c>
      <c r="I36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(141,2,120,133,26,47)</v>
      </c>
    </row>
    <row r="37" spans="1:9" x14ac:dyDescent="0.25">
      <c r="A37" t="s">
        <v>126</v>
      </c>
      <c r="B37" s="2">
        <f>VLOOKUP(A37,Players[Name]:Players[PlayerId],2,FALSE)</f>
        <v>148</v>
      </c>
      <c r="C37" s="18">
        <v>2017</v>
      </c>
      <c r="D37" s="18">
        <v>148</v>
      </c>
      <c r="E37" s="18">
        <v>25</v>
      </c>
      <c r="F37" s="18">
        <v>38</v>
      </c>
      <c r="G37" s="18">
        <v>126.87</v>
      </c>
      <c r="H37" s="2">
        <f>VLOOKUP(KStats[Year],Years[],2,FALSE)</f>
        <v>1</v>
      </c>
      <c r="I37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(148,1,148,126.87,25,38)</v>
      </c>
    </row>
    <row r="38" spans="1:9" x14ac:dyDescent="0.25">
      <c r="A38" t="s">
        <v>126</v>
      </c>
      <c r="B38" s="2">
        <f>VLOOKUP(A38,Players[Name]:Players[PlayerId],2,FALSE)</f>
        <v>148</v>
      </c>
      <c r="C38" s="18">
        <v>2016</v>
      </c>
      <c r="D38" s="18">
        <v>118</v>
      </c>
      <c r="E38" s="18">
        <v>30</v>
      </c>
      <c r="F38" s="18">
        <v>28</v>
      </c>
      <c r="G38" s="18">
        <v>134</v>
      </c>
      <c r="H38" s="2">
        <f>VLOOKUP(KStats[Year],Years[],2,FALSE)</f>
        <v>2</v>
      </c>
      <c r="I38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(148,2,118,134,30,28)</v>
      </c>
    </row>
    <row r="39" spans="1:9" x14ac:dyDescent="0.25">
      <c r="A39" t="s">
        <v>126</v>
      </c>
      <c r="B39" s="2">
        <f>VLOOKUP(A39,Players[Name]:Players[PlayerId],2,FALSE)</f>
        <v>148</v>
      </c>
      <c r="C39" s="18">
        <v>2015</v>
      </c>
      <c r="D39" s="18">
        <v>168</v>
      </c>
      <c r="E39" s="18">
        <v>22</v>
      </c>
      <c r="F39" s="18">
        <v>36</v>
      </c>
      <c r="G39" s="18">
        <v>108</v>
      </c>
      <c r="H39" s="2">
        <f>VLOOKUP(KStats[Year],Years[],2,FALSE)</f>
        <v>3</v>
      </c>
      <c r="I39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(148,3,168,108,22,36)</v>
      </c>
    </row>
    <row r="40" spans="1:9" x14ac:dyDescent="0.25">
      <c r="A40" t="s">
        <v>126</v>
      </c>
      <c r="B40" s="2">
        <f>VLOOKUP(A40,Players[Name]:Players[PlayerId],2,FALSE)</f>
        <v>148</v>
      </c>
      <c r="C40" s="16">
        <v>2014</v>
      </c>
      <c r="D40" s="16">
        <v>1419</v>
      </c>
      <c r="E40" s="16">
        <v>21</v>
      </c>
      <c r="F40" s="16">
        <v>21</v>
      </c>
      <c r="G40" s="7">
        <v>95</v>
      </c>
      <c r="H40" s="2">
        <f>VLOOKUP(KStats[Year],Years[],2,FALSE)</f>
        <v>4</v>
      </c>
      <c r="I40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(148,4,1419,95,21,21)</v>
      </c>
    </row>
    <row r="41" spans="1:9" x14ac:dyDescent="0.25">
      <c r="A41" t="s">
        <v>126</v>
      </c>
      <c r="B41" s="2">
        <f>VLOOKUP(A41,Players[Name]:Players[PlayerId],2,FALSE)</f>
        <v>148</v>
      </c>
      <c r="C41" s="16">
        <v>2013</v>
      </c>
      <c r="D41" s="16">
        <v>117</v>
      </c>
      <c r="E41" s="16">
        <v>25</v>
      </c>
      <c r="F41" s="16">
        <v>75</v>
      </c>
      <c r="G41" s="7">
        <v>170</v>
      </c>
      <c r="H41" s="2">
        <f>VLOOKUP(KStats[Year],Years[],2,FALSE)</f>
        <v>5</v>
      </c>
      <c r="I41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(148,5,117,170,25,75)</v>
      </c>
    </row>
    <row r="42" spans="1:9" x14ac:dyDescent="0.25">
      <c r="A42" t="s">
        <v>313</v>
      </c>
      <c r="B42" s="2">
        <f>VLOOKUP(A42,Players[Name]:Players[PlayerId],2,FALSE)</f>
        <v>152</v>
      </c>
      <c r="C42" s="18">
        <v>2017</v>
      </c>
      <c r="D42" s="18">
        <v>152</v>
      </c>
      <c r="E42" s="18">
        <v>26.9</v>
      </c>
      <c r="F42" s="18">
        <v>42.8</v>
      </c>
      <c r="G42" s="18">
        <v>126.29</v>
      </c>
      <c r="H42" s="2">
        <f>VLOOKUP(KStats[Year],Years[],2,FALSE)</f>
        <v>1</v>
      </c>
      <c r="I42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(152,1,152,126.29,26.9,42.8)</v>
      </c>
    </row>
    <row r="43" spans="1:9" x14ac:dyDescent="0.25">
      <c r="A43" t="s">
        <v>313</v>
      </c>
      <c r="B43" s="2">
        <f>VLOOKUP(A43,Players[Name]:Players[PlayerId],2,FALSE)</f>
        <v>152</v>
      </c>
      <c r="C43" s="18">
        <v>2016</v>
      </c>
      <c r="D43" s="18">
        <v>112</v>
      </c>
      <c r="E43" s="18">
        <v>33</v>
      </c>
      <c r="F43" s="18">
        <v>35</v>
      </c>
      <c r="G43" s="18">
        <v>136</v>
      </c>
      <c r="H43" s="2">
        <f>VLOOKUP(KStats[Year],Years[],2,FALSE)</f>
        <v>2</v>
      </c>
      <c r="I43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(152,2,112,136,33,35)</v>
      </c>
    </row>
    <row r="44" spans="1:9" x14ac:dyDescent="0.25">
      <c r="A44" t="s">
        <v>313</v>
      </c>
      <c r="B44" s="2">
        <f>VLOOKUP(A44,Players[Name]:Players[PlayerId],2,FALSE)</f>
        <v>152</v>
      </c>
      <c r="C44" s="18">
        <v>2015</v>
      </c>
      <c r="D44" s="18">
        <v>146</v>
      </c>
      <c r="E44" s="18">
        <v>25</v>
      </c>
      <c r="F44" s="18">
        <v>39</v>
      </c>
      <c r="G44" s="18">
        <v>122</v>
      </c>
      <c r="H44" s="2">
        <f>VLOOKUP(KStats[Year],Years[],2,FALSE)</f>
        <v>3</v>
      </c>
      <c r="I44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(152,3,146,122,25,39)</v>
      </c>
    </row>
    <row r="45" spans="1:9" x14ac:dyDescent="0.25">
      <c r="A45" t="s">
        <v>125</v>
      </c>
      <c r="B45" s="2">
        <f>VLOOKUP(A45,Players[Name]:Players[PlayerId],2,FALSE)</f>
        <v>153</v>
      </c>
      <c r="C45" s="18">
        <v>2017</v>
      </c>
      <c r="D45" s="18">
        <v>153</v>
      </c>
      <c r="E45" s="18">
        <v>25.2</v>
      </c>
      <c r="F45" s="18">
        <v>41.3</v>
      </c>
      <c r="G45" s="18">
        <v>125.93</v>
      </c>
      <c r="H45" s="2">
        <f>VLOOKUP(KStats[Year],Years[],2,FALSE)</f>
        <v>1</v>
      </c>
      <c r="I45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(153,1,153,125.93,25.2,41.3)</v>
      </c>
    </row>
    <row r="46" spans="1:9" x14ac:dyDescent="0.25">
      <c r="A46" t="s">
        <v>125</v>
      </c>
      <c r="B46" s="2">
        <f>VLOOKUP(A46,Players[Name]:Players[PlayerId],2,FALSE)</f>
        <v>153</v>
      </c>
      <c r="C46" s="18">
        <v>2016</v>
      </c>
      <c r="D46" s="18">
        <v>168</v>
      </c>
      <c r="E46" s="18">
        <v>21</v>
      </c>
      <c r="F46" s="18">
        <v>36</v>
      </c>
      <c r="G46" s="18">
        <v>107</v>
      </c>
      <c r="H46" s="2">
        <f>VLOOKUP(KStats[Year],Years[],2,FALSE)</f>
        <v>2</v>
      </c>
      <c r="I46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(153,2,168,107,21,36)</v>
      </c>
    </row>
    <row r="47" spans="1:9" x14ac:dyDescent="0.25">
      <c r="A47" t="s">
        <v>125</v>
      </c>
      <c r="B47" s="2">
        <f>VLOOKUP(A47,Players[Name]:Players[PlayerId],2,FALSE)</f>
        <v>153</v>
      </c>
      <c r="C47" s="18">
        <v>2015</v>
      </c>
      <c r="D47" s="18">
        <v>236</v>
      </c>
      <c r="E47" s="18">
        <v>14</v>
      </c>
      <c r="F47" s="18">
        <v>29</v>
      </c>
      <c r="G47" s="18">
        <v>74</v>
      </c>
      <c r="H47" s="2">
        <f>VLOOKUP(KStats[Year],Years[],2,FALSE)</f>
        <v>3</v>
      </c>
      <c r="I47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(153,3,236,74,14,29)</v>
      </c>
    </row>
    <row r="48" spans="1:9" x14ac:dyDescent="0.25">
      <c r="A48" t="s">
        <v>125</v>
      </c>
      <c r="B48" s="2">
        <f>VLOOKUP(A48,Players[Name]:Players[PlayerId],2,FALSE)</f>
        <v>153</v>
      </c>
      <c r="C48" s="16">
        <v>2014</v>
      </c>
      <c r="D48" s="16">
        <v>1431</v>
      </c>
      <c r="E48" s="16">
        <v>19</v>
      </c>
      <c r="F48" s="16">
        <v>27</v>
      </c>
      <c r="G48" s="7">
        <v>93</v>
      </c>
      <c r="H48" s="2">
        <f>VLOOKUP(KStats[Year],Years[],2,FALSE)</f>
        <v>4</v>
      </c>
      <c r="I48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(153,4,1431,93,19,27)</v>
      </c>
    </row>
    <row r="49" spans="1:9" x14ac:dyDescent="0.25">
      <c r="A49" t="s">
        <v>125</v>
      </c>
      <c r="B49" s="2">
        <f>VLOOKUP(A49,Players[Name]:Players[PlayerId],2,FALSE)</f>
        <v>153</v>
      </c>
      <c r="C49" s="16">
        <v>2013</v>
      </c>
      <c r="D49" s="16">
        <v>221</v>
      </c>
      <c r="E49" s="16">
        <v>22</v>
      </c>
      <c r="F49" s="16">
        <v>52</v>
      </c>
      <c r="G49" s="7">
        <v>125</v>
      </c>
      <c r="H49" s="2">
        <f>VLOOKUP(KStats[Year],Years[],2,FALSE)</f>
        <v>5</v>
      </c>
      <c r="I49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(153,5,221,125,22,52)</v>
      </c>
    </row>
    <row r="50" spans="1:9" x14ac:dyDescent="0.25">
      <c r="A50" t="s">
        <v>124</v>
      </c>
      <c r="B50" s="2">
        <f>VLOOKUP(A50,Players[Name]:Players[PlayerId],2,FALSE)</f>
        <v>156</v>
      </c>
      <c r="C50" s="18">
        <v>2017</v>
      </c>
      <c r="D50" s="18">
        <v>156</v>
      </c>
      <c r="E50" s="18">
        <v>27.299999999999997</v>
      </c>
      <c r="F50" s="18">
        <v>43.4</v>
      </c>
      <c r="G50" s="18">
        <v>125.15</v>
      </c>
      <c r="H50" s="2">
        <f>VLOOKUP(KStats[Year],Years[],2,FALSE)</f>
        <v>1</v>
      </c>
      <c r="I50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(156,1,156,125.15,27.3,43.4)</v>
      </c>
    </row>
    <row r="51" spans="1:9" x14ac:dyDescent="0.25">
      <c r="A51" t="s">
        <v>124</v>
      </c>
      <c r="B51" s="2">
        <f>VLOOKUP(A51,Players[Name]:Players[PlayerId],2,FALSE)</f>
        <v>156</v>
      </c>
      <c r="C51" s="18">
        <v>2016</v>
      </c>
      <c r="D51" s="18">
        <v>94</v>
      </c>
      <c r="E51" s="18">
        <v>26</v>
      </c>
      <c r="F51" s="18">
        <v>41</v>
      </c>
      <c r="G51" s="18">
        <v>142</v>
      </c>
      <c r="H51" s="2">
        <f>VLOOKUP(KStats[Year],Years[],2,FALSE)</f>
        <v>2</v>
      </c>
      <c r="I51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(156,2,94,142,26,41)</v>
      </c>
    </row>
    <row r="52" spans="1:9" x14ac:dyDescent="0.25">
      <c r="A52" t="s">
        <v>124</v>
      </c>
      <c r="B52" s="2">
        <f>VLOOKUP(A52,Players[Name]:Players[PlayerId],2,FALSE)</f>
        <v>156</v>
      </c>
      <c r="C52" s="18">
        <v>2015</v>
      </c>
      <c r="D52" s="18">
        <v>160</v>
      </c>
      <c r="E52" s="18">
        <v>25</v>
      </c>
      <c r="F52" s="18">
        <v>32</v>
      </c>
      <c r="G52" s="18">
        <v>112</v>
      </c>
      <c r="H52" s="2">
        <f>VLOOKUP(KStats[Year],Years[],2,FALSE)</f>
        <v>3</v>
      </c>
      <c r="I52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(156,3,160,112,25,32)</v>
      </c>
    </row>
    <row r="53" spans="1:9" x14ac:dyDescent="0.25">
      <c r="A53" t="s">
        <v>124</v>
      </c>
      <c r="B53" s="2">
        <f>VLOOKUP(A53,Players[Name]:Players[PlayerId],2,FALSE)</f>
        <v>156</v>
      </c>
      <c r="C53" s="16">
        <v>2014</v>
      </c>
      <c r="D53" s="16">
        <v>122</v>
      </c>
      <c r="E53" s="16">
        <v>30</v>
      </c>
      <c r="F53" s="16">
        <v>50</v>
      </c>
      <c r="G53" s="7">
        <v>153</v>
      </c>
      <c r="H53" s="2">
        <f>VLOOKUP(KStats[Year],Years[],2,FALSE)</f>
        <v>4</v>
      </c>
      <c r="I53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(156,4,122,153,30,50)</v>
      </c>
    </row>
    <row r="54" spans="1:9" x14ac:dyDescent="0.25">
      <c r="A54" t="s">
        <v>124</v>
      </c>
      <c r="B54" s="2">
        <f>VLOOKUP(A54,Players[Name]:Players[PlayerId],2,FALSE)</f>
        <v>156</v>
      </c>
      <c r="C54" s="16">
        <v>2013</v>
      </c>
      <c r="D54" s="16">
        <v>132</v>
      </c>
      <c r="E54" s="16">
        <v>35</v>
      </c>
      <c r="F54" s="16">
        <v>34</v>
      </c>
      <c r="G54" s="7">
        <v>161</v>
      </c>
      <c r="H54" s="2">
        <f>VLOOKUP(KStats[Year],Years[],2,FALSE)</f>
        <v>5</v>
      </c>
      <c r="I54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(156,5,132,161,35,34)</v>
      </c>
    </row>
    <row r="55" spans="1:9" x14ac:dyDescent="0.25">
      <c r="A55" t="s">
        <v>129</v>
      </c>
      <c r="B55" s="2">
        <f>VLOOKUP(A55,Players[Name]:Players[PlayerId],2,FALSE)</f>
        <v>157</v>
      </c>
      <c r="C55" s="18">
        <v>2017</v>
      </c>
      <c r="D55" s="18">
        <v>157</v>
      </c>
      <c r="E55" s="18">
        <v>26</v>
      </c>
      <c r="F55" s="18">
        <v>38</v>
      </c>
      <c r="G55" s="18">
        <v>124.98</v>
      </c>
      <c r="H55" s="2">
        <f>VLOOKUP(KStats[Year],Years[],2,FALSE)</f>
        <v>1</v>
      </c>
      <c r="I55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(157,1,157,124.98,26,38)</v>
      </c>
    </row>
    <row r="56" spans="1:9" x14ac:dyDescent="0.25">
      <c r="A56" t="s">
        <v>129</v>
      </c>
      <c r="B56" s="2">
        <f>VLOOKUP(A56,Players[Name]:Players[PlayerId],2,FALSE)</f>
        <v>157</v>
      </c>
      <c r="C56" s="18">
        <v>2016</v>
      </c>
      <c r="D56" s="18">
        <v>137</v>
      </c>
      <c r="E56" s="18">
        <v>29</v>
      </c>
      <c r="F56" s="18">
        <v>30</v>
      </c>
      <c r="G56" s="18">
        <v>125</v>
      </c>
      <c r="H56" s="2">
        <f>VLOOKUP(KStats[Year],Years[],2,FALSE)</f>
        <v>2</v>
      </c>
      <c r="I56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(157,2,137,125,29,30)</v>
      </c>
    </row>
    <row r="57" spans="1:9" x14ac:dyDescent="0.25">
      <c r="A57" t="s">
        <v>129</v>
      </c>
      <c r="B57" s="2">
        <f>VLOOKUP(A57,Players[Name]:Players[PlayerId],2,FALSE)</f>
        <v>157</v>
      </c>
      <c r="C57" s="18">
        <v>2015</v>
      </c>
      <c r="D57" s="18">
        <v>88</v>
      </c>
      <c r="E57" s="18">
        <v>30</v>
      </c>
      <c r="F57" s="18">
        <v>56</v>
      </c>
      <c r="G57" s="18">
        <v>153</v>
      </c>
      <c r="H57" s="2">
        <f>VLOOKUP(KStats[Year],Years[],2,FALSE)</f>
        <v>3</v>
      </c>
      <c r="I57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(157,3,88,153,30,56)</v>
      </c>
    </row>
    <row r="58" spans="1:9" x14ac:dyDescent="0.25">
      <c r="A58" t="s">
        <v>129</v>
      </c>
      <c r="B58" s="2">
        <f>VLOOKUP(A58,Players[Name]:Players[PlayerId],2,FALSE)</f>
        <v>157</v>
      </c>
      <c r="C58" s="16">
        <v>2014</v>
      </c>
      <c r="D58" s="16">
        <v>168</v>
      </c>
      <c r="E58" s="16">
        <v>29</v>
      </c>
      <c r="F58" s="16">
        <v>34</v>
      </c>
      <c r="G58" s="7">
        <v>131</v>
      </c>
      <c r="H58" s="2">
        <f>VLOOKUP(KStats[Year],Years[],2,FALSE)</f>
        <v>4</v>
      </c>
      <c r="I58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(157,4,168,131,29,34)</v>
      </c>
    </row>
    <row r="59" spans="1:9" x14ac:dyDescent="0.25">
      <c r="A59" t="s">
        <v>129</v>
      </c>
      <c r="B59" s="2">
        <f>VLOOKUP(A59,Players[Name]:Players[PlayerId],2,FALSE)</f>
        <v>157</v>
      </c>
      <c r="C59" s="16">
        <v>2013</v>
      </c>
      <c r="D59" s="16">
        <v>208</v>
      </c>
      <c r="E59" s="16">
        <v>24</v>
      </c>
      <c r="F59" s="16">
        <v>42</v>
      </c>
      <c r="G59" s="7">
        <v>130</v>
      </c>
      <c r="H59" s="2">
        <f>VLOOKUP(KStats[Year],Years[],2,FALSE)</f>
        <v>5</v>
      </c>
      <c r="I59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(157,5,208,130,24,42)</v>
      </c>
    </row>
    <row r="60" spans="1:9" x14ac:dyDescent="0.25">
      <c r="A60" t="s">
        <v>128</v>
      </c>
      <c r="B60" s="2">
        <f>VLOOKUP(A60,Players[Name]:Players[PlayerId],2,FALSE)</f>
        <v>158</v>
      </c>
      <c r="C60" s="18">
        <v>2017</v>
      </c>
      <c r="D60" s="18">
        <v>158</v>
      </c>
      <c r="E60" s="18">
        <v>25.299999999999997</v>
      </c>
      <c r="F60" s="18">
        <v>41.6</v>
      </c>
      <c r="G60" s="18">
        <v>124.83</v>
      </c>
      <c r="H60" s="2">
        <f>VLOOKUP(KStats[Year],Years[],2,FALSE)</f>
        <v>1</v>
      </c>
      <c r="I60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(158,1,158,124.83,25.3,41.6)</v>
      </c>
    </row>
    <row r="61" spans="1:9" x14ac:dyDescent="0.25">
      <c r="A61" t="s">
        <v>128</v>
      </c>
      <c r="B61" s="2">
        <f>VLOOKUP(A61,Players[Name]:Players[PlayerId],2,FALSE)</f>
        <v>158</v>
      </c>
      <c r="C61" s="18">
        <v>2016</v>
      </c>
      <c r="D61" s="18">
        <v>208</v>
      </c>
      <c r="E61" s="18">
        <v>18</v>
      </c>
      <c r="F61" s="18">
        <v>30</v>
      </c>
      <c r="G61" s="18">
        <v>90</v>
      </c>
      <c r="H61" s="2">
        <f>VLOOKUP(KStats[Year],Years[],2,FALSE)</f>
        <v>2</v>
      </c>
      <c r="I61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(158,2,208,90,18,30)</v>
      </c>
    </row>
    <row r="62" spans="1:9" x14ac:dyDescent="0.25">
      <c r="A62" t="s">
        <v>128</v>
      </c>
      <c r="B62" s="2">
        <f>VLOOKUP(A62,Players[Name]:Players[PlayerId],2,FALSE)</f>
        <v>158</v>
      </c>
      <c r="C62" s="18">
        <v>2015</v>
      </c>
      <c r="D62" s="18">
        <v>182</v>
      </c>
      <c r="E62" s="18">
        <v>24</v>
      </c>
      <c r="F62" s="18">
        <v>20</v>
      </c>
      <c r="G62" s="18">
        <v>99</v>
      </c>
      <c r="H62" s="2">
        <f>VLOOKUP(KStats[Year],Years[],2,FALSE)</f>
        <v>3</v>
      </c>
      <c r="I62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(158,3,182,99,24,20)</v>
      </c>
    </row>
    <row r="63" spans="1:9" x14ac:dyDescent="0.25">
      <c r="A63" t="s">
        <v>128</v>
      </c>
      <c r="B63" s="2">
        <f>VLOOKUP(A63,Players[Name]:Players[PlayerId],2,FALSE)</f>
        <v>158</v>
      </c>
      <c r="C63" s="16">
        <v>2014</v>
      </c>
      <c r="D63" s="16">
        <v>188</v>
      </c>
      <c r="E63" s="16">
        <v>25</v>
      </c>
      <c r="F63" s="16">
        <v>33</v>
      </c>
      <c r="G63" s="7">
        <v>124</v>
      </c>
      <c r="H63" s="2">
        <f>VLOOKUP(KStats[Year],Years[],2,FALSE)</f>
        <v>4</v>
      </c>
      <c r="I63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(158,4,188,124,25,33)</v>
      </c>
    </row>
    <row r="64" spans="1:9" x14ac:dyDescent="0.25">
      <c r="A64" t="s">
        <v>128</v>
      </c>
      <c r="B64" s="2">
        <f>VLOOKUP(A64,Players[Name]:Players[PlayerId],2,FALSE)</f>
        <v>158</v>
      </c>
      <c r="C64" s="16">
        <v>2013</v>
      </c>
      <c r="D64" s="16">
        <v>147</v>
      </c>
      <c r="E64" s="16">
        <v>32</v>
      </c>
      <c r="F64" s="16">
        <v>44</v>
      </c>
      <c r="G64" s="7">
        <v>156</v>
      </c>
      <c r="H64" s="2">
        <f>VLOOKUP(KStats[Year],Years[],2,FALSE)</f>
        <v>5</v>
      </c>
      <c r="I64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(158,5,147,156,32,44)</v>
      </c>
    </row>
    <row r="65" spans="1:9" x14ac:dyDescent="0.25">
      <c r="A65" t="s">
        <v>314</v>
      </c>
      <c r="B65" s="2">
        <f>VLOOKUP(A65,Players[Name]:Players[PlayerId],2,FALSE)</f>
        <v>160</v>
      </c>
      <c r="C65" s="18">
        <v>2017</v>
      </c>
      <c r="D65" s="18">
        <v>160</v>
      </c>
      <c r="E65" s="18">
        <v>28</v>
      </c>
      <c r="F65" s="18">
        <v>35.9</v>
      </c>
      <c r="G65" s="18">
        <v>124.52</v>
      </c>
      <c r="H65" s="2">
        <f>VLOOKUP(KStats[Year],Years[],2,FALSE)</f>
        <v>1</v>
      </c>
      <c r="I65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(160,1,160,124.52,28,35.9)</v>
      </c>
    </row>
    <row r="66" spans="1:9" x14ac:dyDescent="0.25">
      <c r="A66" t="s">
        <v>314</v>
      </c>
      <c r="B66" s="2">
        <f>VLOOKUP(A66,Players[Name]:Players[PlayerId],2,FALSE)</f>
        <v>160</v>
      </c>
      <c r="C66" s="18">
        <v>2016</v>
      </c>
      <c r="D66" s="18">
        <v>109</v>
      </c>
      <c r="E66" s="18">
        <v>33</v>
      </c>
      <c r="F66" s="18">
        <v>27</v>
      </c>
      <c r="G66" s="18">
        <v>138</v>
      </c>
      <c r="H66" s="2">
        <f>VLOOKUP(KStats[Year],Years[],2,FALSE)</f>
        <v>2</v>
      </c>
      <c r="I66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(160,2,109,138,33,27)</v>
      </c>
    </row>
    <row r="67" spans="1:9" x14ac:dyDescent="0.25">
      <c r="A67" t="s">
        <v>314</v>
      </c>
      <c r="B67" s="2">
        <f>VLOOKUP(A67,Players[Name]:Players[PlayerId],2,FALSE)</f>
        <v>160</v>
      </c>
      <c r="C67" s="18">
        <v>2015</v>
      </c>
      <c r="D67" s="18">
        <v>201</v>
      </c>
      <c r="E67" s="18">
        <v>18</v>
      </c>
      <c r="F67" s="18">
        <v>35</v>
      </c>
      <c r="G67" s="18">
        <v>89</v>
      </c>
      <c r="H67" s="2">
        <f>VLOOKUP(KStats[Year],Years[],2,FALSE)</f>
        <v>3</v>
      </c>
      <c r="I67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(160,3,201,89,18,35)</v>
      </c>
    </row>
    <row r="68" spans="1:9" x14ac:dyDescent="0.25">
      <c r="A68" t="s">
        <v>314</v>
      </c>
      <c r="B68" s="2">
        <f>VLOOKUP(A68,Players[Name]:Players[PlayerId],2,FALSE)</f>
        <v>160</v>
      </c>
      <c r="C68" s="16">
        <v>2014</v>
      </c>
      <c r="D68" s="16">
        <v>149</v>
      </c>
      <c r="E68" s="16">
        <v>29</v>
      </c>
      <c r="F68" s="16">
        <v>41</v>
      </c>
      <c r="G68" s="7">
        <v>139</v>
      </c>
      <c r="H68" s="2">
        <f>VLOOKUP(KStats[Year],Years[],2,FALSE)</f>
        <v>4</v>
      </c>
      <c r="I68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(160,4,149,139,29,41)</v>
      </c>
    </row>
    <row r="69" spans="1:9" x14ac:dyDescent="0.25">
      <c r="A69" t="s">
        <v>314</v>
      </c>
      <c r="B69" s="2">
        <f>VLOOKUP(A69,Players[Name]:Players[PlayerId],2,FALSE)</f>
        <v>160</v>
      </c>
      <c r="C69" s="16">
        <v>2013</v>
      </c>
      <c r="D69" s="16">
        <v>225</v>
      </c>
      <c r="E69" s="16">
        <v>26</v>
      </c>
      <c r="F69" s="16">
        <v>33</v>
      </c>
      <c r="G69" s="7">
        <v>123</v>
      </c>
      <c r="H69" s="2">
        <f>VLOOKUP(KStats[Year],Years[],2,FALSE)</f>
        <v>5</v>
      </c>
      <c r="I69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(160,5,225,123,26,33)</v>
      </c>
    </row>
    <row r="70" spans="1:9" x14ac:dyDescent="0.25">
      <c r="A70" t="s">
        <v>172</v>
      </c>
      <c r="B70" s="2">
        <f>VLOOKUP(A70,Players[Name]:Players[PlayerId],2,FALSE)</f>
        <v>161</v>
      </c>
      <c r="C70" s="18">
        <v>2017</v>
      </c>
      <c r="D70" s="18">
        <v>161</v>
      </c>
      <c r="E70" s="18">
        <v>25.000000000000004</v>
      </c>
      <c r="F70" s="18">
        <v>45.9</v>
      </c>
      <c r="G70" s="18">
        <v>124.17</v>
      </c>
      <c r="H70" s="2">
        <f>VLOOKUP(KStats[Year],Years[],2,FALSE)</f>
        <v>1</v>
      </c>
      <c r="I70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(161,1,161,124.17,25,45.9)</v>
      </c>
    </row>
    <row r="71" spans="1:9" x14ac:dyDescent="0.25">
      <c r="A71" t="s">
        <v>172</v>
      </c>
      <c r="B71" s="2">
        <f>VLOOKUP(A71,Players[Name]:Players[PlayerId],2,FALSE)</f>
        <v>161</v>
      </c>
      <c r="C71" s="18">
        <v>2016</v>
      </c>
      <c r="D71" s="18">
        <v>316</v>
      </c>
      <c r="E71" s="18">
        <v>12</v>
      </c>
      <c r="F71" s="18">
        <v>15</v>
      </c>
      <c r="G71" s="18">
        <v>44</v>
      </c>
      <c r="H71" s="2">
        <f>VLOOKUP(KStats[Year],Years[],2,FALSE)</f>
        <v>2</v>
      </c>
      <c r="I71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(161,2,316,44,12,15)</v>
      </c>
    </row>
    <row r="72" spans="1:9" x14ac:dyDescent="0.25">
      <c r="A72" t="s">
        <v>172</v>
      </c>
      <c r="B72" s="2">
        <f>VLOOKUP(A72,Players[Name]:Players[PlayerId],2,FALSE)</f>
        <v>161</v>
      </c>
      <c r="C72" s="18">
        <v>2015</v>
      </c>
      <c r="D72" s="18">
        <v>108</v>
      </c>
      <c r="E72" s="18">
        <v>34</v>
      </c>
      <c r="F72" s="18">
        <v>33</v>
      </c>
      <c r="G72" s="18">
        <v>139</v>
      </c>
      <c r="H72" s="2">
        <f>VLOOKUP(KStats[Year],Years[],2,FALSE)</f>
        <v>3</v>
      </c>
      <c r="I72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(161,3,108,139,34,33)</v>
      </c>
    </row>
    <row r="73" spans="1:9" x14ac:dyDescent="0.25">
      <c r="A73" t="s">
        <v>172</v>
      </c>
      <c r="B73" s="2">
        <f>VLOOKUP(A73,Players[Name]:Players[PlayerId],2,FALSE)</f>
        <v>161</v>
      </c>
      <c r="C73" s="16">
        <v>2014</v>
      </c>
      <c r="D73" s="16">
        <v>190</v>
      </c>
      <c r="E73" s="16">
        <v>26</v>
      </c>
      <c r="F73" s="16">
        <v>29</v>
      </c>
      <c r="G73" s="7">
        <v>120</v>
      </c>
      <c r="H73" s="2">
        <f>VLOOKUP(KStats[Year],Years[],2,FALSE)</f>
        <v>4</v>
      </c>
      <c r="I73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(161,4,190,120,26,29)</v>
      </c>
    </row>
    <row r="74" spans="1:9" x14ac:dyDescent="0.25">
      <c r="A74" t="s">
        <v>172</v>
      </c>
      <c r="B74" s="2">
        <f>VLOOKUP(A74,Players[Name]:Players[PlayerId],2,FALSE)</f>
        <v>161</v>
      </c>
      <c r="C74" s="16">
        <v>2013</v>
      </c>
      <c r="D74" s="16">
        <v>211</v>
      </c>
      <c r="E74" s="16">
        <v>26</v>
      </c>
      <c r="F74" s="16">
        <v>43</v>
      </c>
      <c r="G74" s="7">
        <v>127</v>
      </c>
      <c r="H74" s="2">
        <f>VLOOKUP(KStats[Year],Years[],2,FALSE)</f>
        <v>5</v>
      </c>
      <c r="I74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(161,5,211,127,26,43)</v>
      </c>
    </row>
    <row r="75" spans="1:9" x14ac:dyDescent="0.25">
      <c r="A75" t="s">
        <v>582</v>
      </c>
      <c r="B75" s="2">
        <f>VLOOKUP(A75,Players[Name]:Players[PlayerId],2,FALSE)</f>
        <v>168</v>
      </c>
      <c r="C75" s="18">
        <v>2017</v>
      </c>
      <c r="D75" s="18">
        <v>168</v>
      </c>
      <c r="E75" s="18">
        <v>26</v>
      </c>
      <c r="F75" s="18">
        <v>38.1</v>
      </c>
      <c r="G75" s="18">
        <v>122.42</v>
      </c>
      <c r="H75" s="2">
        <f>VLOOKUP(KStats[Year],Years[],2,FALSE)</f>
        <v>1</v>
      </c>
      <c r="I75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(168,1,168,122.42,26,38.1)</v>
      </c>
    </row>
    <row r="76" spans="1:9" x14ac:dyDescent="0.25">
      <c r="A76" t="s">
        <v>582</v>
      </c>
      <c r="B76" s="2">
        <f>VLOOKUP(A76,Players[Name]:Players[PlayerId],2,FALSE)</f>
        <v>168</v>
      </c>
      <c r="C76" s="18">
        <v>2016</v>
      </c>
      <c r="D76" s="18">
        <v>141</v>
      </c>
      <c r="E76" s="18">
        <v>28</v>
      </c>
      <c r="F76" s="18">
        <v>29</v>
      </c>
      <c r="G76" s="18">
        <v>123.55</v>
      </c>
      <c r="H76" s="2">
        <f>VLOOKUP(KStats[Year],Years[],2,FALSE)</f>
        <v>2</v>
      </c>
      <c r="I76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(168,2,141,123.55,28,29)</v>
      </c>
    </row>
    <row r="77" spans="1:9" x14ac:dyDescent="0.25">
      <c r="A77" t="s">
        <v>582</v>
      </c>
      <c r="B77" s="2">
        <f>VLOOKUP(A77,Players[Name]:Players[PlayerId],2,FALSE)</f>
        <v>168</v>
      </c>
      <c r="C77" s="18">
        <v>2015</v>
      </c>
      <c r="D77" s="18">
        <v>113</v>
      </c>
      <c r="E77" s="18">
        <v>30</v>
      </c>
      <c r="F77" s="18">
        <v>35</v>
      </c>
      <c r="G77" s="18">
        <v>137</v>
      </c>
      <c r="H77" s="2">
        <f>VLOOKUP(KStats[Year],Years[],2,FALSE)</f>
        <v>3</v>
      </c>
      <c r="I77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(168,3,113,137,30,35)</v>
      </c>
    </row>
    <row r="78" spans="1:9" x14ac:dyDescent="0.25">
      <c r="A78" t="s">
        <v>582</v>
      </c>
      <c r="B78" s="2">
        <f>VLOOKUP(A78,Players[Name]:Players[PlayerId],2,FALSE)</f>
        <v>168</v>
      </c>
      <c r="C78" s="16">
        <v>2014</v>
      </c>
      <c r="D78" s="16">
        <v>1562</v>
      </c>
      <c r="E78" s="16">
        <v>9</v>
      </c>
      <c r="F78" s="16">
        <v>41</v>
      </c>
      <c r="G78" s="7">
        <v>69</v>
      </c>
      <c r="H78" s="2">
        <f>VLOOKUP(KStats[Year],Years[],2,FALSE)</f>
        <v>4</v>
      </c>
      <c r="I78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(168,4,1562,69,9,41)</v>
      </c>
    </row>
    <row r="79" spans="1:9" x14ac:dyDescent="0.25">
      <c r="A79" t="s">
        <v>581</v>
      </c>
      <c r="B79" s="2">
        <f>VLOOKUP(A79,Players[Name]:Players[PlayerId],2,FALSE)</f>
        <v>175</v>
      </c>
      <c r="C79" s="18">
        <v>2017</v>
      </c>
      <c r="D79" s="18">
        <v>175</v>
      </c>
      <c r="E79" s="18">
        <v>26.4</v>
      </c>
      <c r="F79" s="18">
        <v>36.5</v>
      </c>
      <c r="G79" s="18">
        <v>118.56</v>
      </c>
      <c r="H79" s="2">
        <f>VLOOKUP(KStats[Year],Years[],2,FALSE)</f>
        <v>1</v>
      </c>
      <c r="I79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(175,1,175,118.56,26.4,36.5)</v>
      </c>
    </row>
    <row r="80" spans="1:9" x14ac:dyDescent="0.25">
      <c r="A80" t="s">
        <v>581</v>
      </c>
      <c r="B80" s="2">
        <f>VLOOKUP(A80,Players[Name]:Players[PlayerId],2,FALSE)</f>
        <v>175</v>
      </c>
      <c r="C80" s="18">
        <v>2016</v>
      </c>
      <c r="D80" s="18">
        <v>156</v>
      </c>
      <c r="E80" s="18">
        <v>28</v>
      </c>
      <c r="F80" s="18">
        <v>32</v>
      </c>
      <c r="G80" s="18">
        <v>113</v>
      </c>
      <c r="H80" s="2">
        <f>VLOOKUP(KStats[Year],Years[],2,FALSE)</f>
        <v>2</v>
      </c>
      <c r="I80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(175,2,156,113,28,32)</v>
      </c>
    </row>
    <row r="81" spans="1:9" x14ac:dyDescent="0.25">
      <c r="A81" t="s">
        <v>581</v>
      </c>
      <c r="B81" s="2">
        <f>VLOOKUP(A81,Players[Name]:Players[PlayerId],2,FALSE)</f>
        <v>175</v>
      </c>
      <c r="C81" s="18">
        <v>2015</v>
      </c>
      <c r="D81" s="18">
        <v>110</v>
      </c>
      <c r="E81" s="18">
        <v>30</v>
      </c>
      <c r="F81" s="18">
        <v>39</v>
      </c>
      <c r="G81" s="18">
        <v>138.06</v>
      </c>
      <c r="H81" s="2">
        <f>VLOOKUP(KStats[Year],Years[],2,FALSE)</f>
        <v>3</v>
      </c>
      <c r="I81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(175,3,110,138.06,30,39)</v>
      </c>
    </row>
    <row r="82" spans="1:9" x14ac:dyDescent="0.25">
      <c r="A82" t="s">
        <v>581</v>
      </c>
      <c r="B82" s="2">
        <f>VLOOKUP(A82,Players[Name]:Players[PlayerId],2,FALSE)</f>
        <v>175</v>
      </c>
      <c r="C82" s="16">
        <v>2014</v>
      </c>
      <c r="D82" s="16">
        <v>194</v>
      </c>
      <c r="E82" s="16">
        <v>25</v>
      </c>
      <c r="F82" s="16">
        <v>38</v>
      </c>
      <c r="G82" s="7">
        <v>121</v>
      </c>
      <c r="H82" s="2">
        <f>VLOOKUP(KStats[Year],Years[],2,FALSE)</f>
        <v>4</v>
      </c>
      <c r="I82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(175,4,194,121,25,38)</v>
      </c>
    </row>
    <row r="83" spans="1:9" x14ac:dyDescent="0.25">
      <c r="A83" t="s">
        <v>1249</v>
      </c>
      <c r="B83" s="2">
        <f>VLOOKUP(A83,Players[Name]:Players[PlayerId],2,FALSE)</f>
        <v>187</v>
      </c>
      <c r="C83" s="18">
        <v>2017</v>
      </c>
      <c r="D83" s="18">
        <v>187</v>
      </c>
      <c r="E83" s="18">
        <v>25.6</v>
      </c>
      <c r="F83" s="18">
        <v>36.4</v>
      </c>
      <c r="G83" s="18">
        <v>115.01</v>
      </c>
      <c r="H83" s="2">
        <f>VLOOKUP(KStats[Year],Years[],2,FALSE)</f>
        <v>1</v>
      </c>
      <c r="I83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(187,1,187,115.01,25.6,36.4)</v>
      </c>
    </row>
    <row r="84" spans="1:9" x14ac:dyDescent="0.25">
      <c r="A84" t="s">
        <v>1249</v>
      </c>
      <c r="B84" s="2">
        <f>VLOOKUP(A84,Players[Name]:Players[PlayerId],2,FALSE)</f>
        <v>187</v>
      </c>
      <c r="C84" s="18">
        <v>2016</v>
      </c>
      <c r="D84" s="18">
        <v>170</v>
      </c>
      <c r="E84" s="18">
        <v>29</v>
      </c>
      <c r="F84" s="18">
        <v>28</v>
      </c>
      <c r="G84" s="18">
        <v>106</v>
      </c>
      <c r="H84" s="2">
        <f>VLOOKUP(KStats[Year],Years[],2,FALSE)</f>
        <v>2</v>
      </c>
      <c r="I84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(187,2,170,106,29,28)</v>
      </c>
    </row>
    <row r="85" spans="1:9" x14ac:dyDescent="0.25">
      <c r="A85" t="s">
        <v>1249</v>
      </c>
      <c r="B85" s="2">
        <f>VLOOKUP(A85,Players[Name]:Players[PlayerId],2,FALSE)</f>
        <v>187</v>
      </c>
      <c r="C85" s="18">
        <v>2015</v>
      </c>
      <c r="D85" s="18">
        <v>117</v>
      </c>
      <c r="E85" s="18">
        <v>29</v>
      </c>
      <c r="F85" s="18">
        <v>40</v>
      </c>
      <c r="G85" s="18">
        <v>134</v>
      </c>
      <c r="H85" s="2">
        <f>VLOOKUP(KStats[Year],Years[],2,FALSE)</f>
        <v>3</v>
      </c>
      <c r="I85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(187,3,117,134,29,40)</v>
      </c>
    </row>
    <row r="86" spans="1:9" x14ac:dyDescent="0.25">
      <c r="A86" t="s">
        <v>586</v>
      </c>
      <c r="B86" s="2">
        <f>VLOOKUP(A86,Players[Name]:Players[PlayerId],2,FALSE)</f>
        <v>190</v>
      </c>
      <c r="C86" s="18">
        <v>2017</v>
      </c>
      <c r="D86" s="18">
        <v>190</v>
      </c>
      <c r="E86" s="18">
        <v>24.6</v>
      </c>
      <c r="F86" s="18">
        <v>35.4</v>
      </c>
      <c r="G86" s="18">
        <v>114.06</v>
      </c>
      <c r="H86" s="2">
        <f>VLOOKUP(KStats[Year],Years[],2,FALSE)</f>
        <v>1</v>
      </c>
      <c r="I86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(190,1,190,114.06,24.6,35.4)</v>
      </c>
    </row>
    <row r="87" spans="1:9" x14ac:dyDescent="0.25">
      <c r="A87" t="s">
        <v>586</v>
      </c>
      <c r="B87" s="2">
        <f>VLOOKUP(A87,Players[Name]:Players[PlayerId],2,FALSE)</f>
        <v>190</v>
      </c>
      <c r="C87" s="18">
        <v>2016</v>
      </c>
      <c r="D87" s="18">
        <v>151</v>
      </c>
      <c r="E87" s="18">
        <v>25</v>
      </c>
      <c r="F87" s="18">
        <v>27</v>
      </c>
      <c r="G87" s="18">
        <v>115</v>
      </c>
      <c r="H87" s="2">
        <f>VLOOKUP(KStats[Year],Years[],2,FALSE)</f>
        <v>2</v>
      </c>
      <c r="I87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(190,2,151,115,25,27)</v>
      </c>
    </row>
    <row r="88" spans="1:9" x14ac:dyDescent="0.25">
      <c r="A88" t="s">
        <v>586</v>
      </c>
      <c r="B88" s="2">
        <f>VLOOKUP(A88,Players[Name]:Players[PlayerId],2,FALSE)</f>
        <v>190</v>
      </c>
      <c r="C88" s="18">
        <v>2015</v>
      </c>
      <c r="D88" s="18">
        <v>189</v>
      </c>
      <c r="E88" s="18">
        <v>26</v>
      </c>
      <c r="F88" s="18">
        <v>32</v>
      </c>
      <c r="G88" s="18">
        <v>97</v>
      </c>
      <c r="H88" s="2">
        <f>VLOOKUP(KStats[Year],Years[],2,FALSE)</f>
        <v>3</v>
      </c>
      <c r="I88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(190,3,189,97,26,32)</v>
      </c>
    </row>
    <row r="89" spans="1:9" x14ac:dyDescent="0.25">
      <c r="A89" t="s">
        <v>1250</v>
      </c>
      <c r="B89" s="2">
        <f>VLOOKUP(A89,Players[Name]:Players[PlayerId],2,FALSE)</f>
        <v>202</v>
      </c>
      <c r="C89" s="18">
        <v>2017</v>
      </c>
      <c r="D89" s="18">
        <v>202</v>
      </c>
      <c r="E89" s="18">
        <v>23</v>
      </c>
      <c r="F89" s="18">
        <v>35.200000000000003</v>
      </c>
      <c r="G89" s="18">
        <v>109.5</v>
      </c>
      <c r="H89" s="2">
        <f>VLOOKUP(KStats[Year],Years[],2,FALSE)</f>
        <v>1</v>
      </c>
      <c r="I89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(202,1,202,109.5,23,35.2)</v>
      </c>
    </row>
    <row r="90" spans="1:9" x14ac:dyDescent="0.25">
      <c r="A90" t="s">
        <v>1250</v>
      </c>
      <c r="B90" s="2">
        <f>VLOOKUP(A90,Players[Name]:Players[PlayerId],2,FALSE)</f>
        <v>202</v>
      </c>
      <c r="C90" s="18">
        <v>2016</v>
      </c>
      <c r="D90" s="18">
        <v>312</v>
      </c>
      <c r="E90" s="18">
        <v>14</v>
      </c>
      <c r="F90" s="18">
        <v>6</v>
      </c>
      <c r="G90" s="18">
        <v>45</v>
      </c>
      <c r="H90" s="2">
        <f>VLOOKUP(KStats[Year],Years[],2,FALSE)</f>
        <v>2</v>
      </c>
      <c r="I90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(202,2,312,45,14,6)</v>
      </c>
    </row>
    <row r="91" spans="1:9" x14ac:dyDescent="0.25">
      <c r="A91" t="s">
        <v>1250</v>
      </c>
      <c r="B91" s="2">
        <f>VLOOKUP(A91,Players[Name]:Players[PlayerId],2,FALSE)</f>
        <v>202</v>
      </c>
      <c r="C91" s="18">
        <v>2015</v>
      </c>
      <c r="D91" s="18">
        <v>253</v>
      </c>
      <c r="E91" s="18">
        <v>10</v>
      </c>
      <c r="F91" s="18">
        <v>34</v>
      </c>
      <c r="G91" s="18">
        <v>65</v>
      </c>
      <c r="H91" s="2">
        <f>VLOOKUP(KStats[Year],Years[],2,FALSE)</f>
        <v>3</v>
      </c>
      <c r="I91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(202,3,253,65,10,34)</v>
      </c>
    </row>
    <row r="92" spans="1:9" x14ac:dyDescent="0.25">
      <c r="A92" t="s">
        <v>583</v>
      </c>
      <c r="B92" s="2">
        <f>VLOOKUP(A92,Players[Name]:Players[PlayerId],2,FALSE)</f>
        <v>203</v>
      </c>
      <c r="C92" s="18">
        <v>2017</v>
      </c>
      <c r="D92" s="18">
        <v>203</v>
      </c>
      <c r="E92" s="18">
        <v>23.299999999999997</v>
      </c>
      <c r="F92" s="18">
        <v>34.9</v>
      </c>
      <c r="G92" s="18">
        <v>109.44</v>
      </c>
      <c r="H92" s="2">
        <f>VLOOKUP(KStats[Year],Years[],2,FALSE)</f>
        <v>1</v>
      </c>
      <c r="I92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(203,1,203,109.44,23.3,34.9)</v>
      </c>
    </row>
    <row r="93" spans="1:9" x14ac:dyDescent="0.25">
      <c r="A93" t="s">
        <v>583</v>
      </c>
      <c r="B93" s="2">
        <f>VLOOKUP(A93,Players[Name]:Players[PlayerId],2,FALSE)</f>
        <v>203</v>
      </c>
      <c r="C93" s="18">
        <v>2016</v>
      </c>
      <c r="D93" s="18">
        <v>233</v>
      </c>
      <c r="E93" s="18">
        <v>17</v>
      </c>
      <c r="F93" s="18">
        <v>30</v>
      </c>
      <c r="G93" s="18">
        <v>80</v>
      </c>
      <c r="H93" s="2">
        <f>VLOOKUP(KStats[Year],Years[],2,FALSE)</f>
        <v>2</v>
      </c>
      <c r="I93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(203,2,233,80,17,30)</v>
      </c>
    </row>
    <row r="94" spans="1:9" x14ac:dyDescent="0.25">
      <c r="A94" t="s">
        <v>583</v>
      </c>
      <c r="B94" s="2">
        <f>VLOOKUP(A94,Players[Name]:Players[PlayerId],2,FALSE)</f>
        <v>203</v>
      </c>
      <c r="C94" s="18">
        <v>2015</v>
      </c>
      <c r="D94" s="18">
        <v>179</v>
      </c>
      <c r="E94" s="18">
        <v>23</v>
      </c>
      <c r="F94" s="18">
        <v>25</v>
      </c>
      <c r="G94" s="18">
        <v>100</v>
      </c>
      <c r="H94" s="2">
        <f>VLOOKUP(KStats[Year],Years[],2,FALSE)</f>
        <v>3</v>
      </c>
      <c r="I94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(203,3,179,100,23,25)</v>
      </c>
    </row>
    <row r="95" spans="1:9" x14ac:dyDescent="0.25">
      <c r="A95" t="s">
        <v>583</v>
      </c>
      <c r="B95" s="2">
        <f>VLOOKUP(A95,Players[Name]:Players[PlayerId],2,FALSE)</f>
        <v>203</v>
      </c>
      <c r="C95" s="16">
        <v>2014</v>
      </c>
      <c r="D95" s="16">
        <v>1580</v>
      </c>
      <c r="E95" s="16">
        <v>15</v>
      </c>
      <c r="F95" s="16">
        <v>15</v>
      </c>
      <c r="G95" s="7">
        <v>65</v>
      </c>
      <c r="H95" s="2">
        <f>VLOOKUP(KStats[Year],Years[],2,FALSE)</f>
        <v>4</v>
      </c>
      <c r="I95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(203,4,1580,65,15,15)</v>
      </c>
    </row>
    <row r="96" spans="1:9" x14ac:dyDescent="0.25">
      <c r="A96" t="s">
        <v>1251</v>
      </c>
      <c r="B96" s="2">
        <f>VLOOKUP(A96,Players[Name]:Players[PlayerId],2,FALSE)</f>
        <v>210</v>
      </c>
      <c r="C96" s="18">
        <v>2017</v>
      </c>
      <c r="D96" s="18">
        <v>210</v>
      </c>
      <c r="E96" s="18">
        <v>22.2</v>
      </c>
      <c r="F96" s="18">
        <v>39.299999999999997</v>
      </c>
      <c r="G96" s="18">
        <v>107.85</v>
      </c>
      <c r="H96" s="2">
        <f>VLOOKUP(KStats[Year],Years[],2,FALSE)</f>
        <v>1</v>
      </c>
      <c r="I96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(210,1,210,107.85,22.2,39.3)</v>
      </c>
    </row>
    <row r="97" spans="1:9" x14ac:dyDescent="0.25">
      <c r="A97" t="s">
        <v>123</v>
      </c>
      <c r="B97" s="2">
        <f>VLOOKUP(A97,Players[Name]:Players[PlayerId],2,FALSE)</f>
        <v>222</v>
      </c>
      <c r="C97" s="18">
        <v>2017</v>
      </c>
      <c r="D97" s="18">
        <v>222</v>
      </c>
      <c r="E97" s="18">
        <v>21</v>
      </c>
      <c r="F97" s="18">
        <v>38.9</v>
      </c>
      <c r="G97" s="18">
        <v>104.63</v>
      </c>
      <c r="H97" s="2">
        <f>VLOOKUP(KStats[Year],Years[],2,FALSE)</f>
        <v>1</v>
      </c>
      <c r="I97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(222,1,222,104.63,21,38.9)</v>
      </c>
    </row>
    <row r="98" spans="1:9" x14ac:dyDescent="0.25">
      <c r="A98" t="s">
        <v>123</v>
      </c>
      <c r="B98" s="2">
        <f>VLOOKUP(A98,Players[Name]:Players[PlayerId],2,FALSE)</f>
        <v>222</v>
      </c>
      <c r="C98" s="18">
        <v>2016</v>
      </c>
      <c r="D98" s="18">
        <v>203</v>
      </c>
      <c r="E98" s="18">
        <v>24</v>
      </c>
      <c r="F98" s="18">
        <v>21</v>
      </c>
      <c r="G98" s="18">
        <v>91</v>
      </c>
      <c r="H98" s="2">
        <f>VLOOKUP(KStats[Year],Years[],2,FALSE)</f>
        <v>2</v>
      </c>
      <c r="I98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(222,2,203,91,24,21)</v>
      </c>
    </row>
    <row r="99" spans="1:9" x14ac:dyDescent="0.25">
      <c r="A99" t="s">
        <v>123</v>
      </c>
      <c r="B99" s="2">
        <f>VLOOKUP(A99,Players[Name]:Players[PlayerId],2,FALSE)</f>
        <v>222</v>
      </c>
      <c r="C99" s="18">
        <v>2015</v>
      </c>
      <c r="D99" s="18">
        <v>252</v>
      </c>
      <c r="E99" s="18">
        <v>13</v>
      </c>
      <c r="F99" s="18">
        <v>19</v>
      </c>
      <c r="G99" s="18">
        <v>65</v>
      </c>
      <c r="H99" s="2">
        <f>VLOOKUP(KStats[Year],Years[],2,FALSE)</f>
        <v>3</v>
      </c>
      <c r="I99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(222,3,252,65,13,19)</v>
      </c>
    </row>
    <row r="100" spans="1:9" x14ac:dyDescent="0.25">
      <c r="A100" t="s">
        <v>123</v>
      </c>
      <c r="B100" s="2">
        <f>VLOOKUP(A100,Players[Name]:Players[PlayerId],2,FALSE)</f>
        <v>222</v>
      </c>
      <c r="C100" s="16">
        <v>2014</v>
      </c>
      <c r="D100" s="16">
        <v>163</v>
      </c>
      <c r="E100" s="16">
        <v>32</v>
      </c>
      <c r="F100" s="16">
        <v>23</v>
      </c>
      <c r="G100" s="7">
        <v>134</v>
      </c>
      <c r="H100" s="2">
        <f>VLOOKUP(KStats[Year],Years[],2,FALSE)</f>
        <v>4</v>
      </c>
      <c r="I100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(222,4,163,134,32,23)</v>
      </c>
    </row>
    <row r="101" spans="1:9" x14ac:dyDescent="0.25">
      <c r="A101" t="s">
        <v>123</v>
      </c>
      <c r="B101" s="2">
        <f>VLOOKUP(A101,Players[Name]:Players[PlayerId],2,FALSE)</f>
        <v>222</v>
      </c>
      <c r="C101" s="16">
        <v>2013</v>
      </c>
      <c r="D101" s="16">
        <v>178</v>
      </c>
      <c r="E101" s="16">
        <v>33</v>
      </c>
      <c r="F101" s="16">
        <v>27</v>
      </c>
      <c r="G101" s="7">
        <v>143</v>
      </c>
      <c r="H101" s="2">
        <f>VLOOKUP(KStats[Year],Years[],2,FALSE)</f>
        <v>5</v>
      </c>
      <c r="I101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(222,5,178,143,33,27)</v>
      </c>
    </row>
    <row r="102" spans="1:9" x14ac:dyDescent="0.25">
      <c r="A102" t="s">
        <v>122</v>
      </c>
      <c r="B102" s="2">
        <f>VLOOKUP(A102,Players[Name]:Players[PlayerId],2,FALSE)</f>
        <v>231</v>
      </c>
      <c r="C102" s="18">
        <v>2017</v>
      </c>
      <c r="D102" s="18">
        <v>231</v>
      </c>
      <c r="E102" s="18">
        <v>22.999999999999996</v>
      </c>
      <c r="F102" s="18">
        <v>28.6</v>
      </c>
      <c r="G102" s="18">
        <v>100.91</v>
      </c>
      <c r="H102" s="2">
        <f>VLOOKUP(KStats[Year],Years[],2,FALSE)</f>
        <v>1</v>
      </c>
      <c r="I102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(231,1,231,100.91,23,28.6)</v>
      </c>
    </row>
    <row r="103" spans="1:9" x14ac:dyDescent="0.25">
      <c r="A103" t="s">
        <v>122</v>
      </c>
      <c r="B103" s="2">
        <f>VLOOKUP(A103,Players[Name]:Players[PlayerId],2,FALSE)</f>
        <v>231</v>
      </c>
      <c r="C103" s="18">
        <v>2016</v>
      </c>
      <c r="D103" s="18">
        <v>334</v>
      </c>
      <c r="E103" s="18">
        <v>8</v>
      </c>
      <c r="F103" s="18">
        <v>19</v>
      </c>
      <c r="G103" s="18">
        <v>37</v>
      </c>
      <c r="H103" s="2">
        <f>VLOOKUP(KStats[Year],Years[],2,FALSE)</f>
        <v>2</v>
      </c>
      <c r="I103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(231,2,334,37,8,19)</v>
      </c>
    </row>
    <row r="104" spans="1:9" x14ac:dyDescent="0.25">
      <c r="A104" t="s">
        <v>122</v>
      </c>
      <c r="B104" s="2">
        <f>VLOOKUP(A104,Players[Name]:Players[PlayerId],2,FALSE)</f>
        <v>231</v>
      </c>
      <c r="C104" s="18">
        <v>2015</v>
      </c>
      <c r="D104" s="18">
        <v>98</v>
      </c>
      <c r="E104" s="18">
        <v>33</v>
      </c>
      <c r="F104" s="18">
        <v>28</v>
      </c>
      <c r="G104" s="18">
        <v>143</v>
      </c>
      <c r="H104" s="2">
        <f>VLOOKUP(KStats[Year],Years[],2,FALSE)</f>
        <v>3</v>
      </c>
      <c r="I104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(231,3,98,143,33,28)</v>
      </c>
    </row>
    <row r="105" spans="1:9" x14ac:dyDescent="0.25">
      <c r="A105" t="s">
        <v>122</v>
      </c>
      <c r="B105" s="2">
        <f>VLOOKUP(A105,Players[Name]:Players[PlayerId],2,FALSE)</f>
        <v>231</v>
      </c>
      <c r="C105" s="16">
        <v>2014</v>
      </c>
      <c r="D105" s="16">
        <v>1619</v>
      </c>
      <c r="E105" s="16">
        <v>9</v>
      </c>
      <c r="F105" s="16">
        <v>28</v>
      </c>
      <c r="G105" s="7">
        <v>54</v>
      </c>
      <c r="H105" s="2">
        <f>VLOOKUP(KStats[Year],Years[],2,FALSE)</f>
        <v>4</v>
      </c>
      <c r="I105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(231,4,1619,54,9,28)</v>
      </c>
    </row>
    <row r="106" spans="1:9" x14ac:dyDescent="0.25">
      <c r="A106" t="s">
        <v>122</v>
      </c>
      <c r="B106" s="2">
        <f>VLOOKUP(A106,Players[Name]:Players[PlayerId],2,FALSE)</f>
        <v>231</v>
      </c>
      <c r="C106" s="16">
        <v>2013</v>
      </c>
      <c r="D106" s="16">
        <v>196</v>
      </c>
      <c r="E106" s="16">
        <v>26</v>
      </c>
      <c r="F106" s="16">
        <v>45</v>
      </c>
      <c r="G106" s="7">
        <v>131</v>
      </c>
      <c r="H106" s="2">
        <f>VLOOKUP(KStats[Year],Years[],2,FALSE)</f>
        <v>5</v>
      </c>
      <c r="I106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(231,5,196,131,26,45)</v>
      </c>
    </row>
    <row r="107" spans="1:9" x14ac:dyDescent="0.25">
      <c r="A107" t="s">
        <v>174</v>
      </c>
      <c r="B107" s="2">
        <f>VLOOKUP(A107,Players[Name]:Players[PlayerId],2,FALSE)</f>
        <v>233</v>
      </c>
      <c r="C107" s="18">
        <v>2017</v>
      </c>
      <c r="D107" s="18">
        <v>233</v>
      </c>
      <c r="E107" s="18">
        <v>21.999999999999996</v>
      </c>
      <c r="F107" s="18">
        <v>28.7</v>
      </c>
      <c r="G107" s="18">
        <v>100.32</v>
      </c>
      <c r="H107" s="2">
        <f>VLOOKUP(KStats[Year],Years[],2,FALSE)</f>
        <v>1</v>
      </c>
      <c r="I107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(233,1,233,100.32,22,28.7)</v>
      </c>
    </row>
    <row r="108" spans="1:9" x14ac:dyDescent="0.25">
      <c r="A108" t="s">
        <v>174</v>
      </c>
      <c r="B108" s="2">
        <f>VLOOKUP(A108,Players[Name]:Players[PlayerId],2,FALSE)</f>
        <v>233</v>
      </c>
      <c r="C108" s="18">
        <v>2016</v>
      </c>
      <c r="D108" s="18">
        <v>232</v>
      </c>
      <c r="E108" s="18">
        <v>17</v>
      </c>
      <c r="F108" s="18">
        <v>23</v>
      </c>
      <c r="G108" s="18">
        <v>81</v>
      </c>
      <c r="H108" s="2">
        <f>VLOOKUP(KStats[Year],Years[],2,FALSE)</f>
        <v>2</v>
      </c>
      <c r="I108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(233,2,232,81,17,23)</v>
      </c>
    </row>
    <row r="109" spans="1:9" x14ac:dyDescent="0.25">
      <c r="A109" t="s">
        <v>174</v>
      </c>
      <c r="B109" s="2">
        <f>VLOOKUP(A109,Players[Name]:Players[PlayerId],2,FALSE)</f>
        <v>233</v>
      </c>
      <c r="C109" s="18">
        <v>2015</v>
      </c>
      <c r="D109" s="18">
        <v>199</v>
      </c>
      <c r="E109" s="18">
        <v>20</v>
      </c>
      <c r="F109" s="18">
        <v>26</v>
      </c>
      <c r="G109" s="18">
        <v>90</v>
      </c>
      <c r="H109" s="2">
        <f>VLOOKUP(KStats[Year],Years[],2,FALSE)</f>
        <v>3</v>
      </c>
      <c r="I109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(233,3,199,90,20,26)</v>
      </c>
    </row>
    <row r="110" spans="1:9" x14ac:dyDescent="0.25">
      <c r="A110" t="s">
        <v>174</v>
      </c>
      <c r="B110" s="2">
        <f>VLOOKUP(A110,Players[Name]:Players[PlayerId],2,FALSE)</f>
        <v>233</v>
      </c>
      <c r="C110" s="16">
        <v>2014</v>
      </c>
      <c r="D110" s="16">
        <v>208</v>
      </c>
      <c r="E110" s="16">
        <v>24</v>
      </c>
      <c r="F110" s="16">
        <v>34</v>
      </c>
      <c r="G110" s="7">
        <v>111</v>
      </c>
      <c r="H110" s="2">
        <f>VLOOKUP(KStats[Year],Years[],2,FALSE)</f>
        <v>4</v>
      </c>
      <c r="I110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(233,4,208,111,24,34)</v>
      </c>
    </row>
    <row r="111" spans="1:9" x14ac:dyDescent="0.25">
      <c r="A111" t="s">
        <v>174</v>
      </c>
      <c r="B111" s="2">
        <f>VLOOKUP(A111,Players[Name]:Players[PlayerId],2,FALSE)</f>
        <v>233</v>
      </c>
      <c r="C111" s="16">
        <v>2013</v>
      </c>
      <c r="D111" s="16">
        <v>240</v>
      </c>
      <c r="E111" s="16">
        <v>26</v>
      </c>
      <c r="F111" s="16">
        <v>34</v>
      </c>
      <c r="G111" s="7">
        <v>122</v>
      </c>
      <c r="H111" s="2">
        <f>VLOOKUP(KStats[Year],Years[],2,FALSE)</f>
        <v>5</v>
      </c>
      <c r="I111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(233,5,240,122,26,34)</v>
      </c>
    </row>
    <row r="112" spans="1:9" x14ac:dyDescent="0.25">
      <c r="A112" t="s">
        <v>1252</v>
      </c>
      <c r="B112" s="2">
        <f>VLOOKUP(A112,Players[Name]:Players[PlayerId],2,FALSE)</f>
        <v>257</v>
      </c>
      <c r="C112" s="18">
        <v>2017</v>
      </c>
      <c r="D112" s="18">
        <v>257</v>
      </c>
      <c r="E112" s="18">
        <v>20.799999999999997</v>
      </c>
      <c r="F112" s="18">
        <v>28.4</v>
      </c>
      <c r="G112" s="18">
        <v>91.81</v>
      </c>
      <c r="H112" s="2">
        <f>VLOOKUP(KStats[Year],Years[],2,FALSE)</f>
        <v>1</v>
      </c>
      <c r="I112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(257,1,257,91.81,20.8,28.4)</v>
      </c>
    </row>
    <row r="113" spans="1:9" x14ac:dyDescent="0.25">
      <c r="A113" t="s">
        <v>580</v>
      </c>
      <c r="B113" s="2">
        <f>VLOOKUP(A113,Players[Name]:Players[PlayerId],2,FALSE)</f>
        <v>259</v>
      </c>
      <c r="C113" s="18">
        <v>2017</v>
      </c>
      <c r="D113" s="18">
        <v>259</v>
      </c>
      <c r="E113" s="18">
        <v>20.2</v>
      </c>
      <c r="F113" s="18">
        <v>28.7</v>
      </c>
      <c r="G113" s="18">
        <v>90.97</v>
      </c>
      <c r="H113" s="2">
        <f>VLOOKUP(KStats[Year],Years[],2,FALSE)</f>
        <v>1</v>
      </c>
      <c r="I113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(259,1,259,90.97,20.2,28.7)</v>
      </c>
    </row>
    <row r="114" spans="1:9" x14ac:dyDescent="0.25">
      <c r="A114" t="s">
        <v>580</v>
      </c>
      <c r="B114" s="2">
        <f>VLOOKUP(A114,Players[Name]:Players[PlayerId],2,FALSE)</f>
        <v>259</v>
      </c>
      <c r="C114" s="18">
        <v>2016</v>
      </c>
      <c r="D114" s="18">
        <v>214</v>
      </c>
      <c r="E114" s="18">
        <v>18</v>
      </c>
      <c r="F114" s="18">
        <v>38</v>
      </c>
      <c r="G114" s="18">
        <v>88</v>
      </c>
      <c r="H114" s="2">
        <f>VLOOKUP(KStats[Year],Years[],2,FALSE)</f>
        <v>2</v>
      </c>
      <c r="I114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(259,2,214,88,18,38)</v>
      </c>
    </row>
    <row r="115" spans="1:9" x14ac:dyDescent="0.25">
      <c r="A115" t="s">
        <v>580</v>
      </c>
      <c r="B115" s="2">
        <f>VLOOKUP(A115,Players[Name]:Players[PlayerId],2,FALSE)</f>
        <v>259</v>
      </c>
      <c r="C115" s="18">
        <v>2015</v>
      </c>
      <c r="D115" s="18">
        <v>135</v>
      </c>
      <c r="E115" s="18">
        <v>28</v>
      </c>
      <c r="F115" s="18">
        <v>53</v>
      </c>
      <c r="G115" s="18">
        <v>128</v>
      </c>
      <c r="H115" s="2">
        <f>VLOOKUP(KStats[Year],Years[],2,FALSE)</f>
        <v>3</v>
      </c>
      <c r="I115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(259,3,135,128,28,53)</v>
      </c>
    </row>
    <row r="116" spans="1:9" x14ac:dyDescent="0.25">
      <c r="A116" t="s">
        <v>580</v>
      </c>
      <c r="B116" s="2">
        <f>VLOOKUP(A116,Players[Name]:Players[PlayerId],2,FALSE)</f>
        <v>259</v>
      </c>
      <c r="C116" s="16">
        <v>2014</v>
      </c>
      <c r="D116" s="16">
        <v>175</v>
      </c>
      <c r="E116" s="16">
        <v>29</v>
      </c>
      <c r="F116" s="16">
        <v>27</v>
      </c>
      <c r="G116" s="7">
        <v>126</v>
      </c>
      <c r="H116" s="2">
        <f>VLOOKUP(KStats[Year],Years[],2,FALSE)</f>
        <v>4</v>
      </c>
      <c r="I116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(259,4,175,126,29,27)</v>
      </c>
    </row>
    <row r="117" spans="1:9" x14ac:dyDescent="0.25">
      <c r="A117" t="s">
        <v>173</v>
      </c>
      <c r="B117" s="2">
        <f>VLOOKUP(A117,Players[Name]:Players[PlayerId],2,FALSE)</f>
        <v>431</v>
      </c>
      <c r="C117" s="18">
        <v>2017</v>
      </c>
      <c r="D117" s="18">
        <v>431</v>
      </c>
      <c r="E117" s="18">
        <v>1.5</v>
      </c>
      <c r="F117" s="18">
        <v>2.5</v>
      </c>
      <c r="G117" s="18">
        <v>7.25</v>
      </c>
      <c r="H117" s="2">
        <f>VLOOKUP(KStats[Year],Years[],2,FALSE)</f>
        <v>1</v>
      </c>
      <c r="I117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(431,1,431,7.25,1.5,2.5)</v>
      </c>
    </row>
    <row r="118" spans="1:9" x14ac:dyDescent="0.25">
      <c r="A118" t="s">
        <v>173</v>
      </c>
      <c r="B118" s="2">
        <f>VLOOKUP(A118,Players[Name]:Players[PlayerId],2,FALSE)</f>
        <v>431</v>
      </c>
      <c r="C118" s="18">
        <v>2016</v>
      </c>
      <c r="D118" s="18">
        <v>394</v>
      </c>
      <c r="E118" s="18">
        <v>6</v>
      </c>
      <c r="F118" s="18">
        <v>6</v>
      </c>
      <c r="G118" s="18">
        <v>23</v>
      </c>
      <c r="H118" s="2">
        <f>VLOOKUP(KStats[Year],Years[],2,FALSE)</f>
        <v>2</v>
      </c>
      <c r="I118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(431,2,394,23,6,6)</v>
      </c>
    </row>
    <row r="119" spans="1:9" x14ac:dyDescent="0.25">
      <c r="A119" t="s">
        <v>173</v>
      </c>
      <c r="B119" s="2">
        <f>VLOOKUP(A119,Players[Name]:Players[PlayerId],2,FALSE)</f>
        <v>431</v>
      </c>
      <c r="C119" s="18">
        <v>2015</v>
      </c>
      <c r="D119" s="18">
        <v>224</v>
      </c>
      <c r="E119" s="18">
        <v>19</v>
      </c>
      <c r="F119" s="18">
        <v>22</v>
      </c>
      <c r="G119" s="18">
        <v>78</v>
      </c>
      <c r="H119" s="2">
        <f>VLOOKUP(KStats[Year],Years[],2,FALSE)</f>
        <v>3</v>
      </c>
      <c r="I119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(431,3,224,78,19,22)</v>
      </c>
    </row>
    <row r="120" spans="1:9" x14ac:dyDescent="0.25">
      <c r="A120" t="s">
        <v>173</v>
      </c>
      <c r="B120" s="2">
        <f>VLOOKUP(A120,Players[Name]:Players[PlayerId],2,FALSE)</f>
        <v>431</v>
      </c>
      <c r="C120" s="16">
        <v>2014</v>
      </c>
      <c r="D120" s="16">
        <v>141</v>
      </c>
      <c r="E120" s="16">
        <v>30</v>
      </c>
      <c r="F120" s="16">
        <v>40</v>
      </c>
      <c r="G120" s="7">
        <v>141</v>
      </c>
      <c r="H120" s="2">
        <f>VLOOKUP(KStats[Year],Years[],2,FALSE)</f>
        <v>4</v>
      </c>
      <c r="I120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(431,4,141,141,30,40)</v>
      </c>
    </row>
    <row r="121" spans="1:9" x14ac:dyDescent="0.25">
      <c r="A121" t="s">
        <v>173</v>
      </c>
      <c r="B121" s="2">
        <f>VLOOKUP(A121,Players[Name]:Players[PlayerId],2,FALSE)</f>
        <v>431</v>
      </c>
      <c r="C121" s="16">
        <v>2013</v>
      </c>
      <c r="D121" s="16">
        <v>270</v>
      </c>
      <c r="E121" s="16">
        <v>26</v>
      </c>
      <c r="F121" s="16">
        <v>26</v>
      </c>
      <c r="G121" s="7">
        <v>118</v>
      </c>
      <c r="H121" s="2">
        <f>VLOOKUP(KStats[Year],Years[],2,FALSE)</f>
        <v>5</v>
      </c>
      <c r="I121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(431,5,270,118,26,26)</v>
      </c>
    </row>
    <row r="122" spans="1:9" x14ac:dyDescent="0.25">
      <c r="A122" t="s">
        <v>1284</v>
      </c>
      <c r="B122" s="2">
        <f>VLOOKUP(A122,Players[Name]:Players[PlayerId],2,FALSE)</f>
        <v>432</v>
      </c>
      <c r="C122" s="18">
        <v>2017</v>
      </c>
      <c r="D122" s="18">
        <v>432</v>
      </c>
      <c r="E122" s="18">
        <v>1.7</v>
      </c>
      <c r="F122" s="18">
        <v>1.9</v>
      </c>
      <c r="G122" s="18">
        <v>7.25</v>
      </c>
      <c r="H122" s="2">
        <f>VLOOKUP(KStats[Year],Years[],2,FALSE)</f>
        <v>1</v>
      </c>
      <c r="I122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(432,1,432,7.25,1.7,1.9)</v>
      </c>
    </row>
    <row r="123" spans="1:9" x14ac:dyDescent="0.25">
      <c r="A123" t="s">
        <v>1253</v>
      </c>
      <c r="B123" s="2">
        <f>VLOOKUP(A123,Players[Name]:Players[PlayerId],2,FALSE)</f>
        <v>433</v>
      </c>
      <c r="C123" s="18">
        <v>2017</v>
      </c>
      <c r="D123" s="18">
        <v>433</v>
      </c>
      <c r="E123" s="18">
        <v>1.6</v>
      </c>
      <c r="F123" s="18">
        <v>2.6</v>
      </c>
      <c r="G123" s="18">
        <v>6.99</v>
      </c>
      <c r="H123" s="2">
        <f>VLOOKUP(KStats[Year],Years[],2,FALSE)</f>
        <v>1</v>
      </c>
      <c r="I123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(433,1,433,6.99,1.6,2.6)</v>
      </c>
    </row>
    <row r="124" spans="1:9" x14ac:dyDescent="0.25">
      <c r="A124" t="s">
        <v>579</v>
      </c>
      <c r="B124" s="2">
        <f>VLOOKUP(A124,Players[Name]:Players[PlayerId],2,FALSE)</f>
        <v>434</v>
      </c>
      <c r="C124" s="18">
        <v>2017</v>
      </c>
      <c r="D124" s="18">
        <v>434</v>
      </c>
      <c r="E124" s="18">
        <v>1.2000000000000002</v>
      </c>
      <c r="F124" s="18">
        <v>2.2000000000000002</v>
      </c>
      <c r="G124" s="18">
        <v>5.95</v>
      </c>
      <c r="H124" s="2">
        <f>VLOOKUP(KStats[Year],Years[],2,FALSE)</f>
        <v>1</v>
      </c>
      <c r="I124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(434,1,434,5.95,1.2,2.2)</v>
      </c>
    </row>
    <row r="125" spans="1:9" x14ac:dyDescent="0.25">
      <c r="A125" t="s">
        <v>579</v>
      </c>
      <c r="B125" s="2">
        <f>VLOOKUP(A125,Players[Name]:Players[PlayerId],2,FALSE)</f>
        <v>434</v>
      </c>
      <c r="C125" s="18">
        <v>2016</v>
      </c>
      <c r="D125" s="18">
        <v>234</v>
      </c>
      <c r="E125" s="18">
        <v>19</v>
      </c>
      <c r="F125" s="18">
        <v>17</v>
      </c>
      <c r="G125" s="18">
        <v>80</v>
      </c>
      <c r="H125" s="2">
        <f>VLOOKUP(KStats[Year],Years[],2,FALSE)</f>
        <v>2</v>
      </c>
      <c r="I125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(434,2,234,80,19,17)</v>
      </c>
    </row>
    <row r="126" spans="1:9" x14ac:dyDescent="0.25">
      <c r="A126" t="s">
        <v>579</v>
      </c>
      <c r="B126" s="2">
        <f>VLOOKUP(A126,Players[Name]:Players[PlayerId],2,FALSE)</f>
        <v>434</v>
      </c>
      <c r="C126" s="18">
        <v>2015</v>
      </c>
      <c r="D126" s="18">
        <v>402</v>
      </c>
      <c r="E126" s="18">
        <v>3</v>
      </c>
      <c r="F126" s="18">
        <v>7</v>
      </c>
      <c r="G126" s="18">
        <v>17</v>
      </c>
      <c r="H126" s="2">
        <f>VLOOKUP(KStats[Year],Years[],2,FALSE)</f>
        <v>3</v>
      </c>
      <c r="I126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(434,3,402,17,3,7)</v>
      </c>
    </row>
    <row r="127" spans="1:9" x14ac:dyDescent="0.25">
      <c r="A127" t="s">
        <v>579</v>
      </c>
      <c r="B127" s="2">
        <f>VLOOKUP(A127,Players[Name]:Players[PlayerId],2,FALSE)</f>
        <v>434</v>
      </c>
      <c r="C127" s="16">
        <v>2014</v>
      </c>
      <c r="D127" s="16">
        <v>104</v>
      </c>
      <c r="E127" s="16">
        <v>32</v>
      </c>
      <c r="F127" s="16">
        <v>54</v>
      </c>
      <c r="G127" s="7">
        <v>160</v>
      </c>
      <c r="H127" s="2">
        <f>VLOOKUP(KStats[Year],Years[],2,FALSE)</f>
        <v>4</v>
      </c>
      <c r="I127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(434,4,104,160,32,54)</v>
      </c>
    </row>
    <row r="128" spans="1:9" x14ac:dyDescent="0.25">
      <c r="A128" t="s">
        <v>584</v>
      </c>
      <c r="B128" s="2">
        <f>VLOOKUP(A128,Players[Name]:Players[PlayerId],2,FALSE)</f>
        <v>1176</v>
      </c>
      <c r="C128" s="18">
        <v>2017</v>
      </c>
      <c r="D128" s="18">
        <v>1176</v>
      </c>
      <c r="E128" s="18">
        <v>0</v>
      </c>
      <c r="F128" s="18">
        <v>0</v>
      </c>
      <c r="G128" s="18">
        <v>0</v>
      </c>
      <c r="H128" s="2">
        <f>VLOOKUP(KStats[Year],Years[],2,FALSE)</f>
        <v>1</v>
      </c>
      <c r="I128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(1176,1,1176,0,0,0)</v>
      </c>
    </row>
    <row r="129" spans="1:9" x14ac:dyDescent="0.25">
      <c r="A129" t="s">
        <v>584</v>
      </c>
      <c r="B129" s="2">
        <f>VLOOKUP(A129,Players[Name]:Players[PlayerId],2,FALSE)</f>
        <v>1176</v>
      </c>
      <c r="C129" s="18">
        <v>2016</v>
      </c>
      <c r="D129" s="18">
        <v>178</v>
      </c>
      <c r="E129" s="18">
        <v>24</v>
      </c>
      <c r="F129" s="18">
        <v>39</v>
      </c>
      <c r="G129" s="18">
        <v>104</v>
      </c>
      <c r="H129" s="2">
        <f>VLOOKUP(KStats[Year],Years[],2,FALSE)</f>
        <v>2</v>
      </c>
      <c r="I129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(1176,2,178,104,24,39)</v>
      </c>
    </row>
    <row r="130" spans="1:9" x14ac:dyDescent="0.25">
      <c r="A130" t="s">
        <v>584</v>
      </c>
      <c r="B130" s="2">
        <f>VLOOKUP(A130,Players[Name]:Players[PlayerId],2,FALSE)</f>
        <v>1176</v>
      </c>
      <c r="C130" s="18">
        <v>2015</v>
      </c>
      <c r="D130" s="18">
        <v>157</v>
      </c>
      <c r="E130" s="18">
        <v>26</v>
      </c>
      <c r="F130" s="18">
        <v>28</v>
      </c>
      <c r="G130" s="18">
        <v>113</v>
      </c>
      <c r="H130" s="2">
        <f>VLOOKUP(KStats[Year],Years[],2,FALSE)</f>
        <v>3</v>
      </c>
      <c r="I130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(1176,3,157,113,26,28)</v>
      </c>
    </row>
    <row r="131" spans="1:9" x14ac:dyDescent="0.25">
      <c r="A131" t="s">
        <v>587</v>
      </c>
      <c r="B131" s="2">
        <f>VLOOKUP(A131,Players[Name]:Players[PlayerId],2,FALSE)</f>
        <v>1177</v>
      </c>
      <c r="C131" s="18">
        <v>2017</v>
      </c>
      <c r="D131" s="18">
        <v>1177</v>
      </c>
      <c r="E131" s="18">
        <v>0</v>
      </c>
      <c r="F131" s="18">
        <v>0</v>
      </c>
      <c r="G131" s="18">
        <v>0</v>
      </c>
      <c r="H131" s="2">
        <f>VLOOKUP(KStats[Year],Years[],2,FALSE)</f>
        <v>1</v>
      </c>
      <c r="I131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(1177,1,1177,0,0,0)</v>
      </c>
    </row>
    <row r="132" spans="1:9" x14ac:dyDescent="0.25">
      <c r="A132" t="s">
        <v>587</v>
      </c>
      <c r="B132" s="2">
        <f>VLOOKUP(A132,Players[Name]:Players[PlayerId],2,FALSE)</f>
        <v>1177</v>
      </c>
      <c r="C132" s="18">
        <v>2016</v>
      </c>
      <c r="D132" s="18">
        <v>228</v>
      </c>
      <c r="E132" s="18">
        <v>16</v>
      </c>
      <c r="F132" s="18">
        <v>39</v>
      </c>
      <c r="G132" s="18">
        <v>83</v>
      </c>
      <c r="H132" s="2">
        <f>VLOOKUP(KStats[Year],Years[],2,FALSE)</f>
        <v>2</v>
      </c>
      <c r="I132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(1177,2,228,83,16,39)</v>
      </c>
    </row>
    <row r="133" spans="1:9" x14ac:dyDescent="0.25">
      <c r="A133" t="s">
        <v>587</v>
      </c>
      <c r="B133" s="2">
        <f>VLOOKUP(A133,Players[Name]:Players[PlayerId],2,FALSE)</f>
        <v>1177</v>
      </c>
      <c r="C133" s="18">
        <v>2015</v>
      </c>
      <c r="D133" s="18">
        <v>246</v>
      </c>
      <c r="E133" s="18">
        <v>13</v>
      </c>
      <c r="F133" s="18">
        <v>33</v>
      </c>
      <c r="G133" s="18">
        <v>69</v>
      </c>
      <c r="H133" s="2">
        <f>VLOOKUP(KStats[Year],Years[],2,FALSE)</f>
        <v>3</v>
      </c>
      <c r="I133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(1177,3,246,69,13,33)</v>
      </c>
    </row>
    <row r="134" spans="1:9" x14ac:dyDescent="0.25">
      <c r="A134" t="s">
        <v>1254</v>
      </c>
      <c r="B134" s="2">
        <f>VLOOKUP(A134,Players[Name]:Players[PlayerId],2,FALSE)</f>
        <v>1178</v>
      </c>
      <c r="C134" s="18">
        <v>2017</v>
      </c>
      <c r="D134" s="18">
        <v>1178</v>
      </c>
      <c r="E134" s="18">
        <v>0</v>
      </c>
      <c r="F134" s="18">
        <v>0</v>
      </c>
      <c r="G134" s="18">
        <v>0</v>
      </c>
      <c r="H134" s="2">
        <f>VLOOKUP(KStats[Year],Years[],2,FALSE)</f>
        <v>1</v>
      </c>
      <c r="I134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(1178,1,1178,0,0,0)</v>
      </c>
    </row>
    <row r="135" spans="1:9" x14ac:dyDescent="0.25">
      <c r="A135" t="s">
        <v>690</v>
      </c>
      <c r="B135" s="2">
        <f>VLOOKUP(A135,Players[Name]:Players[PlayerId],2,FALSE)</f>
        <v>1179</v>
      </c>
      <c r="C135" s="18">
        <v>2017</v>
      </c>
      <c r="D135" s="18">
        <v>1179</v>
      </c>
      <c r="E135" s="18">
        <v>0</v>
      </c>
      <c r="F135" s="18">
        <v>0</v>
      </c>
      <c r="G135" s="18">
        <v>0</v>
      </c>
      <c r="H135" s="2">
        <f>VLOOKUP(KStats[Year],Years[],2,FALSE)</f>
        <v>1</v>
      </c>
      <c r="I135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(1179,1,1179,0,0,0)</v>
      </c>
    </row>
    <row r="136" spans="1:9" x14ac:dyDescent="0.25">
      <c r="A136" t="s">
        <v>690</v>
      </c>
      <c r="B136" s="2">
        <f>VLOOKUP(A136,Players[Name]:Players[PlayerId],2,FALSE)</f>
        <v>1179</v>
      </c>
      <c r="C136" s="18">
        <v>2016</v>
      </c>
      <c r="D136" s="18">
        <v>212</v>
      </c>
      <c r="E136" s="18">
        <v>21</v>
      </c>
      <c r="F136" s="18">
        <v>30</v>
      </c>
      <c r="G136" s="18">
        <v>89</v>
      </c>
      <c r="H136" s="2">
        <f>VLOOKUP(KStats[Year],Years[],2,FALSE)</f>
        <v>2</v>
      </c>
      <c r="I136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(1179,2,212,89,21,30)</v>
      </c>
    </row>
    <row r="137" spans="1:9" x14ac:dyDescent="0.25">
      <c r="A137" t="s">
        <v>578</v>
      </c>
      <c r="B137" s="2">
        <f>VLOOKUP(A137,Players[Name]:Players[PlayerId],2,FALSE)</f>
        <v>1180</v>
      </c>
      <c r="C137" s="18">
        <v>2017</v>
      </c>
      <c r="D137" s="18">
        <v>1180</v>
      </c>
      <c r="E137" s="18">
        <v>0</v>
      </c>
      <c r="F137" s="18">
        <v>0</v>
      </c>
      <c r="G137" s="18">
        <v>0</v>
      </c>
      <c r="H137" s="2">
        <f>VLOOKUP(KStats[Year],Years[],2,FALSE)</f>
        <v>1</v>
      </c>
      <c r="I137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(1180,1,1180,0,0,0)</v>
      </c>
    </row>
    <row r="138" spans="1:9" x14ac:dyDescent="0.25">
      <c r="A138" t="s">
        <v>578</v>
      </c>
      <c r="B138" s="2">
        <f>VLOOKUP(A138,Players[Name]:Players[PlayerId],2,FALSE)</f>
        <v>1180</v>
      </c>
      <c r="C138" s="18">
        <v>2016</v>
      </c>
      <c r="D138" s="18">
        <v>227</v>
      </c>
      <c r="E138" s="18">
        <v>18</v>
      </c>
      <c r="F138" s="18">
        <v>39</v>
      </c>
      <c r="G138" s="18">
        <v>84</v>
      </c>
      <c r="H138" s="2">
        <f>VLOOKUP(KStats[Year],Years[],2,FALSE)</f>
        <v>2</v>
      </c>
      <c r="I138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(1180,2,227,84,18,39)</v>
      </c>
    </row>
    <row r="139" spans="1:9" x14ac:dyDescent="0.25">
      <c r="A139" t="s">
        <v>578</v>
      </c>
      <c r="B139" s="2">
        <f>VLOOKUP(A139,Players[Name]:Players[PlayerId],2,FALSE)</f>
        <v>1180</v>
      </c>
      <c r="C139" s="18">
        <v>2015</v>
      </c>
      <c r="D139" s="18">
        <v>188</v>
      </c>
      <c r="E139" s="18">
        <v>23</v>
      </c>
      <c r="F139" s="18">
        <v>34</v>
      </c>
      <c r="G139" s="18">
        <v>97</v>
      </c>
      <c r="H139" s="2">
        <f>VLOOKUP(KStats[Year],Years[],2,FALSE)</f>
        <v>3</v>
      </c>
      <c r="I139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(1180,3,188,97,23,34)</v>
      </c>
    </row>
    <row r="140" spans="1:9" x14ac:dyDescent="0.25">
      <c r="A140" t="s">
        <v>578</v>
      </c>
      <c r="B140" s="2">
        <f>VLOOKUP(A140,Players[Name]:Players[PlayerId],2,FALSE)</f>
        <v>1180</v>
      </c>
      <c r="C140" s="16">
        <v>2014</v>
      </c>
      <c r="D140" s="16">
        <v>123</v>
      </c>
      <c r="E140" s="16">
        <v>34</v>
      </c>
      <c r="F140" s="16">
        <v>31</v>
      </c>
      <c r="G140" s="7">
        <v>148</v>
      </c>
      <c r="H140" s="2">
        <f>VLOOKUP(KStats[Year],Years[],2,FALSE)</f>
        <v>4</v>
      </c>
      <c r="I140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(1180,4,123,148,34,31)</v>
      </c>
    </row>
    <row r="141" spans="1:9" x14ac:dyDescent="0.25">
      <c r="A141" t="s">
        <v>578</v>
      </c>
      <c r="B141" s="2">
        <f>VLOOKUP(A141,Players[Name]:Players[PlayerId],2,FALSE)</f>
        <v>1180</v>
      </c>
      <c r="C141" s="16">
        <v>2013</v>
      </c>
      <c r="D141" s="16">
        <v>165</v>
      </c>
      <c r="E141" s="16">
        <v>33</v>
      </c>
      <c r="F141" s="16">
        <v>32</v>
      </c>
      <c r="G141" s="7">
        <v>149</v>
      </c>
      <c r="H141" s="2">
        <f>VLOOKUP(KStats[Year],Years[],2,FALSE)</f>
        <v>5</v>
      </c>
      <c r="I141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(1180,5,165,149,33,32)</v>
      </c>
    </row>
    <row r="142" spans="1:9" x14ac:dyDescent="0.25">
      <c r="A142" t="s">
        <v>1255</v>
      </c>
      <c r="B142" s="2">
        <f>VLOOKUP(A142,Players[Name]:Players[PlayerId],2,FALSE)</f>
        <v>1181</v>
      </c>
      <c r="C142" s="18">
        <v>2017</v>
      </c>
      <c r="D142" s="18">
        <v>1181</v>
      </c>
      <c r="E142" s="18">
        <v>0</v>
      </c>
      <c r="F142" s="18">
        <v>0</v>
      </c>
      <c r="G142" s="18">
        <v>0</v>
      </c>
      <c r="H142" s="2">
        <f>VLOOKUP(KStats[Year],Years[],2,FALSE)</f>
        <v>1</v>
      </c>
      <c r="I142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(1181,1,1181,0,0,0)</v>
      </c>
    </row>
    <row r="143" spans="1:9" x14ac:dyDescent="0.25">
      <c r="A143" t="s">
        <v>1256</v>
      </c>
      <c r="B143" s="2">
        <f>VLOOKUP(A143,Players[Name]:Players[PlayerId],2,FALSE)</f>
        <v>1182</v>
      </c>
      <c r="C143" s="18">
        <v>2017</v>
      </c>
      <c r="D143" s="18">
        <v>1182</v>
      </c>
      <c r="E143" s="18">
        <v>0</v>
      </c>
      <c r="F143" s="18">
        <v>0</v>
      </c>
      <c r="G143" s="18">
        <v>0</v>
      </c>
      <c r="H143" s="2">
        <f>VLOOKUP(KStats[Year],Years[],2,FALSE)</f>
        <v>1</v>
      </c>
      <c r="I143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(1182,1,1182,0,0,0)</v>
      </c>
    </row>
    <row r="144" spans="1:9" x14ac:dyDescent="0.25">
      <c r="A144" t="s">
        <v>1257</v>
      </c>
      <c r="B144" s="2">
        <f>VLOOKUP(A144,Players[Name]:Players[PlayerId],2,FALSE)</f>
        <v>1183</v>
      </c>
      <c r="C144" s="18">
        <v>2017</v>
      </c>
      <c r="D144" s="18">
        <v>1183</v>
      </c>
      <c r="E144" s="18">
        <v>0</v>
      </c>
      <c r="F144" s="18">
        <v>0</v>
      </c>
      <c r="G144" s="18">
        <v>0</v>
      </c>
      <c r="H144" s="2">
        <f>VLOOKUP(KStats[Year],Years[],2,FALSE)</f>
        <v>1</v>
      </c>
      <c r="I144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(1183,1,1183,0,0,0)</v>
      </c>
    </row>
    <row r="145" spans="1:9" x14ac:dyDescent="0.25">
      <c r="A145" t="s">
        <v>1258</v>
      </c>
      <c r="B145" s="2">
        <f>VLOOKUP(A145,Players[Name]:Players[PlayerId],2,FALSE)</f>
        <v>1184</v>
      </c>
      <c r="C145" s="18">
        <v>2017</v>
      </c>
      <c r="D145" s="18">
        <v>1184</v>
      </c>
      <c r="E145" s="18">
        <v>0</v>
      </c>
      <c r="F145" s="18">
        <v>0</v>
      </c>
      <c r="G145" s="18">
        <v>0</v>
      </c>
      <c r="H145" s="2">
        <f>VLOOKUP(KStats[Year],Years[],2,FALSE)</f>
        <v>1</v>
      </c>
      <c r="I145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(1184,1,1184,0,0,0)</v>
      </c>
    </row>
    <row r="146" spans="1:9" x14ac:dyDescent="0.25">
      <c r="A146" t="s">
        <v>1259</v>
      </c>
      <c r="B146" s="2">
        <f>VLOOKUP(A146,Players[Name]:Players[PlayerId],2,FALSE)</f>
        <v>1185</v>
      </c>
      <c r="C146" s="18">
        <v>2017</v>
      </c>
      <c r="D146" s="18">
        <v>1185</v>
      </c>
      <c r="E146" s="18">
        <v>0</v>
      </c>
      <c r="F146" s="18">
        <v>0</v>
      </c>
      <c r="G146" s="18">
        <v>0</v>
      </c>
      <c r="H146" s="2">
        <f>VLOOKUP(KStats[Year],Years[],2,FALSE)</f>
        <v>1</v>
      </c>
      <c r="I146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(1185,1,1185,0,0,0)</v>
      </c>
    </row>
    <row r="147" spans="1:9" x14ac:dyDescent="0.25">
      <c r="A147" t="s">
        <v>1260</v>
      </c>
      <c r="B147" s="2">
        <f>VLOOKUP(A147,Players[Name]:Players[PlayerId],2,FALSE)</f>
        <v>1186</v>
      </c>
      <c r="C147" s="18">
        <v>2017</v>
      </c>
      <c r="D147" s="18">
        <v>1186</v>
      </c>
      <c r="E147" s="18">
        <v>0</v>
      </c>
      <c r="F147" s="18">
        <v>0</v>
      </c>
      <c r="G147" s="18">
        <v>0</v>
      </c>
      <c r="H147" s="2">
        <f>VLOOKUP(KStats[Year],Years[],2,FALSE)</f>
        <v>1</v>
      </c>
      <c r="I147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(1186,1,1186,0,0,0)</v>
      </c>
    </row>
    <row r="148" spans="1:9" x14ac:dyDescent="0.25">
      <c r="A148" t="s">
        <v>1261</v>
      </c>
      <c r="B148" s="2">
        <f>VLOOKUP(A148,Players[Name]:Players[PlayerId],2,FALSE)</f>
        <v>1187</v>
      </c>
      <c r="C148" s="18">
        <v>2017</v>
      </c>
      <c r="D148" s="18">
        <v>1187</v>
      </c>
      <c r="E148" s="18">
        <v>0</v>
      </c>
      <c r="F148" s="18">
        <v>0</v>
      </c>
      <c r="G148" s="18">
        <v>0</v>
      </c>
      <c r="H148" s="2">
        <f>VLOOKUP(KStats[Year],Years[],2,FALSE)</f>
        <v>1</v>
      </c>
      <c r="I148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(1187,1,1187,0,0,0)</v>
      </c>
    </row>
    <row r="149" spans="1:9" x14ac:dyDescent="0.25">
      <c r="A149" t="s">
        <v>1262</v>
      </c>
      <c r="B149" s="2">
        <f>VLOOKUP(A149,Players[Name]:Players[PlayerId],2,FALSE)</f>
        <v>1188</v>
      </c>
      <c r="C149" s="18">
        <v>2017</v>
      </c>
      <c r="D149" s="18">
        <v>1188</v>
      </c>
      <c r="E149" s="18">
        <v>0</v>
      </c>
      <c r="F149" s="18">
        <v>0</v>
      </c>
      <c r="G149" s="18">
        <v>0</v>
      </c>
      <c r="H149" s="2">
        <f>VLOOKUP(KStats[Year],Years[],2,FALSE)</f>
        <v>1</v>
      </c>
      <c r="I149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(1188,1,1188,0,0,0)</v>
      </c>
    </row>
    <row r="150" spans="1:9" x14ac:dyDescent="0.25">
      <c r="A150" t="s">
        <v>1263</v>
      </c>
      <c r="B150" s="2">
        <f>VLOOKUP(A150,Players[Name]:Players[PlayerId],2,FALSE)</f>
        <v>1189</v>
      </c>
      <c r="C150" s="18">
        <v>2017</v>
      </c>
      <c r="D150" s="18">
        <v>1189</v>
      </c>
      <c r="E150" s="18">
        <v>0</v>
      </c>
      <c r="F150" s="18">
        <v>0</v>
      </c>
      <c r="G150" s="18">
        <v>0</v>
      </c>
      <c r="H150" s="2">
        <f>VLOOKUP(KStats[Year],Years[],2,FALSE)</f>
        <v>1</v>
      </c>
      <c r="I150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(1189,1,1189,0,0,0)</v>
      </c>
    </row>
    <row r="151" spans="1:9" x14ac:dyDescent="0.25">
      <c r="A151" t="s">
        <v>1264</v>
      </c>
      <c r="B151" s="2">
        <f>VLOOKUP(A151,Players[Name]:Players[PlayerId],2,FALSE)</f>
        <v>1190</v>
      </c>
      <c r="C151" s="18">
        <v>2017</v>
      </c>
      <c r="D151" s="18">
        <v>1190</v>
      </c>
      <c r="E151" s="18">
        <v>0</v>
      </c>
      <c r="F151" s="18">
        <v>0</v>
      </c>
      <c r="G151" s="18">
        <v>0</v>
      </c>
      <c r="H151" s="2">
        <f>VLOOKUP(KStats[Year],Years[],2,FALSE)</f>
        <v>1</v>
      </c>
      <c r="I151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(1190,1,1190,0,0,0)</v>
      </c>
    </row>
    <row r="152" spans="1:9" x14ac:dyDescent="0.25">
      <c r="A152" t="s">
        <v>1265</v>
      </c>
      <c r="B152" s="2">
        <f>VLOOKUP(A152,Players[Name]:Players[PlayerId],2,FALSE)</f>
        <v>1191</v>
      </c>
      <c r="C152" s="18">
        <v>2017</v>
      </c>
      <c r="D152" s="18">
        <v>1191</v>
      </c>
      <c r="E152" s="18">
        <v>0</v>
      </c>
      <c r="F152" s="18">
        <v>0</v>
      </c>
      <c r="G152" s="18">
        <v>0</v>
      </c>
      <c r="H152" s="2">
        <f>VLOOKUP(KStats[Year],Years[],2,FALSE)</f>
        <v>1</v>
      </c>
      <c r="I152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(1191,1,1191,0,0,0)</v>
      </c>
    </row>
    <row r="153" spans="1:9" x14ac:dyDescent="0.25">
      <c r="A153" t="s">
        <v>1266</v>
      </c>
      <c r="B153" s="2">
        <f>VLOOKUP(A153,Players[Name]:Players[PlayerId],2,FALSE)</f>
        <v>1192</v>
      </c>
      <c r="C153" s="18">
        <v>2017</v>
      </c>
      <c r="D153" s="18">
        <v>1192</v>
      </c>
      <c r="E153" s="18">
        <v>0</v>
      </c>
      <c r="F153" s="18">
        <v>0</v>
      </c>
      <c r="G153" s="18">
        <v>0</v>
      </c>
      <c r="H153" s="2">
        <f>VLOOKUP(KStats[Year],Years[],2,FALSE)</f>
        <v>1</v>
      </c>
      <c r="I153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(1192,1,1192,0,0,0)</v>
      </c>
    </row>
    <row r="154" spans="1:9" x14ac:dyDescent="0.25">
      <c r="A154" t="s">
        <v>1267</v>
      </c>
      <c r="B154" s="2">
        <f>VLOOKUP(A154,Players[Name]:Players[PlayerId],2,FALSE)</f>
        <v>1193</v>
      </c>
      <c r="C154" s="18">
        <v>2017</v>
      </c>
      <c r="D154" s="18">
        <v>1193</v>
      </c>
      <c r="E154" s="18">
        <v>0</v>
      </c>
      <c r="F154" s="18">
        <v>0</v>
      </c>
      <c r="G154" s="18">
        <v>0</v>
      </c>
      <c r="H154" s="2">
        <f>VLOOKUP(KStats[Year],Years[],2,FALSE)</f>
        <v>1</v>
      </c>
      <c r="I154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(1193,1,1193,0,0,0)</v>
      </c>
    </row>
    <row r="155" spans="1:9" x14ac:dyDescent="0.25">
      <c r="A155" t="s">
        <v>1268</v>
      </c>
      <c r="B155" s="2">
        <f>VLOOKUP(A155,Players[Name]:Players[PlayerId],2,FALSE)</f>
        <v>1194</v>
      </c>
      <c r="C155" s="18">
        <v>2017</v>
      </c>
      <c r="D155" s="18">
        <v>1194</v>
      </c>
      <c r="E155" s="18">
        <v>0</v>
      </c>
      <c r="F155" s="18">
        <v>0</v>
      </c>
      <c r="G155" s="18">
        <v>0</v>
      </c>
      <c r="H155" s="2">
        <f>VLOOKUP(KStats[Year],Years[],2,FALSE)</f>
        <v>1</v>
      </c>
      <c r="I155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(1194,1,1194,0,0,0)</v>
      </c>
    </row>
    <row r="156" spans="1:9" x14ac:dyDescent="0.25">
      <c r="A156" t="s">
        <v>1269</v>
      </c>
      <c r="B156" s="2">
        <f>VLOOKUP(A156,Players[Name]:Players[PlayerId],2,FALSE)</f>
        <v>1195</v>
      </c>
      <c r="C156" s="18">
        <v>2017</v>
      </c>
      <c r="D156" s="18">
        <v>1195</v>
      </c>
      <c r="E156" s="18">
        <v>0</v>
      </c>
      <c r="F156" s="18">
        <v>0</v>
      </c>
      <c r="G156" s="18">
        <v>0</v>
      </c>
      <c r="H156" s="2">
        <f>VLOOKUP(KStats[Year],Years[],2,FALSE)</f>
        <v>1</v>
      </c>
      <c r="I156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(1195,1,1195,0,0,0)</v>
      </c>
    </row>
    <row r="157" spans="1:9" x14ac:dyDescent="0.25">
      <c r="A157" t="s">
        <v>1270</v>
      </c>
      <c r="B157" s="2">
        <f>VLOOKUP(A157,Players[Name]:Players[PlayerId],2,FALSE)</f>
        <v>1196</v>
      </c>
      <c r="C157" s="18">
        <v>2017</v>
      </c>
      <c r="D157" s="18">
        <v>1196</v>
      </c>
      <c r="E157" s="18">
        <v>0</v>
      </c>
      <c r="F157" s="18">
        <v>0</v>
      </c>
      <c r="G157" s="18">
        <v>0</v>
      </c>
      <c r="H157" s="2">
        <f>VLOOKUP(KStats[Year],Years[],2,FALSE)</f>
        <v>1</v>
      </c>
      <c r="I157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(1196,1,1196,0,0,0)</v>
      </c>
    </row>
    <row r="158" spans="1:9" x14ac:dyDescent="0.25">
      <c r="A158" t="s">
        <v>127</v>
      </c>
      <c r="B158" s="2">
        <f>VLOOKUP(A158,Players[Name]:Players[PlayerId],2,FALSE)</f>
        <v>1197</v>
      </c>
      <c r="C158" s="18">
        <v>2017</v>
      </c>
      <c r="D158" s="18">
        <v>1197</v>
      </c>
      <c r="E158" s="18">
        <v>0</v>
      </c>
      <c r="F158" s="18">
        <v>0</v>
      </c>
      <c r="G158" s="18">
        <v>0</v>
      </c>
      <c r="H158" s="2">
        <f>VLOOKUP(KStats[Year],Years[],2,FALSE)</f>
        <v>1</v>
      </c>
      <c r="I158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(1197,1,1197,0,0,0)</v>
      </c>
    </row>
    <row r="159" spans="1:9" x14ac:dyDescent="0.25">
      <c r="A159" t="s">
        <v>127</v>
      </c>
      <c r="B159" s="2">
        <f>VLOOKUP(A159,Players[Name]:Players[PlayerId],2,FALSE)</f>
        <v>1197</v>
      </c>
      <c r="C159" s="18">
        <v>2016</v>
      </c>
      <c r="D159" s="18">
        <v>238</v>
      </c>
      <c r="E159" s="18">
        <v>23</v>
      </c>
      <c r="F159" s="18">
        <v>23</v>
      </c>
      <c r="G159" s="18">
        <v>78</v>
      </c>
      <c r="H159" s="2">
        <f>VLOOKUP(KStats[Year],Years[],2,FALSE)</f>
        <v>2</v>
      </c>
      <c r="I159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(1197,2,238,78,23,23)</v>
      </c>
    </row>
    <row r="160" spans="1:9" x14ac:dyDescent="0.25">
      <c r="A160" t="s">
        <v>127</v>
      </c>
      <c r="B160" s="2">
        <f>VLOOKUP(A160,Players[Name]:Players[PlayerId],2,FALSE)</f>
        <v>1197</v>
      </c>
      <c r="C160" s="18">
        <v>2015</v>
      </c>
      <c r="D160" s="18">
        <v>136</v>
      </c>
      <c r="E160" s="18">
        <v>23</v>
      </c>
      <c r="F160" s="18">
        <v>48</v>
      </c>
      <c r="G160" s="18">
        <v>127</v>
      </c>
      <c r="H160" s="2">
        <f>VLOOKUP(KStats[Year],Years[],2,FALSE)</f>
        <v>3</v>
      </c>
      <c r="I160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(1197,3,136,127,23,48)</v>
      </c>
    </row>
    <row r="161" spans="1:9" x14ac:dyDescent="0.25">
      <c r="A161" t="s">
        <v>127</v>
      </c>
      <c r="B161" s="2">
        <f>VLOOKUP(A161,Players[Name]:Players[PlayerId],2,FALSE)</f>
        <v>1197</v>
      </c>
      <c r="C161" s="16">
        <v>2014</v>
      </c>
      <c r="D161" s="16">
        <v>178</v>
      </c>
      <c r="E161" s="16">
        <v>26</v>
      </c>
      <c r="F161" s="16">
        <v>39</v>
      </c>
      <c r="G161" s="7">
        <v>125</v>
      </c>
      <c r="H161" s="2">
        <f>VLOOKUP(KStats[Year],Years[],2,FALSE)</f>
        <v>4</v>
      </c>
      <c r="I161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(1197,4,178,125,26,39)</v>
      </c>
    </row>
    <row r="162" spans="1:9" x14ac:dyDescent="0.25">
      <c r="A162" t="s">
        <v>127</v>
      </c>
      <c r="B162" s="2">
        <f>VLOOKUP(A162,Players[Name]:Players[PlayerId],2,FALSE)</f>
        <v>1197</v>
      </c>
      <c r="C162" s="16">
        <v>2013</v>
      </c>
      <c r="D162" s="16">
        <v>262</v>
      </c>
      <c r="E162" s="16">
        <v>18</v>
      </c>
      <c r="F162" s="16">
        <v>52</v>
      </c>
      <c r="G162" s="7">
        <v>115</v>
      </c>
      <c r="H162" s="2">
        <f>VLOOKUP(KStats[Year],Years[],2,FALSE)</f>
        <v>5</v>
      </c>
      <c r="I162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(1197,5,262,115,18,52)</v>
      </c>
    </row>
    <row r="163" spans="1:9" x14ac:dyDescent="0.25">
      <c r="A163" t="s">
        <v>1271</v>
      </c>
      <c r="B163" s="2">
        <f>VLOOKUP(A163,Players[Name]:Players[PlayerId],2,FALSE)</f>
        <v>1198</v>
      </c>
      <c r="C163" s="18">
        <v>2017</v>
      </c>
      <c r="D163" s="18">
        <v>1198</v>
      </c>
      <c r="E163" s="18">
        <v>0</v>
      </c>
      <c r="F163" s="18">
        <v>0</v>
      </c>
      <c r="G163" s="18">
        <v>0</v>
      </c>
      <c r="H163" s="2">
        <f>VLOOKUP(KStats[Year],Years[],2,FALSE)</f>
        <v>1</v>
      </c>
      <c r="I163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(1198,1,1198,0,0,0)</v>
      </c>
    </row>
    <row r="164" spans="1:9" x14ac:dyDescent="0.25">
      <c r="A164" t="s">
        <v>1271</v>
      </c>
      <c r="B164" s="2">
        <f>VLOOKUP(A164,Players[Name]:Players[PlayerId],2,FALSE)</f>
        <v>1198</v>
      </c>
      <c r="C164" s="18">
        <v>2015</v>
      </c>
      <c r="D164" s="18">
        <v>2000</v>
      </c>
      <c r="E164" s="18">
        <v>10</v>
      </c>
      <c r="F164" s="18">
        <v>12</v>
      </c>
      <c r="G164" s="18">
        <v>41</v>
      </c>
      <c r="H164" s="2">
        <f>VLOOKUP(KStats[Year],Years[],2,FALSE)</f>
        <v>3</v>
      </c>
      <c r="I164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(1198,3,2000,41,10,12)</v>
      </c>
    </row>
    <row r="165" spans="1:9" x14ac:dyDescent="0.25">
      <c r="A165" t="s">
        <v>1272</v>
      </c>
      <c r="B165" s="2">
        <f>VLOOKUP(A165,Players[Name]:Players[PlayerId],2,FALSE)</f>
        <v>1199</v>
      </c>
      <c r="C165" s="18">
        <v>2017</v>
      </c>
      <c r="D165" s="18">
        <v>1199</v>
      </c>
      <c r="E165" s="18">
        <v>0</v>
      </c>
      <c r="F165" s="18">
        <v>0</v>
      </c>
      <c r="G165" s="18">
        <v>0</v>
      </c>
      <c r="H165" s="2">
        <f>VLOOKUP(KStats[Year],Years[],2,FALSE)</f>
        <v>1</v>
      </c>
      <c r="I165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(1199,1,1199,0,0,0)</v>
      </c>
    </row>
    <row r="166" spans="1:9" x14ac:dyDescent="0.25">
      <c r="A166" t="s">
        <v>1272</v>
      </c>
      <c r="B166" s="2">
        <f>VLOOKUP(A166,Players[Name]:Players[PlayerId],2,FALSE)</f>
        <v>1199</v>
      </c>
      <c r="C166" s="18">
        <v>2015</v>
      </c>
      <c r="D166" s="18">
        <v>2000</v>
      </c>
      <c r="E166" s="18">
        <v>28</v>
      </c>
      <c r="F166" s="18">
        <v>22</v>
      </c>
      <c r="G166" s="18">
        <v>107</v>
      </c>
      <c r="H166" s="2">
        <f>VLOOKUP(KStats[Year],Years[],2,FALSE)</f>
        <v>3</v>
      </c>
      <c r="I166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(1199,3,2000,107,28,22)</v>
      </c>
    </row>
    <row r="167" spans="1:9" x14ac:dyDescent="0.25">
      <c r="A167" t="s">
        <v>170</v>
      </c>
      <c r="B167" s="2">
        <f>VLOOKUP(A167,Players[Name]:Players[PlayerId],2,FALSE)</f>
        <v>1200</v>
      </c>
      <c r="C167" s="18">
        <v>2017</v>
      </c>
      <c r="D167" s="18">
        <v>1200</v>
      </c>
      <c r="E167" s="18">
        <v>0</v>
      </c>
      <c r="F167" s="18">
        <v>0</v>
      </c>
      <c r="G167" s="18">
        <v>0</v>
      </c>
      <c r="H167" s="2">
        <f>VLOOKUP(KStats[Year],Years[],2,FALSE)</f>
        <v>1</v>
      </c>
      <c r="I167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(1200,1,1200,0,0,0)</v>
      </c>
    </row>
    <row r="168" spans="1:9" x14ac:dyDescent="0.25">
      <c r="A168" t="s">
        <v>170</v>
      </c>
      <c r="B168" s="2">
        <f>VLOOKUP(A168,Players[Name]:Players[PlayerId],2,FALSE)</f>
        <v>1200</v>
      </c>
      <c r="C168" s="18">
        <v>2016</v>
      </c>
      <c r="D168" s="18">
        <v>130</v>
      </c>
      <c r="E168" s="18">
        <v>34</v>
      </c>
      <c r="F168" s="18">
        <v>20</v>
      </c>
      <c r="G168" s="18">
        <v>127</v>
      </c>
      <c r="H168" s="2">
        <f>VLOOKUP(KStats[Year],Years[],2,FALSE)</f>
        <v>2</v>
      </c>
      <c r="I168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(1200,2,130,127,34,20)</v>
      </c>
    </row>
    <row r="169" spans="1:9" x14ac:dyDescent="0.25">
      <c r="A169" t="s">
        <v>170</v>
      </c>
      <c r="B169" s="2">
        <f>VLOOKUP(A169,Players[Name]:Players[PlayerId],2,FALSE)</f>
        <v>1200</v>
      </c>
      <c r="C169" s="18">
        <v>2015</v>
      </c>
      <c r="D169" s="18">
        <v>210</v>
      </c>
      <c r="E169" s="18">
        <v>18</v>
      </c>
      <c r="F169" s="18">
        <v>29</v>
      </c>
      <c r="G169" s="18">
        <v>85</v>
      </c>
      <c r="H169" s="2">
        <f>VLOOKUP(KStats[Year],Years[],2,FALSE)</f>
        <v>3</v>
      </c>
      <c r="I169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(1200,3,210,85,18,29)</v>
      </c>
    </row>
    <row r="170" spans="1:9" x14ac:dyDescent="0.25">
      <c r="A170" t="s">
        <v>170</v>
      </c>
      <c r="B170" s="2">
        <f>VLOOKUP(A170,Players[Name]:Players[PlayerId],2,FALSE)</f>
        <v>1200</v>
      </c>
      <c r="C170" s="16">
        <v>2014</v>
      </c>
      <c r="D170" s="16">
        <v>215</v>
      </c>
      <c r="E170" s="16">
        <v>22</v>
      </c>
      <c r="F170" s="16">
        <v>40</v>
      </c>
      <c r="G170" s="7">
        <v>115</v>
      </c>
      <c r="H170" s="2">
        <f>VLOOKUP(KStats[Year],Years[],2,FALSE)</f>
        <v>4</v>
      </c>
      <c r="I170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(1200,4,215,115,22,40)</v>
      </c>
    </row>
    <row r="171" spans="1:9" x14ac:dyDescent="0.25">
      <c r="A171" t="s">
        <v>170</v>
      </c>
      <c r="B171" s="2">
        <f>VLOOKUP(A171,Players[Name]:Players[PlayerId],2,FALSE)</f>
        <v>1200</v>
      </c>
      <c r="C171" s="16">
        <v>2013</v>
      </c>
      <c r="D171" s="16">
        <v>149</v>
      </c>
      <c r="E171" s="16">
        <v>34</v>
      </c>
      <c r="F171" s="16">
        <v>42</v>
      </c>
      <c r="G171" s="7">
        <v>154</v>
      </c>
      <c r="H171" s="2">
        <f>VLOOKUP(KStats[Year],Years[],2,FALSE)</f>
        <v>5</v>
      </c>
      <c r="I171" s="2" t="str">
        <f>CONCATENATE("INSERT INTO kStats(playerId,yearId,ranking,points,fgm,pat) VALUES (",KStats[PlayerId],",",KStats[YearId],",",KStats[Rank],",",KStats[Points],",",KStats[FGM],",",KStats[PAT],")")</f>
        <v>INSERT INTO kStats(playerId,yearId,ranking,points,fgm,pat) VALUES (1200,5,149,154,34,42)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10.42578125" customWidth="1"/>
    <col min="2" max="2" width="12.140625" customWidth="1"/>
  </cols>
  <sheetData>
    <row r="1" spans="1:2" x14ac:dyDescent="0.25">
      <c r="A1" t="s">
        <v>230</v>
      </c>
      <c r="B1" t="s">
        <v>229</v>
      </c>
    </row>
    <row r="2" spans="1:2" x14ac:dyDescent="0.25">
      <c r="A2" t="s">
        <v>1</v>
      </c>
      <c r="B2">
        <v>1</v>
      </c>
    </row>
    <row r="3" spans="1:2" x14ac:dyDescent="0.25">
      <c r="A3" t="s">
        <v>5</v>
      </c>
      <c r="B3">
        <v>2</v>
      </c>
    </row>
    <row r="4" spans="1:2" x14ac:dyDescent="0.25">
      <c r="A4" t="s">
        <v>14</v>
      </c>
      <c r="B4">
        <v>3</v>
      </c>
    </row>
    <row r="5" spans="1:2" x14ac:dyDescent="0.25">
      <c r="A5" t="s">
        <v>46</v>
      </c>
      <c r="B5">
        <v>4</v>
      </c>
    </row>
    <row r="6" spans="1:2" x14ac:dyDescent="0.25">
      <c r="A6" t="s">
        <v>118</v>
      </c>
      <c r="B6">
        <v>5</v>
      </c>
    </row>
    <row r="7" spans="1:2" x14ac:dyDescent="0.25">
      <c r="A7" t="s">
        <v>171</v>
      </c>
      <c r="B7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A26" sqref="A26"/>
    </sheetView>
  </sheetViews>
  <sheetFormatPr defaultRowHeight="15" x14ac:dyDescent="0.25"/>
  <cols>
    <col min="1" max="1" width="12.42578125" customWidth="1"/>
    <col min="2" max="2" width="9.42578125" customWidth="1"/>
  </cols>
  <sheetData>
    <row r="1" spans="1:2" x14ac:dyDescent="0.25">
      <c r="A1" t="s">
        <v>232</v>
      </c>
      <c r="B1" t="s">
        <v>231</v>
      </c>
    </row>
    <row r="2" spans="1:2" x14ac:dyDescent="0.25">
      <c r="A2" t="s">
        <v>23</v>
      </c>
      <c r="B2">
        <v>1</v>
      </c>
    </row>
    <row r="3" spans="1:2" x14ac:dyDescent="0.25">
      <c r="A3" t="s">
        <v>13</v>
      </c>
      <c r="B3">
        <v>2</v>
      </c>
    </row>
    <row r="4" spans="1:2" x14ac:dyDescent="0.25">
      <c r="A4" t="s">
        <v>10</v>
      </c>
      <c r="B4">
        <v>3</v>
      </c>
    </row>
    <row r="5" spans="1:2" x14ac:dyDescent="0.25">
      <c r="A5" t="s">
        <v>56</v>
      </c>
      <c r="B5">
        <v>4</v>
      </c>
    </row>
    <row r="6" spans="1:2" x14ac:dyDescent="0.25">
      <c r="A6" t="s">
        <v>48</v>
      </c>
      <c r="B6">
        <v>5</v>
      </c>
    </row>
    <row r="7" spans="1:2" x14ac:dyDescent="0.25">
      <c r="A7" t="s">
        <v>34</v>
      </c>
      <c r="B7">
        <v>6</v>
      </c>
    </row>
    <row r="8" spans="1:2" x14ac:dyDescent="0.25">
      <c r="A8" t="s">
        <v>66</v>
      </c>
      <c r="B8">
        <v>7</v>
      </c>
    </row>
    <row r="9" spans="1:2" x14ac:dyDescent="0.25">
      <c r="A9" t="s">
        <v>41</v>
      </c>
      <c r="B9">
        <v>8</v>
      </c>
    </row>
    <row r="10" spans="1:2" x14ac:dyDescent="0.25">
      <c r="A10" t="s">
        <v>37</v>
      </c>
      <c r="B10">
        <v>9</v>
      </c>
    </row>
    <row r="11" spans="1:2" x14ac:dyDescent="0.25">
      <c r="A11" t="s">
        <v>52</v>
      </c>
      <c r="B11">
        <v>10</v>
      </c>
    </row>
    <row r="12" spans="1:2" x14ac:dyDescent="0.25">
      <c r="A12" t="s">
        <v>24</v>
      </c>
      <c r="B12">
        <v>11</v>
      </c>
    </row>
    <row r="13" spans="1:2" x14ac:dyDescent="0.25">
      <c r="A13" t="s">
        <v>17</v>
      </c>
      <c r="B13">
        <v>12</v>
      </c>
    </row>
    <row r="14" spans="1:2" x14ac:dyDescent="0.25">
      <c r="A14" t="s">
        <v>4</v>
      </c>
      <c r="B14">
        <v>13</v>
      </c>
    </row>
    <row r="15" spans="1:2" x14ac:dyDescent="0.25">
      <c r="A15" t="s">
        <v>32</v>
      </c>
      <c r="B15">
        <v>14</v>
      </c>
    </row>
    <row r="16" spans="1:2" x14ac:dyDescent="0.25">
      <c r="A16" t="s">
        <v>577</v>
      </c>
      <c r="B16">
        <v>15</v>
      </c>
    </row>
    <row r="17" spans="1:2" x14ac:dyDescent="0.25">
      <c r="A17" t="s">
        <v>9</v>
      </c>
      <c r="B17">
        <v>16</v>
      </c>
    </row>
    <row r="18" spans="1:2" x14ac:dyDescent="0.25">
      <c r="A18" t="s">
        <v>50</v>
      </c>
      <c r="B18">
        <v>17</v>
      </c>
    </row>
    <row r="19" spans="1:2" x14ac:dyDescent="0.25">
      <c r="A19" t="s">
        <v>7</v>
      </c>
      <c r="B19">
        <v>18</v>
      </c>
    </row>
    <row r="20" spans="1:2" x14ac:dyDescent="0.25">
      <c r="A20" t="s">
        <v>36</v>
      </c>
      <c r="B20">
        <v>19</v>
      </c>
    </row>
    <row r="21" spans="1:2" x14ac:dyDescent="0.25">
      <c r="A21" t="s">
        <v>26</v>
      </c>
      <c r="B21">
        <v>20</v>
      </c>
    </row>
    <row r="22" spans="1:2" x14ac:dyDescent="0.25">
      <c r="A22" t="s">
        <v>27</v>
      </c>
      <c r="B22">
        <v>21</v>
      </c>
    </row>
    <row r="23" spans="1:2" x14ac:dyDescent="0.25">
      <c r="A23" t="s">
        <v>29</v>
      </c>
      <c r="B23">
        <v>22</v>
      </c>
    </row>
    <row r="24" spans="1:2" x14ac:dyDescent="0.25">
      <c r="A24" t="s">
        <v>19</v>
      </c>
      <c r="B24">
        <v>23</v>
      </c>
    </row>
    <row r="25" spans="1:2" x14ac:dyDescent="0.25">
      <c r="A25" t="s">
        <v>21</v>
      </c>
      <c r="B25">
        <v>24</v>
      </c>
    </row>
    <row r="26" spans="1:2" x14ac:dyDescent="0.25">
      <c r="A26" t="s">
        <v>15</v>
      </c>
      <c r="B26">
        <v>25</v>
      </c>
    </row>
    <row r="27" spans="1:2" x14ac:dyDescent="0.25">
      <c r="A27" t="s">
        <v>695</v>
      </c>
      <c r="B27">
        <v>26</v>
      </c>
    </row>
    <row r="28" spans="1:2" x14ac:dyDescent="0.25">
      <c r="A28" t="s">
        <v>60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694</v>
      </c>
      <c r="B30">
        <v>29</v>
      </c>
    </row>
    <row r="31" spans="1:2" x14ac:dyDescent="0.25">
      <c r="A31" t="s">
        <v>43</v>
      </c>
      <c r="B31">
        <v>30</v>
      </c>
    </row>
    <row r="32" spans="1:2" x14ac:dyDescent="0.25">
      <c r="A32" t="s">
        <v>12</v>
      </c>
      <c r="B32">
        <v>31</v>
      </c>
    </row>
    <row r="33" spans="1:2" x14ac:dyDescent="0.25">
      <c r="A33" t="s">
        <v>68</v>
      </c>
      <c r="B33">
        <v>32</v>
      </c>
    </row>
    <row r="34" spans="1:2" x14ac:dyDescent="0.25">
      <c r="A34" t="s">
        <v>271</v>
      </c>
      <c r="B34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5"/>
  <sheetViews>
    <sheetView topLeftCell="A161" zoomScale="85" zoomScaleNormal="85" workbookViewId="0">
      <selection activeCell="D2" sqref="D2:D225"/>
    </sheetView>
  </sheetViews>
  <sheetFormatPr defaultRowHeight="15" x14ac:dyDescent="0.25"/>
  <cols>
    <col min="1" max="1" width="6.85546875" bestFit="1" customWidth="1"/>
    <col min="2" max="2" width="9" bestFit="1" customWidth="1"/>
    <col min="3" max="3" width="12.85546875" bestFit="1" customWidth="1"/>
    <col min="4" max="4" width="64.5703125" bestFit="1" customWidth="1"/>
  </cols>
  <sheetData>
    <row r="1" spans="1:4" x14ac:dyDescent="0.25">
      <c r="A1" t="s">
        <v>275</v>
      </c>
      <c r="B1" t="s">
        <v>274</v>
      </c>
      <c r="C1" t="s">
        <v>273</v>
      </c>
      <c r="D1" t="s">
        <v>233</v>
      </c>
    </row>
    <row r="2" spans="1:4" x14ac:dyDescent="0.25">
      <c r="A2">
        <v>1</v>
      </c>
      <c r="B2">
        <f>CEILING(Picks[Pick]/14,1)</f>
        <v>1</v>
      </c>
      <c r="C2">
        <v>1</v>
      </c>
      <c r="D2" t="str">
        <f>CONCATENATE("INSERT INTO picks (leagueId,rosterId,round,pick) VALUES (1,",Picks[DraftOrder],",",Picks[Round],",",Picks[Pick],")")</f>
        <v>INSERT INTO picks (leagueId,rosterId,round,pick) VALUES (1,1,1,1)</v>
      </c>
    </row>
    <row r="3" spans="1:4" x14ac:dyDescent="0.25">
      <c r="A3">
        <v>2</v>
      </c>
      <c r="B3">
        <f>CEILING(Picks[Pick]/14,1)</f>
        <v>1</v>
      </c>
      <c r="C3">
        <v>2</v>
      </c>
      <c r="D3" t="str">
        <f>CONCATENATE("INSERT INTO picks (leagueId,rosterId,round,pick) VALUES (1,",Picks[DraftOrder],",",Picks[Round],",",Picks[Pick],")")</f>
        <v>INSERT INTO picks (leagueId,rosterId,round,pick) VALUES (1,2,1,2)</v>
      </c>
    </row>
    <row r="4" spans="1:4" x14ac:dyDescent="0.25">
      <c r="A4">
        <v>3</v>
      </c>
      <c r="B4">
        <f>CEILING(Picks[Pick]/14,1)</f>
        <v>1</v>
      </c>
      <c r="C4">
        <v>3</v>
      </c>
      <c r="D4" t="str">
        <f>CONCATENATE("INSERT INTO picks (leagueId,rosterId,round,pick) VALUES (1,",Picks[DraftOrder],",",Picks[Round],",",Picks[Pick],")")</f>
        <v>INSERT INTO picks (leagueId,rosterId,round,pick) VALUES (1,3,1,3)</v>
      </c>
    </row>
    <row r="5" spans="1:4" x14ac:dyDescent="0.25">
      <c r="A5">
        <v>4</v>
      </c>
      <c r="B5">
        <f>CEILING(Picks[Pick]/14,1)</f>
        <v>1</v>
      </c>
      <c r="C5">
        <v>4</v>
      </c>
      <c r="D5" t="str">
        <f>CONCATENATE("INSERT INTO picks (leagueId,rosterId,round,pick) VALUES (1,",Picks[DraftOrder],",",Picks[Round],",",Picks[Pick],")")</f>
        <v>INSERT INTO picks (leagueId,rosterId,round,pick) VALUES (1,4,1,4)</v>
      </c>
    </row>
    <row r="6" spans="1:4" x14ac:dyDescent="0.25">
      <c r="A6">
        <v>5</v>
      </c>
      <c r="B6">
        <f>CEILING(Picks[Pick]/14,1)</f>
        <v>1</v>
      </c>
      <c r="C6">
        <v>5</v>
      </c>
      <c r="D6" t="str">
        <f>CONCATENATE("INSERT INTO picks (leagueId,rosterId,round,pick) VALUES (1,",Picks[DraftOrder],",",Picks[Round],",",Picks[Pick],")")</f>
        <v>INSERT INTO picks (leagueId,rosterId,round,pick) VALUES (1,5,1,5)</v>
      </c>
    </row>
    <row r="7" spans="1:4" x14ac:dyDescent="0.25">
      <c r="A7">
        <v>6</v>
      </c>
      <c r="B7">
        <f>CEILING(Picks[Pick]/14,1)</f>
        <v>1</v>
      </c>
      <c r="C7">
        <v>6</v>
      </c>
      <c r="D7" t="str">
        <f>CONCATENATE("INSERT INTO picks (leagueId,rosterId,round,pick) VALUES (1,",Picks[DraftOrder],",",Picks[Round],",",Picks[Pick],")")</f>
        <v>INSERT INTO picks (leagueId,rosterId,round,pick) VALUES (1,6,1,6)</v>
      </c>
    </row>
    <row r="8" spans="1:4" x14ac:dyDescent="0.25">
      <c r="A8">
        <v>7</v>
      </c>
      <c r="B8">
        <f>CEILING(Picks[Pick]/14,1)</f>
        <v>1</v>
      </c>
      <c r="C8">
        <v>7</v>
      </c>
      <c r="D8" t="str">
        <f>CONCATENATE("INSERT INTO picks (leagueId,rosterId,round,pick) VALUES (1,",Picks[DraftOrder],",",Picks[Round],",",Picks[Pick],")")</f>
        <v>INSERT INTO picks (leagueId,rosterId,round,pick) VALUES (1,7,1,7)</v>
      </c>
    </row>
    <row r="9" spans="1:4" x14ac:dyDescent="0.25">
      <c r="A9">
        <v>8</v>
      </c>
      <c r="B9">
        <f>CEILING(Picks[Pick]/14,1)</f>
        <v>1</v>
      </c>
      <c r="C9">
        <v>8</v>
      </c>
      <c r="D9" t="str">
        <f>CONCATENATE("INSERT INTO picks (leagueId,rosterId,round,pick) VALUES (1,",Picks[DraftOrder],",",Picks[Round],",",Picks[Pick],")")</f>
        <v>INSERT INTO picks (leagueId,rosterId,round,pick) VALUES (1,8,1,8)</v>
      </c>
    </row>
    <row r="10" spans="1:4" x14ac:dyDescent="0.25">
      <c r="A10">
        <v>9</v>
      </c>
      <c r="B10">
        <f>CEILING(Picks[Pick]/14,1)</f>
        <v>1</v>
      </c>
      <c r="C10">
        <v>9</v>
      </c>
      <c r="D10" t="str">
        <f>CONCATENATE("INSERT INTO picks (leagueId,rosterId,round,pick) VALUES (1,",Picks[DraftOrder],",",Picks[Round],",",Picks[Pick],")")</f>
        <v>INSERT INTO picks (leagueId,rosterId,round,pick) VALUES (1,9,1,9)</v>
      </c>
    </row>
    <row r="11" spans="1:4" x14ac:dyDescent="0.25">
      <c r="A11">
        <v>10</v>
      </c>
      <c r="B11">
        <f>CEILING(Picks[Pick]/14,1)</f>
        <v>1</v>
      </c>
      <c r="C11">
        <v>10</v>
      </c>
      <c r="D11" t="str">
        <f>CONCATENATE("INSERT INTO picks (leagueId,rosterId,round,pick) VALUES (1,",Picks[DraftOrder],",",Picks[Round],",",Picks[Pick],")")</f>
        <v>INSERT INTO picks (leagueId,rosterId,round,pick) VALUES (1,10,1,10)</v>
      </c>
    </row>
    <row r="12" spans="1:4" x14ac:dyDescent="0.25">
      <c r="A12">
        <v>11</v>
      </c>
      <c r="B12">
        <f>CEILING(Picks[Pick]/14,1)</f>
        <v>1</v>
      </c>
      <c r="C12">
        <v>11</v>
      </c>
      <c r="D12" t="str">
        <f>CONCATENATE("INSERT INTO picks (leagueId,rosterId,round,pick) VALUES (1,",Picks[DraftOrder],",",Picks[Round],",",Picks[Pick],")")</f>
        <v>INSERT INTO picks (leagueId,rosterId,round,pick) VALUES (1,11,1,11)</v>
      </c>
    </row>
    <row r="13" spans="1:4" x14ac:dyDescent="0.25">
      <c r="A13">
        <v>12</v>
      </c>
      <c r="B13">
        <f>CEILING(Picks[Pick]/14,1)</f>
        <v>1</v>
      </c>
      <c r="C13">
        <v>12</v>
      </c>
      <c r="D13" t="str">
        <f>CONCATENATE("INSERT INTO picks (leagueId,rosterId,round,pick) VALUES (1,",Picks[DraftOrder],",",Picks[Round],",",Picks[Pick],")")</f>
        <v>INSERT INTO picks (leagueId,rosterId,round,pick) VALUES (1,12,1,12)</v>
      </c>
    </row>
    <row r="14" spans="1:4" x14ac:dyDescent="0.25">
      <c r="A14">
        <v>13</v>
      </c>
      <c r="B14">
        <f>CEILING(Picks[Pick]/14,1)</f>
        <v>1</v>
      </c>
      <c r="C14">
        <v>13</v>
      </c>
      <c r="D14" t="str">
        <f>CONCATENATE("INSERT INTO picks (leagueId,rosterId,round,pick) VALUES (1,",Picks[DraftOrder],",",Picks[Round],",",Picks[Pick],")")</f>
        <v>INSERT INTO picks (leagueId,rosterId,round,pick) VALUES (1,13,1,13)</v>
      </c>
    </row>
    <row r="15" spans="1:4" x14ac:dyDescent="0.25">
      <c r="A15">
        <v>14</v>
      </c>
      <c r="B15">
        <f>CEILING(Picks[Pick]/14,1)</f>
        <v>1</v>
      </c>
      <c r="C15">
        <v>14</v>
      </c>
      <c r="D15" t="str">
        <f>CONCATENATE("INSERT INTO picks (leagueId,rosterId,round,pick) VALUES (1,",Picks[DraftOrder],",",Picks[Round],",",Picks[Pick],")")</f>
        <v>INSERT INTO picks (leagueId,rosterId,round,pick) VALUES (1,14,1,14)</v>
      </c>
    </row>
    <row r="16" spans="1:4" x14ac:dyDescent="0.25">
      <c r="A16">
        <v>15</v>
      </c>
      <c r="B16">
        <f>CEILING(Picks[Pick]/14,1)</f>
        <v>2</v>
      </c>
      <c r="C16">
        <v>14</v>
      </c>
      <c r="D16" t="str">
        <f>CONCATENATE("INSERT INTO picks (leagueId,rosterId,round,pick) VALUES (1,",Picks[DraftOrder],",",Picks[Round],",",Picks[Pick],")")</f>
        <v>INSERT INTO picks (leagueId,rosterId,round,pick) VALUES (1,14,2,15)</v>
      </c>
    </row>
    <row r="17" spans="1:4" x14ac:dyDescent="0.25">
      <c r="A17">
        <v>16</v>
      </c>
      <c r="B17">
        <f>CEILING(Picks[Pick]/14,1)</f>
        <v>2</v>
      </c>
      <c r="C17">
        <v>13</v>
      </c>
      <c r="D17" t="str">
        <f>CONCATENATE("INSERT INTO picks (leagueId,rosterId,round,pick) VALUES (1,",Picks[DraftOrder],",",Picks[Round],",",Picks[Pick],")")</f>
        <v>INSERT INTO picks (leagueId,rosterId,round,pick) VALUES (1,13,2,16)</v>
      </c>
    </row>
    <row r="18" spans="1:4" x14ac:dyDescent="0.25">
      <c r="A18">
        <v>17</v>
      </c>
      <c r="B18">
        <f>CEILING(Picks[Pick]/14,1)</f>
        <v>2</v>
      </c>
      <c r="C18">
        <v>12</v>
      </c>
      <c r="D18" t="str">
        <f>CONCATENATE("INSERT INTO picks (leagueId,rosterId,round,pick) VALUES (1,",Picks[DraftOrder],",",Picks[Round],",",Picks[Pick],")")</f>
        <v>INSERT INTO picks (leagueId,rosterId,round,pick) VALUES (1,12,2,17)</v>
      </c>
    </row>
    <row r="19" spans="1:4" x14ac:dyDescent="0.25">
      <c r="A19">
        <v>18</v>
      </c>
      <c r="B19">
        <f>CEILING(Picks[Pick]/14,1)</f>
        <v>2</v>
      </c>
      <c r="C19">
        <v>11</v>
      </c>
      <c r="D19" t="str">
        <f>CONCATENATE("INSERT INTO picks (leagueId,rosterId,round,pick) VALUES (1,",Picks[DraftOrder],",",Picks[Round],",",Picks[Pick],")")</f>
        <v>INSERT INTO picks (leagueId,rosterId,round,pick) VALUES (1,11,2,18)</v>
      </c>
    </row>
    <row r="20" spans="1:4" x14ac:dyDescent="0.25">
      <c r="A20">
        <v>19</v>
      </c>
      <c r="B20">
        <f>CEILING(Picks[Pick]/14,1)</f>
        <v>2</v>
      </c>
      <c r="C20">
        <v>10</v>
      </c>
      <c r="D20" t="str">
        <f>CONCATENATE("INSERT INTO picks (leagueId,rosterId,round,pick) VALUES (1,",Picks[DraftOrder],",",Picks[Round],",",Picks[Pick],")")</f>
        <v>INSERT INTO picks (leagueId,rosterId,round,pick) VALUES (1,10,2,19)</v>
      </c>
    </row>
    <row r="21" spans="1:4" x14ac:dyDescent="0.25">
      <c r="A21">
        <v>20</v>
      </c>
      <c r="B21">
        <f>CEILING(Picks[Pick]/14,1)</f>
        <v>2</v>
      </c>
      <c r="C21">
        <v>9</v>
      </c>
      <c r="D21" t="str">
        <f>CONCATENATE("INSERT INTO picks (leagueId,rosterId,round,pick) VALUES (1,",Picks[DraftOrder],",",Picks[Round],",",Picks[Pick],")")</f>
        <v>INSERT INTO picks (leagueId,rosterId,round,pick) VALUES (1,9,2,20)</v>
      </c>
    </row>
    <row r="22" spans="1:4" x14ac:dyDescent="0.25">
      <c r="A22">
        <v>21</v>
      </c>
      <c r="B22">
        <f>CEILING(Picks[Pick]/14,1)</f>
        <v>2</v>
      </c>
      <c r="C22">
        <v>8</v>
      </c>
      <c r="D22" t="str">
        <f>CONCATENATE("INSERT INTO picks (leagueId,rosterId,round,pick) VALUES (1,",Picks[DraftOrder],",",Picks[Round],",",Picks[Pick],")")</f>
        <v>INSERT INTO picks (leagueId,rosterId,round,pick) VALUES (1,8,2,21)</v>
      </c>
    </row>
    <row r="23" spans="1:4" x14ac:dyDescent="0.25">
      <c r="A23">
        <v>22</v>
      </c>
      <c r="B23">
        <f>CEILING(Picks[Pick]/14,1)</f>
        <v>2</v>
      </c>
      <c r="C23">
        <v>7</v>
      </c>
      <c r="D23" t="str">
        <f>CONCATENATE("INSERT INTO picks (leagueId,rosterId,round,pick) VALUES (1,",Picks[DraftOrder],",",Picks[Round],",",Picks[Pick],")")</f>
        <v>INSERT INTO picks (leagueId,rosterId,round,pick) VALUES (1,7,2,22)</v>
      </c>
    </row>
    <row r="24" spans="1:4" x14ac:dyDescent="0.25">
      <c r="A24">
        <v>23</v>
      </c>
      <c r="B24">
        <f>CEILING(Picks[Pick]/14,1)</f>
        <v>2</v>
      </c>
      <c r="C24">
        <v>6</v>
      </c>
      <c r="D24" t="str">
        <f>CONCATENATE("INSERT INTO picks (leagueId,rosterId,round,pick) VALUES (1,",Picks[DraftOrder],",",Picks[Round],",",Picks[Pick],")")</f>
        <v>INSERT INTO picks (leagueId,rosterId,round,pick) VALUES (1,6,2,23)</v>
      </c>
    </row>
    <row r="25" spans="1:4" x14ac:dyDescent="0.25">
      <c r="A25">
        <v>24</v>
      </c>
      <c r="B25">
        <f>CEILING(Picks[Pick]/14,1)</f>
        <v>2</v>
      </c>
      <c r="C25">
        <v>5</v>
      </c>
      <c r="D25" t="str">
        <f>CONCATENATE("INSERT INTO picks (leagueId,rosterId,round,pick) VALUES (1,",Picks[DraftOrder],",",Picks[Round],",",Picks[Pick],")")</f>
        <v>INSERT INTO picks (leagueId,rosterId,round,pick) VALUES (1,5,2,24)</v>
      </c>
    </row>
    <row r="26" spans="1:4" x14ac:dyDescent="0.25">
      <c r="A26">
        <v>25</v>
      </c>
      <c r="B26">
        <f>CEILING(Picks[Pick]/14,1)</f>
        <v>2</v>
      </c>
      <c r="C26">
        <v>4</v>
      </c>
      <c r="D26" t="str">
        <f>CONCATENATE("INSERT INTO picks (leagueId,rosterId,round,pick) VALUES (1,",Picks[DraftOrder],",",Picks[Round],",",Picks[Pick],")")</f>
        <v>INSERT INTO picks (leagueId,rosterId,round,pick) VALUES (1,4,2,25)</v>
      </c>
    </row>
    <row r="27" spans="1:4" x14ac:dyDescent="0.25">
      <c r="A27">
        <v>26</v>
      </c>
      <c r="B27">
        <f>CEILING(Picks[Pick]/14,1)</f>
        <v>2</v>
      </c>
      <c r="C27">
        <v>3</v>
      </c>
      <c r="D27" t="str">
        <f>CONCATENATE("INSERT INTO picks (leagueId,rosterId,round,pick) VALUES (1,",Picks[DraftOrder],",",Picks[Round],",",Picks[Pick],")")</f>
        <v>INSERT INTO picks (leagueId,rosterId,round,pick) VALUES (1,3,2,26)</v>
      </c>
    </row>
    <row r="28" spans="1:4" x14ac:dyDescent="0.25">
      <c r="A28">
        <v>27</v>
      </c>
      <c r="B28">
        <f>CEILING(Picks[Pick]/14,1)</f>
        <v>2</v>
      </c>
      <c r="C28">
        <v>2</v>
      </c>
      <c r="D28" t="str">
        <f>CONCATENATE("INSERT INTO picks (leagueId,rosterId,round,pick) VALUES (1,",Picks[DraftOrder],",",Picks[Round],",",Picks[Pick],")")</f>
        <v>INSERT INTO picks (leagueId,rosterId,round,pick) VALUES (1,2,2,27)</v>
      </c>
    </row>
    <row r="29" spans="1:4" x14ac:dyDescent="0.25">
      <c r="A29">
        <v>28</v>
      </c>
      <c r="B29">
        <f>CEILING(Picks[Pick]/14,1)</f>
        <v>2</v>
      </c>
      <c r="C29">
        <v>1</v>
      </c>
      <c r="D29" t="str">
        <f>CONCATENATE("INSERT INTO picks (leagueId,rosterId,round,pick) VALUES (1,",Picks[DraftOrder],",",Picks[Round],",",Picks[Pick],")")</f>
        <v>INSERT INTO picks (leagueId,rosterId,round,pick) VALUES (1,1,2,28)</v>
      </c>
    </row>
    <row r="30" spans="1:4" x14ac:dyDescent="0.25">
      <c r="A30">
        <v>29</v>
      </c>
      <c r="B30">
        <f>CEILING(Picks[Pick]/14,1)</f>
        <v>3</v>
      </c>
      <c r="C30">
        <v>1</v>
      </c>
      <c r="D30" t="str">
        <f>CONCATENATE("INSERT INTO picks (leagueId,rosterId,round,pick) VALUES (1,",Picks[DraftOrder],",",Picks[Round],",",Picks[Pick],")")</f>
        <v>INSERT INTO picks (leagueId,rosterId,round,pick) VALUES (1,1,3,29)</v>
      </c>
    </row>
    <row r="31" spans="1:4" x14ac:dyDescent="0.25">
      <c r="A31">
        <v>30</v>
      </c>
      <c r="B31">
        <f>CEILING(Picks[Pick]/14,1)</f>
        <v>3</v>
      </c>
      <c r="C31">
        <v>2</v>
      </c>
      <c r="D31" t="str">
        <f>CONCATENATE("INSERT INTO picks (leagueId,rosterId,round,pick) VALUES (1,",Picks[DraftOrder],",",Picks[Round],",",Picks[Pick],")")</f>
        <v>INSERT INTO picks (leagueId,rosterId,round,pick) VALUES (1,2,3,30)</v>
      </c>
    </row>
    <row r="32" spans="1:4" x14ac:dyDescent="0.25">
      <c r="A32">
        <v>31</v>
      </c>
      <c r="B32">
        <f>CEILING(Picks[Pick]/14,1)</f>
        <v>3</v>
      </c>
      <c r="C32">
        <v>3</v>
      </c>
      <c r="D32" t="str">
        <f>CONCATENATE("INSERT INTO picks (leagueId,rosterId,round,pick) VALUES (1,",Picks[DraftOrder],",",Picks[Round],",",Picks[Pick],")")</f>
        <v>INSERT INTO picks (leagueId,rosterId,round,pick) VALUES (1,3,3,31)</v>
      </c>
    </row>
    <row r="33" spans="1:4" x14ac:dyDescent="0.25">
      <c r="A33">
        <v>32</v>
      </c>
      <c r="B33">
        <f>CEILING(Picks[Pick]/14,1)</f>
        <v>3</v>
      </c>
      <c r="C33">
        <v>4</v>
      </c>
      <c r="D33" t="str">
        <f>CONCATENATE("INSERT INTO picks (leagueId,rosterId,round,pick) VALUES (1,",Picks[DraftOrder],",",Picks[Round],",",Picks[Pick],")")</f>
        <v>INSERT INTO picks (leagueId,rosterId,round,pick) VALUES (1,4,3,32)</v>
      </c>
    </row>
    <row r="34" spans="1:4" x14ac:dyDescent="0.25">
      <c r="A34">
        <v>33</v>
      </c>
      <c r="B34">
        <f>CEILING(Picks[Pick]/14,1)</f>
        <v>3</v>
      </c>
      <c r="C34">
        <v>5</v>
      </c>
      <c r="D34" t="str">
        <f>CONCATENATE("INSERT INTO picks (leagueId,rosterId,round,pick) VALUES (1,",Picks[DraftOrder],",",Picks[Round],",",Picks[Pick],")")</f>
        <v>INSERT INTO picks (leagueId,rosterId,round,pick) VALUES (1,5,3,33)</v>
      </c>
    </row>
    <row r="35" spans="1:4" x14ac:dyDescent="0.25">
      <c r="A35">
        <v>34</v>
      </c>
      <c r="B35">
        <f>CEILING(Picks[Pick]/14,1)</f>
        <v>3</v>
      </c>
      <c r="C35">
        <v>6</v>
      </c>
      <c r="D35" t="str">
        <f>CONCATENATE("INSERT INTO picks (leagueId,rosterId,round,pick) VALUES (1,",Picks[DraftOrder],",",Picks[Round],",",Picks[Pick],")")</f>
        <v>INSERT INTO picks (leagueId,rosterId,round,pick) VALUES (1,6,3,34)</v>
      </c>
    </row>
    <row r="36" spans="1:4" x14ac:dyDescent="0.25">
      <c r="A36">
        <v>35</v>
      </c>
      <c r="B36">
        <f>CEILING(Picks[Pick]/14,1)</f>
        <v>3</v>
      </c>
      <c r="C36">
        <v>7</v>
      </c>
      <c r="D36" t="str">
        <f>CONCATENATE("INSERT INTO picks (leagueId,rosterId,round,pick) VALUES (1,",Picks[DraftOrder],",",Picks[Round],",",Picks[Pick],")")</f>
        <v>INSERT INTO picks (leagueId,rosterId,round,pick) VALUES (1,7,3,35)</v>
      </c>
    </row>
    <row r="37" spans="1:4" x14ac:dyDescent="0.25">
      <c r="A37">
        <v>36</v>
      </c>
      <c r="B37">
        <f>CEILING(Picks[Pick]/14,1)</f>
        <v>3</v>
      </c>
      <c r="C37">
        <v>8</v>
      </c>
      <c r="D37" t="str">
        <f>CONCATENATE("INSERT INTO picks (leagueId,rosterId,round,pick) VALUES (1,",Picks[DraftOrder],",",Picks[Round],",",Picks[Pick],")")</f>
        <v>INSERT INTO picks (leagueId,rosterId,round,pick) VALUES (1,8,3,36)</v>
      </c>
    </row>
    <row r="38" spans="1:4" x14ac:dyDescent="0.25">
      <c r="A38">
        <v>37</v>
      </c>
      <c r="B38">
        <f>CEILING(Picks[Pick]/14,1)</f>
        <v>3</v>
      </c>
      <c r="C38">
        <v>9</v>
      </c>
      <c r="D38" t="str">
        <f>CONCATENATE("INSERT INTO picks (leagueId,rosterId,round,pick) VALUES (1,",Picks[DraftOrder],",",Picks[Round],",",Picks[Pick],")")</f>
        <v>INSERT INTO picks (leagueId,rosterId,round,pick) VALUES (1,9,3,37)</v>
      </c>
    </row>
    <row r="39" spans="1:4" x14ac:dyDescent="0.25">
      <c r="A39">
        <v>38</v>
      </c>
      <c r="B39">
        <f>CEILING(Picks[Pick]/14,1)</f>
        <v>3</v>
      </c>
      <c r="C39">
        <v>10</v>
      </c>
      <c r="D39" t="str">
        <f>CONCATENATE("INSERT INTO picks (leagueId,rosterId,round,pick) VALUES (1,",Picks[DraftOrder],",",Picks[Round],",",Picks[Pick],")")</f>
        <v>INSERT INTO picks (leagueId,rosterId,round,pick) VALUES (1,10,3,38)</v>
      </c>
    </row>
    <row r="40" spans="1:4" x14ac:dyDescent="0.25">
      <c r="A40">
        <v>39</v>
      </c>
      <c r="B40">
        <f>CEILING(Picks[Pick]/14,1)</f>
        <v>3</v>
      </c>
      <c r="C40">
        <v>11</v>
      </c>
      <c r="D40" t="str">
        <f>CONCATENATE("INSERT INTO picks (leagueId,rosterId,round,pick) VALUES (1,",Picks[DraftOrder],",",Picks[Round],",",Picks[Pick],")")</f>
        <v>INSERT INTO picks (leagueId,rosterId,round,pick) VALUES (1,11,3,39)</v>
      </c>
    </row>
    <row r="41" spans="1:4" x14ac:dyDescent="0.25">
      <c r="A41">
        <v>40</v>
      </c>
      <c r="B41">
        <f>CEILING(Picks[Pick]/14,1)</f>
        <v>3</v>
      </c>
      <c r="C41">
        <v>12</v>
      </c>
      <c r="D41" t="str">
        <f>CONCATENATE("INSERT INTO picks (leagueId,rosterId,round,pick) VALUES (1,",Picks[DraftOrder],",",Picks[Round],",",Picks[Pick],")")</f>
        <v>INSERT INTO picks (leagueId,rosterId,round,pick) VALUES (1,12,3,40)</v>
      </c>
    </row>
    <row r="42" spans="1:4" x14ac:dyDescent="0.25">
      <c r="A42">
        <v>41</v>
      </c>
      <c r="B42">
        <f>CEILING(Picks[Pick]/14,1)</f>
        <v>3</v>
      </c>
      <c r="C42">
        <v>13</v>
      </c>
      <c r="D42" t="str">
        <f>CONCATENATE("INSERT INTO picks (leagueId,rosterId,round,pick) VALUES (1,",Picks[DraftOrder],",",Picks[Round],",",Picks[Pick],")")</f>
        <v>INSERT INTO picks (leagueId,rosterId,round,pick) VALUES (1,13,3,41)</v>
      </c>
    </row>
    <row r="43" spans="1:4" x14ac:dyDescent="0.25">
      <c r="A43">
        <v>42</v>
      </c>
      <c r="B43">
        <f>CEILING(Picks[Pick]/14,1)</f>
        <v>3</v>
      </c>
      <c r="C43">
        <v>14</v>
      </c>
      <c r="D43" t="str">
        <f>CONCATENATE("INSERT INTO picks (leagueId,rosterId,round,pick) VALUES (1,",Picks[DraftOrder],",",Picks[Round],",",Picks[Pick],")")</f>
        <v>INSERT INTO picks (leagueId,rosterId,round,pick) VALUES (1,14,3,42)</v>
      </c>
    </row>
    <row r="44" spans="1:4" x14ac:dyDescent="0.25">
      <c r="A44">
        <v>43</v>
      </c>
      <c r="B44">
        <f>CEILING(Picks[Pick]/14,1)</f>
        <v>4</v>
      </c>
      <c r="C44">
        <v>14</v>
      </c>
      <c r="D44" t="str">
        <f>CONCATENATE("INSERT INTO picks (leagueId,rosterId,round,pick) VALUES (1,",Picks[DraftOrder],",",Picks[Round],",",Picks[Pick],")")</f>
        <v>INSERT INTO picks (leagueId,rosterId,round,pick) VALUES (1,14,4,43)</v>
      </c>
    </row>
    <row r="45" spans="1:4" x14ac:dyDescent="0.25">
      <c r="A45">
        <v>44</v>
      </c>
      <c r="B45">
        <f>CEILING(Picks[Pick]/14,1)</f>
        <v>4</v>
      </c>
      <c r="C45">
        <v>13</v>
      </c>
      <c r="D45" t="str">
        <f>CONCATENATE("INSERT INTO picks (leagueId,rosterId,round,pick) VALUES (1,",Picks[DraftOrder],",",Picks[Round],",",Picks[Pick],")")</f>
        <v>INSERT INTO picks (leagueId,rosterId,round,pick) VALUES (1,13,4,44)</v>
      </c>
    </row>
    <row r="46" spans="1:4" x14ac:dyDescent="0.25">
      <c r="A46">
        <v>45</v>
      </c>
      <c r="B46">
        <f>CEILING(Picks[Pick]/14,1)</f>
        <v>4</v>
      </c>
      <c r="C46">
        <v>12</v>
      </c>
      <c r="D46" t="str">
        <f>CONCATENATE("INSERT INTO picks (leagueId,rosterId,round,pick) VALUES (1,",Picks[DraftOrder],",",Picks[Round],",",Picks[Pick],")")</f>
        <v>INSERT INTO picks (leagueId,rosterId,round,pick) VALUES (1,12,4,45)</v>
      </c>
    </row>
    <row r="47" spans="1:4" x14ac:dyDescent="0.25">
      <c r="A47">
        <v>46</v>
      </c>
      <c r="B47">
        <f>CEILING(Picks[Pick]/14,1)</f>
        <v>4</v>
      </c>
      <c r="C47">
        <v>11</v>
      </c>
      <c r="D47" t="str">
        <f>CONCATENATE("INSERT INTO picks (leagueId,rosterId,round,pick) VALUES (1,",Picks[DraftOrder],",",Picks[Round],",",Picks[Pick],")")</f>
        <v>INSERT INTO picks (leagueId,rosterId,round,pick) VALUES (1,11,4,46)</v>
      </c>
    </row>
    <row r="48" spans="1:4" x14ac:dyDescent="0.25">
      <c r="A48">
        <v>47</v>
      </c>
      <c r="B48">
        <f>CEILING(Picks[Pick]/14,1)</f>
        <v>4</v>
      </c>
      <c r="C48">
        <v>10</v>
      </c>
      <c r="D48" t="str">
        <f>CONCATENATE("INSERT INTO picks (leagueId,rosterId,round,pick) VALUES (1,",Picks[DraftOrder],",",Picks[Round],",",Picks[Pick],")")</f>
        <v>INSERT INTO picks (leagueId,rosterId,round,pick) VALUES (1,10,4,47)</v>
      </c>
    </row>
    <row r="49" spans="1:4" x14ac:dyDescent="0.25">
      <c r="A49">
        <v>48</v>
      </c>
      <c r="B49">
        <f>CEILING(Picks[Pick]/14,1)</f>
        <v>4</v>
      </c>
      <c r="C49">
        <v>9</v>
      </c>
      <c r="D49" t="str">
        <f>CONCATENATE("INSERT INTO picks (leagueId,rosterId,round,pick) VALUES (1,",Picks[DraftOrder],",",Picks[Round],",",Picks[Pick],")")</f>
        <v>INSERT INTO picks (leagueId,rosterId,round,pick) VALUES (1,9,4,48)</v>
      </c>
    </row>
    <row r="50" spans="1:4" x14ac:dyDescent="0.25">
      <c r="A50">
        <v>49</v>
      </c>
      <c r="B50">
        <f>CEILING(Picks[Pick]/14,1)</f>
        <v>4</v>
      </c>
      <c r="C50">
        <v>8</v>
      </c>
      <c r="D50" t="str">
        <f>CONCATENATE("INSERT INTO picks (leagueId,rosterId,round,pick) VALUES (1,",Picks[DraftOrder],",",Picks[Round],",",Picks[Pick],")")</f>
        <v>INSERT INTO picks (leagueId,rosterId,round,pick) VALUES (1,8,4,49)</v>
      </c>
    </row>
    <row r="51" spans="1:4" x14ac:dyDescent="0.25">
      <c r="A51">
        <v>50</v>
      </c>
      <c r="B51">
        <f>CEILING(Picks[Pick]/14,1)</f>
        <v>4</v>
      </c>
      <c r="C51">
        <v>7</v>
      </c>
      <c r="D51" t="str">
        <f>CONCATENATE("INSERT INTO picks (leagueId,rosterId,round,pick) VALUES (1,",Picks[DraftOrder],",",Picks[Round],",",Picks[Pick],")")</f>
        <v>INSERT INTO picks (leagueId,rosterId,round,pick) VALUES (1,7,4,50)</v>
      </c>
    </row>
    <row r="52" spans="1:4" x14ac:dyDescent="0.25">
      <c r="A52">
        <v>51</v>
      </c>
      <c r="B52">
        <f>CEILING(Picks[Pick]/14,1)</f>
        <v>4</v>
      </c>
      <c r="C52">
        <v>6</v>
      </c>
      <c r="D52" t="str">
        <f>CONCATENATE("INSERT INTO picks (leagueId,rosterId,round,pick) VALUES (1,",Picks[DraftOrder],",",Picks[Round],",",Picks[Pick],")")</f>
        <v>INSERT INTO picks (leagueId,rosterId,round,pick) VALUES (1,6,4,51)</v>
      </c>
    </row>
    <row r="53" spans="1:4" x14ac:dyDescent="0.25">
      <c r="A53">
        <v>52</v>
      </c>
      <c r="B53">
        <f>CEILING(Picks[Pick]/14,1)</f>
        <v>4</v>
      </c>
      <c r="C53">
        <v>5</v>
      </c>
      <c r="D53" t="str">
        <f>CONCATENATE("INSERT INTO picks (leagueId,rosterId,round,pick) VALUES (1,",Picks[DraftOrder],",",Picks[Round],",",Picks[Pick],")")</f>
        <v>INSERT INTO picks (leagueId,rosterId,round,pick) VALUES (1,5,4,52)</v>
      </c>
    </row>
    <row r="54" spans="1:4" x14ac:dyDescent="0.25">
      <c r="A54">
        <v>53</v>
      </c>
      <c r="B54">
        <f>CEILING(Picks[Pick]/14,1)</f>
        <v>4</v>
      </c>
      <c r="C54">
        <v>4</v>
      </c>
      <c r="D54" t="str">
        <f>CONCATENATE("INSERT INTO picks (leagueId,rosterId,round,pick) VALUES (1,",Picks[DraftOrder],",",Picks[Round],",",Picks[Pick],")")</f>
        <v>INSERT INTO picks (leagueId,rosterId,round,pick) VALUES (1,4,4,53)</v>
      </c>
    </row>
    <row r="55" spans="1:4" x14ac:dyDescent="0.25">
      <c r="A55">
        <v>54</v>
      </c>
      <c r="B55">
        <f>CEILING(Picks[Pick]/14,1)</f>
        <v>4</v>
      </c>
      <c r="C55">
        <v>3</v>
      </c>
      <c r="D55" t="str">
        <f>CONCATENATE("INSERT INTO picks (leagueId,rosterId,round,pick) VALUES (1,",Picks[DraftOrder],",",Picks[Round],",",Picks[Pick],")")</f>
        <v>INSERT INTO picks (leagueId,rosterId,round,pick) VALUES (1,3,4,54)</v>
      </c>
    </row>
    <row r="56" spans="1:4" x14ac:dyDescent="0.25">
      <c r="A56">
        <v>55</v>
      </c>
      <c r="B56">
        <f>CEILING(Picks[Pick]/14,1)</f>
        <v>4</v>
      </c>
      <c r="C56">
        <v>2</v>
      </c>
      <c r="D56" t="str">
        <f>CONCATENATE("INSERT INTO picks (leagueId,rosterId,round,pick) VALUES (1,",Picks[DraftOrder],",",Picks[Round],",",Picks[Pick],")")</f>
        <v>INSERT INTO picks (leagueId,rosterId,round,pick) VALUES (1,2,4,55)</v>
      </c>
    </row>
    <row r="57" spans="1:4" x14ac:dyDescent="0.25">
      <c r="A57">
        <v>56</v>
      </c>
      <c r="B57">
        <f>CEILING(Picks[Pick]/14,1)</f>
        <v>4</v>
      </c>
      <c r="C57">
        <v>1</v>
      </c>
      <c r="D57" t="str">
        <f>CONCATENATE("INSERT INTO picks (leagueId,rosterId,round,pick) VALUES (1,",Picks[DraftOrder],",",Picks[Round],",",Picks[Pick],")")</f>
        <v>INSERT INTO picks (leagueId,rosterId,round,pick) VALUES (1,1,4,56)</v>
      </c>
    </row>
    <row r="58" spans="1:4" x14ac:dyDescent="0.25">
      <c r="A58">
        <v>57</v>
      </c>
      <c r="B58">
        <f>CEILING(Picks[Pick]/14,1)</f>
        <v>5</v>
      </c>
      <c r="C58">
        <v>1</v>
      </c>
      <c r="D58" t="str">
        <f>CONCATENATE("INSERT INTO picks (leagueId,rosterId,round,pick) VALUES (1,",Picks[DraftOrder],",",Picks[Round],",",Picks[Pick],")")</f>
        <v>INSERT INTO picks (leagueId,rosterId,round,pick) VALUES (1,1,5,57)</v>
      </c>
    </row>
    <row r="59" spans="1:4" x14ac:dyDescent="0.25">
      <c r="A59">
        <v>58</v>
      </c>
      <c r="B59">
        <f>CEILING(Picks[Pick]/14,1)</f>
        <v>5</v>
      </c>
      <c r="C59">
        <v>2</v>
      </c>
      <c r="D59" t="str">
        <f>CONCATENATE("INSERT INTO picks (leagueId,rosterId,round,pick) VALUES (1,",Picks[DraftOrder],",",Picks[Round],",",Picks[Pick],")")</f>
        <v>INSERT INTO picks (leagueId,rosterId,round,pick) VALUES (1,2,5,58)</v>
      </c>
    </row>
    <row r="60" spans="1:4" x14ac:dyDescent="0.25">
      <c r="A60">
        <v>59</v>
      </c>
      <c r="B60">
        <f>CEILING(Picks[Pick]/14,1)</f>
        <v>5</v>
      </c>
      <c r="C60">
        <v>3</v>
      </c>
      <c r="D60" t="str">
        <f>CONCATENATE("INSERT INTO picks (leagueId,rosterId,round,pick) VALUES (1,",Picks[DraftOrder],",",Picks[Round],",",Picks[Pick],")")</f>
        <v>INSERT INTO picks (leagueId,rosterId,round,pick) VALUES (1,3,5,59)</v>
      </c>
    </row>
    <row r="61" spans="1:4" x14ac:dyDescent="0.25">
      <c r="A61">
        <v>60</v>
      </c>
      <c r="B61">
        <f>CEILING(Picks[Pick]/14,1)</f>
        <v>5</v>
      </c>
      <c r="C61">
        <v>4</v>
      </c>
      <c r="D61" t="str">
        <f>CONCATENATE("INSERT INTO picks (leagueId,rosterId,round,pick) VALUES (1,",Picks[DraftOrder],",",Picks[Round],",",Picks[Pick],")")</f>
        <v>INSERT INTO picks (leagueId,rosterId,round,pick) VALUES (1,4,5,60)</v>
      </c>
    </row>
    <row r="62" spans="1:4" x14ac:dyDescent="0.25">
      <c r="A62">
        <v>61</v>
      </c>
      <c r="B62">
        <f>CEILING(Picks[Pick]/14,1)</f>
        <v>5</v>
      </c>
      <c r="C62">
        <v>5</v>
      </c>
      <c r="D62" t="str">
        <f>CONCATENATE("INSERT INTO picks (leagueId,rosterId,round,pick) VALUES (1,",Picks[DraftOrder],",",Picks[Round],",",Picks[Pick],")")</f>
        <v>INSERT INTO picks (leagueId,rosterId,round,pick) VALUES (1,5,5,61)</v>
      </c>
    </row>
    <row r="63" spans="1:4" x14ac:dyDescent="0.25">
      <c r="A63">
        <v>62</v>
      </c>
      <c r="B63">
        <f>CEILING(Picks[Pick]/14,1)</f>
        <v>5</v>
      </c>
      <c r="C63">
        <v>6</v>
      </c>
      <c r="D63" t="str">
        <f>CONCATENATE("INSERT INTO picks (leagueId,rosterId,round,pick) VALUES (1,",Picks[DraftOrder],",",Picks[Round],",",Picks[Pick],")")</f>
        <v>INSERT INTO picks (leagueId,rosterId,round,pick) VALUES (1,6,5,62)</v>
      </c>
    </row>
    <row r="64" spans="1:4" x14ac:dyDescent="0.25">
      <c r="A64">
        <v>63</v>
      </c>
      <c r="B64">
        <f>CEILING(Picks[Pick]/14,1)</f>
        <v>5</v>
      </c>
      <c r="C64">
        <v>7</v>
      </c>
      <c r="D64" t="str">
        <f>CONCATENATE("INSERT INTO picks (leagueId,rosterId,round,pick) VALUES (1,",Picks[DraftOrder],",",Picks[Round],",",Picks[Pick],")")</f>
        <v>INSERT INTO picks (leagueId,rosterId,round,pick) VALUES (1,7,5,63)</v>
      </c>
    </row>
    <row r="65" spans="1:4" x14ac:dyDescent="0.25">
      <c r="A65">
        <v>64</v>
      </c>
      <c r="B65">
        <f>CEILING(Picks[Pick]/14,1)</f>
        <v>5</v>
      </c>
      <c r="C65">
        <v>8</v>
      </c>
      <c r="D65" t="str">
        <f>CONCATENATE("INSERT INTO picks (leagueId,rosterId,round,pick) VALUES (1,",Picks[DraftOrder],",",Picks[Round],",",Picks[Pick],")")</f>
        <v>INSERT INTO picks (leagueId,rosterId,round,pick) VALUES (1,8,5,64)</v>
      </c>
    </row>
    <row r="66" spans="1:4" x14ac:dyDescent="0.25">
      <c r="A66">
        <v>65</v>
      </c>
      <c r="B66">
        <f>CEILING(Picks[Pick]/14,1)</f>
        <v>5</v>
      </c>
      <c r="C66">
        <v>9</v>
      </c>
      <c r="D66" t="str">
        <f>CONCATENATE("INSERT INTO picks (leagueId,rosterId,round,pick) VALUES (1,",Picks[DraftOrder],",",Picks[Round],",",Picks[Pick],")")</f>
        <v>INSERT INTO picks (leagueId,rosterId,round,pick) VALUES (1,9,5,65)</v>
      </c>
    </row>
    <row r="67" spans="1:4" x14ac:dyDescent="0.25">
      <c r="A67">
        <v>66</v>
      </c>
      <c r="B67">
        <f>CEILING(Picks[Pick]/14,1)</f>
        <v>5</v>
      </c>
      <c r="C67">
        <v>10</v>
      </c>
      <c r="D67" t="str">
        <f>CONCATENATE("INSERT INTO picks (leagueId,rosterId,round,pick) VALUES (1,",Picks[DraftOrder],",",Picks[Round],",",Picks[Pick],")")</f>
        <v>INSERT INTO picks (leagueId,rosterId,round,pick) VALUES (1,10,5,66)</v>
      </c>
    </row>
    <row r="68" spans="1:4" x14ac:dyDescent="0.25">
      <c r="A68">
        <v>67</v>
      </c>
      <c r="B68">
        <f>CEILING(Picks[Pick]/14,1)</f>
        <v>5</v>
      </c>
      <c r="C68">
        <v>11</v>
      </c>
      <c r="D68" t="str">
        <f>CONCATENATE("INSERT INTO picks (leagueId,rosterId,round,pick) VALUES (1,",Picks[DraftOrder],",",Picks[Round],",",Picks[Pick],")")</f>
        <v>INSERT INTO picks (leagueId,rosterId,round,pick) VALUES (1,11,5,67)</v>
      </c>
    </row>
    <row r="69" spans="1:4" x14ac:dyDescent="0.25">
      <c r="A69">
        <v>68</v>
      </c>
      <c r="B69">
        <f>CEILING(Picks[Pick]/14,1)</f>
        <v>5</v>
      </c>
      <c r="C69">
        <v>12</v>
      </c>
      <c r="D69" t="str">
        <f>CONCATENATE("INSERT INTO picks (leagueId,rosterId,round,pick) VALUES (1,",Picks[DraftOrder],",",Picks[Round],",",Picks[Pick],")")</f>
        <v>INSERT INTO picks (leagueId,rosterId,round,pick) VALUES (1,12,5,68)</v>
      </c>
    </row>
    <row r="70" spans="1:4" x14ac:dyDescent="0.25">
      <c r="A70">
        <v>69</v>
      </c>
      <c r="B70">
        <f>CEILING(Picks[Pick]/14,1)</f>
        <v>5</v>
      </c>
      <c r="C70">
        <v>13</v>
      </c>
      <c r="D70" t="str">
        <f>CONCATENATE("INSERT INTO picks (leagueId,rosterId,round,pick) VALUES (1,",Picks[DraftOrder],",",Picks[Round],",",Picks[Pick],")")</f>
        <v>INSERT INTO picks (leagueId,rosterId,round,pick) VALUES (1,13,5,69)</v>
      </c>
    </row>
    <row r="71" spans="1:4" x14ac:dyDescent="0.25">
      <c r="A71">
        <v>70</v>
      </c>
      <c r="B71">
        <f>CEILING(Picks[Pick]/14,1)</f>
        <v>5</v>
      </c>
      <c r="C71">
        <v>14</v>
      </c>
      <c r="D71" t="str">
        <f>CONCATENATE("INSERT INTO picks (leagueId,rosterId,round,pick) VALUES (1,",Picks[DraftOrder],",",Picks[Round],",",Picks[Pick],")")</f>
        <v>INSERT INTO picks (leagueId,rosterId,round,pick) VALUES (1,14,5,70)</v>
      </c>
    </row>
    <row r="72" spans="1:4" x14ac:dyDescent="0.25">
      <c r="A72">
        <v>71</v>
      </c>
      <c r="B72">
        <f>CEILING(Picks[Pick]/14,1)</f>
        <v>6</v>
      </c>
      <c r="C72">
        <v>14</v>
      </c>
      <c r="D72" t="str">
        <f>CONCATENATE("INSERT INTO picks (leagueId,rosterId,round,pick) VALUES (1,",Picks[DraftOrder],",",Picks[Round],",",Picks[Pick],")")</f>
        <v>INSERT INTO picks (leagueId,rosterId,round,pick) VALUES (1,14,6,71)</v>
      </c>
    </row>
    <row r="73" spans="1:4" x14ac:dyDescent="0.25">
      <c r="A73">
        <v>72</v>
      </c>
      <c r="B73">
        <f>CEILING(Picks[Pick]/14,1)</f>
        <v>6</v>
      </c>
      <c r="C73">
        <v>13</v>
      </c>
      <c r="D73" t="str">
        <f>CONCATENATE("INSERT INTO picks (leagueId,rosterId,round,pick) VALUES (1,",Picks[DraftOrder],",",Picks[Round],",",Picks[Pick],")")</f>
        <v>INSERT INTO picks (leagueId,rosterId,round,pick) VALUES (1,13,6,72)</v>
      </c>
    </row>
    <row r="74" spans="1:4" x14ac:dyDescent="0.25">
      <c r="A74">
        <v>73</v>
      </c>
      <c r="B74">
        <f>CEILING(Picks[Pick]/14,1)</f>
        <v>6</v>
      </c>
      <c r="C74">
        <v>12</v>
      </c>
      <c r="D74" t="str">
        <f>CONCATENATE("INSERT INTO picks (leagueId,rosterId,round,pick) VALUES (1,",Picks[DraftOrder],",",Picks[Round],",",Picks[Pick],")")</f>
        <v>INSERT INTO picks (leagueId,rosterId,round,pick) VALUES (1,12,6,73)</v>
      </c>
    </row>
    <row r="75" spans="1:4" x14ac:dyDescent="0.25">
      <c r="A75">
        <v>74</v>
      </c>
      <c r="B75">
        <f>CEILING(Picks[Pick]/14,1)</f>
        <v>6</v>
      </c>
      <c r="C75">
        <v>11</v>
      </c>
      <c r="D75" t="str">
        <f>CONCATENATE("INSERT INTO picks (leagueId,rosterId,round,pick) VALUES (1,",Picks[DraftOrder],",",Picks[Round],",",Picks[Pick],")")</f>
        <v>INSERT INTO picks (leagueId,rosterId,round,pick) VALUES (1,11,6,74)</v>
      </c>
    </row>
    <row r="76" spans="1:4" x14ac:dyDescent="0.25">
      <c r="A76">
        <v>75</v>
      </c>
      <c r="B76">
        <f>CEILING(Picks[Pick]/14,1)</f>
        <v>6</v>
      </c>
      <c r="C76">
        <v>10</v>
      </c>
      <c r="D76" t="str">
        <f>CONCATENATE("INSERT INTO picks (leagueId,rosterId,round,pick) VALUES (1,",Picks[DraftOrder],",",Picks[Round],",",Picks[Pick],")")</f>
        <v>INSERT INTO picks (leagueId,rosterId,round,pick) VALUES (1,10,6,75)</v>
      </c>
    </row>
    <row r="77" spans="1:4" x14ac:dyDescent="0.25">
      <c r="A77">
        <v>76</v>
      </c>
      <c r="B77">
        <f>CEILING(Picks[Pick]/14,1)</f>
        <v>6</v>
      </c>
      <c r="C77">
        <v>9</v>
      </c>
      <c r="D77" t="str">
        <f>CONCATENATE("INSERT INTO picks (leagueId,rosterId,round,pick) VALUES (1,",Picks[DraftOrder],",",Picks[Round],",",Picks[Pick],")")</f>
        <v>INSERT INTO picks (leagueId,rosterId,round,pick) VALUES (1,9,6,76)</v>
      </c>
    </row>
    <row r="78" spans="1:4" x14ac:dyDescent="0.25">
      <c r="A78">
        <v>77</v>
      </c>
      <c r="B78">
        <f>CEILING(Picks[Pick]/14,1)</f>
        <v>6</v>
      </c>
      <c r="C78">
        <v>8</v>
      </c>
      <c r="D78" t="str">
        <f>CONCATENATE("INSERT INTO picks (leagueId,rosterId,round,pick) VALUES (1,",Picks[DraftOrder],",",Picks[Round],",",Picks[Pick],")")</f>
        <v>INSERT INTO picks (leagueId,rosterId,round,pick) VALUES (1,8,6,77)</v>
      </c>
    </row>
    <row r="79" spans="1:4" x14ac:dyDescent="0.25">
      <c r="A79">
        <v>78</v>
      </c>
      <c r="B79">
        <f>CEILING(Picks[Pick]/14,1)</f>
        <v>6</v>
      </c>
      <c r="C79">
        <v>7</v>
      </c>
      <c r="D79" t="str">
        <f>CONCATENATE("INSERT INTO picks (leagueId,rosterId,round,pick) VALUES (1,",Picks[DraftOrder],",",Picks[Round],",",Picks[Pick],")")</f>
        <v>INSERT INTO picks (leagueId,rosterId,round,pick) VALUES (1,7,6,78)</v>
      </c>
    </row>
    <row r="80" spans="1:4" x14ac:dyDescent="0.25">
      <c r="A80">
        <v>79</v>
      </c>
      <c r="B80">
        <f>CEILING(Picks[Pick]/14,1)</f>
        <v>6</v>
      </c>
      <c r="C80">
        <v>6</v>
      </c>
      <c r="D80" t="str">
        <f>CONCATENATE("INSERT INTO picks (leagueId,rosterId,round,pick) VALUES (1,",Picks[DraftOrder],",",Picks[Round],",",Picks[Pick],")")</f>
        <v>INSERT INTO picks (leagueId,rosterId,round,pick) VALUES (1,6,6,79)</v>
      </c>
    </row>
    <row r="81" spans="1:4" x14ac:dyDescent="0.25">
      <c r="A81">
        <v>80</v>
      </c>
      <c r="B81">
        <f>CEILING(Picks[Pick]/14,1)</f>
        <v>6</v>
      </c>
      <c r="C81">
        <v>5</v>
      </c>
      <c r="D81" t="str">
        <f>CONCATENATE("INSERT INTO picks (leagueId,rosterId,round,pick) VALUES (1,",Picks[DraftOrder],",",Picks[Round],",",Picks[Pick],")")</f>
        <v>INSERT INTO picks (leagueId,rosterId,round,pick) VALUES (1,5,6,80)</v>
      </c>
    </row>
    <row r="82" spans="1:4" x14ac:dyDescent="0.25">
      <c r="A82">
        <v>81</v>
      </c>
      <c r="B82">
        <f>CEILING(Picks[Pick]/14,1)</f>
        <v>6</v>
      </c>
      <c r="C82">
        <v>4</v>
      </c>
      <c r="D82" t="str">
        <f>CONCATENATE("INSERT INTO picks (leagueId,rosterId,round,pick) VALUES (1,",Picks[DraftOrder],",",Picks[Round],",",Picks[Pick],")")</f>
        <v>INSERT INTO picks (leagueId,rosterId,round,pick) VALUES (1,4,6,81)</v>
      </c>
    </row>
    <row r="83" spans="1:4" x14ac:dyDescent="0.25">
      <c r="A83">
        <v>82</v>
      </c>
      <c r="B83">
        <f>CEILING(Picks[Pick]/14,1)</f>
        <v>6</v>
      </c>
      <c r="C83">
        <v>3</v>
      </c>
      <c r="D83" t="str">
        <f>CONCATENATE("INSERT INTO picks (leagueId,rosterId,round,pick) VALUES (1,",Picks[DraftOrder],",",Picks[Round],",",Picks[Pick],")")</f>
        <v>INSERT INTO picks (leagueId,rosterId,round,pick) VALUES (1,3,6,82)</v>
      </c>
    </row>
    <row r="84" spans="1:4" x14ac:dyDescent="0.25">
      <c r="A84">
        <v>83</v>
      </c>
      <c r="B84">
        <f>CEILING(Picks[Pick]/14,1)</f>
        <v>6</v>
      </c>
      <c r="C84">
        <v>2</v>
      </c>
      <c r="D84" t="str">
        <f>CONCATENATE("INSERT INTO picks (leagueId,rosterId,round,pick) VALUES (1,",Picks[DraftOrder],",",Picks[Round],",",Picks[Pick],")")</f>
        <v>INSERT INTO picks (leagueId,rosterId,round,pick) VALUES (1,2,6,83)</v>
      </c>
    </row>
    <row r="85" spans="1:4" x14ac:dyDescent="0.25">
      <c r="A85">
        <v>84</v>
      </c>
      <c r="B85">
        <f>CEILING(Picks[Pick]/14,1)</f>
        <v>6</v>
      </c>
      <c r="C85">
        <v>1</v>
      </c>
      <c r="D85" t="str">
        <f>CONCATENATE("INSERT INTO picks (leagueId,rosterId,round,pick) VALUES (1,",Picks[DraftOrder],",",Picks[Round],",",Picks[Pick],")")</f>
        <v>INSERT INTO picks (leagueId,rosterId,round,pick) VALUES (1,1,6,84)</v>
      </c>
    </row>
    <row r="86" spans="1:4" x14ac:dyDescent="0.25">
      <c r="A86">
        <v>85</v>
      </c>
      <c r="B86">
        <f>CEILING(Picks[Pick]/14,1)</f>
        <v>7</v>
      </c>
      <c r="C86">
        <v>1</v>
      </c>
      <c r="D86" t="str">
        <f>CONCATENATE("INSERT INTO picks (leagueId,rosterId,round,pick) VALUES (1,",Picks[DraftOrder],",",Picks[Round],",",Picks[Pick],")")</f>
        <v>INSERT INTO picks (leagueId,rosterId,round,pick) VALUES (1,1,7,85)</v>
      </c>
    </row>
    <row r="87" spans="1:4" x14ac:dyDescent="0.25">
      <c r="A87">
        <v>86</v>
      </c>
      <c r="B87">
        <f>CEILING(Picks[Pick]/14,1)</f>
        <v>7</v>
      </c>
      <c r="C87">
        <v>2</v>
      </c>
      <c r="D87" t="str">
        <f>CONCATENATE("INSERT INTO picks (leagueId,rosterId,round,pick) VALUES (1,",Picks[DraftOrder],",",Picks[Round],",",Picks[Pick],")")</f>
        <v>INSERT INTO picks (leagueId,rosterId,round,pick) VALUES (1,2,7,86)</v>
      </c>
    </row>
    <row r="88" spans="1:4" x14ac:dyDescent="0.25">
      <c r="A88">
        <v>87</v>
      </c>
      <c r="B88">
        <f>CEILING(Picks[Pick]/14,1)</f>
        <v>7</v>
      </c>
      <c r="C88">
        <v>3</v>
      </c>
      <c r="D88" t="str">
        <f>CONCATENATE("INSERT INTO picks (leagueId,rosterId,round,pick) VALUES (1,",Picks[DraftOrder],",",Picks[Round],",",Picks[Pick],")")</f>
        <v>INSERT INTO picks (leagueId,rosterId,round,pick) VALUES (1,3,7,87)</v>
      </c>
    </row>
    <row r="89" spans="1:4" x14ac:dyDescent="0.25">
      <c r="A89">
        <v>88</v>
      </c>
      <c r="B89">
        <f>CEILING(Picks[Pick]/14,1)</f>
        <v>7</v>
      </c>
      <c r="C89">
        <v>4</v>
      </c>
      <c r="D89" t="str">
        <f>CONCATENATE("INSERT INTO picks (leagueId,rosterId,round,pick) VALUES (1,",Picks[DraftOrder],",",Picks[Round],",",Picks[Pick],")")</f>
        <v>INSERT INTO picks (leagueId,rosterId,round,pick) VALUES (1,4,7,88)</v>
      </c>
    </row>
    <row r="90" spans="1:4" x14ac:dyDescent="0.25">
      <c r="A90">
        <v>89</v>
      </c>
      <c r="B90">
        <f>CEILING(Picks[Pick]/14,1)</f>
        <v>7</v>
      </c>
      <c r="C90">
        <v>5</v>
      </c>
      <c r="D90" t="str">
        <f>CONCATENATE("INSERT INTO picks (leagueId,rosterId,round,pick) VALUES (1,",Picks[DraftOrder],",",Picks[Round],",",Picks[Pick],")")</f>
        <v>INSERT INTO picks (leagueId,rosterId,round,pick) VALUES (1,5,7,89)</v>
      </c>
    </row>
    <row r="91" spans="1:4" x14ac:dyDescent="0.25">
      <c r="A91">
        <v>90</v>
      </c>
      <c r="B91">
        <f>CEILING(Picks[Pick]/14,1)</f>
        <v>7</v>
      </c>
      <c r="C91">
        <v>6</v>
      </c>
      <c r="D91" t="str">
        <f>CONCATENATE("INSERT INTO picks (leagueId,rosterId,round,pick) VALUES (1,",Picks[DraftOrder],",",Picks[Round],",",Picks[Pick],")")</f>
        <v>INSERT INTO picks (leagueId,rosterId,round,pick) VALUES (1,6,7,90)</v>
      </c>
    </row>
    <row r="92" spans="1:4" x14ac:dyDescent="0.25">
      <c r="A92">
        <v>91</v>
      </c>
      <c r="B92">
        <f>CEILING(Picks[Pick]/14,1)</f>
        <v>7</v>
      </c>
      <c r="C92">
        <v>7</v>
      </c>
      <c r="D92" t="str">
        <f>CONCATENATE("INSERT INTO picks (leagueId,rosterId,round,pick) VALUES (1,",Picks[DraftOrder],",",Picks[Round],",",Picks[Pick],")")</f>
        <v>INSERT INTO picks (leagueId,rosterId,round,pick) VALUES (1,7,7,91)</v>
      </c>
    </row>
    <row r="93" spans="1:4" x14ac:dyDescent="0.25">
      <c r="A93">
        <v>92</v>
      </c>
      <c r="B93">
        <f>CEILING(Picks[Pick]/14,1)</f>
        <v>7</v>
      </c>
      <c r="C93">
        <v>8</v>
      </c>
      <c r="D93" t="str">
        <f>CONCATENATE("INSERT INTO picks (leagueId,rosterId,round,pick) VALUES (1,",Picks[DraftOrder],",",Picks[Round],",",Picks[Pick],")")</f>
        <v>INSERT INTO picks (leagueId,rosterId,round,pick) VALUES (1,8,7,92)</v>
      </c>
    </row>
    <row r="94" spans="1:4" x14ac:dyDescent="0.25">
      <c r="A94">
        <v>93</v>
      </c>
      <c r="B94">
        <f>CEILING(Picks[Pick]/14,1)</f>
        <v>7</v>
      </c>
      <c r="C94">
        <v>9</v>
      </c>
      <c r="D94" t="str">
        <f>CONCATENATE("INSERT INTO picks (leagueId,rosterId,round,pick) VALUES (1,",Picks[DraftOrder],",",Picks[Round],",",Picks[Pick],")")</f>
        <v>INSERT INTO picks (leagueId,rosterId,round,pick) VALUES (1,9,7,93)</v>
      </c>
    </row>
    <row r="95" spans="1:4" x14ac:dyDescent="0.25">
      <c r="A95">
        <v>94</v>
      </c>
      <c r="B95">
        <f>CEILING(Picks[Pick]/14,1)</f>
        <v>7</v>
      </c>
      <c r="C95">
        <v>10</v>
      </c>
      <c r="D95" t="str">
        <f>CONCATENATE("INSERT INTO picks (leagueId,rosterId,round,pick) VALUES (1,",Picks[DraftOrder],",",Picks[Round],",",Picks[Pick],")")</f>
        <v>INSERT INTO picks (leagueId,rosterId,round,pick) VALUES (1,10,7,94)</v>
      </c>
    </row>
    <row r="96" spans="1:4" x14ac:dyDescent="0.25">
      <c r="A96">
        <v>95</v>
      </c>
      <c r="B96">
        <f>CEILING(Picks[Pick]/14,1)</f>
        <v>7</v>
      </c>
      <c r="C96">
        <v>11</v>
      </c>
      <c r="D96" t="str">
        <f>CONCATENATE("INSERT INTO picks (leagueId,rosterId,round,pick) VALUES (1,",Picks[DraftOrder],",",Picks[Round],",",Picks[Pick],")")</f>
        <v>INSERT INTO picks (leagueId,rosterId,round,pick) VALUES (1,11,7,95)</v>
      </c>
    </row>
    <row r="97" spans="1:4" x14ac:dyDescent="0.25">
      <c r="A97">
        <v>96</v>
      </c>
      <c r="B97">
        <f>CEILING(Picks[Pick]/14,1)</f>
        <v>7</v>
      </c>
      <c r="C97">
        <v>12</v>
      </c>
      <c r="D97" t="str">
        <f>CONCATENATE("INSERT INTO picks (leagueId,rosterId,round,pick) VALUES (1,",Picks[DraftOrder],",",Picks[Round],",",Picks[Pick],")")</f>
        <v>INSERT INTO picks (leagueId,rosterId,round,pick) VALUES (1,12,7,96)</v>
      </c>
    </row>
    <row r="98" spans="1:4" x14ac:dyDescent="0.25">
      <c r="A98">
        <v>97</v>
      </c>
      <c r="B98">
        <f>CEILING(Picks[Pick]/14,1)</f>
        <v>7</v>
      </c>
      <c r="C98">
        <v>13</v>
      </c>
      <c r="D98" t="str">
        <f>CONCATENATE("INSERT INTO picks (leagueId,rosterId,round,pick) VALUES (1,",Picks[DraftOrder],",",Picks[Round],",",Picks[Pick],")")</f>
        <v>INSERT INTO picks (leagueId,rosterId,round,pick) VALUES (1,13,7,97)</v>
      </c>
    </row>
    <row r="99" spans="1:4" x14ac:dyDescent="0.25">
      <c r="A99">
        <v>98</v>
      </c>
      <c r="B99">
        <f>CEILING(Picks[Pick]/14,1)</f>
        <v>7</v>
      </c>
      <c r="C99">
        <v>14</v>
      </c>
      <c r="D99" t="str">
        <f>CONCATENATE("INSERT INTO picks (leagueId,rosterId,round,pick) VALUES (1,",Picks[DraftOrder],",",Picks[Round],",",Picks[Pick],")")</f>
        <v>INSERT INTO picks (leagueId,rosterId,round,pick) VALUES (1,14,7,98)</v>
      </c>
    </row>
    <row r="100" spans="1:4" x14ac:dyDescent="0.25">
      <c r="A100">
        <v>99</v>
      </c>
      <c r="B100">
        <f>CEILING(Picks[Pick]/14,1)</f>
        <v>8</v>
      </c>
      <c r="C100">
        <v>14</v>
      </c>
      <c r="D100" t="str">
        <f>CONCATENATE("INSERT INTO picks (leagueId,rosterId,round,pick) VALUES (1,",Picks[DraftOrder],",",Picks[Round],",",Picks[Pick],")")</f>
        <v>INSERT INTO picks (leagueId,rosterId,round,pick) VALUES (1,14,8,99)</v>
      </c>
    </row>
    <row r="101" spans="1:4" x14ac:dyDescent="0.25">
      <c r="A101">
        <v>100</v>
      </c>
      <c r="B101">
        <f>CEILING(Picks[Pick]/14,1)</f>
        <v>8</v>
      </c>
      <c r="C101">
        <v>13</v>
      </c>
      <c r="D101" t="str">
        <f>CONCATENATE("INSERT INTO picks (leagueId,rosterId,round,pick) VALUES (1,",Picks[DraftOrder],",",Picks[Round],",",Picks[Pick],")")</f>
        <v>INSERT INTO picks (leagueId,rosterId,round,pick) VALUES (1,13,8,100)</v>
      </c>
    </row>
    <row r="102" spans="1:4" x14ac:dyDescent="0.25">
      <c r="A102">
        <v>101</v>
      </c>
      <c r="B102">
        <f>CEILING(Picks[Pick]/14,1)</f>
        <v>8</v>
      </c>
      <c r="C102">
        <v>12</v>
      </c>
      <c r="D102" t="str">
        <f>CONCATENATE("INSERT INTO picks (leagueId,rosterId,round,pick) VALUES (1,",Picks[DraftOrder],",",Picks[Round],",",Picks[Pick],")")</f>
        <v>INSERT INTO picks (leagueId,rosterId,round,pick) VALUES (1,12,8,101)</v>
      </c>
    </row>
    <row r="103" spans="1:4" x14ac:dyDescent="0.25">
      <c r="A103">
        <v>102</v>
      </c>
      <c r="B103">
        <f>CEILING(Picks[Pick]/14,1)</f>
        <v>8</v>
      </c>
      <c r="C103">
        <v>11</v>
      </c>
      <c r="D103" t="str">
        <f>CONCATENATE("INSERT INTO picks (leagueId,rosterId,round,pick) VALUES (1,",Picks[DraftOrder],",",Picks[Round],",",Picks[Pick],")")</f>
        <v>INSERT INTO picks (leagueId,rosterId,round,pick) VALUES (1,11,8,102)</v>
      </c>
    </row>
    <row r="104" spans="1:4" x14ac:dyDescent="0.25">
      <c r="A104">
        <v>103</v>
      </c>
      <c r="B104">
        <f>CEILING(Picks[Pick]/14,1)</f>
        <v>8</v>
      </c>
      <c r="C104">
        <v>10</v>
      </c>
      <c r="D104" t="str">
        <f>CONCATENATE("INSERT INTO picks (leagueId,rosterId,round,pick) VALUES (1,",Picks[DraftOrder],",",Picks[Round],",",Picks[Pick],")")</f>
        <v>INSERT INTO picks (leagueId,rosterId,round,pick) VALUES (1,10,8,103)</v>
      </c>
    </row>
    <row r="105" spans="1:4" x14ac:dyDescent="0.25">
      <c r="A105">
        <v>104</v>
      </c>
      <c r="B105">
        <f>CEILING(Picks[Pick]/14,1)</f>
        <v>8</v>
      </c>
      <c r="C105">
        <v>9</v>
      </c>
      <c r="D105" t="str">
        <f>CONCATENATE("INSERT INTO picks (leagueId,rosterId,round,pick) VALUES (1,",Picks[DraftOrder],",",Picks[Round],",",Picks[Pick],")")</f>
        <v>INSERT INTO picks (leagueId,rosterId,round,pick) VALUES (1,9,8,104)</v>
      </c>
    </row>
    <row r="106" spans="1:4" x14ac:dyDescent="0.25">
      <c r="A106">
        <v>105</v>
      </c>
      <c r="B106">
        <f>CEILING(Picks[Pick]/14,1)</f>
        <v>8</v>
      </c>
      <c r="C106">
        <v>8</v>
      </c>
      <c r="D106" t="str">
        <f>CONCATENATE("INSERT INTO picks (leagueId,rosterId,round,pick) VALUES (1,",Picks[DraftOrder],",",Picks[Round],",",Picks[Pick],")")</f>
        <v>INSERT INTO picks (leagueId,rosterId,round,pick) VALUES (1,8,8,105)</v>
      </c>
    </row>
    <row r="107" spans="1:4" x14ac:dyDescent="0.25">
      <c r="A107">
        <v>106</v>
      </c>
      <c r="B107">
        <f>CEILING(Picks[Pick]/14,1)</f>
        <v>8</v>
      </c>
      <c r="C107">
        <v>7</v>
      </c>
      <c r="D107" t="str">
        <f>CONCATENATE("INSERT INTO picks (leagueId,rosterId,round,pick) VALUES (1,",Picks[DraftOrder],",",Picks[Round],",",Picks[Pick],")")</f>
        <v>INSERT INTO picks (leagueId,rosterId,round,pick) VALUES (1,7,8,106)</v>
      </c>
    </row>
    <row r="108" spans="1:4" x14ac:dyDescent="0.25">
      <c r="A108">
        <v>107</v>
      </c>
      <c r="B108">
        <f>CEILING(Picks[Pick]/14,1)</f>
        <v>8</v>
      </c>
      <c r="C108">
        <v>6</v>
      </c>
      <c r="D108" t="str">
        <f>CONCATENATE("INSERT INTO picks (leagueId,rosterId,round,pick) VALUES (1,",Picks[DraftOrder],",",Picks[Round],",",Picks[Pick],")")</f>
        <v>INSERT INTO picks (leagueId,rosterId,round,pick) VALUES (1,6,8,107)</v>
      </c>
    </row>
    <row r="109" spans="1:4" x14ac:dyDescent="0.25">
      <c r="A109">
        <v>108</v>
      </c>
      <c r="B109">
        <f>CEILING(Picks[Pick]/14,1)</f>
        <v>8</v>
      </c>
      <c r="C109">
        <v>5</v>
      </c>
      <c r="D109" t="str">
        <f>CONCATENATE("INSERT INTO picks (leagueId,rosterId,round,pick) VALUES (1,",Picks[DraftOrder],",",Picks[Round],",",Picks[Pick],")")</f>
        <v>INSERT INTO picks (leagueId,rosterId,round,pick) VALUES (1,5,8,108)</v>
      </c>
    </row>
    <row r="110" spans="1:4" x14ac:dyDescent="0.25">
      <c r="A110">
        <v>109</v>
      </c>
      <c r="B110">
        <f>CEILING(Picks[Pick]/14,1)</f>
        <v>8</v>
      </c>
      <c r="C110">
        <v>4</v>
      </c>
      <c r="D110" t="str">
        <f>CONCATENATE("INSERT INTO picks (leagueId,rosterId,round,pick) VALUES (1,",Picks[DraftOrder],",",Picks[Round],",",Picks[Pick],")")</f>
        <v>INSERT INTO picks (leagueId,rosterId,round,pick) VALUES (1,4,8,109)</v>
      </c>
    </row>
    <row r="111" spans="1:4" x14ac:dyDescent="0.25">
      <c r="A111">
        <v>110</v>
      </c>
      <c r="B111">
        <f>CEILING(Picks[Pick]/14,1)</f>
        <v>8</v>
      </c>
      <c r="C111">
        <v>3</v>
      </c>
      <c r="D111" t="str">
        <f>CONCATENATE("INSERT INTO picks (leagueId,rosterId,round,pick) VALUES (1,",Picks[DraftOrder],",",Picks[Round],",",Picks[Pick],")")</f>
        <v>INSERT INTO picks (leagueId,rosterId,round,pick) VALUES (1,3,8,110)</v>
      </c>
    </row>
    <row r="112" spans="1:4" x14ac:dyDescent="0.25">
      <c r="A112">
        <v>111</v>
      </c>
      <c r="B112">
        <f>CEILING(Picks[Pick]/14,1)</f>
        <v>8</v>
      </c>
      <c r="C112">
        <v>2</v>
      </c>
      <c r="D112" t="str">
        <f>CONCATENATE("INSERT INTO picks (leagueId,rosterId,round,pick) VALUES (1,",Picks[DraftOrder],",",Picks[Round],",",Picks[Pick],")")</f>
        <v>INSERT INTO picks (leagueId,rosterId,round,pick) VALUES (1,2,8,111)</v>
      </c>
    </row>
    <row r="113" spans="1:4" x14ac:dyDescent="0.25">
      <c r="A113">
        <v>112</v>
      </c>
      <c r="B113">
        <f>CEILING(Picks[Pick]/14,1)</f>
        <v>8</v>
      </c>
      <c r="C113">
        <v>1</v>
      </c>
      <c r="D113" t="str">
        <f>CONCATENATE("INSERT INTO picks (leagueId,rosterId,round,pick) VALUES (1,",Picks[DraftOrder],",",Picks[Round],",",Picks[Pick],")")</f>
        <v>INSERT INTO picks (leagueId,rosterId,round,pick) VALUES (1,1,8,112)</v>
      </c>
    </row>
    <row r="114" spans="1:4" x14ac:dyDescent="0.25">
      <c r="A114">
        <v>113</v>
      </c>
      <c r="B114">
        <f>CEILING(Picks[Pick]/14,1)</f>
        <v>9</v>
      </c>
      <c r="C114">
        <v>1</v>
      </c>
      <c r="D114" t="str">
        <f>CONCATENATE("INSERT INTO picks (leagueId,rosterId,round,pick) VALUES (1,",Picks[DraftOrder],",",Picks[Round],",",Picks[Pick],")")</f>
        <v>INSERT INTO picks (leagueId,rosterId,round,pick) VALUES (1,1,9,113)</v>
      </c>
    </row>
    <row r="115" spans="1:4" x14ac:dyDescent="0.25">
      <c r="A115">
        <v>114</v>
      </c>
      <c r="B115">
        <f>CEILING(Picks[Pick]/14,1)</f>
        <v>9</v>
      </c>
      <c r="C115">
        <v>2</v>
      </c>
      <c r="D115" t="str">
        <f>CONCATENATE("INSERT INTO picks (leagueId,rosterId,round,pick) VALUES (1,",Picks[DraftOrder],",",Picks[Round],",",Picks[Pick],")")</f>
        <v>INSERT INTO picks (leagueId,rosterId,round,pick) VALUES (1,2,9,114)</v>
      </c>
    </row>
    <row r="116" spans="1:4" x14ac:dyDescent="0.25">
      <c r="A116">
        <v>115</v>
      </c>
      <c r="B116">
        <f>CEILING(Picks[Pick]/14,1)</f>
        <v>9</v>
      </c>
      <c r="C116">
        <v>3</v>
      </c>
      <c r="D116" t="str">
        <f>CONCATENATE("INSERT INTO picks (leagueId,rosterId,round,pick) VALUES (1,",Picks[DraftOrder],",",Picks[Round],",",Picks[Pick],")")</f>
        <v>INSERT INTO picks (leagueId,rosterId,round,pick) VALUES (1,3,9,115)</v>
      </c>
    </row>
    <row r="117" spans="1:4" x14ac:dyDescent="0.25">
      <c r="A117">
        <v>116</v>
      </c>
      <c r="B117">
        <f>CEILING(Picks[Pick]/14,1)</f>
        <v>9</v>
      </c>
      <c r="C117">
        <v>4</v>
      </c>
      <c r="D117" t="str">
        <f>CONCATENATE("INSERT INTO picks (leagueId,rosterId,round,pick) VALUES (1,",Picks[DraftOrder],",",Picks[Round],",",Picks[Pick],")")</f>
        <v>INSERT INTO picks (leagueId,rosterId,round,pick) VALUES (1,4,9,116)</v>
      </c>
    </row>
    <row r="118" spans="1:4" x14ac:dyDescent="0.25">
      <c r="A118">
        <v>117</v>
      </c>
      <c r="B118">
        <f>CEILING(Picks[Pick]/14,1)</f>
        <v>9</v>
      </c>
      <c r="C118">
        <v>5</v>
      </c>
      <c r="D118" t="str">
        <f>CONCATENATE("INSERT INTO picks (leagueId,rosterId,round,pick) VALUES (1,",Picks[DraftOrder],",",Picks[Round],",",Picks[Pick],")")</f>
        <v>INSERT INTO picks (leagueId,rosterId,round,pick) VALUES (1,5,9,117)</v>
      </c>
    </row>
    <row r="119" spans="1:4" x14ac:dyDescent="0.25">
      <c r="A119">
        <v>118</v>
      </c>
      <c r="B119">
        <f>CEILING(Picks[Pick]/14,1)</f>
        <v>9</v>
      </c>
      <c r="C119">
        <v>6</v>
      </c>
      <c r="D119" t="str">
        <f>CONCATENATE("INSERT INTO picks (leagueId,rosterId,round,pick) VALUES (1,",Picks[DraftOrder],",",Picks[Round],",",Picks[Pick],")")</f>
        <v>INSERT INTO picks (leagueId,rosterId,round,pick) VALUES (1,6,9,118)</v>
      </c>
    </row>
    <row r="120" spans="1:4" x14ac:dyDescent="0.25">
      <c r="A120">
        <v>119</v>
      </c>
      <c r="B120">
        <f>CEILING(Picks[Pick]/14,1)</f>
        <v>9</v>
      </c>
      <c r="C120">
        <v>7</v>
      </c>
      <c r="D120" t="str">
        <f>CONCATENATE("INSERT INTO picks (leagueId,rosterId,round,pick) VALUES (1,",Picks[DraftOrder],",",Picks[Round],",",Picks[Pick],")")</f>
        <v>INSERT INTO picks (leagueId,rosterId,round,pick) VALUES (1,7,9,119)</v>
      </c>
    </row>
    <row r="121" spans="1:4" x14ac:dyDescent="0.25">
      <c r="A121">
        <v>120</v>
      </c>
      <c r="B121">
        <f>CEILING(Picks[Pick]/14,1)</f>
        <v>9</v>
      </c>
      <c r="C121">
        <v>8</v>
      </c>
      <c r="D121" t="str">
        <f>CONCATENATE("INSERT INTO picks (leagueId,rosterId,round,pick) VALUES (1,",Picks[DraftOrder],",",Picks[Round],",",Picks[Pick],")")</f>
        <v>INSERT INTO picks (leagueId,rosterId,round,pick) VALUES (1,8,9,120)</v>
      </c>
    </row>
    <row r="122" spans="1:4" x14ac:dyDescent="0.25">
      <c r="A122">
        <v>121</v>
      </c>
      <c r="B122">
        <f>CEILING(Picks[Pick]/14,1)</f>
        <v>9</v>
      </c>
      <c r="C122">
        <v>9</v>
      </c>
      <c r="D122" t="str">
        <f>CONCATENATE("INSERT INTO picks (leagueId,rosterId,round,pick) VALUES (1,",Picks[DraftOrder],",",Picks[Round],",",Picks[Pick],")")</f>
        <v>INSERT INTO picks (leagueId,rosterId,round,pick) VALUES (1,9,9,121)</v>
      </c>
    </row>
    <row r="123" spans="1:4" x14ac:dyDescent="0.25">
      <c r="A123">
        <v>122</v>
      </c>
      <c r="B123">
        <f>CEILING(Picks[Pick]/14,1)</f>
        <v>9</v>
      </c>
      <c r="C123">
        <v>10</v>
      </c>
      <c r="D123" t="str">
        <f>CONCATENATE("INSERT INTO picks (leagueId,rosterId,round,pick) VALUES (1,",Picks[DraftOrder],",",Picks[Round],",",Picks[Pick],")")</f>
        <v>INSERT INTO picks (leagueId,rosterId,round,pick) VALUES (1,10,9,122)</v>
      </c>
    </row>
    <row r="124" spans="1:4" x14ac:dyDescent="0.25">
      <c r="A124">
        <v>123</v>
      </c>
      <c r="B124">
        <f>CEILING(Picks[Pick]/14,1)</f>
        <v>9</v>
      </c>
      <c r="C124">
        <v>11</v>
      </c>
      <c r="D124" t="str">
        <f>CONCATENATE("INSERT INTO picks (leagueId,rosterId,round,pick) VALUES (1,",Picks[DraftOrder],",",Picks[Round],",",Picks[Pick],")")</f>
        <v>INSERT INTO picks (leagueId,rosterId,round,pick) VALUES (1,11,9,123)</v>
      </c>
    </row>
    <row r="125" spans="1:4" x14ac:dyDescent="0.25">
      <c r="A125">
        <v>124</v>
      </c>
      <c r="B125">
        <f>CEILING(Picks[Pick]/14,1)</f>
        <v>9</v>
      </c>
      <c r="C125">
        <v>12</v>
      </c>
      <c r="D125" t="str">
        <f>CONCATENATE("INSERT INTO picks (leagueId,rosterId,round,pick) VALUES (1,",Picks[DraftOrder],",",Picks[Round],",",Picks[Pick],")")</f>
        <v>INSERT INTO picks (leagueId,rosterId,round,pick) VALUES (1,12,9,124)</v>
      </c>
    </row>
    <row r="126" spans="1:4" x14ac:dyDescent="0.25">
      <c r="A126">
        <v>125</v>
      </c>
      <c r="B126">
        <f>CEILING(Picks[Pick]/14,1)</f>
        <v>9</v>
      </c>
      <c r="C126">
        <v>13</v>
      </c>
      <c r="D126" t="str">
        <f>CONCATENATE("INSERT INTO picks (leagueId,rosterId,round,pick) VALUES (1,",Picks[DraftOrder],",",Picks[Round],",",Picks[Pick],")")</f>
        <v>INSERT INTO picks (leagueId,rosterId,round,pick) VALUES (1,13,9,125)</v>
      </c>
    </row>
    <row r="127" spans="1:4" x14ac:dyDescent="0.25">
      <c r="A127">
        <v>126</v>
      </c>
      <c r="B127">
        <f>CEILING(Picks[Pick]/14,1)</f>
        <v>9</v>
      </c>
      <c r="C127">
        <v>14</v>
      </c>
      <c r="D127" t="str">
        <f>CONCATENATE("INSERT INTO picks (leagueId,rosterId,round,pick) VALUES (1,",Picks[DraftOrder],",",Picks[Round],",",Picks[Pick],")")</f>
        <v>INSERT INTO picks (leagueId,rosterId,round,pick) VALUES (1,14,9,126)</v>
      </c>
    </row>
    <row r="128" spans="1:4" x14ac:dyDescent="0.25">
      <c r="A128">
        <v>127</v>
      </c>
      <c r="B128">
        <f>CEILING(Picks[Pick]/14,1)</f>
        <v>10</v>
      </c>
      <c r="C128">
        <v>14</v>
      </c>
      <c r="D128" t="str">
        <f>CONCATENATE("INSERT INTO picks (leagueId,rosterId,round,pick) VALUES (1,",Picks[DraftOrder],",",Picks[Round],",",Picks[Pick],")")</f>
        <v>INSERT INTO picks (leagueId,rosterId,round,pick) VALUES (1,14,10,127)</v>
      </c>
    </row>
    <row r="129" spans="1:4" x14ac:dyDescent="0.25">
      <c r="A129">
        <v>128</v>
      </c>
      <c r="B129">
        <f>CEILING(Picks[Pick]/14,1)</f>
        <v>10</v>
      </c>
      <c r="C129">
        <v>13</v>
      </c>
      <c r="D129" t="str">
        <f>CONCATENATE("INSERT INTO picks (leagueId,rosterId,round,pick) VALUES (1,",Picks[DraftOrder],",",Picks[Round],",",Picks[Pick],")")</f>
        <v>INSERT INTO picks (leagueId,rosterId,round,pick) VALUES (1,13,10,128)</v>
      </c>
    </row>
    <row r="130" spans="1:4" x14ac:dyDescent="0.25">
      <c r="A130">
        <v>129</v>
      </c>
      <c r="B130">
        <f>CEILING(Picks[Pick]/14,1)</f>
        <v>10</v>
      </c>
      <c r="C130">
        <v>12</v>
      </c>
      <c r="D130" t="str">
        <f>CONCATENATE("INSERT INTO picks (leagueId,rosterId,round,pick) VALUES (1,",Picks[DraftOrder],",",Picks[Round],",",Picks[Pick],")")</f>
        <v>INSERT INTO picks (leagueId,rosterId,round,pick) VALUES (1,12,10,129)</v>
      </c>
    </row>
    <row r="131" spans="1:4" x14ac:dyDescent="0.25">
      <c r="A131">
        <v>130</v>
      </c>
      <c r="B131">
        <f>CEILING(Picks[Pick]/14,1)</f>
        <v>10</v>
      </c>
      <c r="C131">
        <v>11</v>
      </c>
      <c r="D131" t="str">
        <f>CONCATENATE("INSERT INTO picks (leagueId,rosterId,round,pick) VALUES (1,",Picks[DraftOrder],",",Picks[Round],",",Picks[Pick],")")</f>
        <v>INSERT INTO picks (leagueId,rosterId,round,pick) VALUES (1,11,10,130)</v>
      </c>
    </row>
    <row r="132" spans="1:4" x14ac:dyDescent="0.25">
      <c r="A132">
        <v>131</v>
      </c>
      <c r="B132">
        <f>CEILING(Picks[Pick]/14,1)</f>
        <v>10</v>
      </c>
      <c r="C132">
        <v>10</v>
      </c>
      <c r="D132" t="str">
        <f>CONCATENATE("INSERT INTO picks (leagueId,rosterId,round,pick) VALUES (1,",Picks[DraftOrder],",",Picks[Round],",",Picks[Pick],")")</f>
        <v>INSERT INTO picks (leagueId,rosterId,round,pick) VALUES (1,10,10,131)</v>
      </c>
    </row>
    <row r="133" spans="1:4" x14ac:dyDescent="0.25">
      <c r="A133">
        <v>132</v>
      </c>
      <c r="B133">
        <f>CEILING(Picks[Pick]/14,1)</f>
        <v>10</v>
      </c>
      <c r="C133">
        <v>9</v>
      </c>
      <c r="D133" t="str">
        <f>CONCATENATE("INSERT INTO picks (leagueId,rosterId,round,pick) VALUES (1,",Picks[DraftOrder],",",Picks[Round],",",Picks[Pick],")")</f>
        <v>INSERT INTO picks (leagueId,rosterId,round,pick) VALUES (1,9,10,132)</v>
      </c>
    </row>
    <row r="134" spans="1:4" x14ac:dyDescent="0.25">
      <c r="A134">
        <v>133</v>
      </c>
      <c r="B134">
        <f>CEILING(Picks[Pick]/14,1)</f>
        <v>10</v>
      </c>
      <c r="C134">
        <v>8</v>
      </c>
      <c r="D134" t="str">
        <f>CONCATENATE("INSERT INTO picks (leagueId,rosterId,round,pick) VALUES (1,",Picks[DraftOrder],",",Picks[Round],",",Picks[Pick],")")</f>
        <v>INSERT INTO picks (leagueId,rosterId,round,pick) VALUES (1,8,10,133)</v>
      </c>
    </row>
    <row r="135" spans="1:4" x14ac:dyDescent="0.25">
      <c r="A135">
        <v>134</v>
      </c>
      <c r="B135">
        <f>CEILING(Picks[Pick]/14,1)</f>
        <v>10</v>
      </c>
      <c r="C135">
        <v>7</v>
      </c>
      <c r="D135" t="str">
        <f>CONCATENATE("INSERT INTO picks (leagueId,rosterId,round,pick) VALUES (1,",Picks[DraftOrder],",",Picks[Round],",",Picks[Pick],")")</f>
        <v>INSERT INTO picks (leagueId,rosterId,round,pick) VALUES (1,7,10,134)</v>
      </c>
    </row>
    <row r="136" spans="1:4" x14ac:dyDescent="0.25">
      <c r="A136">
        <v>135</v>
      </c>
      <c r="B136">
        <f>CEILING(Picks[Pick]/14,1)</f>
        <v>10</v>
      </c>
      <c r="C136">
        <v>6</v>
      </c>
      <c r="D136" t="str">
        <f>CONCATENATE("INSERT INTO picks (leagueId,rosterId,round,pick) VALUES (1,",Picks[DraftOrder],",",Picks[Round],",",Picks[Pick],")")</f>
        <v>INSERT INTO picks (leagueId,rosterId,round,pick) VALUES (1,6,10,135)</v>
      </c>
    </row>
    <row r="137" spans="1:4" x14ac:dyDescent="0.25">
      <c r="A137">
        <v>136</v>
      </c>
      <c r="B137">
        <f>CEILING(Picks[Pick]/14,1)</f>
        <v>10</v>
      </c>
      <c r="C137">
        <v>5</v>
      </c>
      <c r="D137" t="str">
        <f>CONCATENATE("INSERT INTO picks (leagueId,rosterId,round,pick) VALUES (1,",Picks[DraftOrder],",",Picks[Round],",",Picks[Pick],")")</f>
        <v>INSERT INTO picks (leagueId,rosterId,round,pick) VALUES (1,5,10,136)</v>
      </c>
    </row>
    <row r="138" spans="1:4" x14ac:dyDescent="0.25">
      <c r="A138">
        <v>137</v>
      </c>
      <c r="B138">
        <f>CEILING(Picks[Pick]/14,1)</f>
        <v>10</v>
      </c>
      <c r="C138">
        <v>4</v>
      </c>
      <c r="D138" t="str">
        <f>CONCATENATE("INSERT INTO picks (leagueId,rosterId,round,pick) VALUES (1,",Picks[DraftOrder],",",Picks[Round],",",Picks[Pick],")")</f>
        <v>INSERT INTO picks (leagueId,rosterId,round,pick) VALUES (1,4,10,137)</v>
      </c>
    </row>
    <row r="139" spans="1:4" x14ac:dyDescent="0.25">
      <c r="A139">
        <v>138</v>
      </c>
      <c r="B139">
        <f>CEILING(Picks[Pick]/14,1)</f>
        <v>10</v>
      </c>
      <c r="C139">
        <v>3</v>
      </c>
      <c r="D139" t="str">
        <f>CONCATENATE("INSERT INTO picks (leagueId,rosterId,round,pick) VALUES (1,",Picks[DraftOrder],",",Picks[Round],",",Picks[Pick],")")</f>
        <v>INSERT INTO picks (leagueId,rosterId,round,pick) VALUES (1,3,10,138)</v>
      </c>
    </row>
    <row r="140" spans="1:4" x14ac:dyDescent="0.25">
      <c r="A140">
        <v>139</v>
      </c>
      <c r="B140">
        <f>CEILING(Picks[Pick]/14,1)</f>
        <v>10</v>
      </c>
      <c r="C140">
        <v>2</v>
      </c>
      <c r="D140" t="str">
        <f>CONCATENATE("INSERT INTO picks (leagueId,rosterId,round,pick) VALUES (1,",Picks[DraftOrder],",",Picks[Round],",",Picks[Pick],")")</f>
        <v>INSERT INTO picks (leagueId,rosterId,round,pick) VALUES (1,2,10,139)</v>
      </c>
    </row>
    <row r="141" spans="1:4" x14ac:dyDescent="0.25">
      <c r="A141">
        <v>140</v>
      </c>
      <c r="B141">
        <f>CEILING(Picks[Pick]/14,1)</f>
        <v>10</v>
      </c>
      <c r="C141">
        <v>1</v>
      </c>
      <c r="D141" t="str">
        <f>CONCATENATE("INSERT INTO picks (leagueId,rosterId,round,pick) VALUES (1,",Picks[DraftOrder],",",Picks[Round],",",Picks[Pick],")")</f>
        <v>INSERT INTO picks (leagueId,rosterId,round,pick) VALUES (1,1,10,140)</v>
      </c>
    </row>
    <row r="142" spans="1:4" x14ac:dyDescent="0.25">
      <c r="A142">
        <v>141</v>
      </c>
      <c r="B142">
        <f>CEILING(Picks[Pick]/14,1)</f>
        <v>11</v>
      </c>
      <c r="C142">
        <v>1</v>
      </c>
      <c r="D142" t="str">
        <f>CONCATENATE("INSERT INTO picks (leagueId,rosterId,round,pick) VALUES (1,",Picks[DraftOrder],",",Picks[Round],",",Picks[Pick],")")</f>
        <v>INSERT INTO picks (leagueId,rosterId,round,pick) VALUES (1,1,11,141)</v>
      </c>
    </row>
    <row r="143" spans="1:4" x14ac:dyDescent="0.25">
      <c r="A143">
        <v>142</v>
      </c>
      <c r="B143">
        <f>CEILING(Picks[Pick]/14,1)</f>
        <v>11</v>
      </c>
      <c r="C143">
        <v>2</v>
      </c>
      <c r="D143" t="str">
        <f>CONCATENATE("INSERT INTO picks (leagueId,rosterId,round,pick) VALUES (1,",Picks[DraftOrder],",",Picks[Round],",",Picks[Pick],")")</f>
        <v>INSERT INTO picks (leagueId,rosterId,round,pick) VALUES (1,2,11,142)</v>
      </c>
    </row>
    <row r="144" spans="1:4" x14ac:dyDescent="0.25">
      <c r="A144">
        <v>143</v>
      </c>
      <c r="B144">
        <f>CEILING(Picks[Pick]/14,1)</f>
        <v>11</v>
      </c>
      <c r="C144">
        <v>3</v>
      </c>
      <c r="D144" t="str">
        <f>CONCATENATE("INSERT INTO picks (leagueId,rosterId,round,pick) VALUES (1,",Picks[DraftOrder],",",Picks[Round],",",Picks[Pick],")")</f>
        <v>INSERT INTO picks (leagueId,rosterId,round,pick) VALUES (1,3,11,143)</v>
      </c>
    </row>
    <row r="145" spans="1:4" x14ac:dyDescent="0.25">
      <c r="A145">
        <v>144</v>
      </c>
      <c r="B145">
        <f>CEILING(Picks[Pick]/14,1)</f>
        <v>11</v>
      </c>
      <c r="C145">
        <v>4</v>
      </c>
      <c r="D145" t="str">
        <f>CONCATENATE("INSERT INTO picks (leagueId,rosterId,round,pick) VALUES (1,",Picks[DraftOrder],",",Picks[Round],",",Picks[Pick],")")</f>
        <v>INSERT INTO picks (leagueId,rosterId,round,pick) VALUES (1,4,11,144)</v>
      </c>
    </row>
    <row r="146" spans="1:4" x14ac:dyDescent="0.25">
      <c r="A146">
        <v>145</v>
      </c>
      <c r="B146">
        <f>CEILING(Picks[Pick]/14,1)</f>
        <v>11</v>
      </c>
      <c r="C146">
        <v>5</v>
      </c>
      <c r="D146" t="str">
        <f>CONCATENATE("INSERT INTO picks (leagueId,rosterId,round,pick) VALUES (1,",Picks[DraftOrder],",",Picks[Round],",",Picks[Pick],")")</f>
        <v>INSERT INTO picks (leagueId,rosterId,round,pick) VALUES (1,5,11,145)</v>
      </c>
    </row>
    <row r="147" spans="1:4" x14ac:dyDescent="0.25">
      <c r="A147">
        <v>146</v>
      </c>
      <c r="B147">
        <f>CEILING(Picks[Pick]/14,1)</f>
        <v>11</v>
      </c>
      <c r="C147">
        <v>6</v>
      </c>
      <c r="D147" t="str">
        <f>CONCATENATE("INSERT INTO picks (leagueId,rosterId,round,pick) VALUES (1,",Picks[DraftOrder],",",Picks[Round],",",Picks[Pick],")")</f>
        <v>INSERT INTO picks (leagueId,rosterId,round,pick) VALUES (1,6,11,146)</v>
      </c>
    </row>
    <row r="148" spans="1:4" x14ac:dyDescent="0.25">
      <c r="A148">
        <v>147</v>
      </c>
      <c r="B148">
        <f>CEILING(Picks[Pick]/14,1)</f>
        <v>11</v>
      </c>
      <c r="C148">
        <v>7</v>
      </c>
      <c r="D148" t="str">
        <f>CONCATENATE("INSERT INTO picks (leagueId,rosterId,round,pick) VALUES (1,",Picks[DraftOrder],",",Picks[Round],",",Picks[Pick],")")</f>
        <v>INSERT INTO picks (leagueId,rosterId,round,pick) VALUES (1,7,11,147)</v>
      </c>
    </row>
    <row r="149" spans="1:4" x14ac:dyDescent="0.25">
      <c r="A149">
        <v>148</v>
      </c>
      <c r="B149">
        <f>CEILING(Picks[Pick]/14,1)</f>
        <v>11</v>
      </c>
      <c r="C149">
        <v>8</v>
      </c>
      <c r="D149" t="str">
        <f>CONCATENATE("INSERT INTO picks (leagueId,rosterId,round,pick) VALUES (1,",Picks[DraftOrder],",",Picks[Round],",",Picks[Pick],")")</f>
        <v>INSERT INTO picks (leagueId,rosterId,round,pick) VALUES (1,8,11,148)</v>
      </c>
    </row>
    <row r="150" spans="1:4" x14ac:dyDescent="0.25">
      <c r="A150">
        <v>149</v>
      </c>
      <c r="B150">
        <f>CEILING(Picks[Pick]/14,1)</f>
        <v>11</v>
      </c>
      <c r="C150">
        <v>9</v>
      </c>
      <c r="D150" t="str">
        <f>CONCATENATE("INSERT INTO picks (leagueId,rosterId,round,pick) VALUES (1,",Picks[DraftOrder],",",Picks[Round],",",Picks[Pick],")")</f>
        <v>INSERT INTO picks (leagueId,rosterId,round,pick) VALUES (1,9,11,149)</v>
      </c>
    </row>
    <row r="151" spans="1:4" x14ac:dyDescent="0.25">
      <c r="A151">
        <v>150</v>
      </c>
      <c r="B151">
        <f>CEILING(Picks[Pick]/14,1)</f>
        <v>11</v>
      </c>
      <c r="C151">
        <v>10</v>
      </c>
      <c r="D151" t="str">
        <f>CONCATENATE("INSERT INTO picks (leagueId,rosterId,round,pick) VALUES (1,",Picks[DraftOrder],",",Picks[Round],",",Picks[Pick],")")</f>
        <v>INSERT INTO picks (leagueId,rosterId,round,pick) VALUES (1,10,11,150)</v>
      </c>
    </row>
    <row r="152" spans="1:4" x14ac:dyDescent="0.25">
      <c r="A152">
        <v>151</v>
      </c>
      <c r="B152">
        <f>CEILING(Picks[Pick]/14,1)</f>
        <v>11</v>
      </c>
      <c r="C152">
        <v>11</v>
      </c>
      <c r="D152" t="str">
        <f>CONCATENATE("INSERT INTO picks (leagueId,rosterId,round,pick) VALUES (1,",Picks[DraftOrder],",",Picks[Round],",",Picks[Pick],")")</f>
        <v>INSERT INTO picks (leagueId,rosterId,round,pick) VALUES (1,11,11,151)</v>
      </c>
    </row>
    <row r="153" spans="1:4" x14ac:dyDescent="0.25">
      <c r="A153">
        <v>152</v>
      </c>
      <c r="B153">
        <f>CEILING(Picks[Pick]/14,1)</f>
        <v>11</v>
      </c>
      <c r="C153">
        <v>12</v>
      </c>
      <c r="D153" t="str">
        <f>CONCATENATE("INSERT INTO picks (leagueId,rosterId,round,pick) VALUES (1,",Picks[DraftOrder],",",Picks[Round],",",Picks[Pick],")")</f>
        <v>INSERT INTO picks (leagueId,rosterId,round,pick) VALUES (1,12,11,152)</v>
      </c>
    </row>
    <row r="154" spans="1:4" x14ac:dyDescent="0.25">
      <c r="A154">
        <v>153</v>
      </c>
      <c r="B154">
        <f>CEILING(Picks[Pick]/14,1)</f>
        <v>11</v>
      </c>
      <c r="C154">
        <v>13</v>
      </c>
      <c r="D154" t="str">
        <f>CONCATENATE("INSERT INTO picks (leagueId,rosterId,round,pick) VALUES (1,",Picks[DraftOrder],",",Picks[Round],",",Picks[Pick],")")</f>
        <v>INSERT INTO picks (leagueId,rosterId,round,pick) VALUES (1,13,11,153)</v>
      </c>
    </row>
    <row r="155" spans="1:4" x14ac:dyDescent="0.25">
      <c r="A155">
        <v>154</v>
      </c>
      <c r="B155">
        <f>CEILING(Picks[Pick]/14,1)</f>
        <v>11</v>
      </c>
      <c r="C155">
        <v>14</v>
      </c>
      <c r="D155" t="str">
        <f>CONCATENATE("INSERT INTO picks (leagueId,rosterId,round,pick) VALUES (1,",Picks[DraftOrder],",",Picks[Round],",",Picks[Pick],")")</f>
        <v>INSERT INTO picks (leagueId,rosterId,round,pick) VALUES (1,14,11,154)</v>
      </c>
    </row>
    <row r="156" spans="1:4" x14ac:dyDescent="0.25">
      <c r="A156">
        <v>155</v>
      </c>
      <c r="B156">
        <f>CEILING(Picks[Pick]/14,1)</f>
        <v>12</v>
      </c>
      <c r="C156">
        <v>14</v>
      </c>
      <c r="D156" t="str">
        <f>CONCATENATE("INSERT INTO picks (leagueId,rosterId,round,pick) VALUES (1,",Picks[DraftOrder],",",Picks[Round],",",Picks[Pick],")")</f>
        <v>INSERT INTO picks (leagueId,rosterId,round,pick) VALUES (1,14,12,155)</v>
      </c>
    </row>
    <row r="157" spans="1:4" x14ac:dyDescent="0.25">
      <c r="A157">
        <v>156</v>
      </c>
      <c r="B157">
        <f>CEILING(Picks[Pick]/14,1)</f>
        <v>12</v>
      </c>
      <c r="C157">
        <v>13</v>
      </c>
      <c r="D157" t="str">
        <f>CONCATENATE("INSERT INTO picks (leagueId,rosterId,round,pick) VALUES (1,",Picks[DraftOrder],",",Picks[Round],",",Picks[Pick],")")</f>
        <v>INSERT INTO picks (leagueId,rosterId,round,pick) VALUES (1,13,12,156)</v>
      </c>
    </row>
    <row r="158" spans="1:4" x14ac:dyDescent="0.25">
      <c r="A158">
        <v>157</v>
      </c>
      <c r="B158">
        <f>CEILING(Picks[Pick]/14,1)</f>
        <v>12</v>
      </c>
      <c r="C158">
        <v>12</v>
      </c>
      <c r="D158" t="str">
        <f>CONCATENATE("INSERT INTO picks (leagueId,rosterId,round,pick) VALUES (1,",Picks[DraftOrder],",",Picks[Round],",",Picks[Pick],")")</f>
        <v>INSERT INTO picks (leagueId,rosterId,round,pick) VALUES (1,12,12,157)</v>
      </c>
    </row>
    <row r="159" spans="1:4" x14ac:dyDescent="0.25">
      <c r="A159">
        <v>158</v>
      </c>
      <c r="B159">
        <f>CEILING(Picks[Pick]/14,1)</f>
        <v>12</v>
      </c>
      <c r="C159">
        <v>11</v>
      </c>
      <c r="D159" t="str">
        <f>CONCATENATE("INSERT INTO picks (leagueId,rosterId,round,pick) VALUES (1,",Picks[DraftOrder],",",Picks[Round],",",Picks[Pick],")")</f>
        <v>INSERT INTO picks (leagueId,rosterId,round,pick) VALUES (1,11,12,158)</v>
      </c>
    </row>
    <row r="160" spans="1:4" x14ac:dyDescent="0.25">
      <c r="A160">
        <v>159</v>
      </c>
      <c r="B160">
        <f>CEILING(Picks[Pick]/14,1)</f>
        <v>12</v>
      </c>
      <c r="C160">
        <v>10</v>
      </c>
      <c r="D160" t="str">
        <f>CONCATENATE("INSERT INTO picks (leagueId,rosterId,round,pick) VALUES (1,",Picks[DraftOrder],",",Picks[Round],",",Picks[Pick],")")</f>
        <v>INSERT INTO picks (leagueId,rosterId,round,pick) VALUES (1,10,12,159)</v>
      </c>
    </row>
    <row r="161" spans="1:4" x14ac:dyDescent="0.25">
      <c r="A161">
        <v>160</v>
      </c>
      <c r="B161">
        <f>CEILING(Picks[Pick]/14,1)</f>
        <v>12</v>
      </c>
      <c r="C161">
        <v>9</v>
      </c>
      <c r="D161" t="str">
        <f>CONCATENATE("INSERT INTO picks (leagueId,rosterId,round,pick) VALUES (1,",Picks[DraftOrder],",",Picks[Round],",",Picks[Pick],")")</f>
        <v>INSERT INTO picks (leagueId,rosterId,round,pick) VALUES (1,9,12,160)</v>
      </c>
    </row>
    <row r="162" spans="1:4" x14ac:dyDescent="0.25">
      <c r="A162">
        <v>161</v>
      </c>
      <c r="B162">
        <f>CEILING(Picks[Pick]/14,1)</f>
        <v>12</v>
      </c>
      <c r="C162">
        <v>8</v>
      </c>
      <c r="D162" t="str">
        <f>CONCATENATE("INSERT INTO picks (leagueId,rosterId,round,pick) VALUES (1,",Picks[DraftOrder],",",Picks[Round],",",Picks[Pick],")")</f>
        <v>INSERT INTO picks (leagueId,rosterId,round,pick) VALUES (1,8,12,161)</v>
      </c>
    </row>
    <row r="163" spans="1:4" x14ac:dyDescent="0.25">
      <c r="A163">
        <v>162</v>
      </c>
      <c r="B163">
        <f>CEILING(Picks[Pick]/14,1)</f>
        <v>12</v>
      </c>
      <c r="C163">
        <v>7</v>
      </c>
      <c r="D163" t="str">
        <f>CONCATENATE("INSERT INTO picks (leagueId,rosterId,round,pick) VALUES (1,",Picks[DraftOrder],",",Picks[Round],",",Picks[Pick],")")</f>
        <v>INSERT INTO picks (leagueId,rosterId,round,pick) VALUES (1,7,12,162)</v>
      </c>
    </row>
    <row r="164" spans="1:4" x14ac:dyDescent="0.25">
      <c r="A164">
        <v>163</v>
      </c>
      <c r="B164">
        <f>CEILING(Picks[Pick]/14,1)</f>
        <v>12</v>
      </c>
      <c r="C164">
        <v>6</v>
      </c>
      <c r="D164" t="str">
        <f>CONCATENATE("INSERT INTO picks (leagueId,rosterId,round,pick) VALUES (1,",Picks[DraftOrder],",",Picks[Round],",",Picks[Pick],")")</f>
        <v>INSERT INTO picks (leagueId,rosterId,round,pick) VALUES (1,6,12,163)</v>
      </c>
    </row>
    <row r="165" spans="1:4" x14ac:dyDescent="0.25">
      <c r="A165">
        <v>164</v>
      </c>
      <c r="B165">
        <f>CEILING(Picks[Pick]/14,1)</f>
        <v>12</v>
      </c>
      <c r="C165">
        <v>5</v>
      </c>
      <c r="D165" t="str">
        <f>CONCATENATE("INSERT INTO picks (leagueId,rosterId,round,pick) VALUES (1,",Picks[DraftOrder],",",Picks[Round],",",Picks[Pick],")")</f>
        <v>INSERT INTO picks (leagueId,rosterId,round,pick) VALUES (1,5,12,164)</v>
      </c>
    </row>
    <row r="166" spans="1:4" x14ac:dyDescent="0.25">
      <c r="A166">
        <v>165</v>
      </c>
      <c r="B166">
        <f>CEILING(Picks[Pick]/14,1)</f>
        <v>12</v>
      </c>
      <c r="C166">
        <v>4</v>
      </c>
      <c r="D166" t="str">
        <f>CONCATENATE("INSERT INTO picks (leagueId,rosterId,round,pick) VALUES (1,",Picks[DraftOrder],",",Picks[Round],",",Picks[Pick],")")</f>
        <v>INSERT INTO picks (leagueId,rosterId,round,pick) VALUES (1,4,12,165)</v>
      </c>
    </row>
    <row r="167" spans="1:4" x14ac:dyDescent="0.25">
      <c r="A167">
        <v>166</v>
      </c>
      <c r="B167">
        <f>CEILING(Picks[Pick]/14,1)</f>
        <v>12</v>
      </c>
      <c r="C167">
        <v>3</v>
      </c>
      <c r="D167" t="str">
        <f>CONCATENATE("INSERT INTO picks (leagueId,rosterId,round,pick) VALUES (1,",Picks[DraftOrder],",",Picks[Round],",",Picks[Pick],")")</f>
        <v>INSERT INTO picks (leagueId,rosterId,round,pick) VALUES (1,3,12,166)</v>
      </c>
    </row>
    <row r="168" spans="1:4" x14ac:dyDescent="0.25">
      <c r="A168">
        <v>167</v>
      </c>
      <c r="B168">
        <f>CEILING(Picks[Pick]/14,1)</f>
        <v>12</v>
      </c>
      <c r="C168">
        <v>2</v>
      </c>
      <c r="D168" t="str">
        <f>CONCATENATE("INSERT INTO picks (leagueId,rosterId,round,pick) VALUES (1,",Picks[DraftOrder],",",Picks[Round],",",Picks[Pick],")")</f>
        <v>INSERT INTO picks (leagueId,rosterId,round,pick) VALUES (1,2,12,167)</v>
      </c>
    </row>
    <row r="169" spans="1:4" x14ac:dyDescent="0.25">
      <c r="A169">
        <v>168</v>
      </c>
      <c r="B169">
        <f>CEILING(Picks[Pick]/14,1)</f>
        <v>12</v>
      </c>
      <c r="C169">
        <v>1</v>
      </c>
      <c r="D169" t="str">
        <f>CONCATENATE("INSERT INTO picks (leagueId,rosterId,round,pick) VALUES (1,",Picks[DraftOrder],",",Picks[Round],",",Picks[Pick],")")</f>
        <v>INSERT INTO picks (leagueId,rosterId,round,pick) VALUES (1,1,12,168)</v>
      </c>
    </row>
    <row r="170" spans="1:4" x14ac:dyDescent="0.25">
      <c r="A170">
        <v>169</v>
      </c>
      <c r="B170">
        <f>CEILING(Picks[Pick]/14,1)</f>
        <v>13</v>
      </c>
      <c r="C170">
        <v>1</v>
      </c>
      <c r="D170" t="str">
        <f>CONCATENATE("INSERT INTO picks (leagueId,rosterId,round,pick) VALUES (1,",Picks[DraftOrder],",",Picks[Round],",",Picks[Pick],")")</f>
        <v>INSERT INTO picks (leagueId,rosterId,round,pick) VALUES (1,1,13,169)</v>
      </c>
    </row>
    <row r="171" spans="1:4" x14ac:dyDescent="0.25">
      <c r="A171">
        <v>170</v>
      </c>
      <c r="B171">
        <f>CEILING(Picks[Pick]/14,1)</f>
        <v>13</v>
      </c>
      <c r="C171">
        <v>2</v>
      </c>
      <c r="D171" t="str">
        <f>CONCATENATE("INSERT INTO picks (leagueId,rosterId,round,pick) VALUES (1,",Picks[DraftOrder],",",Picks[Round],",",Picks[Pick],")")</f>
        <v>INSERT INTO picks (leagueId,rosterId,round,pick) VALUES (1,2,13,170)</v>
      </c>
    </row>
    <row r="172" spans="1:4" x14ac:dyDescent="0.25">
      <c r="A172">
        <v>171</v>
      </c>
      <c r="B172">
        <f>CEILING(Picks[Pick]/14,1)</f>
        <v>13</v>
      </c>
      <c r="C172">
        <v>3</v>
      </c>
      <c r="D172" t="str">
        <f>CONCATENATE("INSERT INTO picks (leagueId,rosterId,round,pick) VALUES (1,",Picks[DraftOrder],",",Picks[Round],",",Picks[Pick],")")</f>
        <v>INSERT INTO picks (leagueId,rosterId,round,pick) VALUES (1,3,13,171)</v>
      </c>
    </row>
    <row r="173" spans="1:4" x14ac:dyDescent="0.25">
      <c r="A173">
        <v>172</v>
      </c>
      <c r="B173">
        <f>CEILING(Picks[Pick]/14,1)</f>
        <v>13</v>
      </c>
      <c r="C173">
        <v>4</v>
      </c>
      <c r="D173" t="str">
        <f>CONCATENATE("INSERT INTO picks (leagueId,rosterId,round,pick) VALUES (1,",Picks[DraftOrder],",",Picks[Round],",",Picks[Pick],")")</f>
        <v>INSERT INTO picks (leagueId,rosterId,round,pick) VALUES (1,4,13,172)</v>
      </c>
    </row>
    <row r="174" spans="1:4" x14ac:dyDescent="0.25">
      <c r="A174">
        <v>173</v>
      </c>
      <c r="B174">
        <f>CEILING(Picks[Pick]/14,1)</f>
        <v>13</v>
      </c>
      <c r="C174">
        <v>5</v>
      </c>
      <c r="D174" t="str">
        <f>CONCATENATE("INSERT INTO picks (leagueId,rosterId,round,pick) VALUES (1,",Picks[DraftOrder],",",Picks[Round],",",Picks[Pick],")")</f>
        <v>INSERT INTO picks (leagueId,rosterId,round,pick) VALUES (1,5,13,173)</v>
      </c>
    </row>
    <row r="175" spans="1:4" x14ac:dyDescent="0.25">
      <c r="A175">
        <v>174</v>
      </c>
      <c r="B175">
        <f>CEILING(Picks[Pick]/14,1)</f>
        <v>13</v>
      </c>
      <c r="C175">
        <v>6</v>
      </c>
      <c r="D175" t="str">
        <f>CONCATENATE("INSERT INTO picks (leagueId,rosterId,round,pick) VALUES (1,",Picks[DraftOrder],",",Picks[Round],",",Picks[Pick],")")</f>
        <v>INSERT INTO picks (leagueId,rosterId,round,pick) VALUES (1,6,13,174)</v>
      </c>
    </row>
    <row r="176" spans="1:4" x14ac:dyDescent="0.25">
      <c r="A176">
        <v>175</v>
      </c>
      <c r="B176">
        <f>CEILING(Picks[Pick]/14,1)</f>
        <v>13</v>
      </c>
      <c r="C176">
        <v>7</v>
      </c>
      <c r="D176" t="str">
        <f>CONCATENATE("INSERT INTO picks (leagueId,rosterId,round,pick) VALUES (1,",Picks[DraftOrder],",",Picks[Round],",",Picks[Pick],")")</f>
        <v>INSERT INTO picks (leagueId,rosterId,round,pick) VALUES (1,7,13,175)</v>
      </c>
    </row>
    <row r="177" spans="1:4" x14ac:dyDescent="0.25">
      <c r="A177">
        <v>176</v>
      </c>
      <c r="B177">
        <f>CEILING(Picks[Pick]/14,1)</f>
        <v>13</v>
      </c>
      <c r="C177">
        <v>8</v>
      </c>
      <c r="D177" t="str">
        <f>CONCATENATE("INSERT INTO picks (leagueId,rosterId,round,pick) VALUES (1,",Picks[DraftOrder],",",Picks[Round],",",Picks[Pick],")")</f>
        <v>INSERT INTO picks (leagueId,rosterId,round,pick) VALUES (1,8,13,176)</v>
      </c>
    </row>
    <row r="178" spans="1:4" x14ac:dyDescent="0.25">
      <c r="A178">
        <v>177</v>
      </c>
      <c r="B178">
        <f>CEILING(Picks[Pick]/14,1)</f>
        <v>13</v>
      </c>
      <c r="C178">
        <v>9</v>
      </c>
      <c r="D178" t="str">
        <f>CONCATENATE("INSERT INTO picks (leagueId,rosterId,round,pick) VALUES (1,",Picks[DraftOrder],",",Picks[Round],",",Picks[Pick],")")</f>
        <v>INSERT INTO picks (leagueId,rosterId,round,pick) VALUES (1,9,13,177)</v>
      </c>
    </row>
    <row r="179" spans="1:4" x14ac:dyDescent="0.25">
      <c r="A179">
        <v>178</v>
      </c>
      <c r="B179">
        <f>CEILING(Picks[Pick]/14,1)</f>
        <v>13</v>
      </c>
      <c r="C179">
        <v>10</v>
      </c>
      <c r="D179" t="str">
        <f>CONCATENATE("INSERT INTO picks (leagueId,rosterId,round,pick) VALUES (1,",Picks[DraftOrder],",",Picks[Round],",",Picks[Pick],")")</f>
        <v>INSERT INTO picks (leagueId,rosterId,round,pick) VALUES (1,10,13,178)</v>
      </c>
    </row>
    <row r="180" spans="1:4" x14ac:dyDescent="0.25">
      <c r="A180">
        <v>179</v>
      </c>
      <c r="B180">
        <f>CEILING(Picks[Pick]/14,1)</f>
        <v>13</v>
      </c>
      <c r="C180">
        <v>11</v>
      </c>
      <c r="D180" t="str">
        <f>CONCATENATE("INSERT INTO picks (leagueId,rosterId,round,pick) VALUES (1,",Picks[DraftOrder],",",Picks[Round],",",Picks[Pick],")")</f>
        <v>INSERT INTO picks (leagueId,rosterId,round,pick) VALUES (1,11,13,179)</v>
      </c>
    </row>
    <row r="181" spans="1:4" x14ac:dyDescent="0.25">
      <c r="A181">
        <v>180</v>
      </c>
      <c r="B181">
        <f>CEILING(Picks[Pick]/14,1)</f>
        <v>13</v>
      </c>
      <c r="C181">
        <v>12</v>
      </c>
      <c r="D181" t="str">
        <f>CONCATENATE("INSERT INTO picks (leagueId,rosterId,round,pick) VALUES (1,",Picks[DraftOrder],",",Picks[Round],",",Picks[Pick],")")</f>
        <v>INSERT INTO picks (leagueId,rosterId,round,pick) VALUES (1,12,13,180)</v>
      </c>
    </row>
    <row r="182" spans="1:4" x14ac:dyDescent="0.25">
      <c r="A182">
        <v>181</v>
      </c>
      <c r="B182">
        <f>CEILING(Picks[Pick]/14,1)</f>
        <v>13</v>
      </c>
      <c r="C182">
        <v>13</v>
      </c>
      <c r="D182" t="str">
        <f>CONCATENATE("INSERT INTO picks (leagueId,rosterId,round,pick) VALUES (1,",Picks[DraftOrder],",",Picks[Round],",",Picks[Pick],")")</f>
        <v>INSERT INTO picks (leagueId,rosterId,round,pick) VALUES (1,13,13,181)</v>
      </c>
    </row>
    <row r="183" spans="1:4" x14ac:dyDescent="0.25">
      <c r="A183">
        <v>182</v>
      </c>
      <c r="B183">
        <f>CEILING(Picks[Pick]/14,1)</f>
        <v>13</v>
      </c>
      <c r="C183">
        <v>14</v>
      </c>
      <c r="D183" t="str">
        <f>CONCATENATE("INSERT INTO picks (leagueId,rosterId,round,pick) VALUES (1,",Picks[DraftOrder],",",Picks[Round],",",Picks[Pick],")")</f>
        <v>INSERT INTO picks (leagueId,rosterId,round,pick) VALUES (1,14,13,182)</v>
      </c>
    </row>
    <row r="184" spans="1:4" x14ac:dyDescent="0.25">
      <c r="A184">
        <v>183</v>
      </c>
      <c r="B184">
        <f>CEILING(Picks[Pick]/14,1)</f>
        <v>14</v>
      </c>
      <c r="C184">
        <v>14</v>
      </c>
      <c r="D184" t="str">
        <f>CONCATENATE("INSERT INTO picks (leagueId,rosterId,round,pick) VALUES (1,",Picks[DraftOrder],",",Picks[Round],",",Picks[Pick],")")</f>
        <v>INSERT INTO picks (leagueId,rosterId,round,pick) VALUES (1,14,14,183)</v>
      </c>
    </row>
    <row r="185" spans="1:4" x14ac:dyDescent="0.25">
      <c r="A185">
        <v>184</v>
      </c>
      <c r="B185">
        <f>CEILING(Picks[Pick]/14,1)</f>
        <v>14</v>
      </c>
      <c r="C185">
        <v>13</v>
      </c>
      <c r="D185" t="str">
        <f>CONCATENATE("INSERT INTO picks (leagueId,rosterId,round,pick) VALUES (1,",Picks[DraftOrder],",",Picks[Round],",",Picks[Pick],")")</f>
        <v>INSERT INTO picks (leagueId,rosterId,round,pick) VALUES (1,13,14,184)</v>
      </c>
    </row>
    <row r="186" spans="1:4" x14ac:dyDescent="0.25">
      <c r="A186">
        <v>185</v>
      </c>
      <c r="B186">
        <f>CEILING(Picks[Pick]/14,1)</f>
        <v>14</v>
      </c>
      <c r="C186">
        <v>12</v>
      </c>
      <c r="D186" t="str">
        <f>CONCATENATE("INSERT INTO picks (leagueId,rosterId,round,pick) VALUES (1,",Picks[DraftOrder],",",Picks[Round],",",Picks[Pick],")")</f>
        <v>INSERT INTO picks (leagueId,rosterId,round,pick) VALUES (1,12,14,185)</v>
      </c>
    </row>
    <row r="187" spans="1:4" x14ac:dyDescent="0.25">
      <c r="A187">
        <v>186</v>
      </c>
      <c r="B187">
        <f>CEILING(Picks[Pick]/14,1)</f>
        <v>14</v>
      </c>
      <c r="C187">
        <v>11</v>
      </c>
      <c r="D187" t="str">
        <f>CONCATENATE("INSERT INTO picks (leagueId,rosterId,round,pick) VALUES (1,",Picks[DraftOrder],",",Picks[Round],",",Picks[Pick],")")</f>
        <v>INSERT INTO picks (leagueId,rosterId,round,pick) VALUES (1,11,14,186)</v>
      </c>
    </row>
    <row r="188" spans="1:4" x14ac:dyDescent="0.25">
      <c r="A188">
        <v>187</v>
      </c>
      <c r="B188">
        <f>CEILING(Picks[Pick]/14,1)</f>
        <v>14</v>
      </c>
      <c r="C188">
        <v>10</v>
      </c>
      <c r="D188" t="str">
        <f>CONCATENATE("INSERT INTO picks (leagueId,rosterId,round,pick) VALUES (1,",Picks[DraftOrder],",",Picks[Round],",",Picks[Pick],")")</f>
        <v>INSERT INTO picks (leagueId,rosterId,round,pick) VALUES (1,10,14,187)</v>
      </c>
    </row>
    <row r="189" spans="1:4" x14ac:dyDescent="0.25">
      <c r="A189">
        <v>188</v>
      </c>
      <c r="B189">
        <f>CEILING(Picks[Pick]/14,1)</f>
        <v>14</v>
      </c>
      <c r="C189">
        <v>9</v>
      </c>
      <c r="D189" t="str">
        <f>CONCATENATE("INSERT INTO picks (leagueId,rosterId,round,pick) VALUES (1,",Picks[DraftOrder],",",Picks[Round],",",Picks[Pick],")")</f>
        <v>INSERT INTO picks (leagueId,rosterId,round,pick) VALUES (1,9,14,188)</v>
      </c>
    </row>
    <row r="190" spans="1:4" x14ac:dyDescent="0.25">
      <c r="A190">
        <v>189</v>
      </c>
      <c r="B190">
        <f>CEILING(Picks[Pick]/14,1)</f>
        <v>14</v>
      </c>
      <c r="C190">
        <v>8</v>
      </c>
      <c r="D190" t="str">
        <f>CONCATENATE("INSERT INTO picks (leagueId,rosterId,round,pick) VALUES (1,",Picks[DraftOrder],",",Picks[Round],",",Picks[Pick],")")</f>
        <v>INSERT INTO picks (leagueId,rosterId,round,pick) VALUES (1,8,14,189)</v>
      </c>
    </row>
    <row r="191" spans="1:4" x14ac:dyDescent="0.25">
      <c r="A191">
        <v>190</v>
      </c>
      <c r="B191">
        <f>CEILING(Picks[Pick]/14,1)</f>
        <v>14</v>
      </c>
      <c r="C191">
        <v>7</v>
      </c>
      <c r="D191" t="str">
        <f>CONCATENATE("INSERT INTO picks (leagueId,rosterId,round,pick) VALUES (1,",Picks[DraftOrder],",",Picks[Round],",",Picks[Pick],")")</f>
        <v>INSERT INTO picks (leagueId,rosterId,round,pick) VALUES (1,7,14,190)</v>
      </c>
    </row>
    <row r="192" spans="1:4" x14ac:dyDescent="0.25">
      <c r="A192">
        <v>191</v>
      </c>
      <c r="B192">
        <f>CEILING(Picks[Pick]/14,1)</f>
        <v>14</v>
      </c>
      <c r="C192">
        <v>6</v>
      </c>
      <c r="D192" t="str">
        <f>CONCATENATE("INSERT INTO picks (leagueId,rosterId,round,pick) VALUES (1,",Picks[DraftOrder],",",Picks[Round],",",Picks[Pick],")")</f>
        <v>INSERT INTO picks (leagueId,rosterId,round,pick) VALUES (1,6,14,191)</v>
      </c>
    </row>
    <row r="193" spans="1:4" x14ac:dyDescent="0.25">
      <c r="A193">
        <v>192</v>
      </c>
      <c r="B193">
        <f>CEILING(Picks[Pick]/14,1)</f>
        <v>14</v>
      </c>
      <c r="C193">
        <v>5</v>
      </c>
      <c r="D193" t="str">
        <f>CONCATENATE("INSERT INTO picks (leagueId,rosterId,round,pick) VALUES (1,",Picks[DraftOrder],",",Picks[Round],",",Picks[Pick],")")</f>
        <v>INSERT INTO picks (leagueId,rosterId,round,pick) VALUES (1,5,14,192)</v>
      </c>
    </row>
    <row r="194" spans="1:4" x14ac:dyDescent="0.25">
      <c r="A194">
        <v>193</v>
      </c>
      <c r="B194">
        <f>CEILING(Picks[Pick]/14,1)</f>
        <v>14</v>
      </c>
      <c r="C194">
        <v>4</v>
      </c>
      <c r="D194" t="str">
        <f>CONCATENATE("INSERT INTO picks (leagueId,rosterId,round,pick) VALUES (1,",Picks[DraftOrder],",",Picks[Round],",",Picks[Pick],")")</f>
        <v>INSERT INTO picks (leagueId,rosterId,round,pick) VALUES (1,4,14,193)</v>
      </c>
    </row>
    <row r="195" spans="1:4" x14ac:dyDescent="0.25">
      <c r="A195">
        <v>194</v>
      </c>
      <c r="B195">
        <f>CEILING(Picks[Pick]/14,1)</f>
        <v>14</v>
      </c>
      <c r="C195">
        <v>3</v>
      </c>
      <c r="D195" t="str">
        <f>CONCATENATE("INSERT INTO picks (leagueId,rosterId,round,pick) VALUES (1,",Picks[DraftOrder],",",Picks[Round],",",Picks[Pick],")")</f>
        <v>INSERT INTO picks (leagueId,rosterId,round,pick) VALUES (1,3,14,194)</v>
      </c>
    </row>
    <row r="196" spans="1:4" x14ac:dyDescent="0.25">
      <c r="A196">
        <v>195</v>
      </c>
      <c r="B196">
        <f>CEILING(Picks[Pick]/14,1)</f>
        <v>14</v>
      </c>
      <c r="C196">
        <v>2</v>
      </c>
      <c r="D196" t="str">
        <f>CONCATENATE("INSERT INTO picks (leagueId,rosterId,round,pick) VALUES (1,",Picks[DraftOrder],",",Picks[Round],",",Picks[Pick],")")</f>
        <v>INSERT INTO picks (leagueId,rosterId,round,pick) VALUES (1,2,14,195)</v>
      </c>
    </row>
    <row r="197" spans="1:4" x14ac:dyDescent="0.25">
      <c r="A197">
        <v>196</v>
      </c>
      <c r="B197">
        <f>CEILING(Picks[Pick]/14,1)</f>
        <v>14</v>
      </c>
      <c r="C197">
        <v>1</v>
      </c>
      <c r="D197" t="str">
        <f>CONCATENATE("INSERT INTO picks (leagueId,rosterId,round,pick) VALUES (1,",Picks[DraftOrder],",",Picks[Round],",",Picks[Pick],")")</f>
        <v>INSERT INTO picks (leagueId,rosterId,round,pick) VALUES (1,1,14,196)</v>
      </c>
    </row>
    <row r="198" spans="1:4" x14ac:dyDescent="0.25">
      <c r="A198">
        <v>197</v>
      </c>
      <c r="B198">
        <f>CEILING(Picks[Pick]/14,1)</f>
        <v>15</v>
      </c>
      <c r="C198">
        <v>1</v>
      </c>
      <c r="D198" t="str">
        <f>CONCATENATE("INSERT INTO picks (leagueId,rosterId,round,pick) VALUES (1,",Picks[DraftOrder],",",Picks[Round],",",Picks[Pick],")")</f>
        <v>INSERT INTO picks (leagueId,rosterId,round,pick) VALUES (1,1,15,197)</v>
      </c>
    </row>
    <row r="199" spans="1:4" x14ac:dyDescent="0.25">
      <c r="A199">
        <v>198</v>
      </c>
      <c r="B199">
        <f>CEILING(Picks[Pick]/14,1)</f>
        <v>15</v>
      </c>
      <c r="C199">
        <v>2</v>
      </c>
      <c r="D199" t="str">
        <f>CONCATENATE("INSERT INTO picks (leagueId,rosterId,round,pick) VALUES (1,",Picks[DraftOrder],",",Picks[Round],",",Picks[Pick],")")</f>
        <v>INSERT INTO picks (leagueId,rosterId,round,pick) VALUES (1,2,15,198)</v>
      </c>
    </row>
    <row r="200" spans="1:4" x14ac:dyDescent="0.25">
      <c r="A200">
        <v>199</v>
      </c>
      <c r="B200">
        <f>CEILING(Picks[Pick]/14,1)</f>
        <v>15</v>
      </c>
      <c r="C200">
        <v>3</v>
      </c>
      <c r="D200" t="str">
        <f>CONCATENATE("INSERT INTO picks (leagueId,rosterId,round,pick) VALUES (1,",Picks[DraftOrder],",",Picks[Round],",",Picks[Pick],")")</f>
        <v>INSERT INTO picks (leagueId,rosterId,round,pick) VALUES (1,3,15,199)</v>
      </c>
    </row>
    <row r="201" spans="1:4" x14ac:dyDescent="0.25">
      <c r="A201">
        <v>200</v>
      </c>
      <c r="B201">
        <f>CEILING(Picks[Pick]/14,1)</f>
        <v>15</v>
      </c>
      <c r="C201">
        <v>4</v>
      </c>
      <c r="D201" t="str">
        <f>CONCATENATE("INSERT INTO picks (leagueId,rosterId,round,pick) VALUES (1,",Picks[DraftOrder],",",Picks[Round],",",Picks[Pick],")")</f>
        <v>INSERT INTO picks (leagueId,rosterId,round,pick) VALUES (1,4,15,200)</v>
      </c>
    </row>
    <row r="202" spans="1:4" x14ac:dyDescent="0.25">
      <c r="A202">
        <v>201</v>
      </c>
      <c r="B202">
        <f>CEILING(Picks[Pick]/14,1)</f>
        <v>15</v>
      </c>
      <c r="C202">
        <v>5</v>
      </c>
      <c r="D202" t="str">
        <f>CONCATENATE("INSERT INTO picks (leagueId,rosterId,round,pick) VALUES (1,",Picks[DraftOrder],",",Picks[Round],",",Picks[Pick],")")</f>
        <v>INSERT INTO picks (leagueId,rosterId,round,pick) VALUES (1,5,15,201)</v>
      </c>
    </row>
    <row r="203" spans="1:4" x14ac:dyDescent="0.25">
      <c r="A203">
        <v>202</v>
      </c>
      <c r="B203">
        <f>CEILING(Picks[Pick]/14,1)</f>
        <v>15</v>
      </c>
      <c r="C203">
        <v>6</v>
      </c>
      <c r="D203" t="str">
        <f>CONCATENATE("INSERT INTO picks (leagueId,rosterId,round,pick) VALUES (1,",Picks[DraftOrder],",",Picks[Round],",",Picks[Pick],")")</f>
        <v>INSERT INTO picks (leagueId,rosterId,round,pick) VALUES (1,6,15,202)</v>
      </c>
    </row>
    <row r="204" spans="1:4" x14ac:dyDescent="0.25">
      <c r="A204">
        <v>203</v>
      </c>
      <c r="B204">
        <f>CEILING(Picks[Pick]/14,1)</f>
        <v>15</v>
      </c>
      <c r="C204">
        <v>7</v>
      </c>
      <c r="D204" t="str">
        <f>CONCATENATE("INSERT INTO picks (leagueId,rosterId,round,pick) VALUES (1,",Picks[DraftOrder],",",Picks[Round],",",Picks[Pick],")")</f>
        <v>INSERT INTO picks (leagueId,rosterId,round,pick) VALUES (1,7,15,203)</v>
      </c>
    </row>
    <row r="205" spans="1:4" x14ac:dyDescent="0.25">
      <c r="A205">
        <v>204</v>
      </c>
      <c r="B205">
        <f>CEILING(Picks[Pick]/14,1)</f>
        <v>15</v>
      </c>
      <c r="C205">
        <v>8</v>
      </c>
      <c r="D205" t="str">
        <f>CONCATENATE("INSERT INTO picks (leagueId,rosterId,round,pick) VALUES (1,",Picks[DraftOrder],",",Picks[Round],",",Picks[Pick],")")</f>
        <v>INSERT INTO picks (leagueId,rosterId,round,pick) VALUES (1,8,15,204)</v>
      </c>
    </row>
    <row r="206" spans="1:4" x14ac:dyDescent="0.25">
      <c r="A206">
        <v>205</v>
      </c>
      <c r="B206">
        <f>CEILING(Picks[Pick]/14,1)</f>
        <v>15</v>
      </c>
      <c r="C206">
        <v>9</v>
      </c>
      <c r="D206" t="str">
        <f>CONCATENATE("INSERT INTO picks (leagueId,rosterId,round,pick) VALUES (1,",Picks[DraftOrder],",",Picks[Round],",",Picks[Pick],")")</f>
        <v>INSERT INTO picks (leagueId,rosterId,round,pick) VALUES (1,9,15,205)</v>
      </c>
    </row>
    <row r="207" spans="1:4" x14ac:dyDescent="0.25">
      <c r="A207">
        <v>206</v>
      </c>
      <c r="B207">
        <f>CEILING(Picks[Pick]/14,1)</f>
        <v>15</v>
      </c>
      <c r="C207">
        <v>10</v>
      </c>
      <c r="D207" t="str">
        <f>CONCATENATE("INSERT INTO picks (leagueId,rosterId,round,pick) VALUES (1,",Picks[DraftOrder],",",Picks[Round],",",Picks[Pick],")")</f>
        <v>INSERT INTO picks (leagueId,rosterId,round,pick) VALUES (1,10,15,206)</v>
      </c>
    </row>
    <row r="208" spans="1:4" x14ac:dyDescent="0.25">
      <c r="A208">
        <v>207</v>
      </c>
      <c r="B208">
        <f>CEILING(Picks[Pick]/14,1)</f>
        <v>15</v>
      </c>
      <c r="C208">
        <v>11</v>
      </c>
      <c r="D208" t="str">
        <f>CONCATENATE("INSERT INTO picks (leagueId,rosterId,round,pick) VALUES (1,",Picks[DraftOrder],",",Picks[Round],",",Picks[Pick],")")</f>
        <v>INSERT INTO picks (leagueId,rosterId,round,pick) VALUES (1,11,15,207)</v>
      </c>
    </row>
    <row r="209" spans="1:4" x14ac:dyDescent="0.25">
      <c r="A209">
        <v>208</v>
      </c>
      <c r="B209">
        <f>CEILING(Picks[Pick]/14,1)</f>
        <v>15</v>
      </c>
      <c r="C209">
        <v>12</v>
      </c>
      <c r="D209" t="str">
        <f>CONCATENATE("INSERT INTO picks (leagueId,rosterId,round,pick) VALUES (1,",Picks[DraftOrder],",",Picks[Round],",",Picks[Pick],")")</f>
        <v>INSERT INTO picks (leagueId,rosterId,round,pick) VALUES (1,12,15,208)</v>
      </c>
    </row>
    <row r="210" spans="1:4" x14ac:dyDescent="0.25">
      <c r="A210">
        <v>209</v>
      </c>
      <c r="B210">
        <f>CEILING(Picks[Pick]/14,1)</f>
        <v>15</v>
      </c>
      <c r="C210">
        <v>13</v>
      </c>
      <c r="D210" t="str">
        <f>CONCATENATE("INSERT INTO picks (leagueId,rosterId,round,pick) VALUES (1,",Picks[DraftOrder],",",Picks[Round],",",Picks[Pick],")")</f>
        <v>INSERT INTO picks (leagueId,rosterId,round,pick) VALUES (1,13,15,209)</v>
      </c>
    </row>
    <row r="211" spans="1:4" x14ac:dyDescent="0.25">
      <c r="A211">
        <v>210</v>
      </c>
      <c r="B211">
        <f>CEILING(Picks[Pick]/14,1)</f>
        <v>15</v>
      </c>
      <c r="C211">
        <v>14</v>
      </c>
      <c r="D211" t="str">
        <f>CONCATENATE("INSERT INTO picks (leagueId,rosterId,round,pick) VALUES (1,",Picks[DraftOrder],",",Picks[Round],",",Picks[Pick],")")</f>
        <v>INSERT INTO picks (leagueId,rosterId,round,pick) VALUES (1,14,15,210)</v>
      </c>
    </row>
    <row r="212" spans="1:4" x14ac:dyDescent="0.25">
      <c r="A212">
        <v>211</v>
      </c>
      <c r="B212">
        <f>CEILING(Picks[Pick]/14,1)</f>
        <v>16</v>
      </c>
      <c r="C212">
        <v>14</v>
      </c>
      <c r="D212" t="str">
        <f>CONCATENATE("INSERT INTO picks (leagueId,rosterId,round,pick) VALUES (1,",Picks[DraftOrder],",",Picks[Round],",",Picks[Pick],")")</f>
        <v>INSERT INTO picks (leagueId,rosterId,round,pick) VALUES (1,14,16,211)</v>
      </c>
    </row>
    <row r="213" spans="1:4" x14ac:dyDescent="0.25">
      <c r="A213">
        <v>212</v>
      </c>
      <c r="B213">
        <f>CEILING(Picks[Pick]/14,1)</f>
        <v>16</v>
      </c>
      <c r="C213">
        <v>13</v>
      </c>
      <c r="D213" t="str">
        <f>CONCATENATE("INSERT INTO picks (leagueId,rosterId,round,pick) VALUES (1,",Picks[DraftOrder],",",Picks[Round],",",Picks[Pick],")")</f>
        <v>INSERT INTO picks (leagueId,rosterId,round,pick) VALUES (1,13,16,212)</v>
      </c>
    </row>
    <row r="214" spans="1:4" x14ac:dyDescent="0.25">
      <c r="A214">
        <v>213</v>
      </c>
      <c r="B214">
        <f>CEILING(Picks[Pick]/14,1)</f>
        <v>16</v>
      </c>
      <c r="C214">
        <v>12</v>
      </c>
      <c r="D214" t="str">
        <f>CONCATENATE("INSERT INTO picks (leagueId,rosterId,round,pick) VALUES (1,",Picks[DraftOrder],",",Picks[Round],",",Picks[Pick],")")</f>
        <v>INSERT INTO picks (leagueId,rosterId,round,pick) VALUES (1,12,16,213)</v>
      </c>
    </row>
    <row r="215" spans="1:4" x14ac:dyDescent="0.25">
      <c r="A215">
        <v>214</v>
      </c>
      <c r="B215">
        <f>CEILING(Picks[Pick]/14,1)</f>
        <v>16</v>
      </c>
      <c r="C215">
        <v>11</v>
      </c>
      <c r="D215" t="str">
        <f>CONCATENATE("INSERT INTO picks (leagueId,rosterId,round,pick) VALUES (1,",Picks[DraftOrder],",",Picks[Round],",",Picks[Pick],")")</f>
        <v>INSERT INTO picks (leagueId,rosterId,round,pick) VALUES (1,11,16,214)</v>
      </c>
    </row>
    <row r="216" spans="1:4" x14ac:dyDescent="0.25">
      <c r="A216">
        <v>215</v>
      </c>
      <c r="B216">
        <f>CEILING(Picks[Pick]/14,1)</f>
        <v>16</v>
      </c>
      <c r="C216">
        <v>10</v>
      </c>
      <c r="D216" t="str">
        <f>CONCATENATE("INSERT INTO picks (leagueId,rosterId,round,pick) VALUES (1,",Picks[DraftOrder],",",Picks[Round],",",Picks[Pick],")")</f>
        <v>INSERT INTO picks (leagueId,rosterId,round,pick) VALUES (1,10,16,215)</v>
      </c>
    </row>
    <row r="217" spans="1:4" x14ac:dyDescent="0.25">
      <c r="A217">
        <v>216</v>
      </c>
      <c r="B217">
        <f>CEILING(Picks[Pick]/14,1)</f>
        <v>16</v>
      </c>
      <c r="C217">
        <v>9</v>
      </c>
      <c r="D217" t="str">
        <f>CONCATENATE("INSERT INTO picks (leagueId,rosterId,round,pick) VALUES (1,",Picks[DraftOrder],",",Picks[Round],",",Picks[Pick],")")</f>
        <v>INSERT INTO picks (leagueId,rosterId,round,pick) VALUES (1,9,16,216)</v>
      </c>
    </row>
    <row r="218" spans="1:4" x14ac:dyDescent="0.25">
      <c r="A218">
        <v>217</v>
      </c>
      <c r="B218">
        <f>CEILING(Picks[Pick]/14,1)</f>
        <v>16</v>
      </c>
      <c r="C218">
        <v>8</v>
      </c>
      <c r="D218" t="str">
        <f>CONCATENATE("INSERT INTO picks (leagueId,rosterId,round,pick) VALUES (1,",Picks[DraftOrder],",",Picks[Round],",",Picks[Pick],")")</f>
        <v>INSERT INTO picks (leagueId,rosterId,round,pick) VALUES (1,8,16,217)</v>
      </c>
    </row>
    <row r="219" spans="1:4" x14ac:dyDescent="0.25">
      <c r="A219">
        <v>218</v>
      </c>
      <c r="B219">
        <f>CEILING(Picks[Pick]/14,1)</f>
        <v>16</v>
      </c>
      <c r="C219">
        <v>7</v>
      </c>
      <c r="D219" t="str">
        <f>CONCATENATE("INSERT INTO picks (leagueId,rosterId,round,pick) VALUES (1,",Picks[DraftOrder],",",Picks[Round],",",Picks[Pick],")")</f>
        <v>INSERT INTO picks (leagueId,rosterId,round,pick) VALUES (1,7,16,218)</v>
      </c>
    </row>
    <row r="220" spans="1:4" x14ac:dyDescent="0.25">
      <c r="A220">
        <v>219</v>
      </c>
      <c r="B220">
        <f>CEILING(Picks[Pick]/14,1)</f>
        <v>16</v>
      </c>
      <c r="C220">
        <v>6</v>
      </c>
      <c r="D220" t="str">
        <f>CONCATENATE("INSERT INTO picks (leagueId,rosterId,round,pick) VALUES (1,",Picks[DraftOrder],",",Picks[Round],",",Picks[Pick],")")</f>
        <v>INSERT INTO picks (leagueId,rosterId,round,pick) VALUES (1,6,16,219)</v>
      </c>
    </row>
    <row r="221" spans="1:4" x14ac:dyDescent="0.25">
      <c r="A221">
        <v>220</v>
      </c>
      <c r="B221">
        <f>CEILING(Picks[Pick]/14,1)</f>
        <v>16</v>
      </c>
      <c r="C221">
        <v>5</v>
      </c>
      <c r="D221" t="str">
        <f>CONCATENATE("INSERT INTO picks (leagueId,rosterId,round,pick) VALUES (1,",Picks[DraftOrder],",",Picks[Round],",",Picks[Pick],")")</f>
        <v>INSERT INTO picks (leagueId,rosterId,round,pick) VALUES (1,5,16,220)</v>
      </c>
    </row>
    <row r="222" spans="1:4" x14ac:dyDescent="0.25">
      <c r="A222">
        <v>221</v>
      </c>
      <c r="B222">
        <f>CEILING(Picks[Pick]/14,1)</f>
        <v>16</v>
      </c>
      <c r="C222">
        <v>4</v>
      </c>
      <c r="D222" t="str">
        <f>CONCATENATE("INSERT INTO picks (leagueId,rosterId,round,pick) VALUES (1,",Picks[DraftOrder],",",Picks[Round],",",Picks[Pick],")")</f>
        <v>INSERT INTO picks (leagueId,rosterId,round,pick) VALUES (1,4,16,221)</v>
      </c>
    </row>
    <row r="223" spans="1:4" x14ac:dyDescent="0.25">
      <c r="A223">
        <v>222</v>
      </c>
      <c r="B223">
        <f>CEILING(Picks[Pick]/14,1)</f>
        <v>16</v>
      </c>
      <c r="C223">
        <v>3</v>
      </c>
      <c r="D223" t="str">
        <f>CONCATENATE("INSERT INTO picks (leagueId,rosterId,round,pick) VALUES (1,",Picks[DraftOrder],",",Picks[Round],",",Picks[Pick],")")</f>
        <v>INSERT INTO picks (leagueId,rosterId,round,pick) VALUES (1,3,16,222)</v>
      </c>
    </row>
    <row r="224" spans="1:4" x14ac:dyDescent="0.25">
      <c r="A224">
        <v>223</v>
      </c>
      <c r="B224">
        <f>CEILING(Picks[Pick]/14,1)</f>
        <v>16</v>
      </c>
      <c r="C224">
        <v>2</v>
      </c>
      <c r="D224" t="str">
        <f>CONCATENATE("INSERT INTO picks (leagueId,rosterId,round,pick) VALUES (1,",Picks[DraftOrder],",",Picks[Round],",",Picks[Pick],")")</f>
        <v>INSERT INTO picks (leagueId,rosterId,round,pick) VALUES (1,2,16,223)</v>
      </c>
    </row>
    <row r="225" spans="1:4" x14ac:dyDescent="0.25">
      <c r="A225">
        <v>224</v>
      </c>
      <c r="B225">
        <f>CEILING(Picks[Pick]/14,1)</f>
        <v>16</v>
      </c>
      <c r="C225">
        <v>1</v>
      </c>
      <c r="D225" t="str">
        <f>CONCATENATE("INSERT INTO picks (leagueId,rosterId,round,pick) VALUES (1,",Picks[DraftOrder],",",Picks[Round],",",Picks[Pick],")")</f>
        <v>INSERT INTO picks (leagueId,rosterId,round,pick) VALUES (1,1,16,224)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85" zoomScaleNormal="85" workbookViewId="0">
      <selection activeCell="D13" sqref="D13"/>
    </sheetView>
  </sheetViews>
  <sheetFormatPr defaultRowHeight="15" x14ac:dyDescent="0.25"/>
  <cols>
    <col min="1" max="1" width="10.85546875" customWidth="1"/>
    <col min="2" max="2" width="17.5703125" bestFit="1" customWidth="1"/>
    <col min="3" max="3" width="12.5703125" customWidth="1"/>
    <col min="4" max="4" width="75" bestFit="1" customWidth="1"/>
    <col min="5" max="5" width="66.140625" customWidth="1"/>
  </cols>
  <sheetData>
    <row r="1" spans="1:5" x14ac:dyDescent="0.25">
      <c r="A1" t="s">
        <v>257</v>
      </c>
      <c r="B1" t="s">
        <v>258</v>
      </c>
      <c r="C1" t="s">
        <v>259</v>
      </c>
      <c r="D1" t="s">
        <v>269</v>
      </c>
      <c r="E1" t="s">
        <v>1296</v>
      </c>
    </row>
    <row r="2" spans="1:5" x14ac:dyDescent="0.25">
      <c r="A2">
        <v>1</v>
      </c>
      <c r="B2" t="s">
        <v>260</v>
      </c>
      <c r="C2">
        <v>0</v>
      </c>
      <c r="D2" t="str">
        <f>CONCATENATE("INSERT INTO rosters( leagueId, roster, draftOrder ) VALUES(",Table1[leagueId],",'",Table1[roster],"',",Table1[draftOrder],")")</f>
        <v>INSERT INTO rosters( leagueId, roster, draftOrder ) VALUES(1,'NONE',0)</v>
      </c>
      <c r="E2" t="str">
        <f>"UPDATE rosters SET roster = '"&amp;Table1[roster]&amp;"' WHERE draftOrder = "&amp;Table1[draftOrder]</f>
        <v>UPDATE rosters SET roster = 'NONE' WHERE draftOrder = 0</v>
      </c>
    </row>
    <row r="3" spans="1:5" x14ac:dyDescent="0.25">
      <c r="A3">
        <v>1</v>
      </c>
      <c r="B3" t="s">
        <v>369</v>
      </c>
      <c r="C3">
        <v>1</v>
      </c>
      <c r="D3" t="str">
        <f>CONCATENATE("INSERT INTO rosters( leagueId, roster, draftOrder ) VALUES(",Table1[leagueId],",'",Table1[roster],"',",Table1[draftOrder],")")</f>
        <v>INSERT INTO rosters( leagueId, roster, draftOrder ) VALUES(1,'Rose/Odrobina',1)</v>
      </c>
      <c r="E3" t="str">
        <f>"UPDATE rosters SET roster = '"&amp;Table1[roster]&amp;"' WHERE draftOrder = "&amp;Table1[draftOrder]</f>
        <v>UPDATE rosters SET roster = 'Rose/Odrobina' WHERE draftOrder = 1</v>
      </c>
    </row>
    <row r="4" spans="1:5" x14ac:dyDescent="0.25">
      <c r="A4">
        <v>1</v>
      </c>
      <c r="B4" t="s">
        <v>261</v>
      </c>
      <c r="C4">
        <v>2</v>
      </c>
      <c r="D4" t="str">
        <f>CONCATENATE("INSERT INTO rosters( leagueId, roster, draftOrder ) VALUES(",Table1[leagueId],",'",Table1[roster],"',",Table1[draftOrder],")")</f>
        <v>INSERT INTO rosters( leagueId, roster, draftOrder ) VALUES(1,'Skelton',2)</v>
      </c>
      <c r="E4" t="str">
        <f>"UPDATE rosters SET roster = '"&amp;Table1[roster]&amp;"' WHERE draftOrder = "&amp;Table1[draftOrder]</f>
        <v>UPDATE rosters SET roster = 'Skelton' WHERE draftOrder = 2</v>
      </c>
    </row>
    <row r="5" spans="1:5" x14ac:dyDescent="0.25">
      <c r="A5">
        <v>1</v>
      </c>
      <c r="B5" t="s">
        <v>272</v>
      </c>
      <c r="C5">
        <v>3</v>
      </c>
      <c r="D5" t="str">
        <f>CONCATENATE("INSERT INTO rosters( leagueId, roster, draftOrder ) VALUES(",Table1[leagueId],",'",Table1[roster],"',",Table1[draftOrder],")")</f>
        <v>INSERT INTO rosters( leagueId, roster, draftOrder ) VALUES(1,'Kozlowski',3)</v>
      </c>
      <c r="E5" t="str">
        <f>"UPDATE rosters SET roster = '"&amp;Table1[roster]&amp;"' WHERE draftOrder = "&amp;Table1[draftOrder]</f>
        <v>UPDATE rosters SET roster = 'Kozlowski' WHERE draftOrder = 3</v>
      </c>
    </row>
    <row r="6" spans="1:5" x14ac:dyDescent="0.25">
      <c r="A6">
        <v>1</v>
      </c>
      <c r="B6" t="s">
        <v>267</v>
      </c>
      <c r="C6">
        <v>4</v>
      </c>
      <c r="D6" t="str">
        <f>CONCATENATE("INSERT INTO rosters( leagueId, roster, draftOrder ) VALUES(",Table1[leagueId],",'",Table1[roster],"',",Table1[draftOrder],")")</f>
        <v>INSERT INTO rosters( leagueId, roster, draftOrder ) VALUES(1,'Miles',4)</v>
      </c>
      <c r="E6" t="str">
        <f>"UPDATE rosters SET roster = '"&amp;Table1[roster]&amp;"' WHERE draftOrder = "&amp;Table1[draftOrder]</f>
        <v>UPDATE rosters SET roster = 'Miles' WHERE draftOrder = 4</v>
      </c>
    </row>
    <row r="7" spans="1:5" x14ac:dyDescent="0.25">
      <c r="A7">
        <v>1</v>
      </c>
      <c r="B7" t="s">
        <v>691</v>
      </c>
      <c r="C7">
        <v>5</v>
      </c>
      <c r="D7" t="str">
        <f>CONCATENATE("INSERT INTO rosters( leagueId, roster, draftOrder ) VALUES(",Table1[leagueId],",'",Table1[roster],"',",Table1[draftOrder],")")</f>
        <v>INSERT INTO rosters( leagueId, roster, draftOrder ) VALUES(1,'Fedick',5)</v>
      </c>
      <c r="E7" t="str">
        <f>"UPDATE rosters SET roster = '"&amp;Table1[roster]&amp;"' WHERE draftOrder = "&amp;Table1[draftOrder]</f>
        <v>UPDATE rosters SET roster = 'Fedick' WHERE draftOrder = 5</v>
      </c>
    </row>
    <row r="8" spans="1:5" x14ac:dyDescent="0.25">
      <c r="A8">
        <v>1</v>
      </c>
      <c r="B8" t="s">
        <v>265</v>
      </c>
      <c r="C8">
        <v>6</v>
      </c>
      <c r="D8" t="str">
        <f>CONCATENATE("INSERT INTO rosters( leagueId, roster, draftOrder ) VALUES(",Table1[leagueId],",'",Table1[roster],"',",Table1[draftOrder],")")</f>
        <v>INSERT INTO rosters( leagueId, roster, draftOrder ) VALUES(1,'Miller',6)</v>
      </c>
      <c r="E8" t="str">
        <f>"UPDATE rosters SET roster = '"&amp;Table1[roster]&amp;"' WHERE draftOrder = "&amp;Table1[draftOrder]</f>
        <v>UPDATE rosters SET roster = 'Miller' WHERE draftOrder = 6</v>
      </c>
    </row>
    <row r="9" spans="1:5" x14ac:dyDescent="0.25">
      <c r="A9">
        <v>1</v>
      </c>
      <c r="B9" t="s">
        <v>692</v>
      </c>
      <c r="C9">
        <v>7</v>
      </c>
      <c r="D9" t="str">
        <f>CONCATENATE("INSERT INTO rosters( leagueId, roster, draftOrder ) VALUES(",Table1[leagueId],",'",Table1[roster],"',",Table1[draftOrder],")")</f>
        <v>INSERT INTO rosters( leagueId, roster, draftOrder ) VALUES(1,'Jankowiak/Elwell',7)</v>
      </c>
      <c r="E9" t="str">
        <f>"UPDATE rosters SET roster = '"&amp;Table1[roster]&amp;"' WHERE draftOrder = "&amp;Table1[draftOrder]</f>
        <v>UPDATE rosters SET roster = 'Jankowiak/Elwell' WHERE draftOrder = 7</v>
      </c>
    </row>
    <row r="10" spans="1:5" x14ac:dyDescent="0.25">
      <c r="A10">
        <v>1</v>
      </c>
      <c r="B10" t="s">
        <v>268</v>
      </c>
      <c r="C10">
        <v>8</v>
      </c>
      <c r="D10" t="str">
        <f>CONCATENATE("INSERT INTO rosters( leagueId, roster, draftOrder ) VALUES(",Table1[leagueId],",'",Table1[roster],"',",Table1[draftOrder],")")</f>
        <v>INSERT INTO rosters( leagueId, roster, draftOrder ) VALUES(1,'Elgie',8)</v>
      </c>
      <c r="E10" t="str">
        <f>"UPDATE rosters SET roster = '"&amp;Table1[roster]&amp;"' WHERE draftOrder = "&amp;Table1[draftOrder]</f>
        <v>UPDATE rosters SET roster = 'Elgie' WHERE draftOrder = 8</v>
      </c>
    </row>
    <row r="11" spans="1:5" x14ac:dyDescent="0.25">
      <c r="A11">
        <v>1</v>
      </c>
      <c r="B11" t="s">
        <v>266</v>
      </c>
      <c r="C11">
        <v>9</v>
      </c>
      <c r="D11" t="str">
        <f>CONCATENATE("INSERT INTO rosters( leagueId, roster, draftOrder ) VALUES(",Table1[leagueId],",'",Table1[roster],"',",Table1[draftOrder],")")</f>
        <v>INSERT INTO rosters( leagueId, roster, draftOrder ) VALUES(1,'Carbone',9)</v>
      </c>
      <c r="E11" t="str">
        <f>"UPDATE rosters SET roster = '"&amp;Table1[roster]&amp;"' WHERE draftOrder = "&amp;Table1[draftOrder]</f>
        <v>UPDATE rosters SET roster = 'Carbone' WHERE draftOrder = 9</v>
      </c>
    </row>
    <row r="12" spans="1:5" x14ac:dyDescent="0.25">
      <c r="A12">
        <v>1</v>
      </c>
      <c r="B12" t="s">
        <v>264</v>
      </c>
      <c r="C12">
        <v>10</v>
      </c>
      <c r="D12" t="str">
        <f>CONCATENATE("INSERT INTO rosters( leagueId, roster, draftOrder ) VALUES(",Table1[leagueId],",'",Table1[roster],"',",Table1[draftOrder],")")</f>
        <v>INSERT INTO rosters( leagueId, roster, draftOrder ) VALUES(1,'Cristina',10)</v>
      </c>
      <c r="E12" t="str">
        <f>"UPDATE rosters SET roster = '"&amp;Table1[roster]&amp;"' WHERE draftOrder = "&amp;Table1[draftOrder]</f>
        <v>UPDATE rosters SET roster = 'Cristina' WHERE draftOrder = 10</v>
      </c>
    </row>
    <row r="13" spans="1:5" x14ac:dyDescent="0.25">
      <c r="A13">
        <v>1</v>
      </c>
      <c r="B13" t="s">
        <v>693</v>
      </c>
      <c r="C13">
        <v>11</v>
      </c>
      <c r="D13" t="str">
        <f>CONCATENATE("INSERT INTO rosters( leagueId, roster, draftOrder ) VALUES(",Table1[leagueId],",'",Table1[roster],"',",Table1[draftOrder],")")</f>
        <v>INSERT INTO rosters( leagueId, roster, draftOrder ) VALUES(1,'Hart',11)</v>
      </c>
      <c r="E13" t="str">
        <f>"UPDATE rosters SET roster = '"&amp;Table1[roster]&amp;"' WHERE draftOrder = "&amp;Table1[draftOrder]</f>
        <v>UPDATE rosters SET roster = 'Hart' WHERE draftOrder = 11</v>
      </c>
    </row>
    <row r="14" spans="1:5" x14ac:dyDescent="0.25">
      <c r="A14">
        <v>1</v>
      </c>
      <c r="B14" t="s">
        <v>263</v>
      </c>
      <c r="C14">
        <v>12</v>
      </c>
      <c r="D14" t="str">
        <f>CONCATENATE("INSERT INTO rosters( leagueId, roster, draftOrder ) VALUES(",Table1[leagueId],",'",Table1[roster],"',",Table1[draftOrder],")")</f>
        <v>INSERT INTO rosters( leagueId, roster, draftOrder ) VALUES(1,'Krause',12)</v>
      </c>
      <c r="E14" t="str">
        <f>"UPDATE rosters SET roster = '"&amp;Table1[roster]&amp;"' WHERE draftOrder = "&amp;Table1[draftOrder]</f>
        <v>UPDATE rosters SET roster = 'Krause' WHERE draftOrder = 12</v>
      </c>
    </row>
    <row r="15" spans="1:5" x14ac:dyDescent="0.25">
      <c r="A15">
        <v>1</v>
      </c>
      <c r="B15" t="s">
        <v>262</v>
      </c>
      <c r="C15">
        <v>13</v>
      </c>
      <c r="D15" t="str">
        <f>CONCATENATE("INSERT INTO rosters( leagueId, roster, draftOrder ) VALUES(",Table1[leagueId],",'",Table1[roster],"',",Table1[draftOrder],")")</f>
        <v>INSERT INTO rosters( leagueId, roster, draftOrder ) VALUES(1,'Mazierski',13)</v>
      </c>
      <c r="E15" t="str">
        <f>"UPDATE rosters SET roster = '"&amp;Table1[roster]&amp;"' WHERE draftOrder = "&amp;Table1[draftOrder]</f>
        <v>UPDATE rosters SET roster = 'Mazierski' WHERE draftOrder = 13</v>
      </c>
    </row>
    <row r="16" spans="1:5" x14ac:dyDescent="0.25">
      <c r="A16">
        <v>1</v>
      </c>
      <c r="B16" t="s">
        <v>368</v>
      </c>
      <c r="C16">
        <v>14</v>
      </c>
      <c r="D16" t="str">
        <f>CONCATENATE("INSERT INTO rosters( leagueId, roster, draftOrder ) VALUES(",Table1[leagueId],",'",Table1[roster],"',",Table1[draftOrder],")")</f>
        <v>INSERT INTO rosters( leagueId, roster, draftOrder ) VALUES(1,'Flynn/Kabel',14)</v>
      </c>
      <c r="E16" t="str">
        <f>"UPDATE rosters SET roster = '"&amp;Table1[roster]&amp;"' WHERE draftOrder = "&amp;Table1[draftOrder]</f>
        <v>UPDATE rosters SET roster = 'Flynn/Kabel' WHERE draftOrder = 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1"/>
  <sheetViews>
    <sheetView zoomScale="85" zoomScaleNormal="85" workbookViewId="0">
      <selection activeCell="I1201" sqref="I2:I1201"/>
    </sheetView>
  </sheetViews>
  <sheetFormatPr defaultColWidth="24.42578125" defaultRowHeight="15" x14ac:dyDescent="0.25"/>
  <cols>
    <col min="1" max="1" width="7.5703125" bestFit="1" customWidth="1"/>
    <col min="2" max="2" width="24.5703125" bestFit="1" customWidth="1"/>
    <col min="3" max="3" width="10.5703125" bestFit="1" customWidth="1"/>
    <col min="4" max="4" width="8.140625" style="4" bestFit="1" customWidth="1"/>
    <col min="5" max="5" width="6.42578125" style="4" bestFit="1" customWidth="1"/>
    <col min="6" max="6" width="9.85546875" style="4" bestFit="1" customWidth="1"/>
    <col min="7" max="7" width="12.28515625" bestFit="1" customWidth="1"/>
    <col min="8" max="8" width="87.28515625" bestFit="1" customWidth="1"/>
    <col min="9" max="9" width="69.7109375" bestFit="1" customWidth="1"/>
  </cols>
  <sheetData>
    <row r="1" spans="1:9" x14ac:dyDescent="0.25">
      <c r="A1" s="1" t="s">
        <v>247</v>
      </c>
      <c r="B1" s="1" t="s">
        <v>2</v>
      </c>
      <c r="C1" s="1" t="s">
        <v>251</v>
      </c>
      <c r="D1" s="4" t="s">
        <v>0</v>
      </c>
      <c r="E1" s="4" t="s">
        <v>3</v>
      </c>
      <c r="F1" s="5" t="s">
        <v>227</v>
      </c>
      <c r="G1" s="1" t="s">
        <v>228</v>
      </c>
      <c r="H1" s="1" t="s">
        <v>233</v>
      </c>
      <c r="I1" s="1" t="s">
        <v>270</v>
      </c>
    </row>
    <row r="2" spans="1:9" x14ac:dyDescent="0.25">
      <c r="A2" s="16">
        <v>1</v>
      </c>
      <c r="B2" s="16" t="s">
        <v>35</v>
      </c>
      <c r="C2" s="16">
        <v>1</v>
      </c>
      <c r="D2" s="5" t="s">
        <v>36</v>
      </c>
      <c r="E2" s="5" t="s">
        <v>1</v>
      </c>
      <c r="F2" s="6">
        <f>VLOOKUP(Players[Team],Teams[],2,FALSE)</f>
        <v>19</v>
      </c>
      <c r="G2" s="3">
        <f>VLOOKUP(Players[Pos],Positions[],2,FALSE)</f>
        <v>1</v>
      </c>
      <c r="H2" s="3" t="str">
        <f>CONCATENATE("INSERT INTO Players(playerName,positionId,teamId) VALUES ('",Players[Name],"',",Players[PositionId],",",Players[TeamId],")")</f>
        <v>INSERT INTO Players(playerName,positionId,teamId) VALUES ('Tom Brady',1,19)</v>
      </c>
      <c r="I2" s="3" t="str">
        <f>CONCATENATE("INSERT INTO Assignments(playerId,rosterId,round,pick) VALUES (",Players[PlayerId],",0,0,0)")</f>
        <v>INSERT INTO Assignments(playerId,rosterId,round,pick) VALUES (1,0,0,0)</v>
      </c>
    </row>
    <row r="3" spans="1:9" x14ac:dyDescent="0.25">
      <c r="A3" s="16">
        <v>2</v>
      </c>
      <c r="B3" s="12" t="s">
        <v>25</v>
      </c>
      <c r="C3" s="16">
        <v>2</v>
      </c>
      <c r="D3" s="5" t="s">
        <v>26</v>
      </c>
      <c r="E3" s="5" t="s">
        <v>1</v>
      </c>
      <c r="F3" s="6">
        <f>VLOOKUP(Players[Team],Teams[],2,FALSE)</f>
        <v>20</v>
      </c>
      <c r="G3" s="3">
        <f>VLOOKUP(Players[Pos],Positions[],2,FALSE)</f>
        <v>1</v>
      </c>
      <c r="H3" s="3" t="str">
        <f>CONCATENATE("INSERT INTO Players(playerName,positionId,teamId) VALUES ('",Players[Name],"',",Players[PositionId],",",Players[TeamId],")")</f>
        <v>INSERT INTO Players(playerName,positionId,teamId) VALUES ('Drew Brees',1,20)</v>
      </c>
      <c r="I3" s="3" t="str">
        <f>CONCATENATE("INSERT INTO Assignments(playerId,rosterId,round,pick) VALUES (",Players[PlayerId],",0,0,0)")</f>
        <v>INSERT INTO Assignments(playerId,rosterId,round,pick) VALUES (2,0,0,0)</v>
      </c>
    </row>
    <row r="4" spans="1:9" x14ac:dyDescent="0.25">
      <c r="A4" s="16">
        <v>3</v>
      </c>
      <c r="B4" s="12" t="s">
        <v>16</v>
      </c>
      <c r="C4" s="16">
        <v>3</v>
      </c>
      <c r="D4" s="16" t="s">
        <v>17</v>
      </c>
      <c r="E4" s="16" t="s">
        <v>1</v>
      </c>
      <c r="F4" s="6">
        <f>VLOOKUP(Players[Team],Teams[],2,FALSE)</f>
        <v>12</v>
      </c>
      <c r="G4" s="3">
        <f>VLOOKUP(Players[Pos],Positions[],2,FALSE)</f>
        <v>1</v>
      </c>
      <c r="H4" s="3" t="str">
        <f>CONCATENATE("INSERT INTO Players(playerName,positionId,teamId) VALUES ('",Players[Name],"',",Players[PositionId],",",Players[TeamId],")")</f>
        <v>INSERT INTO Players(playerName,positionId,teamId) VALUES ('Aaron Rodgers',1,12)</v>
      </c>
      <c r="I4" s="3" t="str">
        <f>CONCATENATE("INSERT INTO Assignments(playerId,rosterId,round,pick) VALUES (",Players[PlayerId],",0,0,0)")</f>
        <v>INSERT INTO Assignments(playerId,rosterId,round,pick) VALUES (3,0,0,0)</v>
      </c>
    </row>
    <row r="5" spans="1:9" x14ac:dyDescent="0.25">
      <c r="A5" s="16">
        <v>4</v>
      </c>
      <c r="B5" s="12" t="s">
        <v>1273</v>
      </c>
      <c r="C5" s="16">
        <v>4</v>
      </c>
      <c r="D5" s="16" t="s">
        <v>23</v>
      </c>
      <c r="E5" s="16" t="s">
        <v>5</v>
      </c>
      <c r="F5" s="6">
        <f>VLOOKUP(Players[Team],Teams[],2,FALSE)</f>
        <v>1</v>
      </c>
      <c r="G5" s="3">
        <f>VLOOKUP(Players[Pos],Positions[],2,FALSE)</f>
        <v>2</v>
      </c>
      <c r="H5" s="3" t="str">
        <f>CONCATENATE("INSERT INTO Players(playerName,positionId,teamId) VALUES ('",Players[Name],"',",Players[PositionId],",",Players[TeamId],")")</f>
        <v>INSERT INTO Players(playerName,positionId,teamId) VALUES ('David Johnson RB',2,1)</v>
      </c>
      <c r="I5" s="3" t="str">
        <f>CONCATENATE("INSERT INTO Assignments(playerId,rosterId,round,pick) VALUES (",Players[PlayerId],",0,0,0)")</f>
        <v>INSERT INTO Assignments(playerId,rosterId,round,pick) VALUES (4,0,0,0)</v>
      </c>
    </row>
    <row r="6" spans="1:9" x14ac:dyDescent="0.25">
      <c r="A6" s="16">
        <v>5</v>
      </c>
      <c r="B6" s="12" t="s">
        <v>180</v>
      </c>
      <c r="C6" s="16">
        <v>5</v>
      </c>
      <c r="D6" s="16" t="s">
        <v>32</v>
      </c>
      <c r="E6" s="16" t="s">
        <v>1</v>
      </c>
      <c r="F6" s="6">
        <f>VLOOKUP(Players[Team],Teams[],2,FALSE)</f>
        <v>14</v>
      </c>
      <c r="G6" s="3">
        <f>VLOOKUP(Players[Pos],Positions[],2,FALSE)</f>
        <v>1</v>
      </c>
      <c r="H6" s="3" t="str">
        <f>CONCATENATE("INSERT INTO Players(playerName,positionId,teamId) VALUES ('",Players[Name],"',",Players[PositionId],",",Players[TeamId],")")</f>
        <v>INSERT INTO Players(playerName,positionId,teamId) VALUES ('Andrew Luck',1,14)</v>
      </c>
      <c r="I6" s="3" t="str">
        <f>CONCATENATE("INSERT INTO Assignments(playerId,rosterId,round,pick) VALUES (",Players[PlayerId],",0,0,0)")</f>
        <v>INSERT INTO Assignments(playerId,rosterId,round,pick) VALUES (5,0,0,0)</v>
      </c>
    </row>
    <row r="7" spans="1:9" x14ac:dyDescent="0.25">
      <c r="A7" s="16">
        <v>6</v>
      </c>
      <c r="B7" s="16" t="s">
        <v>592</v>
      </c>
      <c r="C7" s="16">
        <v>6</v>
      </c>
      <c r="D7" s="5" t="s">
        <v>15</v>
      </c>
      <c r="E7" s="5" t="s">
        <v>5</v>
      </c>
      <c r="F7" s="6">
        <f>VLOOKUP(Players[Team],Teams[],2,FALSE)</f>
        <v>25</v>
      </c>
      <c r="G7" s="3">
        <f>VLOOKUP(Players[Pos],Positions[],2,FALSE)</f>
        <v>2</v>
      </c>
      <c r="H7" s="3" t="str">
        <f>CONCATENATE("INSERT INTO Players(playerName,positionId,teamId) VALUES ('",Players[Name],"',",Players[PositionId],",",Players[TeamId],")")</f>
        <v>INSERT INTO Players(playerName,positionId,teamId) VALUES ('LeVeon Bell',2,25)</v>
      </c>
      <c r="I7" s="3" t="str">
        <f>CONCATENATE("INSERT INTO Assignments(playerId,rosterId,round,pick) VALUES (",Players[PlayerId],",0,0,0)")</f>
        <v>INSERT INTO Assignments(playerId,rosterId,round,pick) VALUES (6,0,0,0)</v>
      </c>
    </row>
    <row r="8" spans="1:9" x14ac:dyDescent="0.25">
      <c r="A8" s="16">
        <v>7</v>
      </c>
      <c r="B8" s="12" t="s">
        <v>221</v>
      </c>
      <c r="C8" s="16">
        <v>7</v>
      </c>
      <c r="D8" s="5" t="s">
        <v>60</v>
      </c>
      <c r="E8" s="5" t="s">
        <v>1</v>
      </c>
      <c r="F8" s="6">
        <f>VLOOKUP(Players[Team],Teams[],2,FALSE)</f>
        <v>27</v>
      </c>
      <c r="G8" s="3">
        <f>VLOOKUP(Players[Pos],Positions[],2,FALSE)</f>
        <v>1</v>
      </c>
      <c r="H8" s="3" t="str">
        <f>CONCATENATE("INSERT INTO Players(playerName,positionId,teamId) VALUES ('",Players[Name],"',",Players[PositionId],",",Players[TeamId],")")</f>
        <v>INSERT INTO Players(playerName,positionId,teamId) VALUES ('Russell Wilson',1,27)</v>
      </c>
      <c r="I8" s="3" t="str">
        <f>CONCATENATE("INSERT INTO Assignments(playerId,rosterId,round,pick) VALUES (",Players[PlayerId],",0,0,0)")</f>
        <v>INSERT INTO Assignments(playerId,rosterId,round,pick) VALUES (7,0,0,0)</v>
      </c>
    </row>
    <row r="9" spans="1:9" x14ac:dyDescent="0.25">
      <c r="A9" s="16">
        <v>8</v>
      </c>
      <c r="B9" s="12" t="s">
        <v>105</v>
      </c>
      <c r="C9" s="16">
        <v>8</v>
      </c>
      <c r="D9" s="16" t="s">
        <v>48</v>
      </c>
      <c r="E9" s="16" t="s">
        <v>1</v>
      </c>
      <c r="F9" s="6">
        <f>VLOOKUP(Players[Team],Teams[],2,FALSE)</f>
        <v>5</v>
      </c>
      <c r="G9" s="3">
        <f>VLOOKUP(Players[Pos],Positions[],2,FALSE)</f>
        <v>1</v>
      </c>
      <c r="H9" s="3" t="str">
        <f>CONCATENATE("INSERT INTO Players(playerName,positionId,teamId) VALUES ('",Players[Name],"',",Players[PositionId],",",Players[TeamId],")")</f>
        <v>INSERT INTO Players(playerName,positionId,teamId) VALUES ('Cam Newton',1,5)</v>
      </c>
      <c r="I9" s="3" t="str">
        <f>CONCATENATE("INSERT INTO Assignments(playerId,rosterId,round,pick) VALUES (",Players[PlayerId],",0,0,0)")</f>
        <v>INSERT INTO Assignments(playerId,rosterId,round,pick) VALUES (8,0,0,0)</v>
      </c>
    </row>
    <row r="10" spans="1:9" x14ac:dyDescent="0.25">
      <c r="A10" s="16">
        <v>9</v>
      </c>
      <c r="B10" s="12" t="s">
        <v>54</v>
      </c>
      <c r="C10" s="16">
        <v>9</v>
      </c>
      <c r="D10" s="5" t="s">
        <v>13</v>
      </c>
      <c r="E10" s="5" t="s">
        <v>1</v>
      </c>
      <c r="F10" s="6">
        <f>VLOOKUP(Players[Team],Teams[],2,FALSE)</f>
        <v>2</v>
      </c>
      <c r="G10" s="3">
        <f>VLOOKUP(Players[Pos],Positions[],2,FALSE)</f>
        <v>1</v>
      </c>
      <c r="H10" s="3" t="str">
        <f>CONCATENATE("INSERT INTO Players(playerName,positionId,teamId) VALUES ('",Players[Name],"',",Players[PositionId],",",Players[TeamId],")")</f>
        <v>INSERT INTO Players(playerName,positionId,teamId) VALUES ('Matt Ryan',1,2)</v>
      </c>
      <c r="I10" s="3" t="str">
        <f>CONCATENATE("INSERT INTO Assignments(playerId,rosterId,round,pick) VALUES (",Players[PlayerId],",0,0,0)")</f>
        <v>INSERT INTO Assignments(playerId,rosterId,round,pick) VALUES (9,0,0,0)</v>
      </c>
    </row>
    <row r="11" spans="1:9" x14ac:dyDescent="0.25">
      <c r="A11" s="16">
        <v>10</v>
      </c>
      <c r="B11" s="12" t="s">
        <v>403</v>
      </c>
      <c r="C11" s="16">
        <v>10</v>
      </c>
      <c r="D11" s="5" t="s">
        <v>12</v>
      </c>
      <c r="E11" s="5" t="s">
        <v>1</v>
      </c>
      <c r="F11" s="6">
        <f>VLOOKUP(Players[Team],Teams[],2,FALSE)</f>
        <v>31</v>
      </c>
      <c r="G11" s="3">
        <f>VLOOKUP(Players[Pos],Positions[],2,FALSE)</f>
        <v>1</v>
      </c>
      <c r="H11" s="3" t="str">
        <f>CONCATENATE("INSERT INTO Players(playerName,positionId,teamId) VALUES ('",Players[Name],"',",Players[PositionId],",",Players[TeamId],")")</f>
        <v>INSERT INTO Players(playerName,positionId,teamId) VALUES ('Marcus Mariota',1,31)</v>
      </c>
      <c r="I11" s="3" t="str">
        <f>CONCATENATE("INSERT INTO Assignments(playerId,rosterId,round,pick) VALUES (",Players[PlayerId],",0,0,0)")</f>
        <v>INSERT INTO Assignments(playerId,rosterId,round,pick) VALUES (10,0,0,0)</v>
      </c>
    </row>
    <row r="12" spans="1:9" x14ac:dyDescent="0.25">
      <c r="A12" s="16">
        <v>11</v>
      </c>
      <c r="B12" s="12" t="s">
        <v>599</v>
      </c>
      <c r="C12" s="16">
        <v>11</v>
      </c>
      <c r="D12" s="5" t="s">
        <v>37</v>
      </c>
      <c r="E12" s="5" t="s">
        <v>1</v>
      </c>
      <c r="F12" s="6">
        <f>VLOOKUP(Players[Team],Teams[],2,FALSE)</f>
        <v>9</v>
      </c>
      <c r="G12" s="3">
        <f>VLOOKUP(Players[Pos],Positions[],2,FALSE)</f>
        <v>1</v>
      </c>
      <c r="H12" s="3" t="str">
        <f>CONCATENATE("INSERT INTO Players(playerName,positionId,teamId) VALUES ('",Players[Name],"',",Players[PositionId],",",Players[TeamId],")")</f>
        <v>INSERT INTO Players(playerName,positionId,teamId) VALUES ('Dak Prescott',1,9)</v>
      </c>
      <c r="I12" s="3" t="str">
        <f>CONCATENATE("INSERT INTO Assignments(playerId,rosterId,round,pick) VALUES (",Players[PlayerId],",0,0,0)")</f>
        <v>INSERT INTO Assignments(playerId,rosterId,round,pick) VALUES (11,0,0,0)</v>
      </c>
    </row>
    <row r="13" spans="1:9" x14ac:dyDescent="0.25">
      <c r="A13" s="16">
        <v>12</v>
      </c>
      <c r="B13" s="12" t="s">
        <v>223</v>
      </c>
      <c r="C13" s="16">
        <v>12</v>
      </c>
      <c r="D13" s="5" t="s">
        <v>68</v>
      </c>
      <c r="E13" s="5" t="s">
        <v>1</v>
      </c>
      <c r="F13" s="6">
        <f>VLOOKUP(Players[Team],Teams[],2,FALSE)</f>
        <v>32</v>
      </c>
      <c r="G13" s="3">
        <f>VLOOKUP(Players[Pos],Positions[],2,FALSE)</f>
        <v>1</v>
      </c>
      <c r="H13" s="3" t="str">
        <f>CONCATENATE("INSERT INTO Players(playerName,positionId,teamId) VALUES ('",Players[Name],"',",Players[PositionId],",",Players[TeamId],")")</f>
        <v>INSERT INTO Players(playerName,positionId,teamId) VALUES ('Kirk Cousins',1,32)</v>
      </c>
      <c r="I13" s="3" t="str">
        <f>CONCATENATE("INSERT INTO Assignments(playerId,rosterId,round,pick) VALUES (",Players[PlayerId],",0,0,0)")</f>
        <v>INSERT INTO Assignments(playerId,rosterId,round,pick) VALUES (12,0,0,0)</v>
      </c>
    </row>
    <row r="14" spans="1:9" x14ac:dyDescent="0.25">
      <c r="A14" s="16">
        <v>13</v>
      </c>
      <c r="B14" s="12" t="s">
        <v>408</v>
      </c>
      <c r="C14" s="16">
        <v>13</v>
      </c>
      <c r="D14" s="5" t="s">
        <v>43</v>
      </c>
      <c r="E14" s="5" t="s">
        <v>1</v>
      </c>
      <c r="F14" s="6">
        <f>VLOOKUP(Players[Team],Teams[],2,FALSE)</f>
        <v>30</v>
      </c>
      <c r="G14" s="3">
        <f>VLOOKUP(Players[Pos],Positions[],2,FALSE)</f>
        <v>1</v>
      </c>
      <c r="H14" s="3" t="str">
        <f>CONCATENATE("INSERT INTO Players(playerName,positionId,teamId) VALUES ('",Players[Name],"',",Players[PositionId],",",Players[TeamId],")")</f>
        <v>INSERT INTO Players(playerName,positionId,teamId) VALUES ('Jameis Winston',1,30)</v>
      </c>
      <c r="I14" s="3" t="str">
        <f>CONCATENATE("INSERT INTO Assignments(playerId,rosterId,round,pick) VALUES (",Players[PlayerId],",0,0,0)")</f>
        <v>INSERT INTO Assignments(playerId,rosterId,round,pick) VALUES (13,0,0,0)</v>
      </c>
    </row>
    <row r="15" spans="1:9" x14ac:dyDescent="0.25">
      <c r="A15" s="16">
        <v>14</v>
      </c>
      <c r="B15" s="15" t="s">
        <v>51</v>
      </c>
      <c r="C15" s="16">
        <v>14</v>
      </c>
      <c r="D15" s="15" t="s">
        <v>15</v>
      </c>
      <c r="E15" s="15" t="s">
        <v>1</v>
      </c>
      <c r="F15" s="6">
        <f>VLOOKUP(Players[Team],Teams[],2,FALSE)</f>
        <v>25</v>
      </c>
      <c r="G15" s="3">
        <f>VLOOKUP(Players[Pos],Positions[],2,FALSE)</f>
        <v>1</v>
      </c>
      <c r="H15" s="3" t="str">
        <f>CONCATENATE("INSERT INTO Players(playerName,positionId,teamId) VALUES ('",Players[Name],"',",Players[PositionId],",",Players[TeamId],")")</f>
        <v>INSERT INTO Players(playerName,positionId,teamId) VALUES ('Ben Roethlisberger',1,25)</v>
      </c>
      <c r="I15" s="3" t="str">
        <f>CONCATENATE("INSERT INTO Assignments(playerId,rosterId,round,pick) VALUES (",Players[PlayerId],",0,0,0)")</f>
        <v>INSERT INTO Assignments(playerId,rosterId,round,pick) VALUES (14,0,0,0)</v>
      </c>
    </row>
    <row r="16" spans="1:9" x14ac:dyDescent="0.25">
      <c r="A16" s="16">
        <v>15</v>
      </c>
      <c r="B16" s="12" t="s">
        <v>113</v>
      </c>
      <c r="C16" s="16">
        <v>15</v>
      </c>
      <c r="D16" s="16" t="s">
        <v>66</v>
      </c>
      <c r="E16" s="16" t="s">
        <v>1</v>
      </c>
      <c r="F16" s="6">
        <f>VLOOKUP(Players[Team],Teams[],2,FALSE)</f>
        <v>7</v>
      </c>
      <c r="G16" s="3">
        <f>VLOOKUP(Players[Pos],Positions[],2,FALSE)</f>
        <v>1</v>
      </c>
      <c r="H16" s="3" t="str">
        <f>CONCATENATE("INSERT INTO Players(playerName,positionId,teamId) VALUES ('",Players[Name],"',",Players[PositionId],",",Players[TeamId],")")</f>
        <v>INSERT INTO Players(playerName,positionId,teamId) VALUES ('Andy Dalton',1,7)</v>
      </c>
      <c r="I16" s="3" t="str">
        <f>CONCATENATE("INSERT INTO Assignments(playerId,rosterId,round,pick) VALUES (",Players[PlayerId],",0,0,0)")</f>
        <v>INSERT INTO Assignments(playerId,rosterId,round,pick) VALUES (15,0,0,0)</v>
      </c>
    </row>
    <row r="17" spans="1:9" x14ac:dyDescent="0.25">
      <c r="A17" s="16">
        <v>16</v>
      </c>
      <c r="B17" s="12" t="s">
        <v>410</v>
      </c>
      <c r="C17" s="16">
        <v>16</v>
      </c>
      <c r="D17" s="16" t="s">
        <v>19</v>
      </c>
      <c r="E17" s="16" t="s">
        <v>1</v>
      </c>
      <c r="F17" s="6">
        <f>VLOOKUP(Players[Team],Teams[],2,FALSE)</f>
        <v>23</v>
      </c>
      <c r="G17" s="3">
        <f>VLOOKUP(Players[Pos],Positions[],2,FALSE)</f>
        <v>1</v>
      </c>
      <c r="H17" s="3" t="str">
        <f>CONCATENATE("INSERT INTO Players(playerName,positionId,teamId) VALUES ('",Players[Name],"',",Players[PositionId],",",Players[TeamId],")")</f>
        <v>INSERT INTO Players(playerName,positionId,teamId) VALUES ('Derek Carr',1,23)</v>
      </c>
      <c r="I17" s="3" t="str">
        <f>CONCATENATE("INSERT INTO Assignments(playerId,rosterId,round,pick) VALUES (",Players[PlayerId],",0,0,0)")</f>
        <v>INSERT INTO Assignments(playerId,rosterId,round,pick) VALUES (16,0,0,0)</v>
      </c>
    </row>
    <row r="18" spans="1:9" x14ac:dyDescent="0.25">
      <c r="A18" s="16">
        <v>17</v>
      </c>
      <c r="B18" s="16" t="s">
        <v>28</v>
      </c>
      <c r="C18" s="16">
        <v>17</v>
      </c>
      <c r="D18" s="5" t="s">
        <v>695</v>
      </c>
      <c r="E18" s="5" t="s">
        <v>1</v>
      </c>
      <c r="F18" s="6">
        <f>VLOOKUP(Players[Team],Teams[],2,FALSE)</f>
        <v>26</v>
      </c>
      <c r="G18" s="3">
        <f>VLOOKUP(Players[Pos],Positions[],2,FALSE)</f>
        <v>1</v>
      </c>
      <c r="H18" s="3" t="str">
        <f>CONCATENATE("INSERT INTO Players(playerName,positionId,teamId) VALUES ('",Players[Name],"',",Players[PositionId],",",Players[TeamId],")")</f>
        <v>INSERT INTO Players(playerName,positionId,teamId) VALUES ('Philip Rivers',1,26)</v>
      </c>
      <c r="I18" s="3" t="str">
        <f>CONCATENATE("INSERT INTO Assignments(playerId,rosterId,round,pick) VALUES (",Players[PlayerId],",0,0,0)")</f>
        <v>INSERT INTO Assignments(playerId,rosterId,round,pick) VALUES (17,0,0,0)</v>
      </c>
    </row>
    <row r="19" spans="1:9" x14ac:dyDescent="0.25">
      <c r="A19" s="16">
        <v>18</v>
      </c>
      <c r="B19" s="16" t="s">
        <v>70</v>
      </c>
      <c r="C19" s="16">
        <v>18</v>
      </c>
      <c r="D19" s="5" t="s">
        <v>24</v>
      </c>
      <c r="E19" s="5" t="s">
        <v>1</v>
      </c>
      <c r="F19" s="6">
        <f>VLOOKUP(Players[Team],Teams[],2,FALSE)</f>
        <v>11</v>
      </c>
      <c r="G19" s="3">
        <f>VLOOKUP(Players[Pos],Positions[],2,FALSE)</f>
        <v>1</v>
      </c>
      <c r="H19" s="3" t="str">
        <f>CONCATENATE("INSERT INTO Players(playerName,positionId,teamId) VALUES ('",Players[Name],"',",Players[PositionId],",",Players[TeamId],")")</f>
        <v>INSERT INTO Players(playerName,positionId,teamId) VALUES ('Matthew Stafford',1,11)</v>
      </c>
      <c r="I19" s="3" t="str">
        <f>CONCATENATE("INSERT INTO Assignments(playerId,rosterId,round,pick) VALUES (",Players[PlayerId],",0,0,0)")</f>
        <v>INSERT INTO Assignments(playerId,rosterId,round,pick) VALUES (18,0,0,0)</v>
      </c>
    </row>
    <row r="20" spans="1:9" x14ac:dyDescent="0.25">
      <c r="A20" s="16">
        <v>19</v>
      </c>
      <c r="B20" s="12" t="s">
        <v>364</v>
      </c>
      <c r="C20" s="16">
        <v>19</v>
      </c>
      <c r="D20" s="5" t="s">
        <v>56</v>
      </c>
      <c r="E20" s="5" t="s">
        <v>1</v>
      </c>
      <c r="F20" s="6">
        <f>VLOOKUP(Players[Team],Teams[],2,FALSE)</f>
        <v>4</v>
      </c>
      <c r="G20" s="3">
        <f>VLOOKUP(Players[Pos],Positions[],2,FALSE)</f>
        <v>1</v>
      </c>
      <c r="H20" s="3" t="str">
        <f>CONCATENATE("INSERT INTO Players(playerName,positionId,teamId) VALUES ('",Players[Name],"',",Players[PositionId],",",Players[TeamId],")")</f>
        <v>INSERT INTO Players(playerName,positionId,teamId) VALUES ('Tyrod Taylor',1,4)</v>
      </c>
      <c r="I20" s="3" t="str">
        <f>CONCATENATE("INSERT INTO Assignments(playerId,rosterId,round,pick) VALUES (",Players[PlayerId],",0,0,0)")</f>
        <v>INSERT INTO Assignments(playerId,rosterId,round,pick) VALUES (19,0,0,0)</v>
      </c>
    </row>
    <row r="21" spans="1:9" x14ac:dyDescent="0.25">
      <c r="A21" s="16">
        <v>20</v>
      </c>
      <c r="B21" s="12" t="s">
        <v>547</v>
      </c>
      <c r="C21" s="16">
        <v>20</v>
      </c>
      <c r="D21" s="5" t="s">
        <v>50</v>
      </c>
      <c r="E21" s="5" t="s">
        <v>5</v>
      </c>
      <c r="F21" s="6">
        <f>VLOOKUP(Players[Team],Teams[],2,FALSE)</f>
        <v>17</v>
      </c>
      <c r="G21" s="3">
        <f>VLOOKUP(Players[Pos],Positions[],2,FALSE)</f>
        <v>2</v>
      </c>
      <c r="H21" s="3" t="str">
        <f>CONCATENATE("INSERT INTO Players(playerName,positionId,teamId) VALUES ('",Players[Name],"',",Players[PositionId],",",Players[TeamId],")")</f>
        <v>INSERT INTO Players(playerName,positionId,teamId) VALUES ('Jay Ajayi',2,17)</v>
      </c>
      <c r="I21" s="3" t="str">
        <f>CONCATENATE("INSERT INTO Assignments(playerId,rosterId,round,pick) VALUES (",Players[PlayerId],",0,0,0)")</f>
        <v>INSERT INTO Assignments(playerId,rosterId,round,pick) VALUES (20,0,0,0)</v>
      </c>
    </row>
    <row r="22" spans="1:9" x14ac:dyDescent="0.25">
      <c r="A22" s="16">
        <v>21</v>
      </c>
      <c r="B22" s="12" t="s">
        <v>89</v>
      </c>
      <c r="C22" s="16">
        <v>21</v>
      </c>
      <c r="D22" s="16" t="s">
        <v>12</v>
      </c>
      <c r="E22" s="16" t="s">
        <v>5</v>
      </c>
      <c r="F22" s="6">
        <f>VLOOKUP(Players[Team],Teams[],2,FALSE)</f>
        <v>31</v>
      </c>
      <c r="G22" s="3">
        <f>VLOOKUP(Players[Pos],Positions[],2,FALSE)</f>
        <v>2</v>
      </c>
      <c r="H22" s="3" t="str">
        <f>CONCATENATE("INSERT INTO Players(playerName,positionId,teamId) VALUES ('",Players[Name],"',",Players[PositionId],",",Players[TeamId],")")</f>
        <v>INSERT INTO Players(playerName,positionId,teamId) VALUES ('DeMarco Murray',2,31)</v>
      </c>
      <c r="I22" s="3" t="str">
        <f>CONCATENATE("INSERT INTO Assignments(playerId,rosterId,round,pick) VALUES (",Players[PlayerId],",0,0,0)")</f>
        <v>INSERT INTO Assignments(playerId,rosterId,round,pick) VALUES (21,0,0,0)</v>
      </c>
    </row>
    <row r="23" spans="1:9" x14ac:dyDescent="0.25">
      <c r="A23" s="16">
        <v>22</v>
      </c>
      <c r="B23" s="12" t="s">
        <v>65</v>
      </c>
      <c r="C23" s="16">
        <v>22</v>
      </c>
      <c r="D23" s="16" t="s">
        <v>27</v>
      </c>
      <c r="E23" s="16" t="s">
        <v>1</v>
      </c>
      <c r="F23" s="6">
        <f>VLOOKUP(Players[Team],Teams[],2,FALSE)</f>
        <v>21</v>
      </c>
      <c r="G23" s="3">
        <f>VLOOKUP(Players[Pos],Positions[],2,FALSE)</f>
        <v>1</v>
      </c>
      <c r="H23" s="3" t="str">
        <f>CONCATENATE("INSERT INTO Players(playerName,positionId,teamId) VALUES ('",Players[Name],"',",Players[PositionId],",",Players[TeamId],")")</f>
        <v>INSERT INTO Players(playerName,positionId,teamId) VALUES ('Eli Manning',1,21)</v>
      </c>
      <c r="I23" s="3" t="str">
        <f>CONCATENATE("INSERT INTO Assignments(playerId,rosterId,round,pick) VALUES (",Players[PlayerId],",0,0,0)")</f>
        <v>INSERT INTO Assignments(playerId,rosterId,round,pick) VALUES (22,0,0,0)</v>
      </c>
    </row>
    <row r="24" spans="1:9" x14ac:dyDescent="0.25">
      <c r="A24" s="16">
        <v>23</v>
      </c>
      <c r="B24" s="12" t="s">
        <v>376</v>
      </c>
      <c r="C24" s="16">
        <v>23</v>
      </c>
      <c r="D24" s="5" t="s">
        <v>695</v>
      </c>
      <c r="E24" s="5" t="s">
        <v>5</v>
      </c>
      <c r="F24" s="6">
        <f>VLOOKUP(Players[Team],Teams[],2,FALSE)</f>
        <v>26</v>
      </c>
      <c r="G24" s="3">
        <f>VLOOKUP(Players[Pos],Positions[],2,FALSE)</f>
        <v>2</v>
      </c>
      <c r="H24" s="3" t="str">
        <f>CONCATENATE("INSERT INTO Players(playerName,positionId,teamId) VALUES ('",Players[Name],"',",Players[PositionId],",",Players[TeamId],")")</f>
        <v>INSERT INTO Players(playerName,positionId,teamId) VALUES ('Melvin Gordon',2,26)</v>
      </c>
      <c r="I24" s="3" t="str">
        <f>CONCATENATE("INSERT INTO Assignments(playerId,rosterId,round,pick) VALUES (",Players[PlayerId],",0,0,0)")</f>
        <v>INSERT INTO Assignments(playerId,rosterId,round,pick) VALUES (23,0,0,0)</v>
      </c>
    </row>
    <row r="25" spans="1:9" x14ac:dyDescent="0.25">
      <c r="A25" s="16">
        <v>24</v>
      </c>
      <c r="B25" s="12" t="s">
        <v>394</v>
      </c>
      <c r="C25" s="16">
        <v>24</v>
      </c>
      <c r="D25" s="15" t="s">
        <v>13</v>
      </c>
      <c r="E25" s="15" t="s">
        <v>5</v>
      </c>
      <c r="F25" s="6">
        <f>VLOOKUP(Players[Team],Teams[],2,FALSE)</f>
        <v>2</v>
      </c>
      <c r="G25" s="3">
        <f>VLOOKUP(Players[Pos],Positions[],2,FALSE)</f>
        <v>2</v>
      </c>
      <c r="H25" s="3" t="str">
        <f>CONCATENATE("INSERT INTO Players(playerName,positionId,teamId) VALUES ('",Players[Name],"',",Players[PositionId],",",Players[TeamId],")")</f>
        <v>INSERT INTO Players(playerName,positionId,teamId) VALUES ('Devonta Freeman',2,2)</v>
      </c>
      <c r="I25" s="3" t="str">
        <f>CONCATENATE("INSERT INTO Assignments(playerId,rosterId,round,pick) VALUES (",Players[PlayerId],",0,0,0)")</f>
        <v>INSERT INTO Assignments(playerId,rosterId,round,pick) VALUES (24,0,0,0)</v>
      </c>
    </row>
    <row r="26" spans="1:9" x14ac:dyDescent="0.25">
      <c r="A26" s="16">
        <v>25</v>
      </c>
      <c r="B26" s="12" t="s">
        <v>165</v>
      </c>
      <c r="C26" s="16">
        <v>25</v>
      </c>
      <c r="D26" s="15" t="s">
        <v>15</v>
      </c>
      <c r="E26" s="15" t="s">
        <v>14</v>
      </c>
      <c r="F26" s="6">
        <f>VLOOKUP(Players[Team],Teams[],2,FALSE)</f>
        <v>25</v>
      </c>
      <c r="G26" s="3">
        <f>VLOOKUP(Players[Pos],Positions[],2,FALSE)</f>
        <v>3</v>
      </c>
      <c r="H26" s="3" t="str">
        <f>CONCATENATE("INSERT INTO Players(playerName,positionId,teamId) VALUES ('",Players[Name],"',",Players[PositionId],",",Players[TeamId],")")</f>
        <v>INSERT INTO Players(playerName,positionId,teamId) VALUES ('Antonio Brown',3,25)</v>
      </c>
      <c r="I26" s="3" t="str">
        <f>CONCATENATE("INSERT INTO Assignments(playerId,rosterId,round,pick) VALUES (",Players[PlayerId],",0,0,0)")</f>
        <v>INSERT INTO Assignments(playerId,rosterId,round,pick) VALUES (25,0,0,0)</v>
      </c>
    </row>
    <row r="27" spans="1:9" x14ac:dyDescent="0.25">
      <c r="A27" s="16">
        <v>26</v>
      </c>
      <c r="B27" s="12" t="s">
        <v>20</v>
      </c>
      <c r="C27" s="16">
        <v>26</v>
      </c>
      <c r="D27" s="5" t="s">
        <v>56</v>
      </c>
      <c r="E27" s="5" t="s">
        <v>5</v>
      </c>
      <c r="F27" s="6">
        <f>VLOOKUP(Players[Team],Teams[],2,FALSE)</f>
        <v>4</v>
      </c>
      <c r="G27" s="3">
        <f>VLOOKUP(Players[Pos],Positions[],2,FALSE)</f>
        <v>2</v>
      </c>
      <c r="H27" s="3" t="str">
        <f>CONCATENATE("INSERT INTO Players(playerName,positionId,teamId) VALUES ('",Players[Name],"',",Players[PositionId],",",Players[TeamId],")")</f>
        <v>INSERT INTO Players(playerName,positionId,teamId) VALUES ('LeSean McCoy',2,4)</v>
      </c>
      <c r="I27" s="3" t="str">
        <f>CONCATENATE("INSERT INTO Assignments(playerId,rosterId,round,pick) VALUES (",Players[PlayerId],",0,0,0)")</f>
        <v>INSERT INTO Assignments(playerId,rosterId,round,pick) VALUES (26,0,0,0)</v>
      </c>
    </row>
    <row r="28" spans="1:9" x14ac:dyDescent="0.25">
      <c r="A28" s="16">
        <v>27</v>
      </c>
      <c r="B28" s="12" t="s">
        <v>602</v>
      </c>
      <c r="C28" s="16">
        <v>27</v>
      </c>
      <c r="D28" s="5" t="s">
        <v>34</v>
      </c>
      <c r="E28" s="5" t="s">
        <v>5</v>
      </c>
      <c r="F28" s="6">
        <f>VLOOKUP(Players[Team],Teams[],2,FALSE)</f>
        <v>6</v>
      </c>
      <c r="G28" s="3">
        <f>VLOOKUP(Players[Pos],Positions[],2,FALSE)</f>
        <v>2</v>
      </c>
      <c r="H28" s="3" t="str">
        <f>CONCATENATE("INSERT INTO Players(playerName,positionId,teamId) VALUES ('",Players[Name],"',",Players[PositionId],",",Players[TeamId],")")</f>
        <v>INSERT INTO Players(playerName,positionId,teamId) VALUES ('Jordan Howard',2,6)</v>
      </c>
      <c r="I28" s="3" t="str">
        <f>CONCATENATE("INSERT INTO Assignments(playerId,rosterId,round,pick) VALUES (",Players[PlayerId],",0,0,0)")</f>
        <v>INSERT INTO Assignments(playerId,rosterId,round,pick) VALUES (27,0,0,0)</v>
      </c>
    </row>
    <row r="29" spans="1:9" x14ac:dyDescent="0.25">
      <c r="A29" s="16">
        <v>28</v>
      </c>
      <c r="B29" s="16" t="s">
        <v>370</v>
      </c>
      <c r="C29" s="16">
        <v>28</v>
      </c>
      <c r="D29" s="5" t="s">
        <v>27</v>
      </c>
      <c r="E29" s="5" t="s">
        <v>14</v>
      </c>
      <c r="F29" s="6">
        <f>VLOOKUP(Players[Team],Teams[],2,FALSE)</f>
        <v>21</v>
      </c>
      <c r="G29" s="3">
        <f>VLOOKUP(Players[Pos],Positions[],2,FALSE)</f>
        <v>3</v>
      </c>
      <c r="H29" s="3" t="str">
        <f>CONCATENATE("INSERT INTO Players(playerName,positionId,teamId) VALUES ('",Players[Name],"',",Players[PositionId],",",Players[TeamId],")")</f>
        <v>INSERT INTO Players(playerName,positionId,teamId) VALUES ('Odell Beckham Jr.',3,21)</v>
      </c>
      <c r="I29" s="3" t="str">
        <f>CONCATENATE("INSERT INTO Assignments(playerId,rosterId,round,pick) VALUES (",Players[PlayerId],",0,0,0)")</f>
        <v>INSERT INTO Assignments(playerId,rosterId,round,pick) VALUES (28,0,0,0)</v>
      </c>
    </row>
    <row r="30" spans="1:9" x14ac:dyDescent="0.25">
      <c r="A30" s="16">
        <v>29</v>
      </c>
      <c r="B30" s="15" t="s">
        <v>1051</v>
      </c>
      <c r="C30" s="16">
        <v>29</v>
      </c>
      <c r="D30" s="5" t="s">
        <v>577</v>
      </c>
      <c r="E30" s="5" t="s">
        <v>5</v>
      </c>
      <c r="F30" s="6">
        <f>VLOOKUP(Players[Team],Teams[],2,FALSE)</f>
        <v>15</v>
      </c>
      <c r="G30" s="3">
        <f>VLOOKUP(Players[Pos],Positions[],2,FALSE)</f>
        <v>2</v>
      </c>
      <c r="H30" s="3" t="str">
        <f>CONCATENATE("INSERT INTO Players(playerName,positionId,teamId) VALUES ('",Players[Name],"',",Players[PositionId],",",Players[TeamId],")")</f>
        <v>INSERT INTO Players(playerName,positionId,teamId) VALUES ('Leonard Fournette',2,15)</v>
      </c>
      <c r="I30" s="3" t="str">
        <f>CONCATENATE("INSERT INTO Assignments(playerId,rosterId,round,pick) VALUES (",Players[PlayerId],",0,0,0)")</f>
        <v>INSERT INTO Assignments(playerId,rosterId,round,pick) VALUES (29,0,0,0)</v>
      </c>
    </row>
    <row r="31" spans="1:9" x14ac:dyDescent="0.25">
      <c r="A31" s="16">
        <v>30</v>
      </c>
      <c r="B31" s="16" t="s">
        <v>110</v>
      </c>
      <c r="C31" s="16">
        <v>30</v>
      </c>
      <c r="D31" s="16" t="s">
        <v>23</v>
      </c>
      <c r="E31" s="16" t="s">
        <v>1</v>
      </c>
      <c r="F31" s="6">
        <f>VLOOKUP(Players[Team],Teams[],2,FALSE)</f>
        <v>1</v>
      </c>
      <c r="G31" s="3">
        <f>VLOOKUP(Players[Pos],Positions[],2,FALSE)</f>
        <v>1</v>
      </c>
      <c r="H31" s="3" t="str">
        <f>CONCATENATE("INSERT INTO Players(playerName,positionId,teamId) VALUES ('",Players[Name],"',",Players[PositionId],",",Players[TeamId],")")</f>
        <v>INSERT INTO Players(playerName,positionId,teamId) VALUES ('Carson Palmer',1,1)</v>
      </c>
      <c r="I31" s="3" t="str">
        <f>CONCATENATE("INSERT INTO Assignments(playerId,rosterId,round,pick) VALUES (",Players[PlayerId],",0,0,0)")</f>
        <v>INSERT INTO Assignments(playerId,rosterId,round,pick) VALUES (30,0,0,0)</v>
      </c>
    </row>
    <row r="32" spans="1:9" x14ac:dyDescent="0.25">
      <c r="A32" s="16">
        <v>31</v>
      </c>
      <c r="B32" s="12" t="s">
        <v>74</v>
      </c>
      <c r="C32" s="16">
        <v>31</v>
      </c>
      <c r="D32" s="5" t="s">
        <v>13</v>
      </c>
      <c r="E32" s="5" t="s">
        <v>14</v>
      </c>
      <c r="F32" s="6">
        <f>VLOOKUP(Players[Team],Teams[],2,FALSE)</f>
        <v>2</v>
      </c>
      <c r="G32" s="3">
        <f>VLOOKUP(Players[Pos],Positions[],2,FALSE)</f>
        <v>3</v>
      </c>
      <c r="H32" s="3" t="str">
        <f>CONCATENATE("INSERT INTO Players(playerName,positionId,teamId) VALUES ('",Players[Name],"',",Players[PositionId],",",Players[TeamId],")")</f>
        <v>INSERT INTO Players(playerName,positionId,teamId) VALUES ('Julio Jones',3,2)</v>
      </c>
      <c r="I32" s="3" t="str">
        <f>CONCATENATE("INSERT INTO Assignments(playerId,rosterId,round,pick) VALUES (",Players[PlayerId],",0,0,0)")</f>
        <v>INSERT INTO Assignments(playerId,rosterId,round,pick) VALUES (31,0,0,0)</v>
      </c>
    </row>
    <row r="33" spans="1:9" x14ac:dyDescent="0.25">
      <c r="A33" s="16">
        <v>32</v>
      </c>
      <c r="B33" s="12" t="s">
        <v>384</v>
      </c>
      <c r="C33" s="16">
        <v>32</v>
      </c>
      <c r="D33" s="5" t="s">
        <v>694</v>
      </c>
      <c r="E33" s="5" t="s">
        <v>5</v>
      </c>
      <c r="F33" s="6">
        <f>VLOOKUP(Players[Team],Teams[],2,FALSE)</f>
        <v>29</v>
      </c>
      <c r="G33" s="3">
        <f>VLOOKUP(Players[Pos],Positions[],2,FALSE)</f>
        <v>2</v>
      </c>
      <c r="H33" s="3" t="str">
        <f>CONCATENATE("INSERT INTO Players(playerName,positionId,teamId) VALUES ('",Players[Name],"',",Players[PositionId],",",Players[TeamId],")")</f>
        <v>INSERT INTO Players(playerName,positionId,teamId) VALUES ('Todd Gurley',2,29)</v>
      </c>
      <c r="I33" s="3" t="str">
        <f>CONCATENATE("INSERT INTO Assignments(playerId,rosterId,round,pick) VALUES (",Players[PlayerId],",0,0,0)")</f>
        <v>INSERT INTO Assignments(playerId,rosterId,round,pick) VALUES (32,0,0,0)</v>
      </c>
    </row>
    <row r="34" spans="1:9" x14ac:dyDescent="0.25">
      <c r="A34" s="16">
        <v>33</v>
      </c>
      <c r="B34" s="16" t="s">
        <v>76</v>
      </c>
      <c r="C34" s="16">
        <v>33</v>
      </c>
      <c r="D34" s="5" t="s">
        <v>17</v>
      </c>
      <c r="E34" s="5" t="s">
        <v>14</v>
      </c>
      <c r="F34" s="6">
        <f>VLOOKUP(Players[Team],Teams[],2,FALSE)</f>
        <v>12</v>
      </c>
      <c r="G34" s="3">
        <f>VLOOKUP(Players[Pos],Positions[],2,FALSE)</f>
        <v>3</v>
      </c>
      <c r="H34" s="3" t="str">
        <f>CONCATENATE("INSERT INTO Players(playerName,positionId,teamId) VALUES ('",Players[Name],"',",Players[PositionId],",",Players[TeamId],")")</f>
        <v>INSERT INTO Players(playerName,positionId,teamId) VALUES ('Jordy Nelson',3,12)</v>
      </c>
      <c r="I34" s="3" t="str">
        <f>CONCATENATE("INSERT INTO Assignments(playerId,rosterId,round,pick) VALUES (",Players[PlayerId],",0,0,0)")</f>
        <v>INSERT INTO Assignments(playerId,rosterId,round,pick) VALUES (33,0,0,0)</v>
      </c>
    </row>
    <row r="35" spans="1:9" x14ac:dyDescent="0.25">
      <c r="A35" s="16">
        <v>34</v>
      </c>
      <c r="B35" s="15" t="s">
        <v>417</v>
      </c>
      <c r="C35" s="16">
        <v>34</v>
      </c>
      <c r="D35" s="15" t="s">
        <v>577</v>
      </c>
      <c r="E35" s="15" t="s">
        <v>1</v>
      </c>
      <c r="F35" s="6">
        <f>VLOOKUP(Players[Team],Teams[],2,FALSE)</f>
        <v>15</v>
      </c>
      <c r="G35" s="3">
        <f>VLOOKUP(Players[Pos],Positions[],2,FALSE)</f>
        <v>1</v>
      </c>
      <c r="H35" s="3" t="str">
        <f>CONCATENATE("INSERT INTO Players(playerName,positionId,teamId) VALUES ('",Players[Name],"',",Players[PositionId],",",Players[TeamId],")")</f>
        <v>INSERT INTO Players(playerName,positionId,teamId) VALUES ('Blake Bortles',1,15)</v>
      </c>
      <c r="I35" s="3" t="str">
        <f>CONCATENATE("INSERT INTO Assignments(playerId,rosterId,round,pick) VALUES (",Players[PlayerId],",0,0,0)")</f>
        <v>INSERT INTO Assignments(playerId,rosterId,round,pick) VALUES (34,0,0,0)</v>
      </c>
    </row>
    <row r="36" spans="1:9" x14ac:dyDescent="0.25">
      <c r="A36" s="16">
        <v>35</v>
      </c>
      <c r="B36" s="18" t="s">
        <v>49</v>
      </c>
      <c r="C36" s="16">
        <v>35</v>
      </c>
      <c r="D36" s="19" t="s">
        <v>37</v>
      </c>
      <c r="E36" s="19" t="s">
        <v>14</v>
      </c>
      <c r="F36" s="6">
        <f>VLOOKUP(Players[Team],Teams[],2,FALSE)</f>
        <v>9</v>
      </c>
      <c r="G36" s="3">
        <f>VLOOKUP(Players[Pos],Positions[],2,FALSE)</f>
        <v>3</v>
      </c>
      <c r="H36" s="3" t="str">
        <f>CONCATENATE("INSERT INTO Players(playerName,positionId,teamId) VALUES ('",Players[Name],"',",Players[PositionId],",",Players[TeamId],")")</f>
        <v>INSERT INTO Players(playerName,positionId,teamId) VALUES ('Dez Bryant',3,9)</v>
      </c>
      <c r="I36" s="3" t="str">
        <f>CONCATENATE("INSERT INTO Assignments(playerId,rosterId,round,pick) VALUES (",Players[PlayerId],",0,0,0)")</f>
        <v>INSERT INTO Assignments(playerId,rosterId,round,pick) VALUES (35,0,0,0)</v>
      </c>
    </row>
    <row r="37" spans="1:9" x14ac:dyDescent="0.25">
      <c r="A37" s="16">
        <v>36</v>
      </c>
      <c r="B37" s="15" t="s">
        <v>184</v>
      </c>
      <c r="C37" s="16">
        <v>36</v>
      </c>
      <c r="D37" s="16" t="s">
        <v>60</v>
      </c>
      <c r="E37" s="16" t="s">
        <v>14</v>
      </c>
      <c r="F37" s="6">
        <f>VLOOKUP(Players[Team],Teams[],2,FALSE)</f>
        <v>27</v>
      </c>
      <c r="G37" s="3">
        <f>VLOOKUP(Players[Pos],Positions[],2,FALSE)</f>
        <v>3</v>
      </c>
      <c r="H37" s="3" t="str">
        <f>CONCATENATE("INSERT INTO Players(playerName,positionId,teamId) VALUES ('",Players[Name],"',",Players[PositionId],",",Players[TeamId],")")</f>
        <v>INSERT INTO Players(playerName,positionId,teamId) VALUES ('Doug Baldwin',3,27)</v>
      </c>
      <c r="I37" s="3" t="str">
        <f>CONCATENATE("INSERT INTO Assignments(playerId,rosterId,round,pick) VALUES (",Players[PlayerId],",0,0,0)")</f>
        <v>INSERT INTO Assignments(playerId,rosterId,round,pick) VALUES (36,0,0,0)</v>
      </c>
    </row>
    <row r="38" spans="1:9" x14ac:dyDescent="0.25">
      <c r="A38" s="16">
        <v>37</v>
      </c>
      <c r="B38" s="15" t="s">
        <v>656</v>
      </c>
      <c r="C38" s="16">
        <v>37</v>
      </c>
      <c r="D38" s="16" t="s">
        <v>21</v>
      </c>
      <c r="E38" s="16" t="s">
        <v>1</v>
      </c>
      <c r="F38" s="6">
        <f>VLOOKUP(Players[Team],Teams[],2,FALSE)</f>
        <v>24</v>
      </c>
      <c r="G38" s="3">
        <f>VLOOKUP(Players[Pos],Positions[],2,FALSE)</f>
        <v>1</v>
      </c>
      <c r="H38" s="3" t="str">
        <f>CONCATENATE("INSERT INTO Players(playerName,positionId,teamId) VALUES ('",Players[Name],"',",Players[PositionId],",",Players[TeamId],")")</f>
        <v>INSERT INTO Players(playerName,positionId,teamId) VALUES ('Carson Wentz',1,24)</v>
      </c>
      <c r="I38" s="3" t="str">
        <f>CONCATENATE("INSERT INTO Assignments(playerId,rosterId,round,pick) VALUES (",Players[PlayerId],",0,0,0)")</f>
        <v>INSERT INTO Assignments(playerId,rosterId,round,pick) VALUES (37,0,0,0)</v>
      </c>
    </row>
    <row r="39" spans="1:9" x14ac:dyDescent="0.25">
      <c r="A39" s="16">
        <v>38</v>
      </c>
      <c r="B39" s="15" t="s">
        <v>72</v>
      </c>
      <c r="C39" s="16">
        <v>38</v>
      </c>
      <c r="D39" s="5" t="s">
        <v>50</v>
      </c>
      <c r="E39" s="5" t="s">
        <v>1</v>
      </c>
      <c r="F39" s="6">
        <f>VLOOKUP(Players[Team],Teams[],2,FALSE)</f>
        <v>17</v>
      </c>
      <c r="G39" s="3">
        <f>VLOOKUP(Players[Pos],Positions[],2,FALSE)</f>
        <v>1</v>
      </c>
      <c r="H39" s="3" t="str">
        <f>CONCATENATE("INSERT INTO Players(playerName,positionId,teamId) VALUES ('",Players[Name],"',",Players[PositionId],",",Players[TeamId],")")</f>
        <v>INSERT INTO Players(playerName,positionId,teamId) VALUES ('Jay Cutler',1,17)</v>
      </c>
      <c r="I39" s="3" t="str">
        <f>CONCATENATE("INSERT INTO Assignments(playerId,rosterId,round,pick) VALUES (",Players[PlayerId],",0,0,0)")</f>
        <v>INSERT INTO Assignments(playerId,rosterId,round,pick) VALUES (38,0,0,0)</v>
      </c>
    </row>
    <row r="40" spans="1:9" x14ac:dyDescent="0.25">
      <c r="A40" s="16">
        <v>39</v>
      </c>
      <c r="B40" s="15" t="s">
        <v>75</v>
      </c>
      <c r="C40" s="16">
        <v>39</v>
      </c>
      <c r="D40" s="15" t="s">
        <v>66</v>
      </c>
      <c r="E40" s="15" t="s">
        <v>14</v>
      </c>
      <c r="F40" s="6">
        <f>VLOOKUP(Players[Team],Teams[],2,FALSE)</f>
        <v>7</v>
      </c>
      <c r="G40" s="3">
        <f>VLOOKUP(Players[Pos],Positions[],2,FALSE)</f>
        <v>3</v>
      </c>
      <c r="H40" s="3" t="str">
        <f>CONCATENATE("INSERT INTO Players(playerName,positionId,teamId) VALUES ('",Players[Name],"',",Players[PositionId],",",Players[TeamId],")")</f>
        <v>INSERT INTO Players(playerName,positionId,teamId) VALUES ('A.J. Green',3,7)</v>
      </c>
      <c r="I40" s="3" t="str">
        <f>CONCATENATE("INSERT INTO Assignments(playerId,rosterId,round,pick) VALUES (",Players[PlayerId],",0,0,0)")</f>
        <v>INSERT INTO Assignments(playerId,rosterId,round,pick) VALUES (39,0,0,0)</v>
      </c>
    </row>
    <row r="41" spans="1:9" x14ac:dyDescent="0.25">
      <c r="A41" s="16">
        <v>40</v>
      </c>
      <c r="B41" s="15" t="s">
        <v>373</v>
      </c>
      <c r="C41" s="16">
        <v>40</v>
      </c>
      <c r="D41" s="5" t="s">
        <v>43</v>
      </c>
      <c r="E41" s="5" t="s">
        <v>14</v>
      </c>
      <c r="F41" s="6">
        <f>VLOOKUP(Players[Team],Teams[],2,FALSE)</f>
        <v>30</v>
      </c>
      <c r="G41" s="3">
        <f>VLOOKUP(Players[Pos],Positions[],2,FALSE)</f>
        <v>3</v>
      </c>
      <c r="H41" s="3" t="str">
        <f>CONCATENATE("INSERT INTO Players(playerName,positionId,teamId) VALUES ('",Players[Name],"',",Players[PositionId],",",Players[TeamId],")")</f>
        <v>INSERT INTO Players(playerName,positionId,teamId) VALUES ('Mike Evans',3,30)</v>
      </c>
      <c r="I41" s="3" t="str">
        <f>CONCATENATE("INSERT INTO Assignments(playerId,rosterId,round,pick) VALUES (",Players[PlayerId],",0,0,0)")</f>
        <v>INSERT INTO Assignments(playerId,rosterId,round,pick) VALUES (40,0,0,0)</v>
      </c>
    </row>
    <row r="42" spans="1:9" x14ac:dyDescent="0.25">
      <c r="A42" s="16">
        <v>41</v>
      </c>
      <c r="B42" s="15" t="s">
        <v>77</v>
      </c>
      <c r="C42" s="16">
        <v>41</v>
      </c>
      <c r="D42" s="5" t="s">
        <v>10</v>
      </c>
      <c r="E42" s="5" t="s">
        <v>1</v>
      </c>
      <c r="F42" s="6">
        <f>VLOOKUP(Players[Team],Teams[],2,FALSE)</f>
        <v>3</v>
      </c>
      <c r="G42" s="3">
        <f>VLOOKUP(Players[Pos],Positions[],2,FALSE)</f>
        <v>1</v>
      </c>
      <c r="H42" s="3" t="str">
        <f>CONCATENATE("INSERT INTO Players(playerName,positionId,teamId) VALUES ('",Players[Name],"',",Players[PositionId],",",Players[TeamId],")")</f>
        <v>INSERT INTO Players(playerName,positionId,teamId) VALUES ('Joe Flacco',1,3)</v>
      </c>
      <c r="I42" s="3" t="str">
        <f>CONCATENATE("INSERT INTO Assignments(playerId,rosterId,round,pick) VALUES (",Players[PlayerId],",0,0,0)")</f>
        <v>INSERT INTO Assignments(playerId,rosterId,round,pick) VALUES (41,0,0,0)</v>
      </c>
    </row>
    <row r="43" spans="1:9" x14ac:dyDescent="0.25">
      <c r="A43" s="16">
        <v>42</v>
      </c>
      <c r="B43" s="15" t="s">
        <v>597</v>
      </c>
      <c r="C43" s="16">
        <v>42</v>
      </c>
      <c r="D43" s="5" t="s">
        <v>26</v>
      </c>
      <c r="E43" s="5" t="s">
        <v>14</v>
      </c>
      <c r="F43" s="6">
        <f>VLOOKUP(Players[Team],Teams[],2,FALSE)</f>
        <v>20</v>
      </c>
      <c r="G43" s="3">
        <f>VLOOKUP(Players[Pos],Positions[],2,FALSE)</f>
        <v>3</v>
      </c>
      <c r="H43" s="3" t="str">
        <f>CONCATENATE("INSERT INTO Players(playerName,positionId,teamId) VALUES ('",Players[Name],"',",Players[PositionId],",",Players[TeamId],")")</f>
        <v>INSERT INTO Players(playerName,positionId,teamId) VALUES ('Michael Thomas',3,20)</v>
      </c>
      <c r="I43" s="3" t="str">
        <f>CONCATENATE("INSERT INTO Assignments(playerId,rosterId,round,pick) VALUES (",Players[PlayerId],",0,0,0)")</f>
        <v>INSERT INTO Assignments(playerId,rosterId,round,pick) VALUES (42,0,0,0)</v>
      </c>
    </row>
    <row r="44" spans="1:9" x14ac:dyDescent="0.25">
      <c r="A44" s="16">
        <v>43</v>
      </c>
      <c r="B44" s="15" t="s">
        <v>381</v>
      </c>
      <c r="C44" s="16">
        <v>43</v>
      </c>
      <c r="D44" s="19" t="s">
        <v>19</v>
      </c>
      <c r="E44" s="19" t="s">
        <v>14</v>
      </c>
      <c r="F44" s="6">
        <f>VLOOKUP(Players[Team],Teams[],2,FALSE)</f>
        <v>23</v>
      </c>
      <c r="G44" s="3">
        <f>VLOOKUP(Players[Pos],Positions[],2,FALSE)</f>
        <v>3</v>
      </c>
      <c r="H44" s="3" t="str">
        <f>CONCATENATE("INSERT INTO Players(playerName,positionId,teamId) VALUES ('",Players[Name],"',",Players[PositionId],",",Players[TeamId],")")</f>
        <v>INSERT INTO Players(playerName,positionId,teamId) VALUES ('Amari Cooper',3,23)</v>
      </c>
      <c r="I44" s="3" t="str">
        <f>CONCATENATE("INSERT INTO Assignments(playerId,rosterId,round,pick) VALUES (",Players[PlayerId],",0,0,0)")</f>
        <v>INSERT INTO Assignments(playerId,rosterId,round,pick) VALUES (43,0,0,0)</v>
      </c>
    </row>
    <row r="45" spans="1:9" x14ac:dyDescent="0.25">
      <c r="A45" s="16">
        <v>44</v>
      </c>
      <c r="B45" s="16" t="s">
        <v>378</v>
      </c>
      <c r="C45" s="16">
        <v>44</v>
      </c>
      <c r="D45" s="16" t="s">
        <v>31</v>
      </c>
      <c r="E45" s="16" t="s">
        <v>5</v>
      </c>
      <c r="F45" s="6">
        <f>VLOOKUP(Players[Team],Teams[],2,FALSE)</f>
        <v>28</v>
      </c>
      <c r="G45" s="3">
        <f>VLOOKUP(Players[Pos],Positions[],2,FALSE)</f>
        <v>2</v>
      </c>
      <c r="H45" s="3" t="str">
        <f>CONCATENATE("INSERT INTO Players(playerName,positionId,teamId) VALUES ('",Players[Name],"',",Players[PositionId],",",Players[TeamId],")")</f>
        <v>INSERT INTO Players(playerName,positionId,teamId) VALUES ('Carlos Hyde',2,28)</v>
      </c>
      <c r="I45" s="3" t="str">
        <f>CONCATENATE("INSERT INTO Assignments(playerId,rosterId,round,pick) VALUES (",Players[PlayerId],",0,0,0)")</f>
        <v>INSERT INTO Assignments(playerId,rosterId,round,pick) VALUES (44,0,0,0)</v>
      </c>
    </row>
    <row r="46" spans="1:9" x14ac:dyDescent="0.25">
      <c r="A46" s="16">
        <v>45</v>
      </c>
      <c r="B46" s="15" t="s">
        <v>162</v>
      </c>
      <c r="C46" s="16">
        <v>45</v>
      </c>
      <c r="D46" s="16" t="s">
        <v>52</v>
      </c>
      <c r="E46" s="16" t="s">
        <v>14</v>
      </c>
      <c r="F46" s="6">
        <f>VLOOKUP(Players[Team],Teams[],2,FALSE)</f>
        <v>10</v>
      </c>
      <c r="G46" s="3">
        <f>VLOOKUP(Players[Pos],Positions[],2,FALSE)</f>
        <v>3</v>
      </c>
      <c r="H46" s="3" t="str">
        <f>CONCATENATE("INSERT INTO Players(playerName,positionId,teamId) VALUES ('",Players[Name],"',",Players[PositionId],",",Players[TeamId],")")</f>
        <v>INSERT INTO Players(playerName,positionId,teamId) VALUES ('Demaryius Thomas',3,10)</v>
      </c>
      <c r="I46" s="3" t="str">
        <f>CONCATENATE("INSERT INTO Assignments(playerId,rosterId,round,pick) VALUES (",Players[PlayerId],",0,0,0)")</f>
        <v>INSERT INTO Assignments(playerId,rosterId,round,pick) VALUES (45,0,0,0)</v>
      </c>
    </row>
    <row r="47" spans="1:9" x14ac:dyDescent="0.25">
      <c r="A47" s="16">
        <v>46</v>
      </c>
      <c r="B47" s="16" t="s">
        <v>399</v>
      </c>
      <c r="C47" s="16">
        <v>46</v>
      </c>
      <c r="D47" s="16" t="s">
        <v>41</v>
      </c>
      <c r="E47" s="16" t="s">
        <v>5</v>
      </c>
      <c r="F47" s="6">
        <f>VLOOKUP(Players[Team],Teams[],2,FALSE)</f>
        <v>8</v>
      </c>
      <c r="G47" s="3">
        <f>VLOOKUP(Players[Pos],Positions[],2,FALSE)</f>
        <v>2</v>
      </c>
      <c r="H47" s="3" t="str">
        <f>CONCATENATE("INSERT INTO Players(playerName,positionId,teamId) VALUES ('",Players[Name],"',",Players[PositionId],",",Players[TeamId],")")</f>
        <v>INSERT INTO Players(playerName,positionId,teamId) VALUES ('Isaiah Crowell',2,8)</v>
      </c>
      <c r="I47" s="3" t="str">
        <f>CONCATENATE("INSERT INTO Assignments(playerId,rosterId,round,pick) VALUES (",Players[PlayerId],",0,0,0)")</f>
        <v>INSERT INTO Assignments(playerId,rosterId,round,pick) VALUES (46,0,0,0)</v>
      </c>
    </row>
    <row r="48" spans="1:9" x14ac:dyDescent="0.25">
      <c r="A48" s="16">
        <v>47</v>
      </c>
      <c r="B48" s="15" t="s">
        <v>86</v>
      </c>
      <c r="C48" s="16">
        <v>47</v>
      </c>
      <c r="D48" s="5" t="s">
        <v>36</v>
      </c>
      <c r="E48" s="5" t="s">
        <v>46</v>
      </c>
      <c r="F48" s="6">
        <f>VLOOKUP(Players[Team],Teams[],2,FALSE)</f>
        <v>19</v>
      </c>
      <c r="G48" s="3">
        <f>VLOOKUP(Players[Pos],Positions[],2,FALSE)</f>
        <v>4</v>
      </c>
      <c r="H48" s="3" t="str">
        <f>CONCATENATE("INSERT INTO Players(playerName,positionId,teamId) VALUES ('",Players[Name],"',",Players[PositionId],",",Players[TeamId],")")</f>
        <v>INSERT INTO Players(playerName,positionId,teamId) VALUES ('Rob Gronkowski',4,19)</v>
      </c>
      <c r="I48" s="3" t="str">
        <f>CONCATENATE("INSERT INTO Assignments(playerId,rosterId,round,pick) VALUES (",Players[PlayerId],",0,0,0)")</f>
        <v>INSERT INTO Assignments(playerId,rosterId,round,pick) VALUES (47,0,0,0)</v>
      </c>
    </row>
    <row r="49" spans="1:9" x14ac:dyDescent="0.25">
      <c r="A49" s="16">
        <v>48</v>
      </c>
      <c r="B49" s="16" t="s">
        <v>59</v>
      </c>
      <c r="C49" s="16">
        <v>48</v>
      </c>
      <c r="D49" s="5" t="s">
        <v>19</v>
      </c>
      <c r="E49" s="5" t="s">
        <v>5</v>
      </c>
      <c r="F49" s="6">
        <f>VLOOKUP(Players[Team],Teams[],2,FALSE)</f>
        <v>23</v>
      </c>
      <c r="G49" s="3">
        <f>VLOOKUP(Players[Pos],Positions[],2,FALSE)</f>
        <v>2</v>
      </c>
      <c r="H49" s="3" t="str">
        <f>CONCATENATE("INSERT INTO Players(playerName,positionId,teamId) VALUES ('",Players[Name],"',",Players[PositionId],",",Players[TeamId],")")</f>
        <v>INSERT INTO Players(playerName,positionId,teamId) VALUES ('Marshawn Lynch',2,23)</v>
      </c>
      <c r="I49" s="3" t="str">
        <f>CONCATENATE("INSERT INTO Assignments(playerId,rosterId,round,pick) VALUES (",Players[PlayerId],",0,0,0)")</f>
        <v>INSERT INTO Assignments(playerId,rosterId,round,pick) VALUES (48,0,0,0)</v>
      </c>
    </row>
    <row r="50" spans="1:9" x14ac:dyDescent="0.25">
      <c r="A50" s="16">
        <v>49</v>
      </c>
      <c r="B50" s="15" t="s">
        <v>661</v>
      </c>
      <c r="C50" s="16">
        <v>49</v>
      </c>
      <c r="D50" s="5" t="s">
        <v>27</v>
      </c>
      <c r="E50" s="5" t="s">
        <v>5</v>
      </c>
      <c r="F50" s="6">
        <f>VLOOKUP(Players[Team],Teams[],2,FALSE)</f>
        <v>21</v>
      </c>
      <c r="G50" s="3">
        <f>VLOOKUP(Players[Pos],Positions[],2,FALSE)</f>
        <v>2</v>
      </c>
      <c r="H50" s="3" t="str">
        <f>CONCATENATE("INSERT INTO Players(playerName,positionId,teamId) VALUES ('",Players[Name],"',",Players[PositionId],",",Players[TeamId],")")</f>
        <v>INSERT INTO Players(playerName,positionId,teamId) VALUES ('Paul Perkins',2,21)</v>
      </c>
      <c r="I50" s="3" t="str">
        <f>CONCATENATE("INSERT INTO Assignments(playerId,rosterId,round,pick) VALUES (",Players[PlayerId],",0,0,0)")</f>
        <v>INSERT INTO Assignments(playerId,rosterId,round,pick) VALUES (49,0,0,0)</v>
      </c>
    </row>
    <row r="51" spans="1:9" x14ac:dyDescent="0.25">
      <c r="A51" s="16">
        <v>50</v>
      </c>
      <c r="B51" s="15" t="s">
        <v>210</v>
      </c>
      <c r="C51" s="16">
        <v>50</v>
      </c>
      <c r="D51" s="16" t="s">
        <v>29</v>
      </c>
      <c r="E51" s="16" t="s">
        <v>5</v>
      </c>
      <c r="F51" s="6">
        <f>VLOOKUP(Players[Team],Teams[],2,FALSE)</f>
        <v>22</v>
      </c>
      <c r="G51" s="3">
        <f>VLOOKUP(Players[Pos],Positions[],2,FALSE)</f>
        <v>2</v>
      </c>
      <c r="H51" s="3" t="str">
        <f>CONCATENATE("INSERT INTO Players(playerName,positionId,teamId) VALUES ('",Players[Name],"',",Players[PositionId],",",Players[TeamId],")")</f>
        <v>INSERT INTO Players(playerName,positionId,teamId) VALUES ('Bilal Powell',2,22)</v>
      </c>
      <c r="I51" s="3" t="str">
        <f>CONCATENATE("INSERT INTO Assignments(playerId,rosterId,round,pick) VALUES (",Players[PlayerId],",0,0,0)")</f>
        <v>INSERT INTO Assignments(playerId,rosterId,round,pick) VALUES (50,0,0,0)</v>
      </c>
    </row>
    <row r="52" spans="1:9" x14ac:dyDescent="0.25">
      <c r="A52" s="16">
        <v>51</v>
      </c>
      <c r="B52" s="15" t="s">
        <v>805</v>
      </c>
      <c r="C52" s="16">
        <v>51</v>
      </c>
      <c r="D52" s="16" t="s">
        <v>48</v>
      </c>
      <c r="E52" s="16" t="s">
        <v>5</v>
      </c>
      <c r="F52" s="6">
        <f>VLOOKUP(Players[Team],Teams[],2,FALSE)</f>
        <v>5</v>
      </c>
      <c r="G52" s="3">
        <f>VLOOKUP(Players[Pos],Positions[],2,FALSE)</f>
        <v>2</v>
      </c>
      <c r="H52" s="3" t="str">
        <f>CONCATENATE("INSERT INTO Players(playerName,positionId,teamId) VALUES ('",Players[Name],"',",Players[PositionId],",",Players[TeamId],")")</f>
        <v>INSERT INTO Players(playerName,positionId,teamId) VALUES ('Christian McCaffrey',2,5)</v>
      </c>
      <c r="I52" s="3" t="str">
        <f>CONCATENATE("INSERT INTO Assignments(playerId,rosterId,round,pick) VALUES (",Players[PlayerId],",0,0,0)")</f>
        <v>INSERT INTO Assignments(playerId,rosterId,round,pick) VALUES (51,0,0,0)</v>
      </c>
    </row>
    <row r="53" spans="1:9" x14ac:dyDescent="0.25">
      <c r="A53" s="16">
        <v>52</v>
      </c>
      <c r="B53" s="15" t="s">
        <v>375</v>
      </c>
      <c r="C53" s="16">
        <v>52</v>
      </c>
      <c r="D53" s="16" t="s">
        <v>36</v>
      </c>
      <c r="E53" s="16" t="s">
        <v>14</v>
      </c>
      <c r="F53" s="6">
        <f>VLOOKUP(Players[Team],Teams[],2,FALSE)</f>
        <v>19</v>
      </c>
      <c r="G53" s="3">
        <f>VLOOKUP(Players[Pos],Positions[],2,FALSE)</f>
        <v>3</v>
      </c>
      <c r="H53" s="3" t="str">
        <f>CONCATENATE("INSERT INTO Players(playerName,positionId,teamId) VALUES ('",Players[Name],"',",Players[PositionId],",",Players[TeamId],")")</f>
        <v>INSERT INTO Players(playerName,positionId,teamId) VALUES ('Brandin Cooks',3,19)</v>
      </c>
      <c r="I53" s="3" t="str">
        <f>CONCATENATE("INSERT INTO Assignments(playerId,rosterId,round,pick) VALUES (",Players[PlayerId],",0,0,0)")</f>
        <v>INSERT INTO Assignments(playerId,rosterId,round,pick) VALUES (52,0,0,0)</v>
      </c>
    </row>
    <row r="54" spans="1:9" x14ac:dyDescent="0.25">
      <c r="A54" s="16">
        <v>53</v>
      </c>
      <c r="B54" s="15" t="s">
        <v>69</v>
      </c>
      <c r="C54" s="16">
        <v>53</v>
      </c>
      <c r="D54" s="5" t="s">
        <v>60</v>
      </c>
      <c r="E54" s="5" t="s">
        <v>46</v>
      </c>
      <c r="F54" s="6">
        <f>VLOOKUP(Players[Team],Teams[],2,FALSE)</f>
        <v>27</v>
      </c>
      <c r="G54" s="3">
        <f>VLOOKUP(Players[Pos],Positions[],2,FALSE)</f>
        <v>4</v>
      </c>
      <c r="H54" s="3" t="str">
        <f>CONCATENATE("INSERT INTO Players(playerName,positionId,teamId) VALUES ('",Players[Name],"',",Players[PositionId],",",Players[TeamId],")")</f>
        <v>INSERT INTO Players(playerName,positionId,teamId) VALUES ('Jimmy Graham',4,27)</v>
      </c>
      <c r="I54" s="3" t="str">
        <f>CONCATENATE("INSERT INTO Assignments(playerId,rosterId,round,pick) VALUES (",Players[PlayerId],",0,0,0)")</f>
        <v>INSERT INTO Assignments(playerId,rosterId,round,pick) VALUES (53,0,0,0)</v>
      </c>
    </row>
    <row r="55" spans="1:9" x14ac:dyDescent="0.25">
      <c r="A55" s="16">
        <v>54</v>
      </c>
      <c r="B55" s="15" t="s">
        <v>213</v>
      </c>
      <c r="C55" s="16">
        <v>54</v>
      </c>
      <c r="D55" s="5" t="s">
        <v>4</v>
      </c>
      <c r="E55" s="5" t="s">
        <v>5</v>
      </c>
      <c r="F55" s="6">
        <f>VLOOKUP(Players[Team],Teams[],2,FALSE)</f>
        <v>13</v>
      </c>
      <c r="G55" s="3">
        <f>VLOOKUP(Players[Pos],Positions[],2,FALSE)</f>
        <v>2</v>
      </c>
      <c r="H55" s="3" t="str">
        <f>CONCATENATE("INSERT INTO Players(playerName,positionId,teamId) VALUES ('",Players[Name],"',",Players[PositionId],",",Players[TeamId],")")</f>
        <v>INSERT INTO Players(playerName,positionId,teamId) VALUES ('Lamar Miller',2,13)</v>
      </c>
      <c r="I55" s="3" t="str">
        <f>CONCATENATE("INSERT INTO Assignments(playerId,rosterId,round,pick) VALUES (",Players[PlayerId],",0,0,0)")</f>
        <v>INSERT INTO Assignments(playerId,rosterId,round,pick) VALUES (54,0,0,0)</v>
      </c>
    </row>
    <row r="56" spans="1:9" x14ac:dyDescent="0.25">
      <c r="A56" s="16">
        <v>55</v>
      </c>
      <c r="B56" s="15" t="s">
        <v>78</v>
      </c>
      <c r="C56" s="16">
        <v>55</v>
      </c>
      <c r="D56" s="5" t="s">
        <v>7</v>
      </c>
      <c r="E56" s="5" t="s">
        <v>1</v>
      </c>
      <c r="F56" s="6">
        <f>VLOOKUP(Players[Team],Teams[],2,FALSE)</f>
        <v>18</v>
      </c>
      <c r="G56" s="3">
        <f>VLOOKUP(Players[Pos],Positions[],2,FALSE)</f>
        <v>1</v>
      </c>
      <c r="H56" s="3" t="str">
        <f>CONCATENATE("INSERT INTO Players(playerName,positionId,teamId) VALUES ('",Players[Name],"',",Players[PositionId],",",Players[TeamId],")")</f>
        <v>INSERT INTO Players(playerName,positionId,teamId) VALUES ('Sam Bradford',1,18)</v>
      </c>
      <c r="I56" s="3" t="str">
        <f>CONCATENATE("INSERT INTO Assignments(playerId,rosterId,round,pick) VALUES (",Players[PlayerId],",0,0,0)")</f>
        <v>INSERT INTO Assignments(playerId,rosterId,round,pick) VALUES (55,0,0,0)</v>
      </c>
    </row>
    <row r="57" spans="1:9" x14ac:dyDescent="0.25">
      <c r="A57" s="16">
        <v>56</v>
      </c>
      <c r="B57" s="15" t="s">
        <v>1016</v>
      </c>
      <c r="C57" s="16">
        <v>56</v>
      </c>
      <c r="D57" s="5" t="s">
        <v>9</v>
      </c>
      <c r="E57" s="5" t="s">
        <v>5</v>
      </c>
      <c r="F57" s="6">
        <f>VLOOKUP(Players[Team],Teams[],2,FALSE)</f>
        <v>16</v>
      </c>
      <c r="G57" s="3">
        <f>VLOOKUP(Players[Pos],Positions[],2,FALSE)</f>
        <v>2</v>
      </c>
      <c r="H57" s="3" t="str">
        <f>CONCATENATE("INSERT INTO Players(playerName,positionId,teamId) VALUES ('",Players[Name],"',",Players[PositionId],",",Players[TeamId],")")</f>
        <v>INSERT INTO Players(playerName,positionId,teamId) VALUES ('Kareem Hunt',2,16)</v>
      </c>
      <c r="I57" s="3" t="str">
        <f>CONCATENATE("INSERT INTO Assignments(playerId,rosterId,round,pick) VALUES (",Players[PlayerId],",0,0,0)")</f>
        <v>INSERT INTO Assignments(playerId,rosterId,round,pick) VALUES (56,0,0,0)</v>
      </c>
    </row>
    <row r="58" spans="1:9" x14ac:dyDescent="0.25">
      <c r="A58" s="16">
        <v>57</v>
      </c>
      <c r="B58" s="15" t="s">
        <v>393</v>
      </c>
      <c r="C58" s="16">
        <v>57</v>
      </c>
      <c r="D58" s="5" t="s">
        <v>15</v>
      </c>
      <c r="E58" s="5" t="s">
        <v>14</v>
      </c>
      <c r="F58" s="6">
        <f>VLOOKUP(Players[Team],Teams[],2,FALSE)</f>
        <v>25</v>
      </c>
      <c r="G58" s="3">
        <f>VLOOKUP(Players[Pos],Positions[],2,FALSE)</f>
        <v>3</v>
      </c>
      <c r="H58" s="3" t="str">
        <f>CONCATENATE("INSERT INTO Players(playerName,positionId,teamId) VALUES ('",Players[Name],"',",Players[PositionId],",",Players[TeamId],")")</f>
        <v>INSERT INTO Players(playerName,positionId,teamId) VALUES ('Martavis Bryant',3,25)</v>
      </c>
      <c r="I58" s="3" t="str">
        <f>CONCATENATE("INSERT INTO Assignments(playerId,rosterId,round,pick) VALUES (",Players[PlayerId],",0,0,0)")</f>
        <v>INSERT INTO Assignments(playerId,rosterId,round,pick) VALUES (57,0,0,0)</v>
      </c>
    </row>
    <row r="59" spans="1:9" x14ac:dyDescent="0.25">
      <c r="A59" s="16">
        <v>58</v>
      </c>
      <c r="B59" s="15" t="s">
        <v>282</v>
      </c>
      <c r="C59" s="16">
        <v>58</v>
      </c>
      <c r="D59" s="16" t="s">
        <v>9</v>
      </c>
      <c r="E59" s="16" t="s">
        <v>1</v>
      </c>
      <c r="F59" s="6">
        <f>VLOOKUP(Players[Team],Teams[],2,FALSE)</f>
        <v>16</v>
      </c>
      <c r="G59" s="3">
        <f>VLOOKUP(Players[Pos],Positions[],2,FALSE)</f>
        <v>1</v>
      </c>
      <c r="H59" s="3" t="str">
        <f>CONCATENATE("INSERT INTO Players(playerName,positionId,teamId) VALUES ('",Players[Name],"',",Players[PositionId],",",Players[TeamId],")")</f>
        <v>INSERT INTO Players(playerName,positionId,teamId) VALUES ('Alex Smith',1,16)</v>
      </c>
      <c r="I59" s="3" t="str">
        <f>CONCATENATE("INSERT INTO Assignments(playerId,rosterId,round,pick) VALUES (",Players[PlayerId],",0,0,0)")</f>
        <v>INSERT INTO Assignments(playerId,rosterId,round,pick) VALUES (58,0,0,0)</v>
      </c>
    </row>
    <row r="60" spans="1:9" x14ac:dyDescent="0.25">
      <c r="A60" s="16">
        <v>59</v>
      </c>
      <c r="B60" s="15" t="s">
        <v>498</v>
      </c>
      <c r="C60" s="16">
        <v>59</v>
      </c>
      <c r="D60" s="5" t="s">
        <v>17</v>
      </c>
      <c r="E60" s="5" t="s">
        <v>5</v>
      </c>
      <c r="F60" s="6">
        <f>VLOOKUP(Players[Team],Teams[],2,FALSE)</f>
        <v>12</v>
      </c>
      <c r="G60" s="3">
        <f>VLOOKUP(Players[Pos],Positions[],2,FALSE)</f>
        <v>2</v>
      </c>
      <c r="H60" s="3" t="str">
        <f>CONCATENATE("INSERT INTO Players(playerName,positionId,teamId) VALUES ('",Players[Name],"',",Players[PositionId],",",Players[TeamId],")")</f>
        <v>INSERT INTO Players(playerName,positionId,teamId) VALUES ('Ty Montgomery',2,12)</v>
      </c>
      <c r="I60" s="3" t="str">
        <f>CONCATENATE("INSERT INTO Assignments(playerId,rosterId,round,pick) VALUES (",Players[PlayerId],",0,0,0)")</f>
        <v>INSERT INTO Assignments(playerId,rosterId,round,pick) VALUES (59,0,0,0)</v>
      </c>
    </row>
    <row r="61" spans="1:9" x14ac:dyDescent="0.25">
      <c r="A61" s="16">
        <v>60</v>
      </c>
      <c r="B61" s="15" t="s">
        <v>591</v>
      </c>
      <c r="C61" s="16">
        <v>60</v>
      </c>
      <c r="D61" s="16" t="s">
        <v>37</v>
      </c>
      <c r="E61" s="16" t="s">
        <v>5</v>
      </c>
      <c r="F61" s="6">
        <f>VLOOKUP(Players[Team],Teams[],2,FALSE)</f>
        <v>9</v>
      </c>
      <c r="G61" s="3">
        <f>VLOOKUP(Players[Pos],Positions[],2,FALSE)</f>
        <v>2</v>
      </c>
      <c r="H61" s="3" t="str">
        <f>CONCATENATE("INSERT INTO Players(playerName,positionId,teamId) VALUES ('",Players[Name],"',",Players[PositionId],",",Players[TeamId],")")</f>
        <v>INSERT INTO Players(playerName,positionId,teamId) VALUES ('Ezekiel Elliott',2,9)</v>
      </c>
      <c r="I61" s="3" t="str">
        <f>CONCATENATE("INSERT INTO Assignments(playerId,rosterId,round,pick) VALUES (",Players[PlayerId],",0,0,0)")</f>
        <v>INSERT INTO Assignments(playerId,rosterId,round,pick) VALUES (60,0,0,0)</v>
      </c>
    </row>
    <row r="62" spans="1:9" x14ac:dyDescent="0.25">
      <c r="A62" s="16">
        <v>61</v>
      </c>
      <c r="B62" s="15" t="s">
        <v>290</v>
      </c>
      <c r="C62" s="16">
        <v>61</v>
      </c>
      <c r="D62" s="5" t="s">
        <v>695</v>
      </c>
      <c r="E62" s="5" t="s">
        <v>14</v>
      </c>
      <c r="F62" s="6">
        <f>VLOOKUP(Players[Team],Teams[],2,FALSE)</f>
        <v>26</v>
      </c>
      <c r="G62" s="3">
        <f>VLOOKUP(Players[Pos],Positions[],2,FALSE)</f>
        <v>3</v>
      </c>
      <c r="H62" s="3" t="str">
        <f>CONCATENATE("INSERT INTO Players(playerName,positionId,teamId) VALUES ('",Players[Name],"',",Players[PositionId],",",Players[TeamId],")")</f>
        <v>INSERT INTO Players(playerName,positionId,teamId) VALUES ('Keenan Allen',3,26)</v>
      </c>
      <c r="I62" s="3" t="str">
        <f>CONCATENATE("INSERT INTO Assignments(playerId,rosterId,round,pick) VALUES (",Players[PlayerId],",0,0,0)")</f>
        <v>INSERT INTO Assignments(playerId,rosterId,round,pick) VALUES (61,0,0,0)</v>
      </c>
    </row>
    <row r="63" spans="1:9" x14ac:dyDescent="0.25">
      <c r="A63" s="16">
        <v>62</v>
      </c>
      <c r="B63" s="15" t="s">
        <v>203</v>
      </c>
      <c r="C63" s="16">
        <v>62</v>
      </c>
      <c r="D63" s="5" t="s">
        <v>32</v>
      </c>
      <c r="E63" s="5" t="s">
        <v>14</v>
      </c>
      <c r="F63" s="6">
        <f>VLOOKUP(Players[Team],Teams[],2,FALSE)</f>
        <v>14</v>
      </c>
      <c r="G63" s="3">
        <f>VLOOKUP(Players[Pos],Positions[],2,FALSE)</f>
        <v>3</v>
      </c>
      <c r="H63" s="3" t="str">
        <f>CONCATENATE("INSERT INTO Players(playerName,positionId,teamId) VALUES ('",Players[Name],"',",Players[PositionId],",",Players[TeamId],")")</f>
        <v>INSERT INTO Players(playerName,positionId,teamId) VALUES ('T.Y. Hilton',3,14)</v>
      </c>
      <c r="I63" s="3" t="str">
        <f>CONCATENATE("INSERT INTO Assignments(playerId,rosterId,round,pick) VALUES (",Players[PlayerId],",0,0,0)")</f>
        <v>INSERT INTO Assignments(playerId,rosterId,round,pick) VALUES (62,0,0,0)</v>
      </c>
    </row>
    <row r="64" spans="1:9" x14ac:dyDescent="0.25">
      <c r="A64" s="16">
        <v>63</v>
      </c>
      <c r="B64" s="15" t="s">
        <v>1195</v>
      </c>
      <c r="C64" s="16">
        <v>63</v>
      </c>
      <c r="D64" s="5" t="s">
        <v>68</v>
      </c>
      <c r="E64" s="5" t="s">
        <v>14</v>
      </c>
      <c r="F64" s="6">
        <f>VLOOKUP(Players[Team],Teams[],2,FALSE)</f>
        <v>32</v>
      </c>
      <c r="G64" s="3">
        <f>VLOOKUP(Players[Pos],Positions[],2,FALSE)</f>
        <v>3</v>
      </c>
      <c r="H64" s="3" t="str">
        <f>CONCATENATE("INSERT INTO Players(playerName,positionId,teamId) VALUES ('",Players[Name],"',",Players[PositionId],",",Players[TeamId],")")</f>
        <v>INSERT INTO Players(playerName,positionId,teamId) VALUES ('Terrelle Pryor Sr.',3,32)</v>
      </c>
      <c r="I64" s="3" t="str">
        <f>CONCATENATE("INSERT INTO Assignments(playerId,rosterId,round,pick) VALUES (",Players[PlayerId],",0,0,0)")</f>
        <v>INSERT INTO Assignments(playerId,rosterId,round,pick) VALUES (63,0,0,0)</v>
      </c>
    </row>
    <row r="65" spans="1:9" x14ac:dyDescent="0.25">
      <c r="A65" s="16">
        <v>64</v>
      </c>
      <c r="B65" s="15" t="s">
        <v>412</v>
      </c>
      <c r="C65" s="16">
        <v>64</v>
      </c>
      <c r="D65" s="5" t="s">
        <v>19</v>
      </c>
      <c r="E65" s="5" t="s">
        <v>14</v>
      </c>
      <c r="F65" s="6">
        <f>VLOOKUP(Players[Team],Teams[],2,FALSE)</f>
        <v>23</v>
      </c>
      <c r="G65" s="3">
        <f>VLOOKUP(Players[Pos],Positions[],2,FALSE)</f>
        <v>3</v>
      </c>
      <c r="H65" s="3" t="str">
        <f>CONCATENATE("INSERT INTO Players(playerName,positionId,teamId) VALUES ('",Players[Name],"',",Players[PositionId],",",Players[TeamId],")")</f>
        <v>INSERT INTO Players(playerName,positionId,teamId) VALUES ('Michael Crabtree',3,23)</v>
      </c>
      <c r="I65" s="3" t="str">
        <f>CONCATENATE("INSERT INTO Assignments(playerId,rosterId,round,pick) VALUES (",Players[PlayerId],",0,0,0)")</f>
        <v>INSERT INTO Assignments(playerId,rosterId,round,pick) VALUES (64,0,0,0)</v>
      </c>
    </row>
    <row r="66" spans="1:9" x14ac:dyDescent="0.25">
      <c r="A66" s="16">
        <v>65</v>
      </c>
      <c r="B66" s="15" t="s">
        <v>183</v>
      </c>
      <c r="C66" s="16">
        <v>65</v>
      </c>
      <c r="D66" s="16" t="s">
        <v>21</v>
      </c>
      <c r="E66" s="16" t="s">
        <v>14</v>
      </c>
      <c r="F66" s="6">
        <f>VLOOKUP(Players[Team],Teams[],2,FALSE)</f>
        <v>24</v>
      </c>
      <c r="G66" s="3">
        <f>VLOOKUP(Players[Pos],Positions[],2,FALSE)</f>
        <v>3</v>
      </c>
      <c r="H66" s="3" t="str">
        <f>CONCATENATE("INSERT INTO Players(playerName,positionId,teamId) VALUES ('",Players[Name],"',",Players[PositionId],",",Players[TeamId],")")</f>
        <v>INSERT INTO Players(playerName,positionId,teamId) VALUES ('Alshon Jeffery',3,24)</v>
      </c>
      <c r="I66" s="3" t="str">
        <f>CONCATENATE("INSERT INTO Assignments(playerId,rosterId,round,pick) VALUES (",Players[PlayerId],",0,0,0)")</f>
        <v>INSERT INTO Assignments(playerId,rosterId,round,pick) VALUES (65,0,0,0)</v>
      </c>
    </row>
    <row r="67" spans="1:9" x14ac:dyDescent="0.25">
      <c r="A67" s="3">
        <v>66</v>
      </c>
      <c r="B67" s="15" t="s">
        <v>175</v>
      </c>
      <c r="C67" s="1">
        <v>66</v>
      </c>
      <c r="D67" s="5" t="s">
        <v>10</v>
      </c>
      <c r="E67" s="5" t="s">
        <v>118</v>
      </c>
      <c r="F67" s="6">
        <f>VLOOKUP(Players[Team],Teams[],2,FALSE)</f>
        <v>3</v>
      </c>
      <c r="G67" s="3">
        <f>VLOOKUP(Players[Pos],Positions[],2,FALSE)</f>
        <v>5</v>
      </c>
      <c r="H67" s="3" t="str">
        <f>CONCATENATE("INSERT INTO Players(playerName,positionId,teamId) VALUES ('",Players[Name],"',",Players[PositionId],",",Players[TeamId],")")</f>
        <v>INSERT INTO Players(playerName,positionId,teamId) VALUES ('Justin Tucker',5,3)</v>
      </c>
      <c r="I67" s="3" t="str">
        <f>CONCATENATE("INSERT INTO Assignments(playerId,rosterId,round,pick) VALUES (",Players[PlayerId],",0,0,0)")</f>
        <v>INSERT INTO Assignments(playerId,rosterId,round,pick) VALUES (66,0,0,0)</v>
      </c>
    </row>
    <row r="68" spans="1:9" x14ac:dyDescent="0.25">
      <c r="A68" s="16">
        <v>67</v>
      </c>
      <c r="B68" s="15" t="s">
        <v>106</v>
      </c>
      <c r="C68" s="16">
        <v>67</v>
      </c>
      <c r="D68" s="16" t="s">
        <v>24</v>
      </c>
      <c r="E68" s="16" t="s">
        <v>14</v>
      </c>
      <c r="F68" s="6">
        <f>VLOOKUP(Players[Team],Teams[],2,FALSE)</f>
        <v>11</v>
      </c>
      <c r="G68" s="3">
        <f>VLOOKUP(Players[Pos],Positions[],2,FALSE)</f>
        <v>3</v>
      </c>
      <c r="H68" s="3" t="str">
        <f>CONCATENATE("INSERT INTO Players(playerName,positionId,teamId) VALUES ('",Players[Name],"',",Players[PositionId],",",Players[TeamId],")")</f>
        <v>INSERT INTO Players(playerName,positionId,teamId) VALUES ('Golden Tate',3,11)</v>
      </c>
      <c r="I68" s="3" t="str">
        <f>CONCATENATE("INSERT INTO Assignments(playerId,rosterId,round,pick) VALUES (",Players[PlayerId],",0,0,0)")</f>
        <v>INSERT INTO Assignments(playerId,rosterId,round,pick) VALUES (67,0,0,0)</v>
      </c>
    </row>
    <row r="69" spans="1:9" x14ac:dyDescent="0.25">
      <c r="A69" s="16">
        <v>68</v>
      </c>
      <c r="B69" s="15" t="s">
        <v>865</v>
      </c>
      <c r="C69" s="16">
        <v>68</v>
      </c>
      <c r="D69" s="16" t="s">
        <v>4</v>
      </c>
      <c r="E69" s="16" t="s">
        <v>1</v>
      </c>
      <c r="F69" s="6">
        <f>VLOOKUP(Players[Team],Teams[],2,FALSE)</f>
        <v>13</v>
      </c>
      <c r="G69" s="3">
        <f>VLOOKUP(Players[Pos],Positions[],2,FALSE)</f>
        <v>1</v>
      </c>
      <c r="H69" s="3" t="str">
        <f>CONCATENATE("INSERT INTO Players(playerName,positionId,teamId) VALUES ('",Players[Name],"',",Players[PositionId],",",Players[TeamId],")")</f>
        <v>INSERT INTO Players(playerName,positionId,teamId) VALUES ('Deshaun Watson',1,13)</v>
      </c>
      <c r="I69" s="3" t="str">
        <f>CONCATENATE("INSERT INTO Assignments(playerId,rosterId,round,pick) VALUES (",Players[PlayerId],",0,0,0)")</f>
        <v>INSERT INTO Assignments(playerId,rosterId,round,pick) VALUES (68,0,0,0)</v>
      </c>
    </row>
    <row r="70" spans="1:9" x14ac:dyDescent="0.25">
      <c r="A70" s="16">
        <v>69</v>
      </c>
      <c r="B70" s="15" t="s">
        <v>306</v>
      </c>
      <c r="C70" s="16">
        <v>69</v>
      </c>
      <c r="D70" s="5" t="s">
        <v>68</v>
      </c>
      <c r="E70" s="5" t="s">
        <v>46</v>
      </c>
      <c r="F70" s="6">
        <f>VLOOKUP(Players[Team],Teams[],2,FALSE)</f>
        <v>32</v>
      </c>
      <c r="G70" s="3">
        <f>VLOOKUP(Players[Pos],Positions[],2,FALSE)</f>
        <v>4</v>
      </c>
      <c r="H70" s="3" t="str">
        <f>CONCATENATE("INSERT INTO Players(playerName,positionId,teamId) VALUES ('",Players[Name],"',",Players[PositionId],",",Players[TeamId],")")</f>
        <v>INSERT INTO Players(playerName,positionId,teamId) VALUES ('Jordan Reed',4,32)</v>
      </c>
      <c r="I70" s="3" t="str">
        <f>CONCATENATE("INSERT INTO Assignments(playerId,rosterId,round,pick) VALUES (",Players[PlayerId],",0,0,0)")</f>
        <v>INSERT INTO Assignments(playerId,rosterId,round,pick) VALUES (69,0,0,0)</v>
      </c>
    </row>
    <row r="71" spans="1:9" x14ac:dyDescent="0.25">
      <c r="A71" s="16">
        <v>70</v>
      </c>
      <c r="B71" s="15" t="s">
        <v>362</v>
      </c>
      <c r="C71" s="16">
        <v>70</v>
      </c>
      <c r="D71" s="5" t="s">
        <v>34</v>
      </c>
      <c r="E71" s="5" t="s">
        <v>1</v>
      </c>
      <c r="F71" s="6">
        <f>VLOOKUP(Players[Team],Teams[],2,FALSE)</f>
        <v>6</v>
      </c>
      <c r="G71" s="3">
        <f>VLOOKUP(Players[Pos],Positions[],2,FALSE)</f>
        <v>1</v>
      </c>
      <c r="H71" s="3" t="str">
        <f>CONCATENATE("INSERT INTO Players(playerName,positionId,teamId) VALUES ('",Players[Name],"',",Players[PositionId],",",Players[TeamId],")")</f>
        <v>INSERT INTO Players(playerName,positionId,teamId) VALUES ('Mike Glennon',1,6)</v>
      </c>
      <c r="I71" s="3" t="str">
        <f>CONCATENATE("INSERT INTO Assignments(playerId,rosterId,round,pick) VALUES (",Players[PlayerId],",0,0,0)")</f>
        <v>INSERT INTO Assignments(playerId,rosterId,round,pick) VALUES (70,0,0,0)</v>
      </c>
    </row>
    <row r="72" spans="1:9" x14ac:dyDescent="0.25">
      <c r="A72" s="16">
        <v>71</v>
      </c>
      <c r="B72" s="15" t="s">
        <v>61</v>
      </c>
      <c r="C72" s="16">
        <v>71</v>
      </c>
      <c r="D72" s="5" t="s">
        <v>26</v>
      </c>
      <c r="E72" s="5" t="s">
        <v>5</v>
      </c>
      <c r="F72" s="6">
        <f>VLOOKUP(Players[Team],Teams[],2,FALSE)</f>
        <v>20</v>
      </c>
      <c r="G72" s="3">
        <f>VLOOKUP(Players[Pos],Positions[],2,FALSE)</f>
        <v>2</v>
      </c>
      <c r="H72" s="3" t="str">
        <f>CONCATENATE("INSERT INTO Players(playerName,positionId,teamId) VALUES ('",Players[Name],"',",Players[PositionId],",",Players[TeamId],")")</f>
        <v>INSERT INTO Players(playerName,positionId,teamId) VALUES ('Mark Ingram',2,20)</v>
      </c>
      <c r="I72" s="3" t="str">
        <f>CONCATENATE("INSERT INTO Assignments(playerId,rosterId,round,pick) VALUES (",Players[PlayerId],",0,0,0)")</f>
        <v>INSERT INTO Assignments(playerId,rosterId,round,pick) VALUES (71,0,0,0)</v>
      </c>
    </row>
    <row r="73" spans="1:9" x14ac:dyDescent="0.25">
      <c r="A73" s="16">
        <v>72</v>
      </c>
      <c r="B73" s="15" t="s">
        <v>377</v>
      </c>
      <c r="C73" s="16">
        <v>72</v>
      </c>
      <c r="D73" s="16" t="s">
        <v>17</v>
      </c>
      <c r="E73" s="16" t="s">
        <v>14</v>
      </c>
      <c r="F73" s="6">
        <f>VLOOKUP(Players[Team],Teams[],2,FALSE)</f>
        <v>12</v>
      </c>
      <c r="G73" s="3">
        <f>VLOOKUP(Players[Pos],Positions[],2,FALSE)</f>
        <v>3</v>
      </c>
      <c r="H73" s="3" t="str">
        <f>CONCATENATE("INSERT INTO Players(playerName,positionId,teamId) VALUES ('",Players[Name],"',",Players[PositionId],",",Players[TeamId],")")</f>
        <v>INSERT INTO Players(playerName,positionId,teamId) VALUES ('Davante Adams',3,12)</v>
      </c>
      <c r="I73" s="3" t="str">
        <f>CONCATENATE("INSERT INTO Assignments(playerId,rosterId,round,pick) VALUES (",Players[PlayerId],",0,0,0)")</f>
        <v>INSERT INTO Assignments(playerId,rosterId,round,pick) VALUES (72,0,0,0)</v>
      </c>
    </row>
    <row r="74" spans="1:9" x14ac:dyDescent="0.25">
      <c r="A74" s="16">
        <v>73</v>
      </c>
      <c r="B74" s="15" t="s">
        <v>325</v>
      </c>
      <c r="C74" s="16">
        <v>73</v>
      </c>
      <c r="D74" s="16" t="s">
        <v>52</v>
      </c>
      <c r="E74" s="16" t="s">
        <v>5</v>
      </c>
      <c r="F74" s="6">
        <f>VLOOKUP(Players[Team],Teams[],2,FALSE)</f>
        <v>10</v>
      </c>
      <c r="G74" s="3">
        <f>VLOOKUP(Players[Pos],Positions[],2,FALSE)</f>
        <v>2</v>
      </c>
      <c r="H74" s="3" t="str">
        <f>CONCATENATE("INSERT INTO Players(playerName,positionId,teamId) VALUES ('",Players[Name],"',",Players[PositionId],",",Players[TeamId],")")</f>
        <v>INSERT INTO Players(playerName,positionId,teamId) VALUES ('C.J. Anderson',2,10)</v>
      </c>
      <c r="I74" s="3" t="str">
        <f>CONCATENATE("INSERT INTO Assignments(playerId,rosterId,round,pick) VALUES (",Players[PlayerId],",0,0,0)")</f>
        <v>INSERT INTO Assignments(playerId,rosterId,round,pick) VALUES (73,0,0,0)</v>
      </c>
    </row>
    <row r="75" spans="1:9" x14ac:dyDescent="0.25">
      <c r="A75" s="16">
        <v>74</v>
      </c>
      <c r="B75" s="15" t="s">
        <v>383</v>
      </c>
      <c r="C75" s="16">
        <v>74</v>
      </c>
      <c r="D75" s="16" t="s">
        <v>577</v>
      </c>
      <c r="E75" s="16" t="s">
        <v>14</v>
      </c>
      <c r="F75" s="6">
        <f>VLOOKUP(Players[Team],Teams[],2,FALSE)</f>
        <v>15</v>
      </c>
      <c r="G75" s="3">
        <f>VLOOKUP(Players[Pos],Positions[],2,FALSE)</f>
        <v>3</v>
      </c>
      <c r="H75" s="3" t="str">
        <f>CONCATENATE("INSERT INTO Players(playerName,positionId,teamId) VALUES ('",Players[Name],"',",Players[PositionId],",",Players[TeamId],")")</f>
        <v>INSERT INTO Players(playerName,positionId,teamId) VALUES ('Allen Robinson',3,15)</v>
      </c>
      <c r="I75" s="3" t="str">
        <f>CONCATENATE("INSERT INTO Assignments(playerId,rosterId,round,pick) VALUES (",Players[PlayerId],",0,0,0)")</f>
        <v>INSERT INTO Assignments(playerId,rosterId,round,pick) VALUES (74,0,0,0)</v>
      </c>
    </row>
    <row r="76" spans="1:9" x14ac:dyDescent="0.25">
      <c r="A76" s="16">
        <v>75</v>
      </c>
      <c r="B76" s="16" t="s">
        <v>387</v>
      </c>
      <c r="C76" s="16">
        <v>75</v>
      </c>
      <c r="D76" s="5" t="s">
        <v>50</v>
      </c>
      <c r="E76" s="5" t="s">
        <v>14</v>
      </c>
      <c r="F76" s="6">
        <f>VLOOKUP(Players[Team],Teams[],2,FALSE)</f>
        <v>17</v>
      </c>
      <c r="G76" s="3">
        <f>VLOOKUP(Players[Pos],Positions[],2,FALSE)</f>
        <v>3</v>
      </c>
      <c r="H76" s="3" t="str">
        <f>CONCATENATE("INSERT INTO Players(playerName,positionId,teamId) VALUES ('",Players[Name],"',",Players[PositionId],",",Players[TeamId],")")</f>
        <v>INSERT INTO Players(playerName,positionId,teamId) VALUES ('Jarvis Landry',3,17)</v>
      </c>
      <c r="I76" s="3" t="str">
        <f>CONCATENATE("INSERT INTO Assignments(playerId,rosterId,round,pick) VALUES (",Players[PlayerId],",0,0,0)")</f>
        <v>INSERT INTO Assignments(playerId,rosterId,round,pick) VALUES (75,0,0,0)</v>
      </c>
    </row>
    <row r="77" spans="1:9" x14ac:dyDescent="0.25">
      <c r="A77" s="16">
        <v>76</v>
      </c>
      <c r="B77" s="15" t="s">
        <v>391</v>
      </c>
      <c r="C77" s="16">
        <v>76</v>
      </c>
      <c r="D77" s="5" t="s">
        <v>13</v>
      </c>
      <c r="E77" s="5" t="s">
        <v>5</v>
      </c>
      <c r="F77" s="6">
        <f>VLOOKUP(Players[Team],Teams[],2,FALSE)</f>
        <v>2</v>
      </c>
      <c r="G77" s="3">
        <f>VLOOKUP(Players[Pos],Positions[],2,FALSE)</f>
        <v>2</v>
      </c>
      <c r="H77" s="3" t="str">
        <f>CONCATENATE("INSERT INTO Players(playerName,positionId,teamId) VALUES ('",Players[Name],"',",Players[PositionId],",",Players[TeamId],")")</f>
        <v>INSERT INTO Players(playerName,positionId,teamId) VALUES ('Tevin Coleman',2,2)</v>
      </c>
      <c r="I77" s="3" t="str">
        <f>CONCATENATE("INSERT INTO Assignments(playerId,rosterId,round,pick) VALUES (",Players[PlayerId],",0,0,0)")</f>
        <v>INSERT INTO Assignments(playerId,rosterId,round,pick) VALUES (76,0,0,0)</v>
      </c>
    </row>
    <row r="78" spans="1:9" x14ac:dyDescent="0.25">
      <c r="A78" s="16">
        <v>77</v>
      </c>
      <c r="B78" s="15" t="s">
        <v>57</v>
      </c>
      <c r="C78" s="16">
        <v>77</v>
      </c>
      <c r="D78" s="16" t="s">
        <v>27</v>
      </c>
      <c r="E78" s="16" t="s">
        <v>14</v>
      </c>
      <c r="F78" s="6">
        <f>VLOOKUP(Players[Team],Teams[],2,FALSE)</f>
        <v>21</v>
      </c>
      <c r="G78" s="3">
        <f>VLOOKUP(Players[Pos],Positions[],2,FALSE)</f>
        <v>3</v>
      </c>
      <c r="H78" s="3" t="str">
        <f>CONCATENATE("INSERT INTO Players(playerName,positionId,teamId) VALUES ('",Players[Name],"',",Players[PositionId],",",Players[TeamId],")")</f>
        <v>INSERT INTO Players(playerName,positionId,teamId) VALUES ('Brandon Marshall',3,21)</v>
      </c>
      <c r="I78" s="3" t="str">
        <f>CONCATENATE("INSERT INTO Assignments(playerId,rosterId,round,pick) VALUES (",Players[PlayerId],",0,0,0)")</f>
        <v>INSERT INTO Assignments(playerId,rosterId,round,pick) VALUES (77,0,0,0)</v>
      </c>
    </row>
    <row r="79" spans="1:9" x14ac:dyDescent="0.25">
      <c r="A79" s="16">
        <v>78</v>
      </c>
      <c r="B79" s="15" t="s">
        <v>283</v>
      </c>
      <c r="C79" s="16">
        <v>78</v>
      </c>
      <c r="D79" s="16" t="s">
        <v>4</v>
      </c>
      <c r="E79" s="16" t="s">
        <v>14</v>
      </c>
      <c r="F79" s="6">
        <f>VLOOKUP(Players[Team],Teams[],2,FALSE)</f>
        <v>13</v>
      </c>
      <c r="G79" s="3">
        <f>VLOOKUP(Players[Pos],Positions[],2,FALSE)</f>
        <v>3</v>
      </c>
      <c r="H79" s="3" t="str">
        <f>CONCATENATE("INSERT INTO Players(playerName,positionId,teamId) VALUES ('",Players[Name],"',",Players[PositionId],",",Players[TeamId],")")</f>
        <v>INSERT INTO Players(playerName,positionId,teamId) VALUES ('DeAndre Hopkins',3,13)</v>
      </c>
      <c r="I79" s="3" t="str">
        <f>CONCATENATE("INSERT INTO Assignments(playerId,rosterId,round,pick) VALUES (",Players[PlayerId],",0,0,0)")</f>
        <v>INSERT INTO Assignments(playerId,rosterId,round,pick) VALUES (78,0,0,0)</v>
      </c>
    </row>
    <row r="80" spans="1:9" x14ac:dyDescent="0.25">
      <c r="A80" s="16">
        <v>79</v>
      </c>
      <c r="B80" s="16" t="s">
        <v>465</v>
      </c>
      <c r="C80" s="16">
        <v>79</v>
      </c>
      <c r="D80" s="5" t="s">
        <v>48</v>
      </c>
      <c r="E80" s="5" t="s">
        <v>14</v>
      </c>
      <c r="F80" s="6">
        <f>VLOOKUP(Players[Team],Teams[],2,FALSE)</f>
        <v>5</v>
      </c>
      <c r="G80" s="3">
        <f>VLOOKUP(Players[Pos],Positions[],2,FALSE)</f>
        <v>3</v>
      </c>
      <c r="H80" s="3" t="str">
        <f>CONCATENATE("INSERT INTO Players(playerName,positionId,teamId) VALUES ('",Players[Name],"',",Players[PositionId],",",Players[TeamId],")")</f>
        <v>INSERT INTO Players(playerName,positionId,teamId) VALUES ('Kelvin Benjamin',3,5)</v>
      </c>
      <c r="I80" s="3" t="str">
        <f>CONCATENATE("INSERT INTO Assignments(playerId,rosterId,round,pick) VALUES (",Players[PlayerId],",0,0,0)")</f>
        <v>INSERT INTO Assignments(playerId,rosterId,round,pick) VALUES (79,0,0,0)</v>
      </c>
    </row>
    <row r="81" spans="1:9" x14ac:dyDescent="0.25">
      <c r="A81" s="16">
        <v>80</v>
      </c>
      <c r="B81" s="15" t="s">
        <v>94</v>
      </c>
      <c r="C81" s="16">
        <v>80</v>
      </c>
      <c r="D81" s="16" t="s">
        <v>48</v>
      </c>
      <c r="E81" s="16" t="s">
        <v>46</v>
      </c>
      <c r="F81" s="6">
        <f>VLOOKUP(Players[Team],Teams[],2,FALSE)</f>
        <v>5</v>
      </c>
      <c r="G81" s="3">
        <f>VLOOKUP(Players[Pos],Positions[],2,FALSE)</f>
        <v>4</v>
      </c>
      <c r="H81" s="3" t="str">
        <f>CONCATENATE("INSERT INTO Players(playerName,positionId,teamId) VALUES ('",Players[Name],"',",Players[PositionId],",",Players[TeamId],")")</f>
        <v>INSERT INTO Players(playerName,positionId,teamId) VALUES ('Greg Olsen',4,5)</v>
      </c>
      <c r="I81" s="3" t="str">
        <f>CONCATENATE("INSERT INTO Assignments(playerId,rosterId,round,pick) VALUES (",Players[PlayerId],",0,0,0)")</f>
        <v>INSERT INTO Assignments(playerId,rosterId,round,pick) VALUES (80,0,0,0)</v>
      </c>
    </row>
    <row r="82" spans="1:9" x14ac:dyDescent="0.25">
      <c r="A82" s="16">
        <v>81</v>
      </c>
      <c r="B82" s="15" t="s">
        <v>826</v>
      </c>
      <c r="C82" s="16">
        <v>81</v>
      </c>
      <c r="D82" s="16" t="s">
        <v>7</v>
      </c>
      <c r="E82" s="16" t="s">
        <v>5</v>
      </c>
      <c r="F82" s="6">
        <f>VLOOKUP(Players[Team],Teams[],2,FALSE)</f>
        <v>18</v>
      </c>
      <c r="G82" s="3">
        <f>VLOOKUP(Players[Pos],Positions[],2,FALSE)</f>
        <v>2</v>
      </c>
      <c r="H82" s="3" t="str">
        <f>CONCATENATE("INSERT INTO Players(playerName,positionId,teamId) VALUES ('",Players[Name],"',",Players[PositionId],",",Players[TeamId],")")</f>
        <v>INSERT INTO Players(playerName,positionId,teamId) VALUES ('Dalvin Cook',2,18)</v>
      </c>
      <c r="I82" s="3" t="str">
        <f>CONCATENATE("INSERT INTO Assignments(playerId,rosterId,round,pick) VALUES (",Players[PlayerId],",0,0,0)")</f>
        <v>INSERT INTO Assignments(playerId,rosterId,round,pick) VALUES (81,0,0,0)</v>
      </c>
    </row>
    <row r="83" spans="1:9" x14ac:dyDescent="0.25">
      <c r="A83" s="16">
        <v>82</v>
      </c>
      <c r="B83" s="15" t="s">
        <v>361</v>
      </c>
      <c r="C83" s="16">
        <v>82</v>
      </c>
      <c r="D83" s="16" t="s">
        <v>31</v>
      </c>
      <c r="E83" s="16" t="s">
        <v>1</v>
      </c>
      <c r="F83" s="6">
        <f>VLOOKUP(Players[Team],Teams[],2,FALSE)</f>
        <v>28</v>
      </c>
      <c r="G83" s="3">
        <f>VLOOKUP(Players[Pos],Positions[],2,FALSE)</f>
        <v>1</v>
      </c>
      <c r="H83" s="3" t="str">
        <f>CONCATENATE("INSERT INTO Players(playerName,positionId,teamId) VALUES ('",Players[Name],"',",Players[PositionId],",",Players[TeamId],")")</f>
        <v>INSERT INTO Players(playerName,positionId,teamId) VALUES ('Brian Hoyer',1,28)</v>
      </c>
      <c r="I83" s="3" t="str">
        <f>CONCATENATE("INSERT INTO Assignments(playerId,rosterId,round,pick) VALUES (",Players[PlayerId],",0,0,0)")</f>
        <v>INSERT INTO Assignments(playerId,rosterId,round,pick) VALUES (82,0,0,0)</v>
      </c>
    </row>
    <row r="84" spans="1:9" x14ac:dyDescent="0.25">
      <c r="A84" s="16">
        <v>83</v>
      </c>
      <c r="B84" s="15" t="s">
        <v>974</v>
      </c>
      <c r="C84" s="16">
        <v>83</v>
      </c>
      <c r="D84" s="5" t="s">
        <v>66</v>
      </c>
      <c r="E84" s="5" t="s">
        <v>5</v>
      </c>
      <c r="F84" s="6">
        <f>VLOOKUP(Players[Team],Teams[],2,FALSE)</f>
        <v>7</v>
      </c>
      <c r="G84" s="3">
        <f>VLOOKUP(Players[Pos],Positions[],2,FALSE)</f>
        <v>2</v>
      </c>
      <c r="H84" s="3" t="str">
        <f>CONCATENATE("INSERT INTO Players(playerName,positionId,teamId) VALUES ('",Players[Name],"',",Players[PositionId],",",Players[TeamId],")")</f>
        <v>INSERT INTO Players(playerName,positionId,teamId) VALUES ('Joe Mixon',2,7)</v>
      </c>
      <c r="I84" s="3" t="str">
        <f>CONCATENATE("INSERT INTO Assignments(playerId,rosterId,round,pick) VALUES (",Players[PlayerId],",0,0,0)")</f>
        <v>INSERT INTO Assignments(playerId,rosterId,round,pick) VALUES (83,0,0,0)</v>
      </c>
    </row>
    <row r="85" spans="1:9" x14ac:dyDescent="0.25">
      <c r="A85" s="16">
        <v>84</v>
      </c>
      <c r="B85" s="13" t="s">
        <v>512</v>
      </c>
      <c r="C85" s="16">
        <v>84</v>
      </c>
      <c r="D85" s="5" t="s">
        <v>7</v>
      </c>
      <c r="E85" s="5" t="s">
        <v>14</v>
      </c>
      <c r="F85" s="6">
        <f>VLOOKUP(Players[Team],Teams[],2,FALSE)</f>
        <v>18</v>
      </c>
      <c r="G85" s="3">
        <f>VLOOKUP(Players[Pos],Positions[],2,FALSE)</f>
        <v>3</v>
      </c>
      <c r="H85" s="3" t="str">
        <f>CONCATENATE("INSERT INTO Players(playerName,positionId,teamId) VALUES ('",Players[Name],"',",Players[PositionId],",",Players[TeamId],")")</f>
        <v>INSERT INTO Players(playerName,positionId,teamId) VALUES ('Stefon Diggs',3,18)</v>
      </c>
      <c r="I85" s="3" t="str">
        <f>CONCATENATE("INSERT INTO Assignments(playerId,rosterId,round,pick) VALUES (",Players[PlayerId],",0,0,0)")</f>
        <v>INSERT INTO Assignments(playerId,rosterId,round,pick) VALUES (84,0,0,0)</v>
      </c>
    </row>
    <row r="86" spans="1:9" x14ac:dyDescent="0.25">
      <c r="A86" s="16">
        <v>85</v>
      </c>
      <c r="B86" s="13" t="s">
        <v>1139</v>
      </c>
      <c r="C86" s="16">
        <v>85</v>
      </c>
      <c r="D86" s="5" t="s">
        <v>29</v>
      </c>
      <c r="E86" s="5" t="s">
        <v>14</v>
      </c>
      <c r="F86" s="6">
        <f>VLOOKUP(Players[Team],Teams[],2,FALSE)</f>
        <v>22</v>
      </c>
      <c r="G86" s="3">
        <f>VLOOKUP(Players[Pos],Positions[],2,FALSE)</f>
        <v>3</v>
      </c>
      <c r="H86" s="3" t="str">
        <f>CONCATENATE("INSERT INTO Players(playerName,positionId,teamId) VALUES ('",Players[Name],"',",Players[PositionId],",",Players[TeamId],")")</f>
        <v>INSERT INTO Players(playerName,positionId,teamId) VALUES ('Robby Anderson',3,22)</v>
      </c>
      <c r="I86" s="3" t="str">
        <f>CONCATENATE("INSERT INTO Assignments(playerId,rosterId,round,pick) VALUES (",Players[PlayerId],",0,0,0)")</f>
        <v>INSERT INTO Assignments(playerId,rosterId,round,pick) VALUES (85,0,0,0)</v>
      </c>
    </row>
    <row r="87" spans="1:9" x14ac:dyDescent="0.25">
      <c r="A87" s="16">
        <v>86</v>
      </c>
      <c r="B87" s="13" t="s">
        <v>44</v>
      </c>
      <c r="C87" s="16">
        <v>86</v>
      </c>
      <c r="D87" s="15" t="s">
        <v>43</v>
      </c>
      <c r="E87" s="15" t="s">
        <v>14</v>
      </c>
      <c r="F87" s="6">
        <f>VLOOKUP(Players[Team],Teams[],2,FALSE)</f>
        <v>30</v>
      </c>
      <c r="G87" s="3">
        <f>VLOOKUP(Players[Pos],Positions[],2,FALSE)</f>
        <v>3</v>
      </c>
      <c r="H87" s="3" t="str">
        <f>CONCATENATE("INSERT INTO Players(playerName,positionId,teamId) VALUES ('",Players[Name],"',",Players[PositionId],",",Players[TeamId],")")</f>
        <v>INSERT INTO Players(playerName,positionId,teamId) VALUES ('DeSean Jackson',3,30)</v>
      </c>
      <c r="I87" s="3" t="str">
        <f>CONCATENATE("INSERT INTO Assignments(playerId,rosterId,round,pick) VALUES (",Players[PlayerId],",0,0,0)")</f>
        <v>INSERT INTO Assignments(playerId,rosterId,round,pick) VALUES (86,0,0,0)</v>
      </c>
    </row>
    <row r="88" spans="1:9" x14ac:dyDescent="0.25">
      <c r="A88" s="16">
        <v>87</v>
      </c>
      <c r="B88" s="13" t="s">
        <v>6</v>
      </c>
      <c r="C88" s="16">
        <v>87</v>
      </c>
      <c r="D88" s="14" t="s">
        <v>26</v>
      </c>
      <c r="E88" s="14" t="s">
        <v>5</v>
      </c>
      <c r="F88" s="6">
        <f>VLOOKUP(Players[Team],Teams[],2,FALSE)</f>
        <v>20</v>
      </c>
      <c r="G88" s="3">
        <f>VLOOKUP(Players[Pos],Positions[],2,FALSE)</f>
        <v>2</v>
      </c>
      <c r="H88" s="3" t="str">
        <f>CONCATENATE("INSERT INTO Players(playerName,positionId,teamId) VALUES ('",Players[Name],"',",Players[PositionId],",",Players[TeamId],")")</f>
        <v>INSERT INTO Players(playerName,positionId,teamId) VALUES ('Adrian Peterson',2,20)</v>
      </c>
      <c r="I88" s="3" t="str">
        <f>CONCATENATE("INSERT INTO Assignments(playerId,rosterId,round,pick) VALUES (",Players[PlayerId],",0,0,0)")</f>
        <v>INSERT INTO Assignments(playerId,rosterId,round,pick) VALUES (87,0,0,0)</v>
      </c>
    </row>
    <row r="89" spans="1:9" x14ac:dyDescent="0.25">
      <c r="A89" s="16">
        <v>88</v>
      </c>
      <c r="B89" s="13" t="s">
        <v>419</v>
      </c>
      <c r="C89" s="16">
        <v>88</v>
      </c>
      <c r="D89" s="16" t="s">
        <v>32</v>
      </c>
      <c r="E89" s="16" t="s">
        <v>14</v>
      </c>
      <c r="F89" s="6">
        <f>VLOOKUP(Players[Team],Teams[],2,FALSE)</f>
        <v>14</v>
      </c>
      <c r="G89" s="3">
        <f>VLOOKUP(Players[Pos],Positions[],2,FALSE)</f>
        <v>3</v>
      </c>
      <c r="H89" s="3" t="str">
        <f>CONCATENATE("INSERT INTO Players(playerName,positionId,teamId) VALUES ('",Players[Name],"',",Players[PositionId],",",Players[TeamId],")")</f>
        <v>INSERT INTO Players(playerName,positionId,teamId) VALUES ('Donte Moncrief',3,14)</v>
      </c>
      <c r="I89" s="3" t="str">
        <f>CONCATENATE("INSERT INTO Assignments(playerId,rosterId,round,pick) VALUES (",Players[PlayerId],",0,0,0)")</f>
        <v>INSERT INTO Assignments(playerId,rosterId,round,pick) VALUES (88,0,0,0)</v>
      </c>
    </row>
    <row r="90" spans="1:9" x14ac:dyDescent="0.25">
      <c r="A90" s="3">
        <v>89</v>
      </c>
      <c r="B90" s="13" t="s">
        <v>119</v>
      </c>
      <c r="C90" s="1">
        <v>89</v>
      </c>
      <c r="D90" s="5" t="s">
        <v>36</v>
      </c>
      <c r="E90" s="5" t="s">
        <v>118</v>
      </c>
      <c r="F90" s="6">
        <f>VLOOKUP(Players[Team],Teams[],2,FALSE)</f>
        <v>19</v>
      </c>
      <c r="G90" s="3">
        <f>VLOOKUP(Players[Pos],Positions[],2,FALSE)</f>
        <v>5</v>
      </c>
      <c r="H90" s="3" t="str">
        <f>CONCATENATE("INSERT INTO Players(playerName,positionId,teamId) VALUES ('",Players[Name],"',",Players[PositionId],",",Players[TeamId],")")</f>
        <v>INSERT INTO Players(playerName,positionId,teamId) VALUES ('Stephen Gostkowski',5,19)</v>
      </c>
      <c r="I90" s="3" t="str">
        <f>CONCATENATE("INSERT INTO Assignments(playerId,rosterId,round,pick) VALUES (",Players[PlayerId],",0,0,0)")</f>
        <v>INSERT INTO Assignments(playerId,rosterId,round,pick) VALUES (89,0,0,0)</v>
      </c>
    </row>
    <row r="91" spans="1:9" x14ac:dyDescent="0.25">
      <c r="A91" s="16">
        <v>90</v>
      </c>
      <c r="B91" s="13" t="s">
        <v>397</v>
      </c>
      <c r="C91" s="16">
        <v>90</v>
      </c>
      <c r="D91" s="16" t="s">
        <v>41</v>
      </c>
      <c r="E91" s="16" t="s">
        <v>5</v>
      </c>
      <c r="F91" s="6">
        <f>VLOOKUP(Players[Team],Teams[],2,FALSE)</f>
        <v>8</v>
      </c>
      <c r="G91" s="3">
        <f>VLOOKUP(Players[Pos],Positions[],2,FALSE)</f>
        <v>2</v>
      </c>
      <c r="H91" s="3" t="str">
        <f>CONCATENATE("INSERT INTO Players(playerName,positionId,teamId) VALUES ('",Players[Name],"',",Players[PositionId],",",Players[TeamId],")")</f>
        <v>INSERT INTO Players(playerName,positionId,teamId) VALUES ('Duke Johnson Jr.',2,8)</v>
      </c>
      <c r="I91" s="3" t="str">
        <f>CONCATENATE("INSERT INTO Assignments(playerId,rosterId,round,pick) VALUES (",Players[PlayerId],",0,0,0)")</f>
        <v>INSERT INTO Assignments(playerId,rosterId,round,pick) VALUES (90,0,0,0)</v>
      </c>
    </row>
    <row r="92" spans="1:9" x14ac:dyDescent="0.25">
      <c r="A92" s="16">
        <v>91</v>
      </c>
      <c r="B92" s="13" t="s">
        <v>319</v>
      </c>
      <c r="C92" s="16">
        <v>91</v>
      </c>
      <c r="D92" s="5" t="s">
        <v>36</v>
      </c>
      <c r="E92" s="5" t="s">
        <v>5</v>
      </c>
      <c r="F92" s="6">
        <f>VLOOKUP(Players[Team],Teams[],2,FALSE)</f>
        <v>19</v>
      </c>
      <c r="G92" s="3">
        <f>VLOOKUP(Players[Pos],Positions[],2,FALSE)</f>
        <v>2</v>
      </c>
      <c r="H92" s="3" t="str">
        <f>CONCATENATE("INSERT INTO Players(playerName,positionId,teamId) VALUES ('",Players[Name],"',",Players[PositionId],",",Players[TeamId],")")</f>
        <v>INSERT INTO Players(playerName,positionId,teamId) VALUES ('Mike Gillislee',2,19)</v>
      </c>
      <c r="I92" s="3" t="str">
        <f>CONCATENATE("INSERT INTO Assignments(playerId,rosterId,round,pick) VALUES (",Players[PlayerId],",0,0,0)")</f>
        <v>INSERT INTO Assignments(playerId,rosterId,round,pick) VALUES (91,0,0,0)</v>
      </c>
    </row>
    <row r="93" spans="1:9" x14ac:dyDescent="0.25">
      <c r="A93" s="16">
        <v>92</v>
      </c>
      <c r="B93" s="13" t="s">
        <v>493</v>
      </c>
      <c r="C93" s="16">
        <v>92</v>
      </c>
      <c r="D93" s="5" t="s">
        <v>695</v>
      </c>
      <c r="E93" s="5" t="s">
        <v>14</v>
      </c>
      <c r="F93" s="6">
        <f>VLOOKUP(Players[Team],Teams[],2,FALSE)</f>
        <v>26</v>
      </c>
      <c r="G93" s="3">
        <f>VLOOKUP(Players[Pos],Positions[],2,FALSE)</f>
        <v>3</v>
      </c>
      <c r="H93" s="3" t="str">
        <f>CONCATENATE("INSERT INTO Players(playerName,positionId,teamId) VALUES ('",Players[Name],"',",Players[PositionId],",",Players[TeamId],")")</f>
        <v>INSERT INTO Players(playerName,positionId,teamId) VALUES ('Tyrell Williams',3,26)</v>
      </c>
      <c r="I93" s="3" t="str">
        <f>CONCATENATE("INSERT INTO Assignments(playerId,rosterId,round,pick) VALUES (",Players[PlayerId],",0,0,0)")</f>
        <v>INSERT INTO Assignments(playerId,rosterId,round,pick) VALUES (92,0,0,0)</v>
      </c>
    </row>
    <row r="94" spans="1:9" x14ac:dyDescent="0.25">
      <c r="A94" s="16">
        <v>93</v>
      </c>
      <c r="B94" s="13" t="s">
        <v>401</v>
      </c>
      <c r="C94" s="16">
        <v>93</v>
      </c>
      <c r="D94" s="16" t="s">
        <v>50</v>
      </c>
      <c r="E94" s="16" t="s">
        <v>14</v>
      </c>
      <c r="F94" s="6">
        <f>VLOOKUP(Players[Team],Teams[],2,FALSE)</f>
        <v>17</v>
      </c>
      <c r="G94" s="3">
        <f>VLOOKUP(Players[Pos],Positions[],2,FALSE)</f>
        <v>3</v>
      </c>
      <c r="H94" s="3" t="str">
        <f>CONCATENATE("INSERT INTO Players(playerName,positionId,teamId) VALUES ('",Players[Name],"',",Players[PositionId],",",Players[TeamId],")")</f>
        <v>INSERT INTO Players(playerName,positionId,teamId) VALUES ('DeVante Parker',3,17)</v>
      </c>
      <c r="I94" s="3" t="str">
        <f>CONCATENATE("INSERT INTO Assignments(playerId,rosterId,round,pick) VALUES (",Players[PlayerId],",0,0,0)")</f>
        <v>INSERT INTO Assignments(playerId,rosterId,round,pick) VALUES (93,0,0,0)</v>
      </c>
    </row>
    <row r="95" spans="1:9" x14ac:dyDescent="0.25">
      <c r="A95" s="16">
        <v>94</v>
      </c>
      <c r="B95" s="13" t="s">
        <v>372</v>
      </c>
      <c r="C95" s="16">
        <v>94</v>
      </c>
      <c r="D95" s="5" t="s">
        <v>56</v>
      </c>
      <c r="E95" s="5" t="s">
        <v>14</v>
      </c>
      <c r="F95" s="6">
        <f>VLOOKUP(Players[Team],Teams[],2,FALSE)</f>
        <v>4</v>
      </c>
      <c r="G95" s="3">
        <f>VLOOKUP(Players[Pos],Positions[],2,FALSE)</f>
        <v>3</v>
      </c>
      <c r="H95" s="3" t="str">
        <f>CONCATENATE("INSERT INTO Players(playerName,positionId,teamId) VALUES ('",Players[Name],"',",Players[PositionId],",",Players[TeamId],")")</f>
        <v>INSERT INTO Players(playerName,positionId,teamId) VALUES ('Jordan Matthews',3,4)</v>
      </c>
      <c r="I95" s="3" t="str">
        <f>CONCATENATE("INSERT INTO Assignments(playerId,rosterId,round,pick) VALUES (",Players[PlayerId],",0,0,0)")</f>
        <v>INSERT INTO Assignments(playerId,rosterId,round,pick) VALUES (94,0,0,0)</v>
      </c>
    </row>
    <row r="96" spans="1:9" x14ac:dyDescent="0.25">
      <c r="A96" s="16">
        <v>95</v>
      </c>
      <c r="B96" s="13" t="s">
        <v>389</v>
      </c>
      <c r="C96" s="16">
        <v>95</v>
      </c>
      <c r="D96" s="5" t="s">
        <v>23</v>
      </c>
      <c r="E96" s="5" t="s">
        <v>14</v>
      </c>
      <c r="F96" s="6">
        <f>VLOOKUP(Players[Team],Teams[],2,FALSE)</f>
        <v>1</v>
      </c>
      <c r="G96" s="3">
        <f>VLOOKUP(Players[Pos],Positions[],2,FALSE)</f>
        <v>3</v>
      </c>
      <c r="H96" s="3" t="str">
        <f>CONCATENATE("INSERT INTO Players(playerName,positionId,teamId) VALUES ('",Players[Name],"',",Players[PositionId],",",Players[TeamId],")")</f>
        <v>INSERT INTO Players(playerName,positionId,teamId) VALUES ('John Brown',3,1)</v>
      </c>
      <c r="I96" s="3" t="str">
        <f>CONCATENATE("INSERT INTO Assignments(playerId,rosterId,round,pick) VALUES (",Players[PlayerId],",0,0,0)")</f>
        <v>INSERT INTO Assignments(playerId,rosterId,round,pick) VALUES (95,0,0,0)</v>
      </c>
    </row>
    <row r="97" spans="1:9" x14ac:dyDescent="0.25">
      <c r="A97" s="3">
        <v>96</v>
      </c>
      <c r="B97" s="13" t="s">
        <v>169</v>
      </c>
      <c r="C97" s="1">
        <v>96</v>
      </c>
      <c r="D97" s="5" t="s">
        <v>37</v>
      </c>
      <c r="E97" s="5" t="s">
        <v>118</v>
      </c>
      <c r="F97" s="6">
        <f>VLOOKUP(Players[Team],Teams[],2,FALSE)</f>
        <v>9</v>
      </c>
      <c r="G97" s="3">
        <f>VLOOKUP(Players[Pos],Positions[],2,FALSE)</f>
        <v>5</v>
      </c>
      <c r="H97" s="3" t="str">
        <f>CONCATENATE("INSERT INTO Players(playerName,positionId,teamId) VALUES ('",Players[Name],"',",Players[PositionId],",",Players[TeamId],")")</f>
        <v>INSERT INTO Players(playerName,positionId,teamId) VALUES ('Dan Bailey',5,9)</v>
      </c>
      <c r="I97" s="3" t="str">
        <f>CONCATENATE("INSERT INTO Assignments(playerId,rosterId,round,pick) VALUES (",Players[PlayerId],",0,0,0)")</f>
        <v>INSERT INTO Assignments(playerId,rosterId,round,pick) VALUES (96,0,0,0)</v>
      </c>
    </row>
    <row r="98" spans="1:9" x14ac:dyDescent="0.25">
      <c r="A98" s="16">
        <v>97</v>
      </c>
      <c r="B98" s="13" t="s">
        <v>299</v>
      </c>
      <c r="C98" s="16">
        <v>97</v>
      </c>
      <c r="D98" s="5" t="s">
        <v>9</v>
      </c>
      <c r="E98" s="5" t="s">
        <v>46</v>
      </c>
      <c r="F98" s="6">
        <f>VLOOKUP(Players[Team],Teams[],2,FALSE)</f>
        <v>16</v>
      </c>
      <c r="G98" s="3">
        <f>VLOOKUP(Players[Pos],Positions[],2,FALSE)</f>
        <v>4</v>
      </c>
      <c r="H98" s="3" t="str">
        <f>CONCATENATE("INSERT INTO Players(playerName,positionId,teamId) VALUES ('",Players[Name],"',",Players[PositionId],",",Players[TeamId],")")</f>
        <v>INSERT INTO Players(playerName,positionId,teamId) VALUES ('Travis Kelce',4,16)</v>
      </c>
      <c r="I98" s="3" t="str">
        <f>CONCATENATE("INSERT INTO Assignments(playerId,rosterId,round,pick) VALUES (",Players[PlayerId],",0,0,0)")</f>
        <v>INSERT INTO Assignments(playerId,rosterId,round,pick) VALUES (97,0,0,0)</v>
      </c>
    </row>
    <row r="99" spans="1:9" x14ac:dyDescent="0.25">
      <c r="A99" s="16">
        <v>98</v>
      </c>
      <c r="B99" s="13" t="s">
        <v>22</v>
      </c>
      <c r="C99" s="16">
        <v>98</v>
      </c>
      <c r="D99" s="5" t="s">
        <v>23</v>
      </c>
      <c r="E99" s="5" t="s">
        <v>14</v>
      </c>
      <c r="F99" s="6">
        <f>VLOOKUP(Players[Team],Teams[],2,FALSE)</f>
        <v>1</v>
      </c>
      <c r="G99" s="3">
        <f>VLOOKUP(Players[Pos],Positions[],2,FALSE)</f>
        <v>3</v>
      </c>
      <c r="H99" s="3" t="str">
        <f>CONCATENATE("INSERT INTO Players(playerName,positionId,teamId) VALUES ('",Players[Name],"',",Players[PositionId],",",Players[TeamId],")")</f>
        <v>INSERT INTO Players(playerName,positionId,teamId) VALUES ('Larry Fitzgerald',3,1)</v>
      </c>
      <c r="I99" s="3" t="str">
        <f>CONCATENATE("INSERT INTO Assignments(playerId,rosterId,round,pick) VALUES (",Players[PlayerId],",0,0,0)")</f>
        <v>INSERT INTO Assignments(playerId,rosterId,round,pick) VALUES (98,0,0,0)</v>
      </c>
    </row>
    <row r="100" spans="1:9" x14ac:dyDescent="0.25">
      <c r="A100" s="16">
        <v>99</v>
      </c>
      <c r="B100" s="13" t="s">
        <v>160</v>
      </c>
      <c r="C100" s="16">
        <v>99</v>
      </c>
      <c r="D100" s="5" t="s">
        <v>17</v>
      </c>
      <c r="E100" s="5" t="s">
        <v>46</v>
      </c>
      <c r="F100" s="6">
        <f>VLOOKUP(Players[Team],Teams[],2,FALSE)</f>
        <v>12</v>
      </c>
      <c r="G100" s="3">
        <f>VLOOKUP(Players[Pos],Positions[],2,FALSE)</f>
        <v>4</v>
      </c>
      <c r="H100" s="3" t="str">
        <f>CONCATENATE("INSERT INTO Players(playerName,positionId,teamId) VALUES ('",Players[Name],"',",Players[PositionId],",",Players[TeamId],")")</f>
        <v>INSERT INTO Players(playerName,positionId,teamId) VALUES ('Martellus Bennett',4,12)</v>
      </c>
      <c r="I100" s="3" t="str">
        <f>CONCATENATE("INSERT INTO Assignments(playerId,rosterId,round,pick) VALUES (",Players[PlayerId],",0,0,0)")</f>
        <v>INSERT INTO Assignments(playerId,rosterId,round,pick) VALUES (99,0,0,0)</v>
      </c>
    </row>
    <row r="101" spans="1:9" x14ac:dyDescent="0.25">
      <c r="A101" s="16">
        <v>100</v>
      </c>
      <c r="B101" s="13" t="s">
        <v>502</v>
      </c>
      <c r="C101" s="16">
        <v>100</v>
      </c>
      <c r="D101" s="5" t="s">
        <v>68</v>
      </c>
      <c r="E101" s="5" t="s">
        <v>14</v>
      </c>
      <c r="F101" s="6">
        <f>VLOOKUP(Players[Team],Teams[],2,FALSE)</f>
        <v>32</v>
      </c>
      <c r="G101" s="3">
        <f>VLOOKUP(Players[Pos],Positions[],2,FALSE)</f>
        <v>3</v>
      </c>
      <c r="H101" s="3" t="str">
        <f>CONCATENATE("INSERT INTO Players(playerName,positionId,teamId) VALUES ('",Players[Name],"',",Players[PositionId],",",Players[TeamId],")")</f>
        <v>INSERT INTO Players(playerName,positionId,teamId) VALUES ('Jamison Crowder',3,32)</v>
      </c>
      <c r="I101" s="3" t="str">
        <f>CONCATENATE("INSERT INTO Assignments(playerId,rosterId,round,pick) VALUES (",Players[PlayerId],",0,0,0)")</f>
        <v>INSERT INTO Assignments(playerId,rosterId,round,pick) VALUES (100,0,0,0)</v>
      </c>
    </row>
    <row r="102" spans="1:9" x14ac:dyDescent="0.25">
      <c r="A102" s="16">
        <v>101</v>
      </c>
      <c r="B102" s="13" t="s">
        <v>92</v>
      </c>
      <c r="C102" s="16">
        <v>101</v>
      </c>
      <c r="D102" s="16" t="s">
        <v>52</v>
      </c>
      <c r="E102" s="16" t="s">
        <v>14</v>
      </c>
      <c r="F102" s="6">
        <f>VLOOKUP(Players[Team],Teams[],2,FALSE)</f>
        <v>10</v>
      </c>
      <c r="G102" s="3">
        <f>VLOOKUP(Players[Pos],Positions[],2,FALSE)</f>
        <v>3</v>
      </c>
      <c r="H102" s="3" t="str">
        <f>CONCATENATE("INSERT INTO Players(playerName,positionId,teamId) VALUES ('",Players[Name],"',",Players[PositionId],",",Players[TeamId],")")</f>
        <v>INSERT INTO Players(playerName,positionId,teamId) VALUES ('Emmanuel Sanders',3,10)</v>
      </c>
      <c r="I102" s="3" t="str">
        <f>CONCATENATE("INSERT INTO Assignments(playerId,rosterId,round,pick) VALUES (",Players[PlayerId],",0,0,0)")</f>
        <v>INSERT INTO Assignments(playerId,rosterId,round,pick) VALUES (101,0,0,0)</v>
      </c>
    </row>
    <row r="103" spans="1:9" x14ac:dyDescent="0.25">
      <c r="A103" s="16">
        <v>102</v>
      </c>
      <c r="B103" s="13" t="s">
        <v>190</v>
      </c>
      <c r="C103" s="16">
        <v>102</v>
      </c>
      <c r="D103" s="5" t="s">
        <v>17</v>
      </c>
      <c r="E103" s="5" t="s">
        <v>14</v>
      </c>
      <c r="F103" s="6">
        <f>VLOOKUP(Players[Team],Teams[],2,FALSE)</f>
        <v>12</v>
      </c>
      <c r="G103" s="3">
        <f>VLOOKUP(Players[Pos],Positions[],2,FALSE)</f>
        <v>3</v>
      </c>
      <c r="H103" s="3" t="str">
        <f>CONCATENATE("INSERT INTO Players(playerName,positionId,teamId) VALUES ('",Players[Name],"',",Players[PositionId],",",Players[TeamId],")")</f>
        <v>INSERT INTO Players(playerName,positionId,teamId) VALUES ('Randall Cobb',3,12)</v>
      </c>
      <c r="I103" s="3" t="str">
        <f>CONCATENATE("INSERT INTO Assignments(playerId,rosterId,round,pick) VALUES (",Players[PlayerId],",0,0,0)")</f>
        <v>INSERT INTO Assignments(playerId,rosterId,round,pick) VALUES (102,0,0,0)</v>
      </c>
    </row>
    <row r="104" spans="1:9" x14ac:dyDescent="0.25">
      <c r="A104" s="16">
        <v>103</v>
      </c>
      <c r="B104" s="13" t="s">
        <v>333</v>
      </c>
      <c r="C104" s="16">
        <v>103</v>
      </c>
      <c r="D104" s="5" t="s">
        <v>12</v>
      </c>
      <c r="E104" s="5" t="s">
        <v>14</v>
      </c>
      <c r="F104" s="6">
        <f>VLOOKUP(Players[Team],Teams[],2,FALSE)</f>
        <v>31</v>
      </c>
      <c r="G104" s="3">
        <f>VLOOKUP(Players[Pos],Positions[],2,FALSE)</f>
        <v>3</v>
      </c>
      <c r="H104" s="3" t="str">
        <f>CONCATENATE("INSERT INTO Players(playerName,positionId,teamId) VALUES ('",Players[Name],"',",Players[PositionId],",",Players[TeamId],")")</f>
        <v>INSERT INTO Players(playerName,positionId,teamId) VALUES ('Rishard Matthews',3,31)</v>
      </c>
      <c r="I104" s="3" t="str">
        <f>CONCATENATE("INSERT INTO Assignments(playerId,rosterId,round,pick) VALUES (",Players[PlayerId],",0,0,0)")</f>
        <v>INSERT INTO Assignments(playerId,rosterId,round,pick) VALUES (103,0,0,0)</v>
      </c>
    </row>
    <row r="105" spans="1:9" x14ac:dyDescent="0.25">
      <c r="A105" s="16">
        <v>104</v>
      </c>
      <c r="B105" s="16" t="s">
        <v>604</v>
      </c>
      <c r="C105" s="16">
        <v>104</v>
      </c>
      <c r="D105" s="5" t="s">
        <v>694</v>
      </c>
      <c r="E105" s="5" t="s">
        <v>1</v>
      </c>
      <c r="F105" s="6">
        <f>VLOOKUP(Players[Team],Teams[],2,FALSE)</f>
        <v>29</v>
      </c>
      <c r="G105" s="3">
        <f>VLOOKUP(Players[Pos],Positions[],2,FALSE)</f>
        <v>1</v>
      </c>
      <c r="H105" s="3" t="str">
        <f>CONCATENATE("INSERT INTO Players(playerName,positionId,teamId) VALUES ('",Players[Name],"',",Players[PositionId],",",Players[TeamId],")")</f>
        <v>INSERT INTO Players(playerName,positionId,teamId) VALUES ('Jared Goff',1,29)</v>
      </c>
      <c r="I105" s="3" t="str">
        <f>CONCATENATE("INSERT INTO Assignments(playerId,rosterId,round,pick) VALUES (",Players[PlayerId],",0,0,0)")</f>
        <v>INSERT INTO Assignments(playerId,rosterId,round,pick) VALUES (104,0,0,0)</v>
      </c>
    </row>
    <row r="106" spans="1:9" x14ac:dyDescent="0.25">
      <c r="A106" s="16">
        <v>105</v>
      </c>
      <c r="B106" s="13" t="s">
        <v>683</v>
      </c>
      <c r="C106" s="16">
        <v>105</v>
      </c>
      <c r="D106" s="5" t="s">
        <v>9</v>
      </c>
      <c r="E106" s="5" t="s">
        <v>14</v>
      </c>
      <c r="F106" s="6">
        <f>VLOOKUP(Players[Team],Teams[],2,FALSE)</f>
        <v>16</v>
      </c>
      <c r="G106" s="3">
        <f>VLOOKUP(Players[Pos],Positions[],2,FALSE)</f>
        <v>3</v>
      </c>
      <c r="H106" s="3" t="str">
        <f>CONCATENATE("INSERT INTO Players(playerName,positionId,teamId) VALUES ('",Players[Name],"',",Players[PositionId],",",Players[TeamId],")")</f>
        <v>INSERT INTO Players(playerName,positionId,teamId) VALUES ('Tyreek Hill',3,16)</v>
      </c>
      <c r="I106" s="3" t="str">
        <f>CONCATENATE("INSERT INTO Assignments(playerId,rosterId,round,pick) VALUES (",Players[PlayerId],",0,0,0)")</f>
        <v>INSERT INTO Assignments(playerId,rosterId,round,pick) VALUES (105,0,0,0)</v>
      </c>
    </row>
    <row r="107" spans="1:9" x14ac:dyDescent="0.25">
      <c r="A107" s="3">
        <v>106</v>
      </c>
      <c r="B107" s="15" t="s">
        <v>121</v>
      </c>
      <c r="C107" s="1">
        <v>106</v>
      </c>
      <c r="D107" s="5" t="s">
        <v>13</v>
      </c>
      <c r="E107" s="5" t="s">
        <v>118</v>
      </c>
      <c r="F107" s="6">
        <f>VLOOKUP(Players[Team],Teams[],2,FALSE)</f>
        <v>2</v>
      </c>
      <c r="G107" s="3">
        <f>VLOOKUP(Players[Pos],Positions[],2,FALSE)</f>
        <v>5</v>
      </c>
      <c r="H107" s="3" t="str">
        <f>CONCATENATE("INSERT INTO Players(playerName,positionId,teamId) VALUES ('",Players[Name],"',",Players[PositionId],",",Players[TeamId],")")</f>
        <v>INSERT INTO Players(playerName,positionId,teamId) VALUES ('Matt Bryant',5,2)</v>
      </c>
      <c r="I107" s="3" t="str">
        <f>CONCATENATE("INSERT INTO Assignments(playerId,rosterId,round,pick) VALUES (",Players[PlayerId],",0,0,0)")</f>
        <v>INSERT INTO Assignments(playerId,rosterId,round,pick) VALUES (106,0,0,0)</v>
      </c>
    </row>
    <row r="108" spans="1:9" x14ac:dyDescent="0.25">
      <c r="A108" s="16">
        <v>107</v>
      </c>
      <c r="B108" s="13" t="s">
        <v>386</v>
      </c>
      <c r="C108" s="16">
        <v>107</v>
      </c>
      <c r="D108" s="5" t="s">
        <v>694</v>
      </c>
      <c r="E108" s="5" t="s">
        <v>14</v>
      </c>
      <c r="F108" s="6">
        <f>VLOOKUP(Players[Team],Teams[],2,FALSE)</f>
        <v>29</v>
      </c>
      <c r="G108" s="3">
        <f>VLOOKUP(Players[Pos],Positions[],2,FALSE)</f>
        <v>3</v>
      </c>
      <c r="H108" s="3" t="str">
        <f>CONCATENATE("INSERT INTO Players(playerName,positionId,teamId) VALUES ('",Players[Name],"',",Players[PositionId],",",Players[TeamId],")")</f>
        <v>INSERT INTO Players(playerName,positionId,teamId) VALUES ('Sammy Watkins',3,29)</v>
      </c>
      <c r="I108" s="3" t="str">
        <f>CONCATENATE("INSERT INTO Assignments(playerId,rosterId,round,pick) VALUES (",Players[PlayerId],",0,0,0)")</f>
        <v>INSERT INTO Assignments(playerId,rosterId,round,pick) VALUES (107,0,0,0)</v>
      </c>
    </row>
    <row r="109" spans="1:9" x14ac:dyDescent="0.25">
      <c r="A109" s="16">
        <v>108</v>
      </c>
      <c r="B109" s="15" t="s">
        <v>73</v>
      </c>
      <c r="C109" s="16">
        <v>108</v>
      </c>
      <c r="D109" s="5" t="s">
        <v>31</v>
      </c>
      <c r="E109" s="5" t="s">
        <v>14</v>
      </c>
      <c r="F109" s="6">
        <f>VLOOKUP(Players[Team],Teams[],2,FALSE)</f>
        <v>28</v>
      </c>
      <c r="G109" s="3">
        <f>VLOOKUP(Players[Pos],Positions[],2,FALSE)</f>
        <v>3</v>
      </c>
      <c r="H109" s="3" t="str">
        <f>CONCATENATE("INSERT INTO Players(playerName,positionId,teamId) VALUES ('",Players[Name],"',",Players[PositionId],",",Players[TeamId],")")</f>
        <v>INSERT INTO Players(playerName,positionId,teamId) VALUES ('Pierre Garcon',3,28)</v>
      </c>
      <c r="I109" s="3" t="str">
        <f>CONCATENATE("INSERT INTO Assignments(playerId,rosterId,round,pick) VALUES (",Players[PlayerId],",0,0,0)")</f>
        <v>INSERT INTO Assignments(playerId,rosterId,round,pick) VALUES (108,0,0,0)</v>
      </c>
    </row>
    <row r="110" spans="1:9" x14ac:dyDescent="0.25">
      <c r="A110" s="16">
        <v>109</v>
      </c>
      <c r="B110" s="13" t="s">
        <v>40</v>
      </c>
      <c r="C110" s="16">
        <v>109</v>
      </c>
      <c r="D110" s="5" t="s">
        <v>10</v>
      </c>
      <c r="E110" s="5" t="s">
        <v>14</v>
      </c>
      <c r="F110" s="6">
        <f>VLOOKUP(Players[Team],Teams[],2,FALSE)</f>
        <v>3</v>
      </c>
      <c r="G110" s="3">
        <f>VLOOKUP(Players[Pos],Positions[],2,FALSE)</f>
        <v>3</v>
      </c>
      <c r="H110" s="3" t="str">
        <f>CONCATENATE("INSERT INTO Players(playerName,positionId,teamId) VALUES ('",Players[Name],"',",Players[PositionId],",",Players[TeamId],")")</f>
        <v>INSERT INTO Players(playerName,positionId,teamId) VALUES ('Mike Wallace',3,3)</v>
      </c>
      <c r="I110" s="3" t="str">
        <f>CONCATENATE("INSERT INTO Assignments(playerId,rosterId,round,pick) VALUES (",Players[PlayerId],",0,0,0)")</f>
        <v>INSERT INTO Assignments(playerId,rosterId,round,pick) VALUES (109,0,0,0)</v>
      </c>
    </row>
    <row r="111" spans="1:9" x14ac:dyDescent="0.25">
      <c r="A111" s="16">
        <v>110</v>
      </c>
      <c r="B111" s="13" t="s">
        <v>557</v>
      </c>
      <c r="C111" s="16">
        <v>110</v>
      </c>
      <c r="D111" s="16" t="s">
        <v>7</v>
      </c>
      <c r="E111" s="16" t="s">
        <v>14</v>
      </c>
      <c r="F111" s="6">
        <f>VLOOKUP(Players[Team],Teams[],2,FALSE)</f>
        <v>18</v>
      </c>
      <c r="G111" s="3">
        <f>VLOOKUP(Players[Pos],Positions[],2,FALSE)</f>
        <v>3</v>
      </c>
      <c r="H111" s="3" t="str">
        <f>CONCATENATE("INSERT INTO Players(playerName,positionId,teamId) VALUES ('",Players[Name],"',",Players[PositionId],",",Players[TeamId],")")</f>
        <v>INSERT INTO Players(playerName,positionId,teamId) VALUES ('Adam Thielen',3,18)</v>
      </c>
      <c r="I111" s="3" t="str">
        <f>CONCATENATE("INSERT INTO Assignments(playerId,rosterId,round,pick) VALUES (",Players[PlayerId],",0,0,0)")</f>
        <v>INSERT INTO Assignments(playerId,rosterId,round,pick) VALUES (110,0,0,0)</v>
      </c>
    </row>
    <row r="112" spans="1:9" x14ac:dyDescent="0.25">
      <c r="A112" s="16">
        <v>111</v>
      </c>
      <c r="B112" s="16" t="s">
        <v>503</v>
      </c>
      <c r="C112" s="16">
        <v>111</v>
      </c>
      <c r="D112" s="5" t="s">
        <v>34</v>
      </c>
      <c r="E112" s="5" t="s">
        <v>14</v>
      </c>
      <c r="F112" s="6">
        <f>VLOOKUP(Players[Team],Teams[],2,FALSE)</f>
        <v>6</v>
      </c>
      <c r="G112" s="3">
        <f>VLOOKUP(Players[Pos],Positions[],2,FALSE)</f>
        <v>3</v>
      </c>
      <c r="H112" s="3" t="str">
        <f>CONCATENATE("INSERT INTO Players(playerName,positionId,teamId) VALUES ('",Players[Name],"',",Players[PositionId],",",Players[TeamId],")")</f>
        <v>INSERT INTO Players(playerName,positionId,teamId) VALUES ('Kevin White',3,6)</v>
      </c>
      <c r="I112" s="3" t="str">
        <f>CONCATENATE("INSERT INTO Assignments(playerId,rosterId,round,pick) VALUES (",Players[PlayerId],",0,0,0)")</f>
        <v>INSERT INTO Assignments(playerId,rosterId,round,pick) VALUES (111,0,0,0)</v>
      </c>
    </row>
    <row r="113" spans="1:9" x14ac:dyDescent="0.25">
      <c r="A113" s="16">
        <v>112</v>
      </c>
      <c r="B113" s="13" t="s">
        <v>620</v>
      </c>
      <c r="C113" s="16">
        <v>112</v>
      </c>
      <c r="D113" s="16" t="s">
        <v>695</v>
      </c>
      <c r="E113" s="16" t="s">
        <v>46</v>
      </c>
      <c r="F113" s="6">
        <f>VLOOKUP(Players[Team],Teams[],2,FALSE)</f>
        <v>26</v>
      </c>
      <c r="G113" s="3">
        <f>VLOOKUP(Players[Pos],Positions[],2,FALSE)</f>
        <v>4</v>
      </c>
      <c r="H113" s="3" t="str">
        <f>CONCATENATE("INSERT INTO Players(playerName,positionId,teamId) VALUES ('",Players[Name],"',",Players[PositionId],",",Players[TeamId],")")</f>
        <v>INSERT INTO Players(playerName,positionId,teamId) VALUES ('Hunter Henry',4,26)</v>
      </c>
      <c r="I113" s="3" t="str">
        <f>CONCATENATE("INSERT INTO Assignments(playerId,rosterId,round,pick) VALUES (",Players[PlayerId],",0,0,0)")</f>
        <v>INSERT INTO Assignments(playerId,rosterId,round,pick) VALUES (112,0,0,0)</v>
      </c>
    </row>
    <row r="114" spans="1:9" x14ac:dyDescent="0.25">
      <c r="A114" s="16">
        <v>113</v>
      </c>
      <c r="B114" s="13" t="s">
        <v>432</v>
      </c>
      <c r="C114" s="16">
        <v>113</v>
      </c>
      <c r="D114" s="5" t="s">
        <v>577</v>
      </c>
      <c r="E114" s="5" t="s">
        <v>14</v>
      </c>
      <c r="F114" s="6">
        <f>VLOOKUP(Players[Team],Teams[],2,FALSE)</f>
        <v>15</v>
      </c>
      <c r="G114" s="3">
        <f>VLOOKUP(Players[Pos],Positions[],2,FALSE)</f>
        <v>3</v>
      </c>
      <c r="H114" s="3" t="str">
        <f>CONCATENATE("INSERT INTO Players(playerName,positionId,teamId) VALUES ('",Players[Name],"',",Players[PositionId],",",Players[TeamId],")")</f>
        <v>INSERT INTO Players(playerName,positionId,teamId) VALUES ('Marqise Lee',3,15)</v>
      </c>
      <c r="I114" s="3" t="str">
        <f>CONCATENATE("INSERT INTO Assignments(playerId,rosterId,round,pick) VALUES (",Players[PlayerId],",0,0,0)")</f>
        <v>INSERT INTO Assignments(playerId,rosterId,round,pick) VALUES (113,0,0,0)</v>
      </c>
    </row>
    <row r="115" spans="1:9" x14ac:dyDescent="0.25">
      <c r="A115" s="16">
        <v>114</v>
      </c>
      <c r="B115" s="13" t="s">
        <v>67</v>
      </c>
      <c r="C115" s="16">
        <v>114</v>
      </c>
      <c r="D115" s="5" t="s">
        <v>41</v>
      </c>
      <c r="E115" s="5" t="s">
        <v>14</v>
      </c>
      <c r="F115" s="6">
        <f>VLOOKUP(Players[Team],Teams[],2,FALSE)</f>
        <v>8</v>
      </c>
      <c r="G115" s="3">
        <f>VLOOKUP(Players[Pos],Positions[],2,FALSE)</f>
        <v>3</v>
      </c>
      <c r="H115" s="3" t="str">
        <f>CONCATENATE("INSERT INTO Players(playerName,positionId,teamId) VALUES ('",Players[Name],"',",Players[PositionId],",",Players[TeamId],")")</f>
        <v>INSERT INTO Players(playerName,positionId,teamId) VALUES ('Kenny Britt',3,8)</v>
      </c>
      <c r="I115" s="3" t="str">
        <f>CONCATENATE("INSERT INTO Assignments(playerId,rosterId,round,pick) VALUES (",Players[PlayerId],",0,0,0)")</f>
        <v>INSERT INTO Assignments(playerId,rosterId,round,pick) VALUES (114,0,0,0)</v>
      </c>
    </row>
    <row r="116" spans="1:9" x14ac:dyDescent="0.25">
      <c r="A116" s="16">
        <v>115</v>
      </c>
      <c r="B116" s="13" t="s">
        <v>140</v>
      </c>
      <c r="C116" s="16">
        <v>115</v>
      </c>
      <c r="D116" s="5" t="s">
        <v>9</v>
      </c>
      <c r="E116" s="5" t="s">
        <v>171</v>
      </c>
      <c r="F116" s="6">
        <f>VLOOKUP(Players[Team],Teams[],2,FALSE)</f>
        <v>16</v>
      </c>
      <c r="G116" s="3">
        <f>VLOOKUP(Players[Pos],Positions[],2,FALSE)</f>
        <v>6</v>
      </c>
      <c r="H116" s="3" t="str">
        <f>CONCATENATE("INSERT INTO Players(playerName,positionId,teamId) VALUES ('",Players[Name],"',",Players[PositionId],",",Players[TeamId],")")</f>
        <v>INSERT INTO Players(playerName,positionId,teamId) VALUES ('Kansas City',6,16)</v>
      </c>
      <c r="I116" s="3" t="str">
        <f>CONCATENATE("INSERT INTO Assignments(playerId,rosterId,round,pick) VALUES (",Players[PlayerId],",0,0,0)")</f>
        <v>INSERT INTO Assignments(playerId,rosterId,round,pick) VALUES (115,0,0,0)</v>
      </c>
    </row>
    <row r="117" spans="1:9" x14ac:dyDescent="0.25">
      <c r="A117" s="16">
        <v>116</v>
      </c>
      <c r="B117" s="13" t="s">
        <v>484</v>
      </c>
      <c r="C117" s="16">
        <v>116</v>
      </c>
      <c r="D117" s="5" t="s">
        <v>60</v>
      </c>
      <c r="E117" s="5" t="s">
        <v>14</v>
      </c>
      <c r="F117" s="6">
        <f>VLOOKUP(Players[Team],Teams[],2,FALSE)</f>
        <v>27</v>
      </c>
      <c r="G117" s="3">
        <f>VLOOKUP(Players[Pos],Positions[],2,FALSE)</f>
        <v>3</v>
      </c>
      <c r="H117" s="3" t="str">
        <f>CONCATENATE("INSERT INTO Players(playerName,positionId,teamId) VALUES ('",Players[Name],"',",Players[PositionId],",",Players[TeamId],")")</f>
        <v>INSERT INTO Players(playerName,positionId,teamId) VALUES ('Tyler Lockett',3,27)</v>
      </c>
      <c r="I117" s="3" t="str">
        <f>CONCATENATE("INSERT INTO Assignments(playerId,rosterId,round,pick) VALUES (",Players[PlayerId],",0,0,0)")</f>
        <v>INSERT INTO Assignments(playerId,rosterId,round,pick) VALUES (116,0,0,0)</v>
      </c>
    </row>
    <row r="118" spans="1:9" x14ac:dyDescent="0.25">
      <c r="A118" s="16">
        <v>117</v>
      </c>
      <c r="B118" s="13" t="s">
        <v>107</v>
      </c>
      <c r="C118" s="16">
        <v>117</v>
      </c>
      <c r="D118" s="5" t="s">
        <v>7</v>
      </c>
      <c r="E118" s="5" t="s">
        <v>46</v>
      </c>
      <c r="F118" s="6">
        <f>VLOOKUP(Players[Team],Teams[],2,FALSE)</f>
        <v>18</v>
      </c>
      <c r="G118" s="3">
        <f>VLOOKUP(Players[Pos],Positions[],2,FALSE)</f>
        <v>4</v>
      </c>
      <c r="H118" s="3" t="str">
        <f>CONCATENATE("INSERT INTO Players(playerName,positionId,teamId) VALUES ('",Players[Name],"',",Players[PositionId],",",Players[TeamId],")")</f>
        <v>INSERT INTO Players(playerName,positionId,teamId) VALUES ('Kyle Rudolph',4,18)</v>
      </c>
      <c r="I118" s="3" t="str">
        <f>CONCATENATE("INSERT INTO Assignments(playerId,rosterId,round,pick) VALUES (",Players[PlayerId],",0,0,0)")</f>
        <v>INSERT INTO Assignments(playerId,rosterId,round,pick) VALUES (117,0,0,0)</v>
      </c>
    </row>
    <row r="119" spans="1:9" x14ac:dyDescent="0.25">
      <c r="A119" s="16">
        <v>118</v>
      </c>
      <c r="B119" s="16" t="s">
        <v>429</v>
      </c>
      <c r="C119" s="16">
        <v>118</v>
      </c>
      <c r="D119" s="5" t="s">
        <v>13</v>
      </c>
      <c r="E119" s="5" t="s">
        <v>14</v>
      </c>
      <c r="F119" s="6">
        <f>VLOOKUP(Players[Team],Teams[],2,FALSE)</f>
        <v>2</v>
      </c>
      <c r="G119" s="3">
        <f>VLOOKUP(Players[Pos],Positions[],2,FALSE)</f>
        <v>3</v>
      </c>
      <c r="H119" s="3" t="str">
        <f>CONCATENATE("INSERT INTO Players(playerName,positionId,teamId) VALUES ('",Players[Name],"',",Players[PositionId],",",Players[TeamId],")")</f>
        <v>INSERT INTO Players(playerName,positionId,teamId) VALUES ('Taylor Gabriel',3,2)</v>
      </c>
      <c r="I119" s="3" t="str">
        <f>CONCATENATE("INSERT INTO Assignments(playerId,rosterId,round,pick) VALUES (",Players[PlayerId],",0,0,0)")</f>
        <v>INSERT INTO Assignments(playerId,rosterId,round,pick) VALUES (118,0,0,0)</v>
      </c>
    </row>
    <row r="120" spans="1:9" x14ac:dyDescent="0.25">
      <c r="A120" s="16">
        <v>119</v>
      </c>
      <c r="B120" s="13" t="s">
        <v>93</v>
      </c>
      <c r="C120" s="16">
        <v>119</v>
      </c>
      <c r="D120" s="5" t="s">
        <v>27</v>
      </c>
      <c r="E120" s="5" t="s">
        <v>5</v>
      </c>
      <c r="F120" s="6">
        <f>VLOOKUP(Players[Team],Teams[],2,FALSE)</f>
        <v>21</v>
      </c>
      <c r="G120" s="3">
        <f>VLOOKUP(Players[Pos],Positions[],2,FALSE)</f>
        <v>2</v>
      </c>
      <c r="H120" s="3" t="str">
        <f>CONCATENATE("INSERT INTO Players(playerName,positionId,teamId) VALUES ('",Players[Name],"',",Players[PositionId],",",Players[TeamId],")")</f>
        <v>INSERT INTO Players(playerName,positionId,teamId) VALUES ('Shane Vereen',2,21)</v>
      </c>
      <c r="I120" s="3" t="str">
        <f>CONCATENATE("INSERT INTO Assignments(playerId,rosterId,round,pick) VALUES (",Players[PlayerId],",0,0,0)")</f>
        <v>INSERT INTO Assignments(playerId,rosterId,round,pick) VALUES (119,0,0,0)</v>
      </c>
    </row>
    <row r="121" spans="1:9" x14ac:dyDescent="0.25">
      <c r="A121" s="16">
        <v>120</v>
      </c>
      <c r="B121" s="13" t="s">
        <v>489</v>
      </c>
      <c r="C121" s="16">
        <v>120</v>
      </c>
      <c r="D121" s="5" t="s">
        <v>26</v>
      </c>
      <c r="E121" s="5" t="s">
        <v>14</v>
      </c>
      <c r="F121" s="6">
        <f>VLOOKUP(Players[Team],Teams[],2,FALSE)</f>
        <v>20</v>
      </c>
      <c r="G121" s="3">
        <f>VLOOKUP(Players[Pos],Positions[],2,FALSE)</f>
        <v>3</v>
      </c>
      <c r="H121" s="3" t="str">
        <f>CONCATENATE("INSERT INTO Players(playerName,positionId,teamId) VALUES ('",Players[Name],"',",Players[PositionId],",",Players[TeamId],")")</f>
        <v>INSERT INTO Players(playerName,positionId,teamId) VALUES ('Willie Snead',3,20)</v>
      </c>
      <c r="I121" s="3" t="str">
        <f>CONCATENATE("INSERT INTO Assignments(playerId,rosterId,round,pick) VALUES (",Players[PlayerId],",0,0,0)")</f>
        <v>INSERT INTO Assignments(playerId,rosterId,round,pick) VALUES (120,0,0,0)</v>
      </c>
    </row>
    <row r="122" spans="1:9" x14ac:dyDescent="0.25">
      <c r="A122" s="16">
        <v>121</v>
      </c>
      <c r="B122" s="16" t="s">
        <v>329</v>
      </c>
      <c r="C122" s="16">
        <v>121</v>
      </c>
      <c r="D122" s="5" t="s">
        <v>24</v>
      </c>
      <c r="E122" s="5" t="s">
        <v>5</v>
      </c>
      <c r="F122" s="6">
        <f>VLOOKUP(Players[Team],Teams[],2,FALSE)</f>
        <v>11</v>
      </c>
      <c r="G122" s="3">
        <f>VLOOKUP(Players[Pos],Positions[],2,FALSE)</f>
        <v>2</v>
      </c>
      <c r="H122" s="3" t="str">
        <f>CONCATENATE("INSERT INTO Players(playerName,positionId,teamId) VALUES ('",Players[Name],"',",Players[PositionId],",",Players[TeamId],")")</f>
        <v>INSERT INTO Players(playerName,positionId,teamId) VALUES ('Theo Riddick',2,11)</v>
      </c>
      <c r="I122" s="3" t="str">
        <f>CONCATENATE("INSERT INTO Assignments(playerId,rosterId,round,pick) VALUES (",Players[PlayerId],",0,0,0)")</f>
        <v>INSERT INTO Assignments(playerId,rosterId,round,pick) VALUES (121,0,0,0)</v>
      </c>
    </row>
    <row r="123" spans="1:9" x14ac:dyDescent="0.25">
      <c r="A123" s="3">
        <v>122</v>
      </c>
      <c r="B123" s="13" t="s">
        <v>117</v>
      </c>
      <c r="C123" s="1">
        <v>122</v>
      </c>
      <c r="D123" s="5" t="s">
        <v>17</v>
      </c>
      <c r="E123" s="5" t="s">
        <v>118</v>
      </c>
      <c r="F123" s="6">
        <f>VLOOKUP(Players[Team],Teams[],2,FALSE)</f>
        <v>12</v>
      </c>
      <c r="G123" s="3">
        <f>VLOOKUP(Players[Pos],Positions[],2,FALSE)</f>
        <v>5</v>
      </c>
      <c r="H123" s="3" t="str">
        <f>CONCATENATE("INSERT INTO Players(playerName,positionId,teamId) VALUES ('",Players[Name],"',",Players[PositionId],",",Players[TeamId],")")</f>
        <v>INSERT INTO Players(playerName,positionId,teamId) VALUES ('Mason Crosby',5,12)</v>
      </c>
      <c r="I123" s="3" t="str">
        <f>CONCATENATE("INSERT INTO Assignments(playerId,rosterId,round,pick) VALUES (",Players[PlayerId],",0,0,0)")</f>
        <v>INSERT INTO Assignments(playerId,rosterId,round,pick) VALUES (122,0,0,0)</v>
      </c>
    </row>
    <row r="124" spans="1:9" x14ac:dyDescent="0.25">
      <c r="A124" s="16">
        <v>123</v>
      </c>
      <c r="B124" s="16" t="s">
        <v>152</v>
      </c>
      <c r="C124" s="16">
        <v>123</v>
      </c>
      <c r="D124" s="5" t="s">
        <v>60</v>
      </c>
      <c r="E124" s="5" t="s">
        <v>171</v>
      </c>
      <c r="F124" s="6">
        <f>VLOOKUP(Players[Team],Teams[],2,FALSE)</f>
        <v>27</v>
      </c>
      <c r="G124" s="3">
        <f>VLOOKUP(Players[Pos],Positions[],2,FALSE)</f>
        <v>6</v>
      </c>
      <c r="H124" s="3" t="str">
        <f>CONCATENATE("INSERT INTO Players(playerName,positionId,teamId) VALUES ('",Players[Name],"',",Players[PositionId],",",Players[TeamId],")")</f>
        <v>INSERT INTO Players(playerName,positionId,teamId) VALUES ('Seattle',6,27)</v>
      </c>
      <c r="I124" s="3" t="str">
        <f>CONCATENATE("INSERT INTO Assignments(playerId,rosterId,round,pick) VALUES (",Players[PlayerId],",0,0,0)")</f>
        <v>INSERT INTO Assignments(playerId,rosterId,round,pick) VALUES (123,0,0,0)</v>
      </c>
    </row>
    <row r="125" spans="1:9" x14ac:dyDescent="0.25">
      <c r="A125" s="16">
        <v>124</v>
      </c>
      <c r="B125" s="13" t="s">
        <v>379</v>
      </c>
      <c r="C125" s="16">
        <v>124</v>
      </c>
      <c r="D125" s="16" t="s">
        <v>24</v>
      </c>
      <c r="E125" s="16" t="s">
        <v>5</v>
      </c>
      <c r="F125" s="6">
        <f>VLOOKUP(Players[Team],Teams[],2,FALSE)</f>
        <v>11</v>
      </c>
      <c r="G125" s="3">
        <f>VLOOKUP(Players[Pos],Positions[],2,FALSE)</f>
        <v>2</v>
      </c>
      <c r="H125" s="3" t="str">
        <f>CONCATENATE("INSERT INTO Players(playerName,positionId,teamId) VALUES ('",Players[Name],"',",Players[PositionId],",",Players[TeamId],")")</f>
        <v>INSERT INTO Players(playerName,positionId,teamId) VALUES ('Ameer Abdullah',2,11)</v>
      </c>
      <c r="I125" s="3" t="str">
        <f>CONCATENATE("INSERT INTO Assignments(playerId,rosterId,round,pick) VALUES (",Players[PlayerId],",0,0,0)")</f>
        <v>INSERT INTO Assignments(playerId,rosterId,round,pick) VALUES (124,0,0,0)</v>
      </c>
    </row>
    <row r="126" spans="1:9" x14ac:dyDescent="0.25">
      <c r="A126" s="16">
        <v>125</v>
      </c>
      <c r="B126" s="13" t="s">
        <v>664</v>
      </c>
      <c r="C126" s="16">
        <v>125</v>
      </c>
      <c r="D126" s="5" t="s">
        <v>68</v>
      </c>
      <c r="E126" s="5" t="s">
        <v>5</v>
      </c>
      <c r="F126" s="6">
        <f>VLOOKUP(Players[Team],Teams[],2,FALSE)</f>
        <v>32</v>
      </c>
      <c r="G126" s="3">
        <f>VLOOKUP(Players[Pos],Positions[],2,FALSE)</f>
        <v>2</v>
      </c>
      <c r="H126" s="3" t="str">
        <f>CONCATENATE("INSERT INTO Players(playerName,positionId,teamId) VALUES ('",Players[Name],"',",Players[PositionId],",",Players[TeamId],")")</f>
        <v>INSERT INTO Players(playerName,positionId,teamId) VALUES ('Rob Kelley',2,32)</v>
      </c>
      <c r="I126" s="3" t="str">
        <f>CONCATENATE("INSERT INTO Assignments(playerId,rosterId,round,pick) VALUES (",Players[PlayerId],",0,0,0)")</f>
        <v>INSERT INTO Assignments(playerId,rosterId,round,pick) VALUES (125,0,0,0)</v>
      </c>
    </row>
    <row r="127" spans="1:9" x14ac:dyDescent="0.25">
      <c r="A127" s="16">
        <v>126</v>
      </c>
      <c r="B127" s="13" t="s">
        <v>1155</v>
      </c>
      <c r="C127" s="16">
        <v>126</v>
      </c>
      <c r="D127" s="5" t="s">
        <v>68</v>
      </c>
      <c r="E127" s="5" t="s">
        <v>5</v>
      </c>
      <c r="F127" s="6">
        <f>VLOOKUP(Players[Team],Teams[],2,FALSE)</f>
        <v>32</v>
      </c>
      <c r="G127" s="3">
        <f>VLOOKUP(Players[Pos],Positions[],2,FALSE)</f>
        <v>2</v>
      </c>
      <c r="H127" s="3" t="str">
        <f>CONCATENATE("INSERT INTO Players(playerName,positionId,teamId) VALUES ('",Players[Name],"',",Players[PositionId],",",Players[TeamId],")")</f>
        <v>INSERT INTO Players(playerName,positionId,teamId) VALUES ('Samaje Perine',2,32)</v>
      </c>
      <c r="I127" s="3" t="str">
        <f>CONCATENATE("INSERT INTO Assignments(playerId,rosterId,round,pick) VALUES (",Players[PlayerId],",0,0,0)")</f>
        <v>INSERT INTO Assignments(playerId,rosterId,round,pick) VALUES (126,0,0,0)</v>
      </c>
    </row>
    <row r="128" spans="1:9" x14ac:dyDescent="0.25">
      <c r="A128" s="16">
        <v>127</v>
      </c>
      <c r="B128" s="16" t="s">
        <v>177</v>
      </c>
      <c r="C128" s="16">
        <v>127</v>
      </c>
      <c r="D128" s="16" t="s">
        <v>43</v>
      </c>
      <c r="E128" s="16" t="s">
        <v>5</v>
      </c>
      <c r="F128" s="6">
        <f>VLOOKUP(Players[Team],Teams[],2,FALSE)</f>
        <v>30</v>
      </c>
      <c r="G128" s="3">
        <f>VLOOKUP(Players[Pos],Positions[],2,FALSE)</f>
        <v>2</v>
      </c>
      <c r="H128" s="3" t="str">
        <f>CONCATENATE("INSERT INTO Players(playerName,positionId,teamId) VALUES ('",Players[Name],"',",Players[PositionId],",",Players[TeamId],")")</f>
        <v>INSERT INTO Players(playerName,positionId,teamId) VALUES ('Doug Martin',2,30)</v>
      </c>
      <c r="I128" s="3" t="str">
        <f>CONCATENATE("INSERT INTO Assignments(playerId,rosterId,round,pick) VALUES (",Players[PlayerId],",0,0,0)")</f>
        <v>INSERT INTO Assignments(playerId,rosterId,round,pick) VALUES (127,0,0,0)</v>
      </c>
    </row>
    <row r="129" spans="1:9" x14ac:dyDescent="0.25">
      <c r="A129" s="16">
        <v>128</v>
      </c>
      <c r="B129" s="13" t="s">
        <v>42</v>
      </c>
      <c r="C129" s="16">
        <v>128</v>
      </c>
      <c r="D129" s="5" t="s">
        <v>21</v>
      </c>
      <c r="E129" s="5" t="s">
        <v>5</v>
      </c>
      <c r="F129" s="6">
        <f>VLOOKUP(Players[Team],Teams[],2,FALSE)</f>
        <v>24</v>
      </c>
      <c r="G129" s="3">
        <f>VLOOKUP(Players[Pos],Positions[],2,FALSE)</f>
        <v>2</v>
      </c>
      <c r="H129" s="3" t="str">
        <f>CONCATENATE("INSERT INTO Players(playerName,positionId,teamId) VALUES ('",Players[Name],"',",Players[PositionId],",",Players[TeamId],")")</f>
        <v>INSERT INTO Players(playerName,positionId,teamId) VALUES ('LeGarrette Blount',2,24)</v>
      </c>
      <c r="I129" s="3" t="str">
        <f>CONCATENATE("INSERT INTO Assignments(playerId,rosterId,round,pick) VALUES (",Players[PlayerId],",0,0,0)")</f>
        <v>INSERT INTO Assignments(playerId,rosterId,round,pick) VALUES (128,0,0,0)</v>
      </c>
    </row>
    <row r="130" spans="1:9" x14ac:dyDescent="0.25">
      <c r="A130" s="16">
        <v>129</v>
      </c>
      <c r="B130" s="16" t="s">
        <v>596</v>
      </c>
      <c r="C130" s="16">
        <v>129</v>
      </c>
      <c r="D130" s="5" t="s">
        <v>41</v>
      </c>
      <c r="E130" s="5" t="s">
        <v>14</v>
      </c>
      <c r="F130" s="6">
        <f>VLOOKUP(Players[Team],Teams[],2,FALSE)</f>
        <v>8</v>
      </c>
      <c r="G130" s="3">
        <f>VLOOKUP(Players[Pos],Positions[],2,FALSE)</f>
        <v>3</v>
      </c>
      <c r="H130" s="3" t="str">
        <f>CONCATENATE("INSERT INTO Players(playerName,positionId,teamId) VALUES ('",Players[Name],"',",Players[PositionId],",",Players[TeamId],")")</f>
        <v>INSERT INTO Players(playerName,positionId,teamId) VALUES ('Corey Coleman',3,8)</v>
      </c>
      <c r="I130" s="3" t="str">
        <f>CONCATENATE("INSERT INTO Assignments(playerId,rosterId,round,pick) VALUES (",Players[PlayerId],",0,0,0)")</f>
        <v>INSERT INTO Assignments(playerId,rosterId,round,pick) VALUES (129,0,0,0)</v>
      </c>
    </row>
    <row r="131" spans="1:9" x14ac:dyDescent="0.25">
      <c r="A131" s="16">
        <v>130</v>
      </c>
      <c r="B131" s="16" t="s">
        <v>431</v>
      </c>
      <c r="C131" s="16">
        <v>130</v>
      </c>
      <c r="D131" s="16" t="s">
        <v>24</v>
      </c>
      <c r="E131" s="16" t="s">
        <v>46</v>
      </c>
      <c r="F131" s="6">
        <f>VLOOKUP(Players[Team],Teams[],2,FALSE)</f>
        <v>11</v>
      </c>
      <c r="G131" s="3">
        <f>VLOOKUP(Players[Pos],Positions[],2,FALSE)</f>
        <v>4</v>
      </c>
      <c r="H131" s="3" t="str">
        <f>CONCATENATE("INSERT INTO Players(playerName,positionId,teamId) VALUES ('",Players[Name],"',",Players[PositionId],",",Players[TeamId],")")</f>
        <v>INSERT INTO Players(playerName,positionId,teamId) VALUES ('Eric Ebron',4,11)</v>
      </c>
      <c r="I131" s="3" t="str">
        <f>CONCATENATE("INSERT INTO Assignments(playerId,rosterId,round,pick) VALUES (",Players[PlayerId],",0,0,0)")</f>
        <v>INSERT INTO Assignments(playerId,rosterId,round,pick) VALUES (130,0,0,0)</v>
      </c>
    </row>
    <row r="132" spans="1:9" x14ac:dyDescent="0.25">
      <c r="A132" s="16">
        <v>131</v>
      </c>
      <c r="B132" s="13" t="s">
        <v>533</v>
      </c>
      <c r="C132" s="16">
        <v>131</v>
      </c>
      <c r="D132" s="5" t="s">
        <v>60</v>
      </c>
      <c r="E132" s="5" t="s">
        <v>5</v>
      </c>
      <c r="F132" s="6">
        <f>VLOOKUP(Players[Team],Teams[],2,FALSE)</f>
        <v>27</v>
      </c>
      <c r="G132" s="3">
        <f>VLOOKUP(Players[Pos],Positions[],2,FALSE)</f>
        <v>2</v>
      </c>
      <c r="H132" s="3" t="str">
        <f>CONCATENATE("INSERT INTO Players(playerName,positionId,teamId) VALUES ('",Players[Name],"',",Players[PositionId],",",Players[TeamId],")")</f>
        <v>INSERT INTO Players(playerName,positionId,teamId) VALUES ('Thomas Rawls',2,27)</v>
      </c>
      <c r="I132" s="3" t="str">
        <f>CONCATENATE("INSERT INTO Assignments(playerId,rosterId,round,pick) VALUES (",Players[PlayerId],",0,0,0)")</f>
        <v>INSERT INTO Assignments(playerId,rosterId,round,pick) VALUES (131,0,0,0)</v>
      </c>
    </row>
    <row r="133" spans="1:9" x14ac:dyDescent="0.25">
      <c r="A133" s="16">
        <v>132</v>
      </c>
      <c r="B133" s="13" t="s">
        <v>422</v>
      </c>
      <c r="C133" s="16">
        <v>132</v>
      </c>
      <c r="D133" s="5" t="s">
        <v>10</v>
      </c>
      <c r="E133" s="5" t="s">
        <v>5</v>
      </c>
      <c r="F133" s="6">
        <f>VLOOKUP(Players[Team],Teams[],2,FALSE)</f>
        <v>3</v>
      </c>
      <c r="G133" s="3">
        <f>VLOOKUP(Players[Pos],Positions[],2,FALSE)</f>
        <v>2</v>
      </c>
      <c r="H133" s="3" t="str">
        <f>CONCATENATE("INSERT INTO Players(playerName,positionId,teamId) VALUES ('",Players[Name],"',",Players[PositionId],",",Players[TeamId],")")</f>
        <v>INSERT INTO Players(playerName,positionId,teamId) VALUES ('Terrance West',2,3)</v>
      </c>
      <c r="I133" s="3" t="str">
        <f>CONCATENATE("INSERT INTO Assignments(playerId,rosterId,round,pick) VALUES (",Players[PlayerId],",0,0,0)")</f>
        <v>INSERT INTO Assignments(playerId,rosterId,round,pick) VALUES (132,0,0,0)</v>
      </c>
    </row>
    <row r="134" spans="1:9" x14ac:dyDescent="0.25">
      <c r="A134" s="16">
        <v>133</v>
      </c>
      <c r="B134" s="13" t="s">
        <v>291</v>
      </c>
      <c r="C134" s="16">
        <v>133</v>
      </c>
      <c r="D134" s="5" t="s">
        <v>694</v>
      </c>
      <c r="E134" s="5" t="s">
        <v>14</v>
      </c>
      <c r="F134" s="6">
        <f>VLOOKUP(Players[Team],Teams[],2,FALSE)</f>
        <v>29</v>
      </c>
      <c r="G134" s="3">
        <f>VLOOKUP(Players[Pos],Positions[],2,FALSE)</f>
        <v>3</v>
      </c>
      <c r="H134" s="3" t="str">
        <f>CONCATENATE("INSERT INTO Players(playerName,positionId,teamId) VALUES ('",Players[Name],"',",Players[PositionId],",",Players[TeamId],")")</f>
        <v>INSERT INTO Players(playerName,positionId,teamId) VALUES ('Robert Woods',3,29)</v>
      </c>
      <c r="I134" s="3" t="str">
        <f>CONCATENATE("INSERT INTO Assignments(playerId,rosterId,round,pick) VALUES (",Players[PlayerId],",0,0,0)")</f>
        <v>INSERT INTO Assignments(playerId,rosterId,round,pick) VALUES (133,0,0,0)</v>
      </c>
    </row>
    <row r="135" spans="1:9" x14ac:dyDescent="0.25">
      <c r="A135" s="16">
        <v>134</v>
      </c>
      <c r="B135" s="16" t="s">
        <v>867</v>
      </c>
      <c r="C135" s="16">
        <v>134</v>
      </c>
      <c r="D135" s="16" t="s">
        <v>41</v>
      </c>
      <c r="E135" s="16" t="s">
        <v>1</v>
      </c>
      <c r="F135" s="6">
        <f>VLOOKUP(Players[Team],Teams[],2,FALSE)</f>
        <v>8</v>
      </c>
      <c r="G135" s="3">
        <f>VLOOKUP(Players[Pos],Positions[],2,FALSE)</f>
        <v>1</v>
      </c>
      <c r="H135" s="3" t="str">
        <f>CONCATENATE("INSERT INTO Players(playerName,positionId,teamId) VALUES ('",Players[Name],"',",Players[PositionId],",",Players[TeamId],")")</f>
        <v>INSERT INTO Players(playerName,positionId,teamId) VALUES ('DeShone Kizer',1,8)</v>
      </c>
      <c r="I135" s="3" t="str">
        <f>CONCATENATE("INSERT INTO Assignments(playerId,rosterId,round,pick) VALUES (",Players[PlayerId],",0,0,0)")</f>
        <v>INSERT INTO Assignments(playerId,rosterId,round,pick) VALUES (134,0,0,0)</v>
      </c>
    </row>
    <row r="136" spans="1:9" x14ac:dyDescent="0.25">
      <c r="A136" s="16">
        <v>135</v>
      </c>
      <c r="B136" s="13" t="s">
        <v>33</v>
      </c>
      <c r="C136" s="16">
        <v>135</v>
      </c>
      <c r="D136" s="5" t="s">
        <v>29</v>
      </c>
      <c r="E136" s="5" t="s">
        <v>5</v>
      </c>
      <c r="F136" s="6">
        <f>VLOOKUP(Players[Team],Teams[],2,FALSE)</f>
        <v>22</v>
      </c>
      <c r="G136" s="3">
        <f>VLOOKUP(Players[Pos],Positions[],2,FALSE)</f>
        <v>2</v>
      </c>
      <c r="H136" s="3" t="str">
        <f>CONCATENATE("INSERT INTO Players(playerName,positionId,teamId) VALUES ('",Players[Name],"',",Players[PositionId],",",Players[TeamId],")")</f>
        <v>INSERT INTO Players(playerName,positionId,teamId) VALUES ('Matt Forte',2,22)</v>
      </c>
      <c r="I136" s="3" t="str">
        <f>CONCATENATE("INSERT INTO Assignments(playerId,rosterId,round,pick) VALUES (",Players[PlayerId],",0,0,0)")</f>
        <v>INSERT INTO Assignments(playerId,rosterId,round,pick) VALUES (135,0,0,0)</v>
      </c>
    </row>
    <row r="137" spans="1:9" x14ac:dyDescent="0.25">
      <c r="A137" s="16">
        <v>136</v>
      </c>
      <c r="B137" s="13" t="s">
        <v>409</v>
      </c>
      <c r="C137" s="16">
        <v>136</v>
      </c>
      <c r="D137" s="16" t="s">
        <v>10</v>
      </c>
      <c r="E137" s="16" t="s">
        <v>14</v>
      </c>
      <c r="F137" s="6">
        <f>VLOOKUP(Players[Team],Teams[],2,FALSE)</f>
        <v>3</v>
      </c>
      <c r="G137" s="3">
        <f>VLOOKUP(Players[Pos],Positions[],2,FALSE)</f>
        <v>3</v>
      </c>
      <c r="H137" s="3" t="str">
        <f>CONCATENATE("INSERT INTO Players(playerName,positionId,teamId) VALUES ('",Players[Name],"',",Players[PositionId],",",Players[TeamId],")")</f>
        <v>INSERT INTO Players(playerName,positionId,teamId) VALUES ('Breshad Perriman',3,3)</v>
      </c>
      <c r="I137" s="3" t="str">
        <f>CONCATENATE("INSERT INTO Assignments(playerId,rosterId,round,pick) VALUES (",Players[PlayerId],",0,0,0)")</f>
        <v>INSERT INTO Assignments(playerId,rosterId,round,pick) VALUES (136,0,0,0)</v>
      </c>
    </row>
    <row r="138" spans="1:9" x14ac:dyDescent="0.25">
      <c r="A138" s="3">
        <v>137</v>
      </c>
      <c r="B138" s="13" t="s">
        <v>120</v>
      </c>
      <c r="C138" s="1">
        <v>137</v>
      </c>
      <c r="D138" s="5" t="s">
        <v>19</v>
      </c>
      <c r="E138" s="5" t="s">
        <v>118</v>
      </c>
      <c r="F138" s="6">
        <f>VLOOKUP(Players[Team],Teams[],2,FALSE)</f>
        <v>23</v>
      </c>
      <c r="G138" s="3">
        <f>VLOOKUP(Players[Pos],Positions[],2,FALSE)</f>
        <v>5</v>
      </c>
      <c r="H138" s="3" t="str">
        <f>CONCATENATE("INSERT INTO Players(playerName,positionId,teamId) VALUES ('",Players[Name],"',",Players[PositionId],",",Players[TeamId],")")</f>
        <v>INSERT INTO Players(playerName,positionId,teamId) VALUES ('Sebastian Janikowski',5,23)</v>
      </c>
      <c r="I138" s="3" t="str">
        <f>CONCATENATE("INSERT INTO Assignments(playerId,rosterId,round,pick) VALUES (",Players[PlayerId],",0,0,0)")</f>
        <v>INSERT INTO Assignments(playerId,rosterId,round,pick) VALUES (137,0,0,0)</v>
      </c>
    </row>
    <row r="139" spans="1:9" x14ac:dyDescent="0.25">
      <c r="A139" s="16">
        <v>138</v>
      </c>
      <c r="B139" s="13" t="s">
        <v>102</v>
      </c>
      <c r="C139" s="16">
        <v>138</v>
      </c>
      <c r="D139" s="16" t="s">
        <v>12</v>
      </c>
      <c r="E139" s="16" t="s">
        <v>14</v>
      </c>
      <c r="F139" s="6">
        <f>VLOOKUP(Players[Team],Teams[],2,FALSE)</f>
        <v>31</v>
      </c>
      <c r="G139" s="3">
        <f>VLOOKUP(Players[Pos],Positions[],2,FALSE)</f>
        <v>3</v>
      </c>
      <c r="H139" s="3" t="str">
        <f>CONCATENATE("INSERT INTO Players(playerName,positionId,teamId) VALUES ('",Players[Name],"',",Players[PositionId],",",Players[TeamId],")")</f>
        <v>INSERT INTO Players(playerName,positionId,teamId) VALUES ('Eric Decker',3,31)</v>
      </c>
      <c r="I139" s="3" t="str">
        <f>CONCATENATE("INSERT INTO Assignments(playerId,rosterId,round,pick) VALUES (",Players[PlayerId],",0,0,0)")</f>
        <v>INSERT INTO Assignments(playerId,rosterId,round,pick) VALUES (138,0,0,0)</v>
      </c>
    </row>
    <row r="140" spans="1:9" x14ac:dyDescent="0.25">
      <c r="A140" s="16">
        <v>139</v>
      </c>
      <c r="B140" s="13" t="s">
        <v>166</v>
      </c>
      <c r="C140" s="16">
        <v>139</v>
      </c>
      <c r="D140" s="5" t="s">
        <v>12</v>
      </c>
      <c r="E140" s="5" t="s">
        <v>46</v>
      </c>
      <c r="F140" s="6">
        <f>VLOOKUP(Players[Team],Teams[],2,FALSE)</f>
        <v>31</v>
      </c>
      <c r="G140" s="3">
        <f>VLOOKUP(Players[Pos],Positions[],2,FALSE)</f>
        <v>4</v>
      </c>
      <c r="H140" s="3" t="str">
        <f>CONCATENATE("INSERT INTO Players(playerName,positionId,teamId) VALUES ('",Players[Name],"',",Players[PositionId],",",Players[TeamId],")")</f>
        <v>INSERT INTO Players(playerName,positionId,teamId) VALUES ('Delanie Walker',4,31)</v>
      </c>
      <c r="I140" s="3" t="str">
        <f>CONCATENATE("INSERT INTO Assignments(playerId,rosterId,round,pick) VALUES (",Players[PlayerId],",0,0,0)")</f>
        <v>INSERT INTO Assignments(playerId,rosterId,round,pick) VALUES (139,0,0,0)</v>
      </c>
    </row>
    <row r="141" spans="1:9" x14ac:dyDescent="0.25">
      <c r="A141" s="3">
        <v>140</v>
      </c>
      <c r="B141" s="13" t="s">
        <v>585</v>
      </c>
      <c r="C141" s="1">
        <v>140</v>
      </c>
      <c r="D141" s="5" t="s">
        <v>15</v>
      </c>
      <c r="E141" s="5" t="s">
        <v>118</v>
      </c>
      <c r="F141" s="6">
        <f>VLOOKUP(Players[Team],Teams[],2,FALSE)</f>
        <v>25</v>
      </c>
      <c r="G141" s="3">
        <f>VLOOKUP(Players[Pos],Positions[],2,FALSE)</f>
        <v>5</v>
      </c>
      <c r="H141" s="3" t="str">
        <f>CONCATENATE("INSERT INTO Players(playerName,positionId,teamId) VALUES ('",Players[Name],"',",Players[PositionId],",",Players[TeamId],")")</f>
        <v>INSERT INTO Players(playerName,positionId,teamId) VALUES ('Chris Boswell',5,25)</v>
      </c>
      <c r="I141" s="3" t="str">
        <f>CONCATENATE("INSERT INTO Assignments(playerId,rosterId,round,pick) VALUES (",Players[PlayerId],",0,0,0)")</f>
        <v>INSERT INTO Assignments(playerId,rosterId,round,pick) VALUES (140,0,0,0)</v>
      </c>
    </row>
    <row r="142" spans="1:9" x14ac:dyDescent="0.25">
      <c r="A142" s="3">
        <v>141</v>
      </c>
      <c r="B142" s="16" t="s">
        <v>1248</v>
      </c>
      <c r="C142" s="1">
        <v>141</v>
      </c>
      <c r="D142" s="5" t="s">
        <v>26</v>
      </c>
      <c r="E142" s="5" t="s">
        <v>118</v>
      </c>
      <c r="F142" s="6">
        <f>VLOOKUP(Players[Team],Teams[],2,FALSE)</f>
        <v>20</v>
      </c>
      <c r="G142" s="3">
        <f>VLOOKUP(Players[Pos],Positions[],2,FALSE)</f>
        <v>5</v>
      </c>
      <c r="H142" s="3" t="str">
        <f>CONCATENATE("INSERT INTO Players(playerName,positionId,teamId) VALUES ('",Players[Name],"',",Players[PositionId],",",Players[TeamId],")")</f>
        <v>INSERT INTO Players(playerName,positionId,teamId) VALUES ('Wil Lutz',5,20)</v>
      </c>
      <c r="I142" s="3" t="str">
        <f>CONCATENATE("INSERT INTO Assignments(playerId,rosterId,round,pick) VALUES (",Players[PlayerId],",0,0,0)")</f>
        <v>INSERT INTO Assignments(playerId,rosterId,round,pick) VALUES (141,0,0,0)</v>
      </c>
    </row>
    <row r="143" spans="1:9" x14ac:dyDescent="0.25">
      <c r="A143" s="16">
        <v>142</v>
      </c>
      <c r="B143" s="16" t="s">
        <v>594</v>
      </c>
      <c r="C143" s="16">
        <v>142</v>
      </c>
      <c r="D143" s="5" t="s">
        <v>27</v>
      </c>
      <c r="E143" s="5" t="s">
        <v>14</v>
      </c>
      <c r="F143" s="6">
        <f>VLOOKUP(Players[Team],Teams[],2,FALSE)</f>
        <v>21</v>
      </c>
      <c r="G143" s="3">
        <f>VLOOKUP(Players[Pos],Positions[],2,FALSE)</f>
        <v>3</v>
      </c>
      <c r="H143" s="3" t="str">
        <f>CONCATENATE("INSERT INTO Players(playerName,positionId,teamId) VALUES ('",Players[Name],"',",Players[PositionId],",",Players[TeamId],")")</f>
        <v>INSERT INTO Players(playerName,positionId,teamId) VALUES ('Sterling Shepard',3,21)</v>
      </c>
      <c r="I143" s="3" t="str">
        <f>CONCATENATE("INSERT INTO Assignments(playerId,rosterId,round,pick) VALUES (",Players[PlayerId],",0,0,0)")</f>
        <v>INSERT INTO Assignments(playerId,rosterId,round,pick) VALUES (142,0,0,0)</v>
      </c>
    </row>
    <row r="144" spans="1:9" x14ac:dyDescent="0.25">
      <c r="A144" s="16">
        <v>143</v>
      </c>
      <c r="B144" s="13" t="s">
        <v>30</v>
      </c>
      <c r="C144" s="16">
        <v>143</v>
      </c>
      <c r="D144" s="16" t="s">
        <v>32</v>
      </c>
      <c r="E144" s="16" t="s">
        <v>5</v>
      </c>
      <c r="F144" s="6">
        <f>VLOOKUP(Players[Team],Teams[],2,FALSE)</f>
        <v>14</v>
      </c>
      <c r="G144" s="3">
        <f>VLOOKUP(Players[Pos],Positions[],2,FALSE)</f>
        <v>2</v>
      </c>
      <c r="H144" s="3" t="str">
        <f>CONCATENATE("INSERT INTO Players(playerName,positionId,teamId) VALUES ('",Players[Name],"',",Players[PositionId],",",Players[TeamId],")")</f>
        <v>INSERT INTO Players(playerName,positionId,teamId) VALUES ('Frank Gore',2,14)</v>
      </c>
      <c r="I144" s="3" t="str">
        <f>CONCATENATE("INSERT INTO Assignments(playerId,rosterId,round,pick) VALUES (",Players[PlayerId],",0,0,0)")</f>
        <v>INSERT INTO Assignments(playerId,rosterId,round,pick) VALUES (143,0,0,0)</v>
      </c>
    </row>
    <row r="145" spans="1:9" x14ac:dyDescent="0.25">
      <c r="A145" s="16">
        <v>144</v>
      </c>
      <c r="B145" s="16" t="s">
        <v>136</v>
      </c>
      <c r="C145" s="16">
        <v>144</v>
      </c>
      <c r="D145" s="5" t="s">
        <v>36</v>
      </c>
      <c r="E145" s="5" t="s">
        <v>171</v>
      </c>
      <c r="F145" s="6">
        <f>VLOOKUP(Players[Team],Teams[],2,FALSE)</f>
        <v>19</v>
      </c>
      <c r="G145" s="3">
        <f>VLOOKUP(Players[Pos],Positions[],2,FALSE)</f>
        <v>6</v>
      </c>
      <c r="H145" s="3" t="str">
        <f>CONCATENATE("INSERT INTO Players(playerName,positionId,teamId) VALUES ('",Players[Name],"',",Players[PositionId],",",Players[TeamId],")")</f>
        <v>INSERT INTO Players(playerName,positionId,teamId) VALUES ('New England',6,19)</v>
      </c>
      <c r="I145" s="3" t="str">
        <f>CONCATENATE("INSERT INTO Assignments(playerId,rosterId,round,pick) VALUES (",Players[PlayerId],",0,0,0)")</f>
        <v>INSERT INTO Assignments(playerId,rosterId,round,pick) VALUES (144,0,0,0)</v>
      </c>
    </row>
    <row r="146" spans="1:9" x14ac:dyDescent="0.25">
      <c r="A146" s="16">
        <v>145</v>
      </c>
      <c r="B146" s="13" t="s">
        <v>593</v>
      </c>
      <c r="C146" s="16">
        <v>145</v>
      </c>
      <c r="D146" s="5" t="s">
        <v>24</v>
      </c>
      <c r="E146" s="5" t="s">
        <v>14</v>
      </c>
      <c r="F146" s="6">
        <f>VLOOKUP(Players[Team],Teams[],2,FALSE)</f>
        <v>11</v>
      </c>
      <c r="G146" s="3">
        <f>VLOOKUP(Players[Pos],Positions[],2,FALSE)</f>
        <v>3</v>
      </c>
      <c r="H146" s="3" t="str">
        <f>CONCATENATE("INSERT INTO Players(playerName,positionId,teamId) VALUES ('",Players[Name],"',",Players[PositionId],",",Players[TeamId],")")</f>
        <v>INSERT INTO Players(playerName,positionId,teamId) VALUES ('Marvin Jones Jr.',3,11)</v>
      </c>
      <c r="I146" s="3" t="str">
        <f>CONCATENATE("INSERT INTO Assignments(playerId,rosterId,round,pick) VALUES (",Players[PlayerId],",0,0,0)")</f>
        <v>INSERT INTO Assignments(playerId,rosterId,round,pick) VALUES (145,0,0,0)</v>
      </c>
    </row>
    <row r="147" spans="1:9" x14ac:dyDescent="0.25">
      <c r="A147" s="16">
        <v>146</v>
      </c>
      <c r="B147" s="13" t="s">
        <v>346</v>
      </c>
      <c r="C147" s="16">
        <v>146</v>
      </c>
      <c r="D147" s="5" t="s">
        <v>26</v>
      </c>
      <c r="E147" s="5" t="s">
        <v>14</v>
      </c>
      <c r="F147" s="6">
        <f>VLOOKUP(Players[Team],Teams[],2,FALSE)</f>
        <v>20</v>
      </c>
      <c r="G147" s="3">
        <f>VLOOKUP(Players[Pos],Positions[],2,FALSE)</f>
        <v>3</v>
      </c>
      <c r="H147" s="3" t="str">
        <f>CONCATENATE("INSERT INTO Players(playerName,positionId,teamId) VALUES ('",Players[Name],"',",Players[PositionId],",",Players[TeamId],")")</f>
        <v>INSERT INTO Players(playerName,positionId,teamId) VALUES ('Ted Ginn Jr.',3,20)</v>
      </c>
      <c r="I147" s="3" t="str">
        <f>CONCATENATE("INSERT INTO Assignments(playerId,rosterId,round,pick) VALUES (",Players[PlayerId],",0,0,0)")</f>
        <v>INSERT INTO Assignments(playerId,rosterId,round,pick) VALUES (146,0,0,0)</v>
      </c>
    </row>
    <row r="148" spans="1:9" x14ac:dyDescent="0.25">
      <c r="A148" s="16">
        <v>147</v>
      </c>
      <c r="B148" s="15" t="s">
        <v>112</v>
      </c>
      <c r="C148" s="16">
        <v>147</v>
      </c>
      <c r="D148" s="5" t="s">
        <v>21</v>
      </c>
      <c r="E148" s="5" t="s">
        <v>14</v>
      </c>
      <c r="F148" s="6">
        <f>VLOOKUP(Players[Team],Teams[],2,FALSE)</f>
        <v>24</v>
      </c>
      <c r="G148" s="3">
        <f>VLOOKUP(Players[Pos],Positions[],2,FALSE)</f>
        <v>3</v>
      </c>
      <c r="H148" s="3" t="str">
        <f>CONCATENATE("INSERT INTO Players(playerName,positionId,teamId) VALUES ('",Players[Name],"',",Players[PositionId],",",Players[TeamId],")")</f>
        <v>INSERT INTO Players(playerName,positionId,teamId) VALUES ('Torrey Smith',3,24)</v>
      </c>
      <c r="I148" s="3" t="str">
        <f>CONCATENATE("INSERT INTO Assignments(playerId,rosterId,round,pick) VALUES (",Players[PlayerId],",0,0,0)")</f>
        <v>INSERT INTO Assignments(playerId,rosterId,round,pick) VALUES (147,0,0,0)</v>
      </c>
    </row>
    <row r="149" spans="1:9" x14ac:dyDescent="0.25">
      <c r="A149" s="3">
        <v>148</v>
      </c>
      <c r="B149" s="13" t="s">
        <v>126</v>
      </c>
      <c r="C149" s="1">
        <v>148</v>
      </c>
      <c r="D149" s="5" t="s">
        <v>24</v>
      </c>
      <c r="E149" s="5" t="s">
        <v>118</v>
      </c>
      <c r="F149" s="6">
        <f>VLOOKUP(Players[Team],Teams[],2,FALSE)</f>
        <v>11</v>
      </c>
      <c r="G149" s="3">
        <f>VLOOKUP(Players[Pos],Positions[],2,FALSE)</f>
        <v>5</v>
      </c>
      <c r="H149" s="3" t="str">
        <f>CONCATENATE("INSERT INTO Players(playerName,positionId,teamId) VALUES ('",Players[Name],"',",Players[PositionId],",",Players[TeamId],")")</f>
        <v>INSERT INTO Players(playerName,positionId,teamId) VALUES ('Matt Prater',5,11)</v>
      </c>
      <c r="I149" s="3" t="str">
        <f>CONCATENATE("INSERT INTO Assignments(playerId,rosterId,round,pick) VALUES (",Players[PlayerId],",0,0,0)")</f>
        <v>INSERT INTO Assignments(playerId,rosterId,round,pick) VALUES (148,0,0,0)</v>
      </c>
    </row>
    <row r="150" spans="1:9" x14ac:dyDescent="0.25">
      <c r="A150" s="16">
        <v>149</v>
      </c>
      <c r="B150" s="13" t="s">
        <v>595</v>
      </c>
      <c r="C150" s="16">
        <v>149</v>
      </c>
      <c r="D150" s="16" t="s">
        <v>12</v>
      </c>
      <c r="E150" s="16" t="s">
        <v>5</v>
      </c>
      <c r="F150" s="6">
        <f>VLOOKUP(Players[Team],Teams[],2,FALSE)</f>
        <v>31</v>
      </c>
      <c r="G150" s="3">
        <f>VLOOKUP(Players[Pos],Positions[],2,FALSE)</f>
        <v>2</v>
      </c>
      <c r="H150" s="3" t="str">
        <f>CONCATENATE("INSERT INTO Players(playerName,positionId,teamId) VALUES ('",Players[Name],"',",Players[PositionId],",",Players[TeamId],")")</f>
        <v>INSERT INTO Players(playerName,positionId,teamId) VALUES ('Derrick Henry',2,31)</v>
      </c>
      <c r="I150" s="3" t="str">
        <f>CONCATENATE("INSERT INTO Assignments(playerId,rosterId,round,pick) VALUES (",Players[PlayerId],",0,0,0)")</f>
        <v>INSERT INTO Assignments(playerId,rosterId,round,pick) VALUES (149,0,0,0)</v>
      </c>
    </row>
    <row r="151" spans="1:9" x14ac:dyDescent="0.25">
      <c r="A151" s="16">
        <v>150</v>
      </c>
      <c r="B151" s="13" t="s">
        <v>207</v>
      </c>
      <c r="C151" s="16">
        <v>150</v>
      </c>
      <c r="D151" s="16" t="s">
        <v>36</v>
      </c>
      <c r="E151" s="16" t="s">
        <v>14</v>
      </c>
      <c r="F151" s="6">
        <f>VLOOKUP(Players[Team],Teams[],2,FALSE)</f>
        <v>19</v>
      </c>
      <c r="G151" s="3">
        <f>VLOOKUP(Players[Pos],Positions[],2,FALSE)</f>
        <v>3</v>
      </c>
      <c r="H151" s="3" t="str">
        <f>CONCATENATE("INSERT INTO Players(playerName,positionId,teamId) VALUES ('",Players[Name],"',",Players[PositionId],",",Players[TeamId],")")</f>
        <v>INSERT INTO Players(playerName,positionId,teamId) VALUES ('Chris Hogan',3,19)</v>
      </c>
      <c r="I151" s="3" t="str">
        <f>CONCATENATE("INSERT INTO Assignments(playerId,rosterId,round,pick) VALUES (",Players[PlayerId],",0,0,0)")</f>
        <v>INSERT INTO Assignments(playerId,rosterId,round,pick) VALUES (150,0,0,0)</v>
      </c>
    </row>
    <row r="152" spans="1:9" x14ac:dyDescent="0.25">
      <c r="A152" s="16">
        <v>151</v>
      </c>
      <c r="B152" s="13" t="s">
        <v>296</v>
      </c>
      <c r="C152" s="16">
        <v>151</v>
      </c>
      <c r="D152" s="5" t="s">
        <v>21</v>
      </c>
      <c r="E152" s="5" t="s">
        <v>46</v>
      </c>
      <c r="F152" s="6">
        <f>VLOOKUP(Players[Team],Teams[],2,FALSE)</f>
        <v>24</v>
      </c>
      <c r="G152" s="3">
        <f>VLOOKUP(Players[Pos],Positions[],2,FALSE)</f>
        <v>4</v>
      </c>
      <c r="H152" s="3" t="str">
        <f>CONCATENATE("INSERT INTO Players(playerName,positionId,teamId) VALUES ('",Players[Name],"',",Players[PositionId],",",Players[TeamId],")")</f>
        <v>INSERT INTO Players(playerName,positionId,teamId) VALUES ('Zach Ertz',4,24)</v>
      </c>
      <c r="I152" s="3" t="str">
        <f>CONCATENATE("INSERT INTO Assignments(playerId,rosterId,round,pick) VALUES (",Players[PlayerId],",0,0,0)")</f>
        <v>INSERT INTO Assignments(playerId,rosterId,round,pick) VALUES (151,0,0,0)</v>
      </c>
    </row>
    <row r="153" spans="1:9" x14ac:dyDescent="0.25">
      <c r="A153" s="3">
        <v>152</v>
      </c>
      <c r="B153" s="16" t="s">
        <v>313</v>
      </c>
      <c r="C153" s="1">
        <v>152</v>
      </c>
      <c r="D153" s="5" t="s">
        <v>68</v>
      </c>
      <c r="E153" s="5" t="s">
        <v>118</v>
      </c>
      <c r="F153" s="6">
        <f>VLOOKUP(Players[Team],Teams[],2,FALSE)</f>
        <v>32</v>
      </c>
      <c r="G153" s="3">
        <f>VLOOKUP(Players[Pos],Positions[],2,FALSE)</f>
        <v>5</v>
      </c>
      <c r="H153" s="3" t="str">
        <f>CONCATENATE("INSERT INTO Players(playerName,positionId,teamId) VALUES ('",Players[Name],"',",Players[PositionId],",",Players[TeamId],")")</f>
        <v>INSERT INTO Players(playerName,positionId,teamId) VALUES ('Dustin Hopkins',5,32)</v>
      </c>
      <c r="I153" s="3" t="str">
        <f>CONCATENATE("INSERT INTO Assignments(playerId,rosterId,round,pick) VALUES (",Players[PlayerId],",0,0,0)")</f>
        <v>INSERT INTO Assignments(playerId,rosterId,round,pick) VALUES (152,0,0,0)</v>
      </c>
    </row>
    <row r="154" spans="1:9" x14ac:dyDescent="0.25">
      <c r="A154" s="3">
        <v>153</v>
      </c>
      <c r="B154" s="13" t="s">
        <v>125</v>
      </c>
      <c r="C154" s="1">
        <v>153</v>
      </c>
      <c r="D154" s="5" t="s">
        <v>12</v>
      </c>
      <c r="E154" s="5" t="s">
        <v>118</v>
      </c>
      <c r="F154" s="6">
        <f>VLOOKUP(Players[Team],Teams[],2,FALSE)</f>
        <v>31</v>
      </c>
      <c r="G154" s="3">
        <f>VLOOKUP(Players[Pos],Positions[],2,FALSE)</f>
        <v>5</v>
      </c>
      <c r="H154" s="3" t="str">
        <f>CONCATENATE("INSERT INTO Players(playerName,positionId,teamId) VALUES ('",Players[Name],"',",Players[PositionId],",",Players[TeamId],")")</f>
        <v>INSERT INTO Players(playerName,positionId,teamId) VALUES ('Ryan Succop',5,31)</v>
      </c>
      <c r="I154" s="3" t="str">
        <f>CONCATENATE("INSERT INTO Assignments(playerId,rosterId,round,pick) VALUES (",Players[PlayerId],",0,0,0)")</f>
        <v>INSERT INTO Assignments(playerId,rosterId,round,pick) VALUES (153,0,0,0)</v>
      </c>
    </row>
    <row r="155" spans="1:9" x14ac:dyDescent="0.25">
      <c r="A155" s="16">
        <v>154</v>
      </c>
      <c r="B155" s="16" t="s">
        <v>1275</v>
      </c>
      <c r="C155" s="16">
        <v>154</v>
      </c>
      <c r="D155" s="16" t="s">
        <v>68</v>
      </c>
      <c r="E155" s="16" t="s">
        <v>5</v>
      </c>
      <c r="F155" s="6">
        <f>VLOOKUP(Players[Team],Teams[],2,FALSE)</f>
        <v>32</v>
      </c>
      <c r="G155" s="3">
        <f>VLOOKUP(Players[Pos],Positions[],2,FALSE)</f>
        <v>2</v>
      </c>
      <c r="H155" s="3" t="str">
        <f>CONCATENATE("INSERT INTO Players(playerName,positionId,teamId) VALUES ('",Players[Name],"',",Players[PositionId],",",Players[TeamId],")")</f>
        <v>INSERT INTO Players(playerName,positionId,teamId) VALUES ('Chris Thompson RB',2,32)</v>
      </c>
      <c r="I155" s="3" t="str">
        <f>CONCATENATE("INSERT INTO Assignments(playerId,rosterId,round,pick) VALUES (",Players[PlayerId],",0,0,0)")</f>
        <v>INSERT INTO Assignments(playerId,rosterId,round,pick) VALUES (154,0,0,0)</v>
      </c>
    </row>
    <row r="156" spans="1:9" x14ac:dyDescent="0.25">
      <c r="A156" s="16">
        <v>155</v>
      </c>
      <c r="B156" s="13" t="s">
        <v>156</v>
      </c>
      <c r="C156" s="16">
        <v>155</v>
      </c>
      <c r="D156" s="5" t="s">
        <v>52</v>
      </c>
      <c r="E156" s="5" t="s">
        <v>171</v>
      </c>
      <c r="F156" s="6">
        <f>VLOOKUP(Players[Team],Teams[],2,FALSE)</f>
        <v>10</v>
      </c>
      <c r="G156" s="3">
        <f>VLOOKUP(Players[Pos],Positions[],2,FALSE)</f>
        <v>6</v>
      </c>
      <c r="H156" s="3" t="str">
        <f>CONCATENATE("INSERT INTO Players(playerName,positionId,teamId) VALUES ('",Players[Name],"',",Players[PositionId],",",Players[TeamId],")")</f>
        <v>INSERT INTO Players(playerName,positionId,teamId) VALUES ('Denver',6,10)</v>
      </c>
      <c r="I156" s="3" t="str">
        <f>CONCATENATE("INSERT INTO Assignments(playerId,rosterId,round,pick) VALUES (",Players[PlayerId],",0,0,0)")</f>
        <v>INSERT INTO Assignments(playerId,rosterId,round,pick) VALUES (155,0,0,0)</v>
      </c>
    </row>
    <row r="157" spans="1:9" x14ac:dyDescent="0.25">
      <c r="A157" s="3">
        <v>156</v>
      </c>
      <c r="B157" s="16" t="s">
        <v>124</v>
      </c>
      <c r="C157" s="1">
        <v>156</v>
      </c>
      <c r="D157" s="5" t="s">
        <v>32</v>
      </c>
      <c r="E157" s="5" t="s">
        <v>118</v>
      </c>
      <c r="F157" s="6">
        <f>VLOOKUP(Players[Team],Teams[],2,FALSE)</f>
        <v>14</v>
      </c>
      <c r="G157" s="3">
        <f>VLOOKUP(Players[Pos],Positions[],2,FALSE)</f>
        <v>5</v>
      </c>
      <c r="H157" s="3" t="str">
        <f>CONCATENATE("INSERT INTO Players(playerName,positionId,teamId) VALUES ('",Players[Name],"',",Players[PositionId],",",Players[TeamId],")")</f>
        <v>INSERT INTO Players(playerName,positionId,teamId) VALUES ('Adam Vinatieri',5,14)</v>
      </c>
      <c r="I157" s="3" t="str">
        <f>CONCATENATE("INSERT INTO Assignments(playerId,rosterId,round,pick) VALUES (",Players[PlayerId],",0,0,0)")</f>
        <v>INSERT INTO Assignments(playerId,rosterId,round,pick) VALUES (156,0,0,0)</v>
      </c>
    </row>
    <row r="158" spans="1:9" x14ac:dyDescent="0.25">
      <c r="A158" s="3">
        <v>157</v>
      </c>
      <c r="B158" s="16" t="s">
        <v>129</v>
      </c>
      <c r="C158" s="1">
        <v>157</v>
      </c>
      <c r="D158" s="5" t="s">
        <v>48</v>
      </c>
      <c r="E158" s="5" t="s">
        <v>118</v>
      </c>
      <c r="F158" s="6">
        <f>VLOOKUP(Players[Team],Teams[],2,FALSE)</f>
        <v>5</v>
      </c>
      <c r="G158" s="3">
        <f>VLOOKUP(Players[Pos],Positions[],2,FALSE)</f>
        <v>5</v>
      </c>
      <c r="H158" s="3" t="str">
        <f>CONCATENATE("INSERT INTO Players(playerName,positionId,teamId) VALUES ('",Players[Name],"',",Players[PositionId],",",Players[TeamId],")")</f>
        <v>INSERT INTO Players(playerName,positionId,teamId) VALUES ('Graham Gano',5,5)</v>
      </c>
      <c r="I158" s="3" t="str">
        <f>CONCATENATE("INSERT INTO Assignments(playerId,rosterId,round,pick) VALUES (",Players[PlayerId],",0,0,0)")</f>
        <v>INSERT INTO Assignments(playerId,rosterId,round,pick) VALUES (157,0,0,0)</v>
      </c>
    </row>
    <row r="159" spans="1:9" x14ac:dyDescent="0.25">
      <c r="A159" s="3">
        <v>158</v>
      </c>
      <c r="B159" s="13" t="s">
        <v>128</v>
      </c>
      <c r="C159" s="1">
        <v>158</v>
      </c>
      <c r="D159" s="5" t="s">
        <v>23</v>
      </c>
      <c r="E159" s="5" t="s">
        <v>118</v>
      </c>
      <c r="F159" s="6">
        <f>VLOOKUP(Players[Team],Teams[],2,FALSE)</f>
        <v>1</v>
      </c>
      <c r="G159" s="3">
        <f>VLOOKUP(Players[Pos],Positions[],2,FALSE)</f>
        <v>5</v>
      </c>
      <c r="H159" s="3" t="str">
        <f>CONCATENATE("INSERT INTO Players(playerName,positionId,teamId) VALUES ('",Players[Name],"',",Players[PositionId],",",Players[TeamId],")")</f>
        <v>INSERT INTO Players(playerName,positionId,teamId) VALUES ('Phil Dawson',5,1)</v>
      </c>
      <c r="I159" s="3" t="str">
        <f>CONCATENATE("INSERT INTO Assignments(playerId,rosterId,round,pick) VALUES (",Players[PlayerId],",0,0,0)")</f>
        <v>INSERT INTO Assignments(playerId,rosterId,round,pick) VALUES (158,0,0,0)</v>
      </c>
    </row>
    <row r="160" spans="1:9" x14ac:dyDescent="0.25">
      <c r="A160" s="16">
        <v>159</v>
      </c>
      <c r="B160" s="16" t="s">
        <v>82</v>
      </c>
      <c r="C160" s="16">
        <v>159</v>
      </c>
      <c r="D160" s="16" t="s">
        <v>21</v>
      </c>
      <c r="E160" s="16" t="s">
        <v>5</v>
      </c>
      <c r="F160" s="6">
        <f>VLOOKUP(Players[Team],Teams[],2,FALSE)</f>
        <v>24</v>
      </c>
      <c r="G160" s="3">
        <f>VLOOKUP(Players[Pos],Positions[],2,FALSE)</f>
        <v>2</v>
      </c>
      <c r="H160" s="3" t="str">
        <f>CONCATENATE("INSERT INTO Players(playerName,positionId,teamId) VALUES ('",Players[Name],"',",Players[PositionId],",",Players[TeamId],")")</f>
        <v>INSERT INTO Players(playerName,positionId,teamId) VALUES ('Darren Sproles',2,24)</v>
      </c>
      <c r="I160" s="3" t="str">
        <f>CONCATENATE("INSERT INTO Assignments(playerId,rosterId,round,pick) VALUES (",Players[PlayerId],",0,0,0)")</f>
        <v>INSERT INTO Assignments(playerId,rosterId,round,pick) VALUES (159,0,0,0)</v>
      </c>
    </row>
    <row r="161" spans="1:9" x14ac:dyDescent="0.25">
      <c r="A161" s="3">
        <v>160</v>
      </c>
      <c r="B161" s="13" t="s">
        <v>314</v>
      </c>
      <c r="C161" s="1">
        <v>160</v>
      </c>
      <c r="D161" s="5" t="s">
        <v>21</v>
      </c>
      <c r="E161" s="5" t="s">
        <v>118</v>
      </c>
      <c r="F161" s="6">
        <f>VLOOKUP(Players[Team],Teams[],2,FALSE)</f>
        <v>24</v>
      </c>
      <c r="G161" s="3">
        <f>VLOOKUP(Players[Pos],Positions[],2,FALSE)</f>
        <v>5</v>
      </c>
      <c r="H161" s="3" t="str">
        <f>CONCATENATE("INSERT INTO Players(playerName,positionId,teamId) VALUES ('",Players[Name],"',",Players[PositionId],",",Players[TeamId],")")</f>
        <v>INSERT INTO Players(playerName,positionId,teamId) VALUES ('Caleb Sturgis',5,24)</v>
      </c>
      <c r="I161" s="3" t="str">
        <f>CONCATENATE("INSERT INTO Assignments(playerId,rosterId,round,pick) VALUES (",Players[PlayerId],",0,0,0)")</f>
        <v>INSERT INTO Assignments(playerId,rosterId,round,pick) VALUES (160,0,0,0)</v>
      </c>
    </row>
    <row r="162" spans="1:9" x14ac:dyDescent="0.25">
      <c r="A162" s="3">
        <v>161</v>
      </c>
      <c r="B162" s="13" t="s">
        <v>172</v>
      </c>
      <c r="C162" s="1">
        <v>161</v>
      </c>
      <c r="D162" s="5" t="s">
        <v>60</v>
      </c>
      <c r="E162" s="5" t="s">
        <v>118</v>
      </c>
      <c r="F162" s="6">
        <f>VLOOKUP(Players[Team],Teams[],2,FALSE)</f>
        <v>27</v>
      </c>
      <c r="G162" s="3">
        <f>VLOOKUP(Players[Pos],Positions[],2,FALSE)</f>
        <v>5</v>
      </c>
      <c r="H162" s="3" t="str">
        <f>CONCATENATE("INSERT INTO Players(playerName,positionId,teamId) VALUES ('",Players[Name],"',",Players[PositionId],",",Players[TeamId],")")</f>
        <v>INSERT INTO Players(playerName,positionId,teamId) VALUES ('Blair Walsh',5,27)</v>
      </c>
      <c r="I162" s="3" t="str">
        <f>CONCATENATE("INSERT INTO Assignments(playerId,rosterId,round,pick) VALUES (",Players[PlayerId],",0,0,0)")</f>
        <v>INSERT INTO Assignments(playerId,rosterId,round,pick) VALUES (161,0,0,0)</v>
      </c>
    </row>
    <row r="163" spans="1:9" x14ac:dyDescent="0.25">
      <c r="A163" s="16">
        <v>162</v>
      </c>
      <c r="B163" s="18" t="s">
        <v>318</v>
      </c>
      <c r="C163" s="16">
        <v>162</v>
      </c>
      <c r="D163" s="19" t="s">
        <v>32</v>
      </c>
      <c r="E163" s="19" t="s">
        <v>46</v>
      </c>
      <c r="F163" s="6">
        <f>VLOOKUP(Players[Team],Teams[],2,FALSE)</f>
        <v>14</v>
      </c>
      <c r="G163" s="3">
        <f>VLOOKUP(Players[Pos],Positions[],2,FALSE)</f>
        <v>4</v>
      </c>
      <c r="H163" s="3" t="str">
        <f>CONCATENATE("INSERT INTO Players(playerName,positionId,teamId) VALUES ('",Players[Name],"',",Players[PositionId],",",Players[TeamId],")")</f>
        <v>INSERT INTO Players(playerName,positionId,teamId) VALUES ('Jack Doyle',4,14)</v>
      </c>
      <c r="I163" s="3" t="str">
        <f>CONCATENATE("INSERT INTO Assignments(playerId,rosterId,round,pick) VALUES (",Players[PlayerId],",0,0,0)")</f>
        <v>INSERT INTO Assignments(playerId,rosterId,round,pick) VALUES (162,0,0,0)</v>
      </c>
    </row>
    <row r="164" spans="1:9" x14ac:dyDescent="0.25">
      <c r="A164" s="16">
        <v>163</v>
      </c>
      <c r="B164" s="13" t="s">
        <v>574</v>
      </c>
      <c r="C164" s="16">
        <v>163</v>
      </c>
      <c r="D164" s="5" t="s">
        <v>52</v>
      </c>
      <c r="E164" s="5" t="s">
        <v>1</v>
      </c>
      <c r="F164" s="6">
        <f>VLOOKUP(Players[Team],Teams[],2,FALSE)</f>
        <v>10</v>
      </c>
      <c r="G164" s="3">
        <f>VLOOKUP(Players[Pos],Positions[],2,FALSE)</f>
        <v>1</v>
      </c>
      <c r="H164" s="3" t="str">
        <f>CONCATENATE("INSERT INTO Players(playerName,positionId,teamId) VALUES ('",Players[Name],"',",Players[PositionId],",",Players[TeamId],")")</f>
        <v>INSERT INTO Players(playerName,positionId,teamId) VALUES ('Trevor Siemian',1,10)</v>
      </c>
      <c r="I164" s="3" t="str">
        <f>CONCATENATE("INSERT INTO Assignments(playerId,rosterId,round,pick) VALUES (",Players[PlayerId],",0,0,0)")</f>
        <v>INSERT INTO Assignments(playerId,rosterId,round,pick) VALUES (163,0,0,0)</v>
      </c>
    </row>
    <row r="165" spans="1:9" x14ac:dyDescent="0.25">
      <c r="A165" s="16">
        <v>164</v>
      </c>
      <c r="B165" s="16" t="s">
        <v>289</v>
      </c>
      <c r="C165" s="16">
        <v>164</v>
      </c>
      <c r="D165" s="5" t="s">
        <v>66</v>
      </c>
      <c r="E165" s="5" t="s">
        <v>46</v>
      </c>
      <c r="F165" s="6">
        <f>VLOOKUP(Players[Team],Teams[],2,FALSE)</f>
        <v>7</v>
      </c>
      <c r="G165" s="3">
        <f>VLOOKUP(Players[Pos],Positions[],2,FALSE)</f>
        <v>4</v>
      </c>
      <c r="H165" s="3" t="str">
        <f>CONCATENATE("INSERT INTO Players(playerName,positionId,teamId) VALUES ('",Players[Name],"',",Players[PositionId],",",Players[TeamId],")")</f>
        <v>INSERT INTO Players(playerName,positionId,teamId) VALUES ('Tyler Eifert',4,7)</v>
      </c>
      <c r="I165" s="3" t="str">
        <f>CONCATENATE("INSERT INTO Assignments(playerId,rosterId,round,pick) VALUES (",Players[PlayerId],",0,0,0)")</f>
        <v>INSERT INTO Assignments(playerId,rosterId,round,pick) VALUES (164,0,0,0)</v>
      </c>
    </row>
    <row r="166" spans="1:9" x14ac:dyDescent="0.25">
      <c r="A166" s="16">
        <v>165</v>
      </c>
      <c r="B166" s="13" t="s">
        <v>660</v>
      </c>
      <c r="C166" s="16">
        <v>165</v>
      </c>
      <c r="D166" s="5" t="s">
        <v>68</v>
      </c>
      <c r="E166" s="5" t="s">
        <v>14</v>
      </c>
      <c r="F166" s="6">
        <f>VLOOKUP(Players[Team],Teams[],2,FALSE)</f>
        <v>32</v>
      </c>
      <c r="G166" s="3">
        <f>VLOOKUP(Players[Pos],Positions[],2,FALSE)</f>
        <v>3</v>
      </c>
      <c r="H166" s="3" t="str">
        <f>CONCATENATE("INSERT INTO Players(playerName,positionId,teamId) VALUES ('",Players[Name],"',",Players[PositionId],",",Players[TeamId],")")</f>
        <v>INSERT INTO Players(playerName,positionId,teamId) VALUES ('Josh Doctson',3,32)</v>
      </c>
      <c r="I166" s="3" t="str">
        <f>CONCATENATE("INSERT INTO Assignments(playerId,rosterId,round,pick) VALUES (",Players[PlayerId],",0,0,0)")</f>
        <v>INSERT INTO Assignments(playerId,rosterId,round,pick) VALUES (165,0,0,0)</v>
      </c>
    </row>
    <row r="167" spans="1:9" x14ac:dyDescent="0.25">
      <c r="A167" s="16">
        <v>166</v>
      </c>
      <c r="B167" s="13" t="s">
        <v>663</v>
      </c>
      <c r="C167" s="16">
        <v>166</v>
      </c>
      <c r="D167" s="16" t="s">
        <v>60</v>
      </c>
      <c r="E167" s="16" t="s">
        <v>5</v>
      </c>
      <c r="F167" s="6">
        <f>VLOOKUP(Players[Team],Teams[],2,FALSE)</f>
        <v>27</v>
      </c>
      <c r="G167" s="3">
        <f>VLOOKUP(Players[Pos],Positions[],2,FALSE)</f>
        <v>2</v>
      </c>
      <c r="H167" s="3" t="str">
        <f>CONCATENATE("INSERT INTO Players(playerName,positionId,teamId) VALUES ('",Players[Name],"',",Players[PositionId],",",Players[TeamId],")")</f>
        <v>INSERT INTO Players(playerName,positionId,teamId) VALUES ('C.J. Prosise',2,27)</v>
      </c>
      <c r="I167" s="3" t="str">
        <f>CONCATENATE("INSERT INTO Assignments(playerId,rosterId,round,pick) VALUES (",Players[PlayerId],",0,0,0)")</f>
        <v>INSERT INTO Assignments(playerId,rosterId,round,pick) VALUES (166,0,0,0)</v>
      </c>
    </row>
    <row r="168" spans="1:9" x14ac:dyDescent="0.25">
      <c r="A168" s="16">
        <v>167</v>
      </c>
      <c r="B168" s="13" t="s">
        <v>116</v>
      </c>
      <c r="C168" s="16">
        <v>167</v>
      </c>
      <c r="D168" s="5" t="s">
        <v>50</v>
      </c>
      <c r="E168" s="5" t="s">
        <v>46</v>
      </c>
      <c r="F168" s="6">
        <f>VLOOKUP(Players[Team],Teams[],2,FALSE)</f>
        <v>17</v>
      </c>
      <c r="G168" s="3">
        <f>VLOOKUP(Players[Pos],Positions[],2,FALSE)</f>
        <v>4</v>
      </c>
      <c r="H168" s="3" t="str">
        <f>CONCATENATE("INSERT INTO Players(playerName,positionId,teamId) VALUES ('",Players[Name],"',",Players[PositionId],",",Players[TeamId],")")</f>
        <v>INSERT INTO Players(playerName,positionId,teamId) VALUES ('Julius Thomas',4,17)</v>
      </c>
      <c r="I168" s="3" t="str">
        <f>CONCATENATE("INSERT INTO Assignments(playerId,rosterId,round,pick) VALUES (",Players[PlayerId],",0,0,0)")</f>
        <v>INSERT INTO Assignments(playerId,rosterId,round,pick) VALUES (167,0,0,0)</v>
      </c>
    </row>
    <row r="169" spans="1:9" x14ac:dyDescent="0.25">
      <c r="A169" s="3">
        <v>168</v>
      </c>
      <c r="B169" s="16" t="s">
        <v>582</v>
      </c>
      <c r="C169" s="1">
        <v>168</v>
      </c>
      <c r="D169" s="5" t="s">
        <v>52</v>
      </c>
      <c r="E169" s="5" t="s">
        <v>118</v>
      </c>
      <c r="F169" s="6">
        <f>VLOOKUP(Players[Team],Teams[],2,FALSE)</f>
        <v>10</v>
      </c>
      <c r="G169" s="3">
        <f>VLOOKUP(Players[Pos],Positions[],2,FALSE)</f>
        <v>5</v>
      </c>
      <c r="H169" s="3" t="str">
        <f>CONCATENATE("INSERT INTO Players(playerName,positionId,teamId) VALUES ('",Players[Name],"',",Players[PositionId],",",Players[TeamId],")")</f>
        <v>INSERT INTO Players(playerName,positionId,teamId) VALUES ('Brandon McManus',5,10)</v>
      </c>
      <c r="I169" s="3" t="str">
        <f>CONCATENATE("INSERT INTO Assignments(playerId,rosterId,round,pick) VALUES (",Players[PlayerId],",0,0,0)")</f>
        <v>INSERT INTO Assignments(playerId,rosterId,round,pick) VALUES (168,0,0,0)</v>
      </c>
    </row>
    <row r="170" spans="1:9" x14ac:dyDescent="0.25">
      <c r="A170" s="16">
        <v>169</v>
      </c>
      <c r="B170" s="13" t="s">
        <v>338</v>
      </c>
      <c r="C170" s="16">
        <v>169</v>
      </c>
      <c r="D170" s="5" t="s">
        <v>37</v>
      </c>
      <c r="E170" s="5" t="s">
        <v>14</v>
      </c>
      <c r="F170" s="6">
        <f>VLOOKUP(Players[Team],Teams[],2,FALSE)</f>
        <v>9</v>
      </c>
      <c r="G170" s="3">
        <f>VLOOKUP(Players[Pos],Positions[],2,FALSE)</f>
        <v>3</v>
      </c>
      <c r="H170" s="3" t="str">
        <f>CONCATENATE("INSERT INTO Players(playerName,positionId,teamId) VALUES ('",Players[Name],"',",Players[PositionId],",",Players[TeamId],")")</f>
        <v>INSERT INTO Players(playerName,positionId,teamId) VALUES ('Cole Beasley',3,9)</v>
      </c>
      <c r="I170" s="3" t="str">
        <f>CONCATENATE("INSERT INTO Assignments(playerId,rosterId,round,pick) VALUES (",Players[PlayerId],",0,0,0)")</f>
        <v>INSERT INTO Assignments(playerId,rosterId,round,pick) VALUES (169,0,0,0)</v>
      </c>
    </row>
    <row r="171" spans="1:9" x14ac:dyDescent="0.25">
      <c r="A171" s="16">
        <v>170</v>
      </c>
      <c r="B171" s="16" t="s">
        <v>286</v>
      </c>
      <c r="C171" s="16">
        <v>170</v>
      </c>
      <c r="D171" s="5" t="s">
        <v>50</v>
      </c>
      <c r="E171" s="5" t="s">
        <v>14</v>
      </c>
      <c r="F171" s="6">
        <f>VLOOKUP(Players[Team],Teams[],2,FALSE)</f>
        <v>17</v>
      </c>
      <c r="G171" s="3">
        <f>VLOOKUP(Players[Pos],Positions[],2,FALSE)</f>
        <v>3</v>
      </c>
      <c r="H171" s="3" t="str">
        <f>CONCATENATE("INSERT INTO Players(playerName,positionId,teamId) VALUES ('",Players[Name],"',",Players[PositionId],",",Players[TeamId],")")</f>
        <v>INSERT INTO Players(playerName,positionId,teamId) VALUES ('Kenny Stills',3,17)</v>
      </c>
      <c r="I171" s="3" t="str">
        <f>CONCATENATE("INSERT INTO Assignments(playerId,rosterId,round,pick) VALUES (",Players[PlayerId],",0,0,0)")</f>
        <v>INSERT INTO Assignments(playerId,rosterId,round,pick) VALUES (170,0,0,0)</v>
      </c>
    </row>
    <row r="172" spans="1:9" x14ac:dyDescent="0.25">
      <c r="A172" s="16">
        <v>171</v>
      </c>
      <c r="B172" s="13" t="s">
        <v>530</v>
      </c>
      <c r="C172" s="16">
        <v>171</v>
      </c>
      <c r="D172" s="5" t="s">
        <v>36</v>
      </c>
      <c r="E172" s="5" t="s">
        <v>5</v>
      </c>
      <c r="F172" s="6">
        <f>VLOOKUP(Players[Team],Teams[],2,FALSE)</f>
        <v>19</v>
      </c>
      <c r="G172" s="3">
        <f>VLOOKUP(Players[Pos],Positions[],2,FALSE)</f>
        <v>2</v>
      </c>
      <c r="H172" s="3" t="str">
        <f>CONCATENATE("INSERT INTO Players(playerName,positionId,teamId) VALUES ('",Players[Name],"',",Players[PositionId],",",Players[TeamId],")")</f>
        <v>INSERT INTO Players(playerName,positionId,teamId) VALUES ('James White',2,19)</v>
      </c>
      <c r="I172" s="3" t="str">
        <f>CONCATENATE("INSERT INTO Assignments(playerId,rosterId,round,pick) VALUES (",Players[PlayerId],",0,0,0)")</f>
        <v>INSERT INTO Assignments(playerId,rosterId,round,pick) VALUES (171,0,0,0)</v>
      </c>
    </row>
    <row r="173" spans="1:9" x14ac:dyDescent="0.25">
      <c r="A173" s="16">
        <v>172</v>
      </c>
      <c r="B173" s="13" t="s">
        <v>276</v>
      </c>
      <c r="C173" s="16">
        <v>172</v>
      </c>
      <c r="D173" s="16" t="s">
        <v>60</v>
      </c>
      <c r="E173" s="16" t="s">
        <v>5</v>
      </c>
      <c r="F173" s="6">
        <f>VLOOKUP(Players[Team],Teams[],2,FALSE)</f>
        <v>27</v>
      </c>
      <c r="G173" s="3">
        <f>VLOOKUP(Players[Pos],Positions[],2,FALSE)</f>
        <v>2</v>
      </c>
      <c r="H173" s="3" t="str">
        <f>CONCATENATE("INSERT INTO Players(playerName,positionId,teamId) VALUES ('",Players[Name],"',",Players[PositionId],",",Players[TeamId],")")</f>
        <v>INSERT INTO Players(playerName,positionId,teamId) VALUES ('Eddie Lacy',2,27)</v>
      </c>
      <c r="I173" s="3" t="str">
        <f>CONCATENATE("INSERT INTO Assignments(playerId,rosterId,round,pick) VALUES (",Players[PlayerId],",0,0,0)")</f>
        <v>INSERT INTO Assignments(playerId,rosterId,round,pick) VALUES (172,0,0,0)</v>
      </c>
    </row>
    <row r="174" spans="1:9" x14ac:dyDescent="0.25">
      <c r="A174" s="16">
        <v>173</v>
      </c>
      <c r="B174" s="13" t="s">
        <v>145</v>
      </c>
      <c r="C174" s="16">
        <v>173</v>
      </c>
      <c r="D174" s="5" t="s">
        <v>4</v>
      </c>
      <c r="E174" s="5" t="s">
        <v>171</v>
      </c>
      <c r="F174" s="6">
        <f>VLOOKUP(Players[Team],Teams[],2,FALSE)</f>
        <v>13</v>
      </c>
      <c r="G174" s="3">
        <f>VLOOKUP(Players[Pos],Positions[],2,FALSE)</f>
        <v>6</v>
      </c>
      <c r="H174" s="3" t="str">
        <f>CONCATENATE("INSERT INTO Players(playerName,positionId,teamId) VALUES ('",Players[Name],"',",Players[PositionId],",",Players[TeamId],")")</f>
        <v>INSERT INTO Players(playerName,positionId,teamId) VALUES ('Houston',6,13)</v>
      </c>
      <c r="I174" s="3" t="str">
        <f>CONCATENATE("INSERT INTO Assignments(playerId,rosterId,round,pick) VALUES (",Players[PlayerId],",0,0,0)")</f>
        <v>INSERT INTO Assignments(playerId,rosterId,round,pick) VALUES (173,0,0,0)</v>
      </c>
    </row>
    <row r="175" spans="1:9" x14ac:dyDescent="0.25">
      <c r="A175" s="16">
        <v>174</v>
      </c>
      <c r="B175" s="13" t="s">
        <v>144</v>
      </c>
      <c r="C175" s="16">
        <v>174</v>
      </c>
      <c r="D175" s="5" t="s">
        <v>23</v>
      </c>
      <c r="E175" s="5" t="s">
        <v>171</v>
      </c>
      <c r="F175" s="6">
        <f>VLOOKUP(Players[Team],Teams[],2,FALSE)</f>
        <v>1</v>
      </c>
      <c r="G175" s="3">
        <f>VLOOKUP(Players[Pos],Positions[],2,FALSE)</f>
        <v>6</v>
      </c>
      <c r="H175" s="3" t="str">
        <f>CONCATENATE("INSERT INTO Players(playerName,positionId,teamId) VALUES ('",Players[Name],"',",Players[PositionId],",",Players[TeamId],")")</f>
        <v>INSERT INTO Players(playerName,positionId,teamId) VALUES ('Arizona',6,1)</v>
      </c>
      <c r="I175" s="3" t="str">
        <f>CONCATENATE("INSERT INTO Assignments(playerId,rosterId,round,pick) VALUES (",Players[PlayerId],",0,0,0)")</f>
        <v>INSERT INTO Assignments(playerId,rosterId,round,pick) VALUES (174,0,0,0)</v>
      </c>
    </row>
    <row r="176" spans="1:9" x14ac:dyDescent="0.25">
      <c r="A176" s="3">
        <v>175</v>
      </c>
      <c r="B176" s="15" t="s">
        <v>581</v>
      </c>
      <c r="C176" s="1">
        <v>175</v>
      </c>
      <c r="D176" s="5" t="s">
        <v>9</v>
      </c>
      <c r="E176" s="5" t="s">
        <v>118</v>
      </c>
      <c r="F176" s="6">
        <f>VLOOKUP(Players[Team],Teams[],2,FALSE)</f>
        <v>16</v>
      </c>
      <c r="G176" s="3">
        <f>VLOOKUP(Players[Pos],Positions[],2,FALSE)</f>
        <v>5</v>
      </c>
      <c r="H176" s="3" t="str">
        <f>CONCATENATE("INSERT INTO Players(playerName,positionId,teamId) VALUES ('",Players[Name],"',",Players[PositionId],",",Players[TeamId],")")</f>
        <v>INSERT INTO Players(playerName,positionId,teamId) VALUES ('Cairo Santos',5,16)</v>
      </c>
      <c r="I176" s="3" t="str">
        <f>CONCATENATE("INSERT INTO Assignments(playerId,rosterId,round,pick) VALUES (",Players[PlayerId],",0,0,0)")</f>
        <v>INSERT INTO Assignments(playerId,rosterId,round,pick) VALUES (175,0,0,0)</v>
      </c>
    </row>
    <row r="177" spans="1:9" x14ac:dyDescent="0.25">
      <c r="A177" s="16">
        <v>176</v>
      </c>
      <c r="B177" s="13" t="s">
        <v>371</v>
      </c>
      <c r="C177" s="16">
        <v>176</v>
      </c>
      <c r="D177" s="5" t="s">
        <v>66</v>
      </c>
      <c r="E177" s="5" t="s">
        <v>5</v>
      </c>
      <c r="F177" s="6">
        <f>VLOOKUP(Players[Team],Teams[],2,FALSE)</f>
        <v>7</v>
      </c>
      <c r="G177" s="3">
        <f>VLOOKUP(Players[Pos],Positions[],2,FALSE)</f>
        <v>2</v>
      </c>
      <c r="H177" s="3" t="str">
        <f>CONCATENATE("INSERT INTO Players(playerName,positionId,teamId) VALUES ('",Players[Name],"',",Players[PositionId],",",Players[TeamId],")")</f>
        <v>INSERT INTO Players(playerName,positionId,teamId) VALUES ('Jeremy Hill',2,7)</v>
      </c>
      <c r="I177" s="3" t="str">
        <f>CONCATENATE("INSERT INTO Assignments(playerId,rosterId,round,pick) VALUES (",Players[PlayerId],",0,0,0)")</f>
        <v>INSERT INTO Assignments(playerId,rosterId,round,pick) VALUES (176,0,0,0)</v>
      </c>
    </row>
    <row r="178" spans="1:9" x14ac:dyDescent="0.25">
      <c r="A178" s="16">
        <v>177</v>
      </c>
      <c r="B178" s="13" t="s">
        <v>941</v>
      </c>
      <c r="C178" s="16">
        <v>177</v>
      </c>
      <c r="D178" s="5" t="s">
        <v>19</v>
      </c>
      <c r="E178" s="5" t="s">
        <v>5</v>
      </c>
      <c r="F178" s="6">
        <f>VLOOKUP(Players[Team],Teams[],2,FALSE)</f>
        <v>23</v>
      </c>
      <c r="G178" s="3">
        <f>VLOOKUP(Players[Pos],Positions[],2,FALSE)</f>
        <v>2</v>
      </c>
      <c r="H178" s="3" t="str">
        <f>CONCATENATE("INSERT INTO Players(playerName,positionId,teamId) VALUES ('",Players[Name],"',",Players[PositionId],",",Players[TeamId],")")</f>
        <v>INSERT INTO Players(playerName,positionId,teamId) VALUES ('Jalen Richard',2,23)</v>
      </c>
      <c r="I178" s="3" t="str">
        <f>CONCATENATE("INSERT INTO Assignments(playerId,rosterId,round,pick) VALUES (",Players[PlayerId],",0,0,0)")</f>
        <v>INSERT INTO Assignments(playerId,rosterId,round,pick) VALUES (177,0,0,0)</v>
      </c>
    </row>
    <row r="179" spans="1:9" x14ac:dyDescent="0.25">
      <c r="A179" s="16">
        <v>178</v>
      </c>
      <c r="B179" s="13" t="s">
        <v>141</v>
      </c>
      <c r="C179" s="16">
        <v>178</v>
      </c>
      <c r="D179" s="5" t="s">
        <v>7</v>
      </c>
      <c r="E179" s="5" t="s">
        <v>171</v>
      </c>
      <c r="F179" s="6">
        <f>VLOOKUP(Players[Team],Teams[],2,FALSE)</f>
        <v>18</v>
      </c>
      <c r="G179" s="3">
        <f>VLOOKUP(Players[Pos],Positions[],2,FALSE)</f>
        <v>6</v>
      </c>
      <c r="H179" s="3" t="str">
        <f>CONCATENATE("INSERT INTO Players(playerName,positionId,teamId) VALUES ('",Players[Name],"',",Players[PositionId],",",Players[TeamId],")")</f>
        <v>INSERT INTO Players(playerName,positionId,teamId) VALUES ('Minnesota',6,18)</v>
      </c>
      <c r="I179" s="3" t="str">
        <f>CONCATENATE("INSERT INTO Assignments(playerId,rosterId,round,pick) VALUES (",Players[PlayerId],",0,0,0)")</f>
        <v>INSERT INTO Assignments(playerId,rosterId,round,pick) VALUES (178,0,0,0)</v>
      </c>
    </row>
    <row r="180" spans="1:9" x14ac:dyDescent="0.25">
      <c r="A180" s="16">
        <v>179</v>
      </c>
      <c r="B180" s="13" t="s">
        <v>131</v>
      </c>
      <c r="C180" s="16">
        <v>179</v>
      </c>
      <c r="D180" s="5" t="s">
        <v>15</v>
      </c>
      <c r="E180" s="5" t="s">
        <v>171</v>
      </c>
      <c r="F180" s="6">
        <f>VLOOKUP(Players[Team],Teams[],2,FALSE)</f>
        <v>25</v>
      </c>
      <c r="G180" s="3">
        <f>VLOOKUP(Players[Pos],Positions[],2,FALSE)</f>
        <v>6</v>
      </c>
      <c r="H180" s="3" t="str">
        <f>CONCATENATE("INSERT INTO Players(playerName,positionId,teamId) VALUES ('",Players[Name],"',",Players[PositionId],",",Players[TeamId],")")</f>
        <v>INSERT INTO Players(playerName,positionId,teamId) VALUES ('Pittsburgh',6,25)</v>
      </c>
      <c r="I180" s="3" t="str">
        <f>CONCATENATE("INSERT INTO Assignments(playerId,rosterId,round,pick) VALUES (",Players[PlayerId],",0,0,0)")</f>
        <v>INSERT INTO Assignments(playerId,rosterId,round,pick) VALUES (179,0,0,0)</v>
      </c>
    </row>
    <row r="181" spans="1:9" x14ac:dyDescent="0.25">
      <c r="A181" s="16">
        <v>180</v>
      </c>
      <c r="B181" s="13" t="s">
        <v>309</v>
      </c>
      <c r="C181" s="16">
        <v>180</v>
      </c>
      <c r="D181" s="5" t="s">
        <v>31</v>
      </c>
      <c r="E181" s="5" t="s">
        <v>14</v>
      </c>
      <c r="F181" s="6">
        <f>VLOOKUP(Players[Team],Teams[],2,FALSE)</f>
        <v>28</v>
      </c>
      <c r="G181" s="3">
        <f>VLOOKUP(Players[Pos],Positions[],2,FALSE)</f>
        <v>3</v>
      </c>
      <c r="H181" s="3" t="str">
        <f>CONCATENATE("INSERT INTO Players(playerName,positionId,teamId) VALUES ('",Players[Name],"',",Players[PositionId],",",Players[TeamId],")")</f>
        <v>INSERT INTO Players(playerName,positionId,teamId) VALUES ('Marquise Goodwin',3,28)</v>
      </c>
      <c r="I181" s="3" t="str">
        <f>CONCATENATE("INSERT INTO Assignments(playerId,rosterId,round,pick) VALUES (",Players[PlayerId],",0,0,0)")</f>
        <v>INSERT INTO Assignments(playerId,rosterId,round,pick) VALUES (180,0,0,0)</v>
      </c>
    </row>
    <row r="182" spans="1:9" x14ac:dyDescent="0.25">
      <c r="A182" s="16">
        <v>181</v>
      </c>
      <c r="B182" s="13" t="s">
        <v>278</v>
      </c>
      <c r="C182" s="16">
        <v>181</v>
      </c>
      <c r="D182" s="5" t="s">
        <v>695</v>
      </c>
      <c r="E182" s="5" t="s">
        <v>14</v>
      </c>
      <c r="F182" s="6">
        <f>VLOOKUP(Players[Team],Teams[],2,FALSE)</f>
        <v>26</v>
      </c>
      <c r="G182" s="3">
        <f>VLOOKUP(Players[Pos],Positions[],2,FALSE)</f>
        <v>3</v>
      </c>
      <c r="H182" s="3" t="str">
        <f>CONCATENATE("INSERT INTO Players(playerName,positionId,teamId) VALUES ('",Players[Name],"',",Players[PositionId],",",Players[TeamId],")")</f>
        <v>INSERT INTO Players(playerName,positionId,teamId) VALUES ('Mike Williams',3,26)</v>
      </c>
      <c r="I182" s="3" t="str">
        <f>CONCATENATE("INSERT INTO Assignments(playerId,rosterId,round,pick) VALUES (",Players[PlayerId],",0,0,0)")</f>
        <v>INSERT INTO Assignments(playerId,rosterId,round,pick) VALUES (181,0,0,0)</v>
      </c>
    </row>
    <row r="183" spans="1:9" x14ac:dyDescent="0.25">
      <c r="A183" s="16">
        <v>182</v>
      </c>
      <c r="B183" s="13" t="s">
        <v>388</v>
      </c>
      <c r="C183" s="16">
        <v>182</v>
      </c>
      <c r="D183" s="5" t="s">
        <v>21</v>
      </c>
      <c r="E183" s="5" t="s">
        <v>14</v>
      </c>
      <c r="F183" s="6">
        <f>VLOOKUP(Players[Team],Teams[],2,FALSE)</f>
        <v>24</v>
      </c>
      <c r="G183" s="3">
        <f>VLOOKUP(Players[Pos],Positions[],2,FALSE)</f>
        <v>3</v>
      </c>
      <c r="H183" s="3" t="str">
        <f>CONCATENATE("INSERT INTO Players(playerName,positionId,teamId) VALUES ('",Players[Name],"',",Players[PositionId],",",Players[TeamId],")")</f>
        <v>INSERT INTO Players(playerName,positionId,teamId) VALUES ('Nelson Agholor',3,24)</v>
      </c>
      <c r="I183" s="3" t="str">
        <f>CONCATENATE("INSERT INTO Assignments(playerId,rosterId,round,pick) VALUES (",Players[PlayerId],",0,0,0)")</f>
        <v>INSERT INTO Assignments(playerId,rosterId,round,pick) VALUES (182,0,0,0)</v>
      </c>
    </row>
    <row r="184" spans="1:9" x14ac:dyDescent="0.25">
      <c r="A184" s="16">
        <v>183</v>
      </c>
      <c r="B184" s="13" t="s">
        <v>277</v>
      </c>
      <c r="C184" s="16">
        <v>183</v>
      </c>
      <c r="D184" s="5" t="s">
        <v>66</v>
      </c>
      <c r="E184" s="5" t="s">
        <v>5</v>
      </c>
      <c r="F184" s="6">
        <f>VLOOKUP(Players[Team],Teams[],2,FALSE)</f>
        <v>7</v>
      </c>
      <c r="G184" s="3">
        <f>VLOOKUP(Players[Pos],Positions[],2,FALSE)</f>
        <v>2</v>
      </c>
      <c r="H184" s="3" t="str">
        <f>CONCATENATE("INSERT INTO Players(playerName,positionId,teamId) VALUES ('",Players[Name],"',",Players[PositionId],",",Players[TeamId],")")</f>
        <v>INSERT INTO Players(playerName,positionId,teamId) VALUES ('Giovani Bernard',2,7)</v>
      </c>
      <c r="I184" s="3" t="str">
        <f>CONCATENATE("INSERT INTO Assignments(playerId,rosterId,round,pick) VALUES (",Players[PlayerId],",0,0,0)")</f>
        <v>INSERT INTO Assignments(playerId,rosterId,round,pick) VALUES (183,0,0,0)</v>
      </c>
    </row>
    <row r="185" spans="1:9" x14ac:dyDescent="0.25">
      <c r="A185" s="16">
        <v>184</v>
      </c>
      <c r="B185" s="13" t="s">
        <v>182</v>
      </c>
      <c r="C185" s="16">
        <v>184</v>
      </c>
      <c r="D185" s="16" t="s">
        <v>26</v>
      </c>
      <c r="E185" s="16" t="s">
        <v>46</v>
      </c>
      <c r="F185" s="6">
        <f>VLOOKUP(Players[Team],Teams[],2,FALSE)</f>
        <v>20</v>
      </c>
      <c r="G185" s="3">
        <f>VLOOKUP(Players[Pos],Positions[],2,FALSE)</f>
        <v>4</v>
      </c>
      <c r="H185" s="3" t="str">
        <f>CONCATENATE("INSERT INTO Players(playerName,positionId,teamId) VALUES ('",Players[Name],"',",Players[PositionId],",",Players[TeamId],")")</f>
        <v>INSERT INTO Players(playerName,positionId,teamId) VALUES ('Coby Fleener',4,20)</v>
      </c>
      <c r="I185" s="3" t="str">
        <f>CONCATENATE("INSERT INTO Assignments(playerId,rosterId,round,pick) VALUES (",Players[PlayerId],",0,0,0)")</f>
        <v>INSERT INTO Assignments(playerId,rosterId,round,pick) VALUES (184,0,0,0)</v>
      </c>
    </row>
    <row r="186" spans="1:9" x14ac:dyDescent="0.25">
      <c r="A186" s="16">
        <v>185</v>
      </c>
      <c r="B186" s="18" t="s">
        <v>819</v>
      </c>
      <c r="C186" s="16">
        <v>185</v>
      </c>
      <c r="D186" s="19" t="s">
        <v>12</v>
      </c>
      <c r="E186" s="19" t="s">
        <v>14</v>
      </c>
      <c r="F186" s="6">
        <f>VLOOKUP(Players[Team],Teams[],2,FALSE)</f>
        <v>31</v>
      </c>
      <c r="G186" s="3">
        <f>VLOOKUP(Players[Pos],Positions[],2,FALSE)</f>
        <v>3</v>
      </c>
      <c r="H186" s="3" t="str">
        <f>CONCATENATE("INSERT INTO Players(playerName,positionId,teamId) VALUES ('",Players[Name],"',",Players[PositionId],",",Players[TeamId],")")</f>
        <v>INSERT INTO Players(playerName,positionId,teamId) VALUES ('Corey Davis',3,31)</v>
      </c>
      <c r="I186" s="3" t="str">
        <f>CONCATENATE("INSERT INTO Assignments(playerId,rosterId,round,pick) VALUES (",Players[PlayerId],",0,0,0)")</f>
        <v>INSERT INTO Assignments(playerId,rosterId,round,pick) VALUES (185,0,0,0)</v>
      </c>
    </row>
    <row r="187" spans="1:9" x14ac:dyDescent="0.25">
      <c r="A187" s="16">
        <v>186</v>
      </c>
      <c r="B187" s="13" t="s">
        <v>385</v>
      </c>
      <c r="C187" s="16">
        <v>186</v>
      </c>
      <c r="D187" s="5" t="s">
        <v>10</v>
      </c>
      <c r="E187" s="5" t="s">
        <v>14</v>
      </c>
      <c r="F187" s="6">
        <f>VLOOKUP(Players[Team],Teams[],2,FALSE)</f>
        <v>3</v>
      </c>
      <c r="G187" s="3">
        <f>VLOOKUP(Players[Pos],Positions[],2,FALSE)</f>
        <v>3</v>
      </c>
      <c r="H187" s="3" t="str">
        <f>CONCATENATE("INSERT INTO Players(playerName,positionId,teamId) VALUES ('",Players[Name],"',",Players[PositionId],",",Players[TeamId],")")</f>
        <v>INSERT INTO Players(playerName,positionId,teamId) VALUES ('Jeremy Maclin',3,3)</v>
      </c>
      <c r="I187" s="3" t="str">
        <f>CONCATENATE("INSERT INTO Assignments(playerId,rosterId,round,pick) VALUES (",Players[PlayerId],",0,0,0)")</f>
        <v>INSERT INTO Assignments(playerId,rosterId,round,pick) VALUES (186,0,0,0)</v>
      </c>
    </row>
    <row r="188" spans="1:9" x14ac:dyDescent="0.25">
      <c r="A188" s="3">
        <v>187</v>
      </c>
      <c r="B188" s="13" t="s">
        <v>1249</v>
      </c>
      <c r="C188" s="1">
        <v>187</v>
      </c>
      <c r="D188" s="5" t="s">
        <v>56</v>
      </c>
      <c r="E188" s="5" t="s">
        <v>118</v>
      </c>
      <c r="F188" s="6">
        <f>VLOOKUP(Players[Team],Teams[],2,FALSE)</f>
        <v>4</v>
      </c>
      <c r="G188" s="3">
        <f>VLOOKUP(Players[Pos],Positions[],2,FALSE)</f>
        <v>5</v>
      </c>
      <c r="H188" s="3" t="str">
        <f>CONCATENATE("INSERT INTO Players(playerName,positionId,teamId) VALUES ('",Players[Name],"',",Players[PositionId],",",Players[TeamId],")")</f>
        <v>INSERT INTO Players(playerName,positionId,teamId) VALUES ('Stephen Hauschka',5,4)</v>
      </c>
      <c r="I188" s="3" t="str">
        <f>CONCATENATE("INSERT INTO Assignments(playerId,rosterId,round,pick) VALUES (",Players[PlayerId],",0,0,0)")</f>
        <v>INSERT INTO Assignments(playerId,rosterId,round,pick) VALUES (187,0,0,0)</v>
      </c>
    </row>
    <row r="189" spans="1:9" x14ac:dyDescent="0.25">
      <c r="A189" s="16">
        <v>188</v>
      </c>
      <c r="B189" s="13" t="s">
        <v>822</v>
      </c>
      <c r="C189" s="16">
        <v>188</v>
      </c>
      <c r="D189" s="16" t="s">
        <v>48</v>
      </c>
      <c r="E189" s="16" t="s">
        <v>14</v>
      </c>
      <c r="F189" s="6">
        <f>VLOOKUP(Players[Team],Teams[],2,FALSE)</f>
        <v>5</v>
      </c>
      <c r="G189" s="3">
        <f>VLOOKUP(Players[Pos],Positions[],2,FALSE)</f>
        <v>3</v>
      </c>
      <c r="H189" s="3" t="str">
        <f>CONCATENATE("INSERT INTO Players(playerName,positionId,teamId) VALUES ('",Players[Name],"',",Players[PositionId],",",Players[TeamId],")")</f>
        <v>INSERT INTO Players(playerName,positionId,teamId) VALUES ('Curtis Samuel',3,5)</v>
      </c>
      <c r="I189" s="3" t="str">
        <f>CONCATENATE("INSERT INTO Assignments(playerId,rosterId,round,pick) VALUES (",Players[PlayerId],",0,0,0)")</f>
        <v>INSERT INTO Assignments(playerId,rosterId,round,pick) VALUES (188,0,0,0)</v>
      </c>
    </row>
    <row r="190" spans="1:9" x14ac:dyDescent="0.25">
      <c r="A190" s="16">
        <v>189</v>
      </c>
      <c r="B190" s="13" t="s">
        <v>1247</v>
      </c>
      <c r="C190" s="16">
        <v>189</v>
      </c>
      <c r="D190" s="5" t="s">
        <v>56</v>
      </c>
      <c r="E190" s="5" t="s">
        <v>14</v>
      </c>
      <c r="F190" s="6">
        <f>VLOOKUP(Players[Team],Teams[],2,FALSE)</f>
        <v>4</v>
      </c>
      <c r="G190" s="3">
        <f>VLOOKUP(Players[Pos],Positions[],2,FALSE)</f>
        <v>3</v>
      </c>
      <c r="H190" s="3" t="str">
        <f>CONCATENATE("INSERT INTO Players(playerName,positionId,teamId) VALUES ('",Players[Name],"',",Players[PositionId],",",Players[TeamId],")")</f>
        <v>INSERT INTO Players(playerName,positionId,teamId) VALUES ('Zay Jones',3,4)</v>
      </c>
      <c r="I190" s="3" t="str">
        <f>CONCATENATE("INSERT INTO Assignments(playerId,rosterId,round,pick) VALUES (",Players[PlayerId],",0,0,0)")</f>
        <v>INSERT INTO Assignments(playerId,rosterId,round,pick) VALUES (189,0,0,0)</v>
      </c>
    </row>
    <row r="191" spans="1:9" x14ac:dyDescent="0.25">
      <c r="A191" s="3">
        <v>190</v>
      </c>
      <c r="B191" s="13" t="s">
        <v>586</v>
      </c>
      <c r="C191" s="1">
        <v>190</v>
      </c>
      <c r="D191" s="5" t="s">
        <v>577</v>
      </c>
      <c r="E191" s="5" t="s">
        <v>118</v>
      </c>
      <c r="F191" s="6">
        <f>VLOOKUP(Players[Team],Teams[],2,FALSE)</f>
        <v>15</v>
      </c>
      <c r="G191" s="3">
        <f>VLOOKUP(Players[Pos],Positions[],2,FALSE)</f>
        <v>5</v>
      </c>
      <c r="H191" s="3" t="str">
        <f>CONCATENATE("INSERT INTO Players(playerName,positionId,teamId) VALUES ('",Players[Name],"',",Players[PositionId],",",Players[TeamId],")")</f>
        <v>INSERT INTO Players(playerName,positionId,teamId) VALUES ('Jason Myers',5,15)</v>
      </c>
      <c r="I191" s="3" t="str">
        <f>CONCATENATE("INSERT INTO Assignments(playerId,rosterId,round,pick) VALUES (",Players[PlayerId],",0,0,0)")</f>
        <v>INSERT INTO Assignments(playerId,rosterId,round,pick) VALUES (190,0,0,0)</v>
      </c>
    </row>
    <row r="192" spans="1:9" x14ac:dyDescent="0.25">
      <c r="A192" s="16">
        <v>191</v>
      </c>
      <c r="B192" s="13" t="s">
        <v>143</v>
      </c>
      <c r="C192" s="16">
        <v>191</v>
      </c>
      <c r="D192" s="5" t="s">
        <v>13</v>
      </c>
      <c r="E192" s="5" t="s">
        <v>171</v>
      </c>
      <c r="F192" s="6">
        <f>VLOOKUP(Players[Team],Teams[],2,FALSE)</f>
        <v>2</v>
      </c>
      <c r="G192" s="3">
        <f>VLOOKUP(Players[Pos],Positions[],2,FALSE)</f>
        <v>6</v>
      </c>
      <c r="H192" s="3" t="str">
        <f>CONCATENATE("INSERT INTO Players(playerName,positionId,teamId) VALUES ('",Players[Name],"',",Players[PositionId],",",Players[TeamId],")")</f>
        <v>INSERT INTO Players(playerName,positionId,teamId) VALUES ('Atlanta',6,2)</v>
      </c>
      <c r="I192" s="3" t="str">
        <f>CONCATENATE("INSERT INTO Assignments(playerId,rosterId,round,pick) VALUES (",Players[PlayerId],",0,0,0)")</f>
        <v>INSERT INTO Assignments(playerId,rosterId,round,pick) VALUES (191,0,0,0)</v>
      </c>
    </row>
    <row r="193" spans="1:9" x14ac:dyDescent="0.25">
      <c r="A193" s="16">
        <v>192</v>
      </c>
      <c r="B193" s="13" t="s">
        <v>1031</v>
      </c>
      <c r="C193" s="16">
        <v>192</v>
      </c>
      <c r="D193" s="5" t="s">
        <v>24</v>
      </c>
      <c r="E193" s="5" t="s">
        <v>14</v>
      </c>
      <c r="F193" s="6">
        <f>VLOOKUP(Players[Team],Teams[],2,FALSE)</f>
        <v>11</v>
      </c>
      <c r="G193" s="3">
        <f>VLOOKUP(Players[Pos],Positions[],2,FALSE)</f>
        <v>3</v>
      </c>
      <c r="H193" s="3" t="str">
        <f>CONCATENATE("INSERT INTO Players(playerName,positionId,teamId) VALUES ('",Players[Name],"',",Players[PositionId],",",Players[TeamId],")")</f>
        <v>INSERT INTO Players(playerName,positionId,teamId) VALUES ('Kenny Golladay',3,11)</v>
      </c>
      <c r="I193" s="3" t="str">
        <f>CONCATENATE("INSERT INTO Assignments(playerId,rosterId,round,pick) VALUES (",Players[PlayerId],",0,0,0)")</f>
        <v>INSERT INTO Assignments(playerId,rosterId,round,pick) VALUES (192,0,0,0)</v>
      </c>
    </row>
    <row r="194" spans="1:9" x14ac:dyDescent="0.25">
      <c r="A194" s="16">
        <v>193</v>
      </c>
      <c r="B194" s="16" t="s">
        <v>132</v>
      </c>
      <c r="C194" s="16">
        <v>193</v>
      </c>
      <c r="D194" s="5" t="s">
        <v>21</v>
      </c>
      <c r="E194" s="5" t="s">
        <v>171</v>
      </c>
      <c r="F194" s="6">
        <f>VLOOKUP(Players[Team],Teams[],2,FALSE)</f>
        <v>24</v>
      </c>
      <c r="G194" s="3">
        <f>VLOOKUP(Players[Pos],Positions[],2,FALSE)</f>
        <v>6</v>
      </c>
      <c r="H194" s="3" t="str">
        <f>CONCATENATE("INSERT INTO Players(playerName,positionId,teamId) VALUES ('",Players[Name],"',",Players[PositionId],",",Players[TeamId],")")</f>
        <v>INSERT INTO Players(playerName,positionId,teamId) VALUES ('Philadelphia',6,24)</v>
      </c>
      <c r="I194" s="3" t="str">
        <f>CONCATENATE("INSERT INTO Assignments(playerId,rosterId,round,pick) VALUES (",Players[PlayerId],",0,0,0)")</f>
        <v>INSERT INTO Assignments(playerId,rosterId,round,pick) VALUES (193,0,0,0)</v>
      </c>
    </row>
    <row r="195" spans="1:9" x14ac:dyDescent="0.25">
      <c r="A195" s="16">
        <v>194</v>
      </c>
      <c r="B195" s="13" t="s">
        <v>474</v>
      </c>
      <c r="C195" s="16">
        <v>194</v>
      </c>
      <c r="D195" s="5" t="s">
        <v>4</v>
      </c>
      <c r="E195" s="5" t="s">
        <v>46</v>
      </c>
      <c r="F195" s="6">
        <f>VLOOKUP(Players[Team],Teams[],2,FALSE)</f>
        <v>13</v>
      </c>
      <c r="G195" s="3">
        <f>VLOOKUP(Players[Pos],Positions[],2,FALSE)</f>
        <v>4</v>
      </c>
      <c r="H195" s="3" t="str">
        <f>CONCATENATE("INSERT INTO Players(playerName,positionId,teamId) VALUES ('",Players[Name],"',",Players[PositionId],",",Players[TeamId],")")</f>
        <v>INSERT INTO Players(playerName,positionId,teamId) VALUES ('C.J. Fiedorowicz',4,13)</v>
      </c>
      <c r="I195" s="3" t="str">
        <f>CONCATENATE("INSERT INTO Assignments(playerId,rosterId,round,pick) VALUES (",Players[PlayerId],",0,0,0)")</f>
        <v>INSERT INTO Assignments(playerId,rosterId,round,pick) VALUES (194,0,0,0)</v>
      </c>
    </row>
    <row r="196" spans="1:9" x14ac:dyDescent="0.25">
      <c r="A196" s="16">
        <v>195</v>
      </c>
      <c r="B196" s="13" t="s">
        <v>416</v>
      </c>
      <c r="C196" s="16">
        <v>195</v>
      </c>
      <c r="D196" s="16" t="s">
        <v>577</v>
      </c>
      <c r="E196" s="16" t="s">
        <v>14</v>
      </c>
      <c r="F196" s="6">
        <f>VLOOKUP(Players[Team],Teams[],2,FALSE)</f>
        <v>15</v>
      </c>
      <c r="G196" s="3">
        <f>VLOOKUP(Players[Pos],Positions[],2,FALSE)</f>
        <v>3</v>
      </c>
      <c r="H196" s="3" t="str">
        <f>CONCATENATE("INSERT INTO Players(playerName,positionId,teamId) VALUES ('",Players[Name],"',",Players[PositionId],",",Players[TeamId],")")</f>
        <v>INSERT INTO Players(playerName,positionId,teamId) VALUES ('Allen Hurns',3,15)</v>
      </c>
      <c r="I196" s="3" t="str">
        <f>CONCATENATE("INSERT INTO Assignments(playerId,rosterId,round,pick) VALUES (",Players[PlayerId],",0,0,0)")</f>
        <v>INSERT INTO Assignments(playerId,rosterId,round,pick) VALUES (195,0,0,0)</v>
      </c>
    </row>
    <row r="197" spans="1:9" x14ac:dyDescent="0.25">
      <c r="A197" s="16">
        <v>196</v>
      </c>
      <c r="B197" s="13" t="s">
        <v>133</v>
      </c>
      <c r="C197" s="16">
        <v>196</v>
      </c>
      <c r="D197" s="5" t="s">
        <v>10</v>
      </c>
      <c r="E197" s="5" t="s">
        <v>171</v>
      </c>
      <c r="F197" s="6">
        <f>VLOOKUP(Players[Team],Teams[],2,FALSE)</f>
        <v>3</v>
      </c>
      <c r="G197" s="3">
        <f>VLOOKUP(Players[Pos],Positions[],2,FALSE)</f>
        <v>6</v>
      </c>
      <c r="H197" s="3" t="str">
        <f>CONCATENATE("INSERT INTO Players(playerName,positionId,teamId) VALUES ('",Players[Name],"',",Players[PositionId],",",Players[TeamId],")")</f>
        <v>INSERT INTO Players(playerName,positionId,teamId) VALUES ('Baltimore',6,3)</v>
      </c>
      <c r="I197" s="3" t="str">
        <f>CONCATENATE("INSERT INTO Assignments(playerId,rosterId,round,pick) VALUES (",Players[PlayerId],",0,0,0)")</f>
        <v>INSERT INTO Assignments(playerId,rosterId,round,pick) VALUES (196,0,0,0)</v>
      </c>
    </row>
    <row r="198" spans="1:9" x14ac:dyDescent="0.25">
      <c r="A198" s="16">
        <v>197</v>
      </c>
      <c r="B198" s="13" t="s">
        <v>85</v>
      </c>
      <c r="C198" s="16">
        <v>197</v>
      </c>
      <c r="D198" s="16" t="s">
        <v>36</v>
      </c>
      <c r="E198" s="16" t="s">
        <v>14</v>
      </c>
      <c r="F198" s="6">
        <f>VLOOKUP(Players[Team],Teams[],2,FALSE)</f>
        <v>19</v>
      </c>
      <c r="G198" s="3">
        <f>VLOOKUP(Players[Pos],Positions[],2,FALSE)</f>
        <v>3</v>
      </c>
      <c r="H198" s="3" t="str">
        <f>CONCATENATE("INSERT INTO Players(playerName,positionId,teamId) VALUES ('",Players[Name],"',",Players[PositionId],",",Players[TeamId],")")</f>
        <v>INSERT INTO Players(playerName,positionId,teamId) VALUES ('Danny Amendola',3,19)</v>
      </c>
      <c r="I198" s="3" t="str">
        <f>CONCATENATE("INSERT INTO Assignments(playerId,rosterId,round,pick) VALUES (",Players[PlayerId],",0,0,0)")</f>
        <v>INSERT INTO Assignments(playerId,rosterId,round,pick) VALUES (197,0,0,0)</v>
      </c>
    </row>
    <row r="199" spans="1:9" x14ac:dyDescent="0.25">
      <c r="A199" s="16">
        <v>198</v>
      </c>
      <c r="B199" s="13" t="s">
        <v>374</v>
      </c>
      <c r="C199" s="16">
        <v>198</v>
      </c>
      <c r="D199" s="5" t="s">
        <v>7</v>
      </c>
      <c r="E199" s="5" t="s">
        <v>5</v>
      </c>
      <c r="F199" s="6">
        <f>VLOOKUP(Players[Team],Teams[],2,FALSE)</f>
        <v>18</v>
      </c>
      <c r="G199" s="3">
        <f>VLOOKUP(Players[Pos],Positions[],2,FALSE)</f>
        <v>2</v>
      </c>
      <c r="H199" s="3" t="str">
        <f>CONCATENATE("INSERT INTO Players(playerName,positionId,teamId) VALUES ('",Players[Name],"',",Players[PositionId],",",Players[TeamId],")")</f>
        <v>INSERT INTO Players(playerName,positionId,teamId) VALUES ('Latavius Murray',2,18)</v>
      </c>
      <c r="I199" s="3" t="str">
        <f>CONCATENATE("INSERT INTO Assignments(playerId,rosterId,round,pick) VALUES (",Players[PlayerId],",0,0,0)")</f>
        <v>INSERT INTO Assignments(playerId,rosterId,round,pick) VALUES (198,0,0,0)</v>
      </c>
    </row>
    <row r="200" spans="1:9" x14ac:dyDescent="0.25">
      <c r="A200" s="16">
        <v>199</v>
      </c>
      <c r="B200" s="13" t="s">
        <v>189</v>
      </c>
      <c r="C200" s="16">
        <v>199</v>
      </c>
      <c r="D200" s="5" t="s">
        <v>32</v>
      </c>
      <c r="E200" s="5" t="s">
        <v>5</v>
      </c>
      <c r="F200" s="6">
        <f>VLOOKUP(Players[Team],Teams[],2,FALSE)</f>
        <v>14</v>
      </c>
      <c r="G200" s="3">
        <f>VLOOKUP(Players[Pos],Positions[],2,FALSE)</f>
        <v>2</v>
      </c>
      <c r="H200" s="3" t="str">
        <f>CONCATENATE("INSERT INTO Players(playerName,positionId,teamId) VALUES ('",Players[Name],"',",Players[PositionId],",",Players[TeamId],")")</f>
        <v>INSERT INTO Players(playerName,positionId,teamId) VALUES ('Robert Turbin',2,14)</v>
      </c>
      <c r="I200" s="3" t="str">
        <f>CONCATENATE("INSERT INTO Assignments(playerId,rosterId,round,pick) VALUES (",Players[PlayerId],",0,0,0)")</f>
        <v>INSERT INTO Assignments(playerId,rosterId,round,pick) VALUES (199,0,0,0)</v>
      </c>
    </row>
    <row r="201" spans="1:9" x14ac:dyDescent="0.25">
      <c r="A201" s="16">
        <v>200</v>
      </c>
      <c r="B201" s="16" t="s">
        <v>130</v>
      </c>
      <c r="C201" s="16">
        <v>200</v>
      </c>
      <c r="D201" s="5" t="s">
        <v>17</v>
      </c>
      <c r="E201" s="5" t="s">
        <v>171</v>
      </c>
      <c r="F201" s="6">
        <f>VLOOKUP(Players[Team],Teams[],2,FALSE)</f>
        <v>12</v>
      </c>
      <c r="G201" s="3">
        <f>VLOOKUP(Players[Pos],Positions[],2,FALSE)</f>
        <v>6</v>
      </c>
      <c r="H201" s="3" t="str">
        <f>CONCATENATE("INSERT INTO Players(playerName,positionId,teamId) VALUES ('",Players[Name],"',",Players[PositionId],",",Players[TeamId],")")</f>
        <v>INSERT INTO Players(playerName,positionId,teamId) VALUES ('Green Bay',6,12)</v>
      </c>
      <c r="I201" s="3" t="str">
        <f>CONCATENATE("INSERT INTO Assignments(playerId,rosterId,round,pick) VALUES (",Players[PlayerId],",0,0,0)")</f>
        <v>INSERT INTO Assignments(playerId,rosterId,round,pick) VALUES (200,0,0,0)</v>
      </c>
    </row>
    <row r="202" spans="1:9" x14ac:dyDescent="0.25">
      <c r="A202" s="16">
        <v>201</v>
      </c>
      <c r="B202" s="13" t="s">
        <v>670</v>
      </c>
      <c r="C202" s="16">
        <v>201</v>
      </c>
      <c r="D202" s="5" t="s">
        <v>36</v>
      </c>
      <c r="E202" s="5" t="s">
        <v>14</v>
      </c>
      <c r="F202" s="6">
        <f>VLOOKUP(Players[Team],Teams[],2,FALSE)</f>
        <v>19</v>
      </c>
      <c r="G202" s="3">
        <f>VLOOKUP(Players[Pos],Positions[],2,FALSE)</f>
        <v>3</v>
      </c>
      <c r="H202" s="3" t="str">
        <f>CONCATENATE("INSERT INTO Players(playerName,positionId,teamId) VALUES ('",Players[Name],"',",Players[PositionId],",",Players[TeamId],")")</f>
        <v>INSERT INTO Players(playerName,positionId,teamId) VALUES ('Malcolm Mitchell',3,19)</v>
      </c>
      <c r="I202" s="3" t="str">
        <f>CONCATENATE("INSERT INTO Assignments(playerId,rosterId,round,pick) VALUES (",Players[PlayerId],",0,0,0)")</f>
        <v>INSERT INTO Assignments(playerId,rosterId,round,pick) VALUES (201,0,0,0)</v>
      </c>
    </row>
    <row r="203" spans="1:9" x14ac:dyDescent="0.25">
      <c r="A203" s="3">
        <v>202</v>
      </c>
      <c r="B203" s="13" t="s">
        <v>1250</v>
      </c>
      <c r="C203" s="1">
        <v>202</v>
      </c>
      <c r="D203" s="5" t="s">
        <v>7</v>
      </c>
      <c r="E203" s="5" t="s">
        <v>118</v>
      </c>
      <c r="F203" s="6">
        <f>VLOOKUP(Players[Team],Teams[],2,FALSE)</f>
        <v>18</v>
      </c>
      <c r="G203" s="3">
        <f>VLOOKUP(Players[Pos],Positions[],2,FALSE)</f>
        <v>5</v>
      </c>
      <c r="H203" s="3" t="str">
        <f>CONCATENATE("INSERT INTO Players(playerName,positionId,teamId) VALUES ('",Players[Name],"',",Players[PositionId],",",Players[TeamId],")")</f>
        <v>INSERT INTO Players(playerName,positionId,teamId) VALUES ('Kai Forbath',5,18)</v>
      </c>
      <c r="I203" s="3" t="str">
        <f>CONCATENATE("INSERT INTO Assignments(playerId,rosterId,round,pick) VALUES (",Players[PlayerId],",0,0,0)")</f>
        <v>INSERT INTO Assignments(playerId,rosterId,round,pick) VALUES (202,0,0,0)</v>
      </c>
    </row>
    <row r="204" spans="1:9" x14ac:dyDescent="0.25">
      <c r="A204" s="3">
        <v>203</v>
      </c>
      <c r="B204" s="13" t="s">
        <v>583</v>
      </c>
      <c r="C204" s="1">
        <v>203</v>
      </c>
      <c r="D204" s="5" t="s">
        <v>34</v>
      </c>
      <c r="E204" s="5" t="s">
        <v>118</v>
      </c>
      <c r="F204" s="6">
        <f>VLOOKUP(Players[Team],Teams[],2,FALSE)</f>
        <v>6</v>
      </c>
      <c r="G204" s="3">
        <f>VLOOKUP(Players[Pos],Positions[],2,FALSE)</f>
        <v>5</v>
      </c>
      <c r="H204" s="3" t="str">
        <f>CONCATENATE("INSERT INTO Players(playerName,positionId,teamId) VALUES ('",Players[Name],"',",Players[PositionId],",",Players[TeamId],")")</f>
        <v>INSERT INTO Players(playerName,positionId,teamId) VALUES ('Connor Barth',5,6)</v>
      </c>
      <c r="I204" s="3" t="str">
        <f>CONCATENATE("INSERT INTO Assignments(playerId,rosterId,round,pick) VALUES (",Players[PlayerId],",0,0,0)")</f>
        <v>INSERT INTO Assignments(playerId,rosterId,round,pick) VALUES (203,0,0,0)</v>
      </c>
    </row>
    <row r="205" spans="1:9" x14ac:dyDescent="0.25">
      <c r="A205" s="16">
        <v>204</v>
      </c>
      <c r="B205" s="13" t="s">
        <v>590</v>
      </c>
      <c r="C205" s="16">
        <v>204</v>
      </c>
      <c r="D205" s="5" t="s">
        <v>27</v>
      </c>
      <c r="E205" s="5" t="s">
        <v>171</v>
      </c>
      <c r="F205" s="6">
        <f>VLOOKUP(Players[Team],Teams[],2,FALSE)</f>
        <v>21</v>
      </c>
      <c r="G205" s="3">
        <f>VLOOKUP(Players[Pos],Positions[],2,FALSE)</f>
        <v>6</v>
      </c>
      <c r="H205" s="3" t="str">
        <f>CONCATENATE("INSERT INTO Players(playerName,positionId,teamId) VALUES ('",Players[Name],"',",Players[PositionId],",",Players[TeamId],")")</f>
        <v>INSERT INTO Players(playerName,positionId,teamId) VALUES ('New York Giants',6,21)</v>
      </c>
      <c r="I205" s="3" t="str">
        <f>CONCATENATE("INSERT INTO Assignments(playerId,rosterId,round,pick) VALUES (",Players[PlayerId],",0,0,0)")</f>
        <v>INSERT INTO Assignments(playerId,rosterId,round,pick) VALUES (204,0,0,0)</v>
      </c>
    </row>
    <row r="206" spans="1:9" x14ac:dyDescent="0.25">
      <c r="A206" s="16">
        <v>205</v>
      </c>
      <c r="B206" s="13" t="s">
        <v>109</v>
      </c>
      <c r="C206" s="16">
        <v>205</v>
      </c>
      <c r="D206" s="16" t="s">
        <v>66</v>
      </c>
      <c r="E206" s="16" t="s">
        <v>14</v>
      </c>
      <c r="F206" s="6">
        <f>VLOOKUP(Players[Team],Teams[],2,FALSE)</f>
        <v>7</v>
      </c>
      <c r="G206" s="3">
        <f>VLOOKUP(Players[Pos],Positions[],2,FALSE)</f>
        <v>3</v>
      </c>
      <c r="H206" s="3" t="str">
        <f>CONCATENATE("INSERT INTO Players(playerName,positionId,teamId) VALUES ('",Players[Name],"',",Players[PositionId],",",Players[TeamId],")")</f>
        <v>INSERT INTO Players(playerName,positionId,teamId) VALUES ('Brandon LaFell',3,7)</v>
      </c>
      <c r="I206" s="3" t="str">
        <f>CONCATENATE("INSERT INTO Assignments(playerId,rosterId,round,pick) VALUES (",Players[PlayerId],",0,0,0)")</f>
        <v>INSERT INTO Assignments(playerId,rosterId,round,pick) VALUES (205,0,0,0)</v>
      </c>
    </row>
    <row r="207" spans="1:9" x14ac:dyDescent="0.25">
      <c r="A207" s="16">
        <v>206</v>
      </c>
      <c r="B207" s="13" t="s">
        <v>146</v>
      </c>
      <c r="C207" s="16">
        <v>206</v>
      </c>
      <c r="D207" s="5" t="s">
        <v>19</v>
      </c>
      <c r="E207" s="5" t="s">
        <v>171</v>
      </c>
      <c r="F207" s="6">
        <f>VLOOKUP(Players[Team],Teams[],2,FALSE)</f>
        <v>23</v>
      </c>
      <c r="G207" s="3">
        <f>VLOOKUP(Players[Pos],Positions[],2,FALSE)</f>
        <v>6</v>
      </c>
      <c r="H207" s="3" t="str">
        <f>CONCATENATE("INSERT INTO Players(playerName,positionId,teamId) VALUES ('",Players[Name],"',",Players[PositionId],",",Players[TeamId],")")</f>
        <v>INSERT INTO Players(playerName,positionId,teamId) VALUES ('Oakland',6,23)</v>
      </c>
      <c r="I207" s="3" t="str">
        <f>CONCATENATE("INSERT INTO Assignments(playerId,rosterId,round,pick) VALUES (",Players[PlayerId],",0,0,0)")</f>
        <v>INSERT INTO Assignments(playerId,rosterId,round,pick) VALUES (206,0,0,0)</v>
      </c>
    </row>
    <row r="208" spans="1:9" x14ac:dyDescent="0.25">
      <c r="A208" s="16">
        <v>207</v>
      </c>
      <c r="B208" s="13" t="s">
        <v>8</v>
      </c>
      <c r="C208" s="16">
        <v>207</v>
      </c>
      <c r="D208" s="5" t="s">
        <v>52</v>
      </c>
      <c r="E208" s="5" t="s">
        <v>5</v>
      </c>
      <c r="F208" s="6">
        <f>VLOOKUP(Players[Team],Teams[],2,FALSE)</f>
        <v>10</v>
      </c>
      <c r="G208" s="3">
        <f>VLOOKUP(Players[Pos],Positions[],2,FALSE)</f>
        <v>2</v>
      </c>
      <c r="H208" s="3" t="str">
        <f>CONCATENATE("INSERT INTO Players(playerName,positionId,teamId) VALUES ('",Players[Name],"',",Players[PositionId],",",Players[TeamId],")")</f>
        <v>INSERT INTO Players(playerName,positionId,teamId) VALUES ('Jamaal Charles',2,10)</v>
      </c>
      <c r="I208" s="3" t="str">
        <f>CONCATENATE("INSERT INTO Assignments(playerId,rosterId,round,pick) VALUES (",Players[PlayerId],",0,0,0)")</f>
        <v>INSERT INTO Assignments(playerId,rosterId,round,pick) VALUES (207,0,0,0)</v>
      </c>
    </row>
    <row r="209" spans="1:9" x14ac:dyDescent="0.25">
      <c r="A209" s="16">
        <v>208</v>
      </c>
      <c r="B209" s="13" t="s">
        <v>1107</v>
      </c>
      <c r="C209" s="16">
        <v>208</v>
      </c>
      <c r="D209" s="5" t="s">
        <v>43</v>
      </c>
      <c r="E209" s="5" t="s">
        <v>46</v>
      </c>
      <c r="F209" s="6">
        <f>VLOOKUP(Players[Team],Teams[],2,FALSE)</f>
        <v>30</v>
      </c>
      <c r="G209" s="3">
        <f>VLOOKUP(Players[Pos],Positions[],2,FALSE)</f>
        <v>4</v>
      </c>
      <c r="H209" s="3" t="str">
        <f>CONCATENATE("INSERT INTO Players(playerName,positionId,teamId) VALUES ('",Players[Name],"',",Players[PositionId],",",Players[TeamId],")")</f>
        <v>INSERT INTO Players(playerName,positionId,teamId) VALUES ('O.J. Howard',4,30)</v>
      </c>
      <c r="I209" s="3" t="str">
        <f>CONCATENATE("INSERT INTO Assignments(playerId,rosterId,round,pick) VALUES (",Players[PlayerId],",0,0,0)")</f>
        <v>INSERT INTO Assignments(playerId,rosterId,round,pick) VALUES (208,0,0,0)</v>
      </c>
    </row>
    <row r="210" spans="1:9" x14ac:dyDescent="0.25">
      <c r="A210" s="16">
        <v>209</v>
      </c>
      <c r="B210" s="13" t="s">
        <v>198</v>
      </c>
      <c r="C210" s="16">
        <v>209</v>
      </c>
      <c r="D210" s="16" t="s">
        <v>36</v>
      </c>
      <c r="E210" s="16" t="s">
        <v>46</v>
      </c>
      <c r="F210" s="6">
        <f>VLOOKUP(Players[Team],Teams[],2,FALSE)</f>
        <v>19</v>
      </c>
      <c r="G210" s="3">
        <f>VLOOKUP(Players[Pos],Positions[],2,FALSE)</f>
        <v>4</v>
      </c>
      <c r="H210" s="3" t="str">
        <f>CONCATENATE("INSERT INTO Players(playerName,positionId,teamId) VALUES ('",Players[Name],"',",Players[PositionId],",",Players[TeamId],")")</f>
        <v>INSERT INTO Players(playerName,positionId,teamId) VALUES ('Dwayne Allen',4,19)</v>
      </c>
      <c r="I210" s="3" t="str">
        <f>CONCATENATE("INSERT INTO Assignments(playerId,rosterId,round,pick) VALUES (",Players[PlayerId],",0,0,0)")</f>
        <v>INSERT INTO Assignments(playerId,rosterId,round,pick) VALUES (209,0,0,0)</v>
      </c>
    </row>
    <row r="211" spans="1:9" x14ac:dyDescent="0.25">
      <c r="A211" s="3">
        <v>210</v>
      </c>
      <c r="B211" s="13" t="s">
        <v>1251</v>
      </c>
      <c r="C211" s="1">
        <v>210</v>
      </c>
      <c r="D211" s="5" t="s">
        <v>27</v>
      </c>
      <c r="E211" s="5" t="s">
        <v>118</v>
      </c>
      <c r="F211" s="6">
        <f>VLOOKUP(Players[Team],Teams[],2,FALSE)</f>
        <v>21</v>
      </c>
      <c r="G211" s="3">
        <f>VLOOKUP(Players[Pos],Positions[],2,FALSE)</f>
        <v>5</v>
      </c>
      <c r="H211" s="3" t="str">
        <f>CONCATENATE("INSERT INTO Players(playerName,positionId,teamId) VALUES ('",Players[Name],"',",Players[PositionId],",",Players[TeamId],")")</f>
        <v>INSERT INTO Players(playerName,positionId,teamId) VALUES ('Aldrick Rosas',5,21)</v>
      </c>
      <c r="I211" s="3" t="str">
        <f>CONCATENATE("INSERT INTO Assignments(playerId,rosterId,round,pick) VALUES (",Players[PlayerId],",0,0,0)")</f>
        <v>INSERT INTO Assignments(playerId,rosterId,round,pick) VALUES (210,0,0,0)</v>
      </c>
    </row>
    <row r="212" spans="1:9" x14ac:dyDescent="0.25">
      <c r="A212" s="16">
        <v>211</v>
      </c>
      <c r="B212" s="16" t="s">
        <v>287</v>
      </c>
      <c r="C212" s="16">
        <v>211</v>
      </c>
      <c r="D212" s="5" t="s">
        <v>34</v>
      </c>
      <c r="E212" s="5" t="s">
        <v>14</v>
      </c>
      <c r="F212" s="6">
        <f>VLOOKUP(Players[Team],Teams[],2,FALSE)</f>
        <v>6</v>
      </c>
      <c r="G212" s="3">
        <f>VLOOKUP(Players[Pos],Positions[],2,FALSE)</f>
        <v>3</v>
      </c>
      <c r="H212" s="3" t="str">
        <f>CONCATENATE("INSERT INTO Players(playerName,positionId,teamId) VALUES ('",Players[Name],"',",Players[PositionId],",",Players[TeamId],")")</f>
        <v>INSERT INTO Players(playerName,positionId,teamId) VALUES ('Markus Wheaton',3,6)</v>
      </c>
      <c r="I212" s="3" t="str">
        <f>CONCATENATE("INSERT INTO Assignments(playerId,rosterId,round,pick) VALUES (",Players[PlayerId],",0,0,0)")</f>
        <v>INSERT INTO Assignments(playerId,rosterId,round,pick) VALUES (211,0,0,0)</v>
      </c>
    </row>
    <row r="213" spans="1:9" x14ac:dyDescent="0.25">
      <c r="A213" s="16">
        <v>212</v>
      </c>
      <c r="B213" s="13" t="s">
        <v>380</v>
      </c>
      <c r="C213" s="16">
        <v>212</v>
      </c>
      <c r="D213" s="5" t="s">
        <v>48</v>
      </c>
      <c r="E213" s="5" t="s">
        <v>5</v>
      </c>
      <c r="F213" s="6">
        <f>VLOOKUP(Players[Team],Teams[],2,FALSE)</f>
        <v>5</v>
      </c>
      <c r="G213" s="3">
        <f>VLOOKUP(Players[Pos],Positions[],2,FALSE)</f>
        <v>2</v>
      </c>
      <c r="H213" s="3" t="str">
        <f>CONCATENATE("INSERT INTO Players(playerName,positionId,teamId) VALUES ('",Players[Name],"',",Players[PositionId],",",Players[TeamId],")")</f>
        <v>INSERT INTO Players(playerName,positionId,teamId) VALUES ('Jonathan Stewart',2,5)</v>
      </c>
      <c r="I213" s="3" t="str">
        <f>CONCATENATE("INSERT INTO Assignments(playerId,rosterId,round,pick) VALUES (",Players[PlayerId],",0,0,0)")</f>
        <v>INSERT INTO Assignments(playerId,rosterId,round,pick) VALUES (212,0,0,0)</v>
      </c>
    </row>
    <row r="214" spans="1:9" x14ac:dyDescent="0.25">
      <c r="A214" s="16">
        <v>213</v>
      </c>
      <c r="B214" s="13" t="s">
        <v>293</v>
      </c>
      <c r="C214" s="16">
        <v>213</v>
      </c>
      <c r="D214" s="5" t="s">
        <v>37</v>
      </c>
      <c r="E214" s="5" t="s">
        <v>14</v>
      </c>
      <c r="F214" s="6">
        <f>VLOOKUP(Players[Team],Teams[],2,FALSE)</f>
        <v>9</v>
      </c>
      <c r="G214" s="3">
        <f>VLOOKUP(Players[Pos],Positions[],2,FALSE)</f>
        <v>3</v>
      </c>
      <c r="H214" s="3" t="str">
        <f>CONCATENATE("INSERT INTO Players(playerName,positionId,teamId) VALUES ('",Players[Name],"',",Players[PositionId],",",Players[TeamId],")")</f>
        <v>INSERT INTO Players(playerName,positionId,teamId) VALUES ('Terrance Williams',3,9)</v>
      </c>
      <c r="I214" s="3" t="str">
        <f>CONCATENATE("INSERT INTO Assignments(playerId,rosterId,round,pick) VALUES (",Players[PlayerId],",0,0,0)")</f>
        <v>INSERT INTO Assignments(playerId,rosterId,round,pick) VALUES (213,0,0,0)</v>
      </c>
    </row>
    <row r="215" spans="1:9" x14ac:dyDescent="0.25">
      <c r="A215" s="16">
        <v>214</v>
      </c>
      <c r="B215" s="13" t="s">
        <v>45</v>
      </c>
      <c r="C215" s="16">
        <v>214</v>
      </c>
      <c r="D215" s="16" t="s">
        <v>695</v>
      </c>
      <c r="E215" s="16" t="s">
        <v>46</v>
      </c>
      <c r="F215" s="6">
        <f>VLOOKUP(Players[Team],Teams[],2,FALSE)</f>
        <v>26</v>
      </c>
      <c r="G215" s="3">
        <f>VLOOKUP(Players[Pos],Positions[],2,FALSE)</f>
        <v>4</v>
      </c>
      <c r="H215" s="3" t="str">
        <f>CONCATENATE("INSERT INTO Players(playerName,positionId,teamId) VALUES ('",Players[Name],"',",Players[PositionId],",",Players[TeamId],")")</f>
        <v>INSERT INTO Players(playerName,positionId,teamId) VALUES ('Antonio Gates',4,26)</v>
      </c>
      <c r="I215" s="3" t="str">
        <f>CONCATENATE("INSERT INTO Assignments(playerId,rosterId,round,pick) VALUES (",Players[PlayerId],",0,0,0)")</f>
        <v>INSERT INTO Assignments(playerId,rosterId,round,pick) VALUES (214,0,0,0)</v>
      </c>
    </row>
    <row r="216" spans="1:9" x14ac:dyDescent="0.25">
      <c r="A216" s="16">
        <v>215</v>
      </c>
      <c r="B216" s="13" t="s">
        <v>154</v>
      </c>
      <c r="C216" s="16">
        <v>215</v>
      </c>
      <c r="D216" s="5" t="s">
        <v>66</v>
      </c>
      <c r="E216" s="5" t="s">
        <v>171</v>
      </c>
      <c r="F216" s="6">
        <f>VLOOKUP(Players[Team],Teams[],2,FALSE)</f>
        <v>7</v>
      </c>
      <c r="G216" s="3">
        <f>VLOOKUP(Players[Pos],Positions[],2,FALSE)</f>
        <v>6</v>
      </c>
      <c r="H216" s="3" t="str">
        <f>CONCATENATE("INSERT INTO Players(playerName,positionId,teamId) VALUES ('",Players[Name],"',",Players[PositionId],",",Players[TeamId],")")</f>
        <v>INSERT INTO Players(playerName,positionId,teamId) VALUES ('Cincinnati',6,7)</v>
      </c>
      <c r="I216" s="3" t="str">
        <f>CONCATENATE("INSERT INTO Assignments(playerId,rosterId,round,pick) VALUES (",Players[PlayerId],",0,0,0)")</f>
        <v>INSERT INTO Assignments(playerId,rosterId,round,pick) VALUES (215,0,0,0)</v>
      </c>
    </row>
    <row r="217" spans="1:9" x14ac:dyDescent="0.25">
      <c r="A217" s="16">
        <v>216</v>
      </c>
      <c r="B217" s="13" t="s">
        <v>18</v>
      </c>
      <c r="C217" s="16">
        <v>216</v>
      </c>
      <c r="D217" s="16" t="s">
        <v>37</v>
      </c>
      <c r="E217" s="16" t="s">
        <v>5</v>
      </c>
      <c r="F217" s="6">
        <f>VLOOKUP(Players[Team],Teams[],2,FALSE)</f>
        <v>9</v>
      </c>
      <c r="G217" s="3">
        <f>VLOOKUP(Players[Pos],Positions[],2,FALSE)</f>
        <v>2</v>
      </c>
      <c r="H217" s="3" t="str">
        <f>CONCATENATE("INSERT INTO Players(playerName,positionId,teamId) VALUES ('",Players[Name],"',",Players[PositionId],",",Players[TeamId],")")</f>
        <v>INSERT INTO Players(playerName,positionId,teamId) VALUES ('Darren McFadden',2,9)</v>
      </c>
      <c r="I217" s="3" t="str">
        <f>CONCATENATE("INSERT INTO Assignments(playerId,rosterId,round,pick) VALUES (",Players[PlayerId],",0,0,0)")</f>
        <v>INSERT INTO Assignments(playerId,rosterId,round,pick) VALUES (216,0,0,0)</v>
      </c>
    </row>
    <row r="218" spans="1:9" x14ac:dyDescent="0.25">
      <c r="A218" s="16">
        <v>217</v>
      </c>
      <c r="B218" s="13" t="s">
        <v>413</v>
      </c>
      <c r="C218" s="16">
        <v>217</v>
      </c>
      <c r="D218" s="16" t="s">
        <v>43</v>
      </c>
      <c r="E218" s="16" t="s">
        <v>5</v>
      </c>
      <c r="F218" s="6">
        <f>VLOOKUP(Players[Team],Teams[],2,FALSE)</f>
        <v>30</v>
      </c>
      <c r="G218" s="3">
        <f>VLOOKUP(Players[Pos],Positions[],2,FALSE)</f>
        <v>2</v>
      </c>
      <c r="H218" s="3" t="str">
        <f>CONCATENATE("INSERT INTO Players(playerName,positionId,teamId) VALUES ('",Players[Name],"',",Players[PositionId],",",Players[TeamId],")")</f>
        <v>INSERT INTO Players(playerName,positionId,teamId) VALUES ('Charles Sims',2,30)</v>
      </c>
      <c r="I218" s="3" t="str">
        <f>CONCATENATE("INSERT INTO Assignments(playerId,rosterId,round,pick) VALUES (",Players[PlayerId],",0,0,0)")</f>
        <v>INSERT INTO Assignments(playerId,rosterId,round,pick) VALUES (217,0,0,0)</v>
      </c>
    </row>
    <row r="219" spans="1:9" x14ac:dyDescent="0.25">
      <c r="A219" s="16">
        <v>218</v>
      </c>
      <c r="B219" s="13" t="s">
        <v>155</v>
      </c>
      <c r="C219" s="16">
        <v>218</v>
      </c>
      <c r="D219" s="5" t="s">
        <v>56</v>
      </c>
      <c r="E219" s="5" t="s">
        <v>171</v>
      </c>
      <c r="F219" s="6">
        <f>VLOOKUP(Players[Team],Teams[],2,FALSE)</f>
        <v>4</v>
      </c>
      <c r="G219" s="3">
        <f>VLOOKUP(Players[Pos],Positions[],2,FALSE)</f>
        <v>6</v>
      </c>
      <c r="H219" s="3" t="str">
        <f>CONCATENATE("INSERT INTO Players(playerName,positionId,teamId) VALUES ('",Players[Name],"',",Players[PositionId],",",Players[TeamId],")")</f>
        <v>INSERT INTO Players(playerName,positionId,teamId) VALUES ('Buffalo',6,4)</v>
      </c>
      <c r="I219" s="3" t="str">
        <f>CONCATENATE("INSERT INTO Assignments(playerId,rosterId,round,pick) VALUES (",Players[PlayerId],",0,0,0)")</f>
        <v>INSERT INTO Assignments(playerId,rosterId,round,pick) VALUES (218,0,0,0)</v>
      </c>
    </row>
    <row r="220" spans="1:9" x14ac:dyDescent="0.25">
      <c r="A220" s="16">
        <v>219</v>
      </c>
      <c r="B220" s="13" t="s">
        <v>392</v>
      </c>
      <c r="C220" s="16">
        <v>219</v>
      </c>
      <c r="D220" s="16" t="s">
        <v>48</v>
      </c>
      <c r="E220" s="16" t="s">
        <v>14</v>
      </c>
      <c r="F220" s="6">
        <f>VLOOKUP(Players[Team],Teams[],2,FALSE)</f>
        <v>5</v>
      </c>
      <c r="G220" s="3">
        <f>VLOOKUP(Players[Pos],Positions[],2,FALSE)</f>
        <v>3</v>
      </c>
      <c r="H220" s="3" t="str">
        <f>CONCATENATE("INSERT INTO Players(playerName,positionId,teamId) VALUES ('",Players[Name],"',",Players[PositionId],",",Players[TeamId],")")</f>
        <v>INSERT INTO Players(playerName,positionId,teamId) VALUES ('Devin Funchess',3,5)</v>
      </c>
      <c r="I220" s="3" t="str">
        <f>CONCATENATE("INSERT INTO Assignments(playerId,rosterId,round,pick) VALUES (",Players[PlayerId],",0,0,0)")</f>
        <v>INSERT INTO Assignments(playerId,rosterId,round,pick) VALUES (219,0,0,0)</v>
      </c>
    </row>
    <row r="221" spans="1:9" x14ac:dyDescent="0.25">
      <c r="A221" s="16">
        <v>220</v>
      </c>
      <c r="B221" s="13" t="s">
        <v>621</v>
      </c>
      <c r="C221" s="16">
        <v>220</v>
      </c>
      <c r="D221" s="5" t="s">
        <v>13</v>
      </c>
      <c r="E221" s="5" t="s">
        <v>46</v>
      </c>
      <c r="F221" s="6">
        <f>VLOOKUP(Players[Team],Teams[],2,FALSE)</f>
        <v>2</v>
      </c>
      <c r="G221" s="3">
        <f>VLOOKUP(Players[Pos],Positions[],2,FALSE)</f>
        <v>4</v>
      </c>
      <c r="H221" s="3" t="str">
        <f>CONCATENATE("INSERT INTO Players(playerName,positionId,teamId) VALUES ('",Players[Name],"',",Players[PositionId],",",Players[TeamId],")")</f>
        <v>INSERT INTO Players(playerName,positionId,teamId) VALUES ('Austin Hooper',4,2)</v>
      </c>
      <c r="I221" s="3" t="str">
        <f>CONCATENATE("INSERT INTO Assignments(playerId,rosterId,round,pick) VALUES (",Players[PlayerId],",0,0,0)")</f>
        <v>INSERT INTO Assignments(playerId,rosterId,round,pick) VALUES (220,0,0,0)</v>
      </c>
    </row>
    <row r="222" spans="1:9" x14ac:dyDescent="0.25">
      <c r="A222" s="16">
        <v>221</v>
      </c>
      <c r="B222" s="13" t="s">
        <v>157</v>
      </c>
      <c r="C222" s="16">
        <v>221</v>
      </c>
      <c r="D222" s="5" t="s">
        <v>577</v>
      </c>
      <c r="E222" s="5" t="s">
        <v>171</v>
      </c>
      <c r="F222" s="6">
        <f>VLOOKUP(Players[Team],Teams[],2,FALSE)</f>
        <v>15</v>
      </c>
      <c r="G222" s="3">
        <f>VLOOKUP(Players[Pos],Positions[],2,FALSE)</f>
        <v>6</v>
      </c>
      <c r="H222" s="3" t="str">
        <f>CONCATENATE("INSERT INTO Players(playerName,positionId,teamId) VALUES ('",Players[Name],"',",Players[PositionId],",",Players[TeamId],")")</f>
        <v>INSERT INTO Players(playerName,positionId,teamId) VALUES ('Jacksonville',6,15)</v>
      </c>
      <c r="I222" s="3" t="str">
        <f>CONCATENATE("INSERT INTO Assignments(playerId,rosterId,round,pick) VALUES (",Players[PlayerId],",0,0,0)")</f>
        <v>INSERT INTO Assignments(playerId,rosterId,round,pick) VALUES (221,0,0,0)</v>
      </c>
    </row>
    <row r="223" spans="1:9" x14ac:dyDescent="0.25">
      <c r="A223" s="3">
        <v>222</v>
      </c>
      <c r="B223" s="13" t="s">
        <v>123</v>
      </c>
      <c r="C223" s="1">
        <v>222</v>
      </c>
      <c r="D223" s="5" t="s">
        <v>43</v>
      </c>
      <c r="E223" s="5" t="s">
        <v>118</v>
      </c>
      <c r="F223" s="6">
        <f>VLOOKUP(Players[Team],Teams[],2,FALSE)</f>
        <v>30</v>
      </c>
      <c r="G223" s="3">
        <f>VLOOKUP(Players[Pos],Positions[],2,FALSE)</f>
        <v>5</v>
      </c>
      <c r="H223" s="3" t="str">
        <f>CONCATENATE("INSERT INTO Players(playerName,positionId,teamId) VALUES ('",Players[Name],"',",Players[PositionId],",",Players[TeamId],")")</f>
        <v>INSERT INTO Players(playerName,positionId,teamId) VALUES ('Nick Folk',5,30)</v>
      </c>
      <c r="I223" s="3" t="str">
        <f>CONCATENATE("INSERT INTO Assignments(playerId,rosterId,round,pick) VALUES (",Players[PlayerId],",0,0,0)")</f>
        <v>INSERT INTO Assignments(playerId,rosterId,round,pick) VALUES (222,0,0,0)</v>
      </c>
    </row>
    <row r="224" spans="1:9" x14ac:dyDescent="0.25">
      <c r="A224" s="16">
        <v>223</v>
      </c>
      <c r="B224" s="13" t="s">
        <v>149</v>
      </c>
      <c r="C224" s="16">
        <v>223</v>
      </c>
      <c r="D224" s="5" t="s">
        <v>43</v>
      </c>
      <c r="E224" s="5" t="s">
        <v>171</v>
      </c>
      <c r="F224" s="6">
        <f>VLOOKUP(Players[Team],Teams[],2,FALSE)</f>
        <v>30</v>
      </c>
      <c r="G224" s="3">
        <f>VLOOKUP(Players[Pos],Positions[],2,FALSE)</f>
        <v>6</v>
      </c>
      <c r="H224" s="3" t="str">
        <f>CONCATENATE("INSERT INTO Players(playerName,positionId,teamId) VALUES ('",Players[Name],"',",Players[PositionId],",",Players[TeamId],")")</f>
        <v>INSERT INTO Players(playerName,positionId,teamId) VALUES ('Tampa Bay',6,30)</v>
      </c>
      <c r="I224" s="3" t="str">
        <f>CONCATENATE("INSERT INTO Assignments(playerId,rosterId,round,pick) VALUES (",Players[PlayerId],",0,0,0)")</f>
        <v>INSERT INTO Assignments(playerId,rosterId,round,pick) VALUES (223,0,0,0)</v>
      </c>
    </row>
    <row r="225" spans="1:9" x14ac:dyDescent="0.25">
      <c r="A225" s="16">
        <v>224</v>
      </c>
      <c r="B225" s="13" t="s">
        <v>411</v>
      </c>
      <c r="C225" s="16">
        <v>224</v>
      </c>
      <c r="D225" s="5" t="s">
        <v>36</v>
      </c>
      <c r="E225" s="5" t="s">
        <v>14</v>
      </c>
      <c r="F225" s="6">
        <f>VLOOKUP(Players[Team],Teams[],2,FALSE)</f>
        <v>19</v>
      </c>
      <c r="G225" s="3">
        <f>VLOOKUP(Players[Pos],Positions[],2,FALSE)</f>
        <v>3</v>
      </c>
      <c r="H225" s="3" t="str">
        <f>CONCATENATE("INSERT INTO Players(playerName,positionId,teamId) VALUES ('",Players[Name],"',",Players[PositionId],",",Players[TeamId],")")</f>
        <v>INSERT INTO Players(playerName,positionId,teamId) VALUES ('Phillip Dorsett',3,19)</v>
      </c>
      <c r="I225" s="3" t="str">
        <f>CONCATENATE("INSERT INTO Assignments(playerId,rosterId,round,pick) VALUES (",Players[PlayerId],",0,0,0)")</f>
        <v>INSERT INTO Assignments(playerId,rosterId,round,pick) VALUES (224,0,0,0)</v>
      </c>
    </row>
    <row r="226" spans="1:9" x14ac:dyDescent="0.25">
      <c r="A226" s="16">
        <v>225</v>
      </c>
      <c r="B226" s="13" t="s">
        <v>946</v>
      </c>
      <c r="C226" s="16">
        <v>225</v>
      </c>
      <c r="D226" s="5" t="s">
        <v>17</v>
      </c>
      <c r="E226" s="5" t="s">
        <v>5</v>
      </c>
      <c r="F226" s="6">
        <f>VLOOKUP(Players[Team],Teams[],2,FALSE)</f>
        <v>12</v>
      </c>
      <c r="G226" s="3">
        <f>VLOOKUP(Players[Pos],Positions[],2,FALSE)</f>
        <v>2</v>
      </c>
      <c r="H226" s="3" t="str">
        <f>CONCATENATE("INSERT INTO Players(playerName,positionId,teamId) VALUES ('",Players[Name],"',",Players[PositionId],",",Players[TeamId],")")</f>
        <v>INSERT INTO Players(playerName,positionId,teamId) VALUES ('Jamaal Williams',2,12)</v>
      </c>
      <c r="I226" s="3" t="str">
        <f>CONCATENATE("INSERT INTO Assignments(playerId,rosterId,round,pick) VALUES (",Players[PlayerId],",0,0,0)")</f>
        <v>INSERT INTO Assignments(playerId,rosterId,round,pick) VALUES (225,0,0,0)</v>
      </c>
    </row>
    <row r="227" spans="1:9" x14ac:dyDescent="0.25">
      <c r="A227" s="16">
        <v>226</v>
      </c>
      <c r="B227" s="16" t="s">
        <v>142</v>
      </c>
      <c r="C227" s="16">
        <v>226</v>
      </c>
      <c r="D227" s="5" t="s">
        <v>50</v>
      </c>
      <c r="E227" s="5" t="s">
        <v>171</v>
      </c>
      <c r="F227" s="6">
        <f>VLOOKUP(Players[Team],Teams[],2,FALSE)</f>
        <v>17</v>
      </c>
      <c r="G227" s="3">
        <f>VLOOKUP(Players[Pos],Positions[],2,FALSE)</f>
        <v>6</v>
      </c>
      <c r="H227" s="3" t="str">
        <f>CONCATENATE("INSERT INTO Players(playerName,positionId,teamId) VALUES ('",Players[Name],"',",Players[PositionId],",",Players[TeamId],")")</f>
        <v>INSERT INTO Players(playerName,positionId,teamId) VALUES ('Miami',6,17)</v>
      </c>
      <c r="I227" s="3" t="str">
        <f>CONCATENATE("INSERT INTO Assignments(playerId,rosterId,round,pick) VALUES (",Players[PlayerId],",0,0,0)")</f>
        <v>INSERT INTO Assignments(playerId,rosterId,round,pick) VALUES (226,0,0,0)</v>
      </c>
    </row>
    <row r="228" spans="1:9" x14ac:dyDescent="0.25">
      <c r="A228" s="16">
        <v>227</v>
      </c>
      <c r="B228" s="16" t="s">
        <v>601</v>
      </c>
      <c r="C228" s="16">
        <v>227</v>
      </c>
      <c r="D228" s="16" t="s">
        <v>19</v>
      </c>
      <c r="E228" s="16" t="s">
        <v>5</v>
      </c>
      <c r="F228" s="6">
        <f>VLOOKUP(Players[Team],Teams[],2,FALSE)</f>
        <v>23</v>
      </c>
      <c r="G228" s="3">
        <f>VLOOKUP(Players[Pos],Positions[],2,FALSE)</f>
        <v>2</v>
      </c>
      <c r="H228" s="3" t="str">
        <f>CONCATENATE("INSERT INTO Players(playerName,positionId,teamId) VALUES ('",Players[Name],"',",Players[PositionId],",",Players[TeamId],")")</f>
        <v>INSERT INTO Players(playerName,positionId,teamId) VALUES ('DeAndre Washington',2,23)</v>
      </c>
      <c r="I228" s="3" t="str">
        <f>CONCATENATE("INSERT INTO Assignments(playerId,rosterId,round,pick) VALUES (",Players[PlayerId],",0,0,0)")</f>
        <v>INSERT INTO Assignments(playerId,rosterId,round,pick) VALUES (227,0,0,0)</v>
      </c>
    </row>
    <row r="229" spans="1:9" x14ac:dyDescent="0.25">
      <c r="A229" s="16">
        <v>228</v>
      </c>
      <c r="B229" s="13" t="s">
        <v>137</v>
      </c>
      <c r="C229" s="16">
        <v>228</v>
      </c>
      <c r="D229" s="5" t="s">
        <v>37</v>
      </c>
      <c r="E229" s="5" t="s">
        <v>171</v>
      </c>
      <c r="F229" s="6">
        <f>VLOOKUP(Players[Team],Teams[],2,FALSE)</f>
        <v>9</v>
      </c>
      <c r="G229" s="3">
        <f>VLOOKUP(Players[Pos],Positions[],2,FALSE)</f>
        <v>6</v>
      </c>
      <c r="H229" s="3" t="str">
        <f>CONCATENATE("INSERT INTO Players(playerName,positionId,teamId) VALUES ('",Players[Name],"',",Players[PositionId],",",Players[TeamId],")")</f>
        <v>INSERT INTO Players(playerName,positionId,teamId) VALUES ('Dallas',6,9)</v>
      </c>
      <c r="I229" s="3" t="str">
        <f>CONCATENATE("INSERT INTO Assignments(playerId,rosterId,round,pick) VALUES (",Players[PlayerId],",0,0,0)")</f>
        <v>INSERT INTO Assignments(playerId,rosterId,round,pick) VALUES (228,0,0,0)</v>
      </c>
    </row>
    <row r="230" spans="1:9" x14ac:dyDescent="0.25">
      <c r="A230" s="16">
        <v>229</v>
      </c>
      <c r="B230" s="13" t="s">
        <v>153</v>
      </c>
      <c r="C230" s="16">
        <v>229</v>
      </c>
      <c r="D230" s="5" t="s">
        <v>68</v>
      </c>
      <c r="E230" s="5" t="s">
        <v>171</v>
      </c>
      <c r="F230" s="6">
        <f>VLOOKUP(Players[Team],Teams[],2,FALSE)</f>
        <v>32</v>
      </c>
      <c r="G230" s="3">
        <f>VLOOKUP(Players[Pos],Positions[],2,FALSE)</f>
        <v>6</v>
      </c>
      <c r="H230" s="3" t="str">
        <f>CONCATENATE("INSERT INTO Players(playerName,positionId,teamId) VALUES ('",Players[Name],"',",Players[PositionId],",",Players[TeamId],")")</f>
        <v>INSERT INTO Players(playerName,positionId,teamId) VALUES ('Washington',6,32)</v>
      </c>
      <c r="I230" s="3" t="str">
        <f>CONCATENATE("INSERT INTO Assignments(playerId,rosterId,round,pick) VALUES (",Players[PlayerId],",0,0,0)")</f>
        <v>INSERT INTO Assignments(playerId,rosterId,round,pick) VALUES (229,0,0,0)</v>
      </c>
    </row>
    <row r="231" spans="1:9" x14ac:dyDescent="0.25">
      <c r="A231" s="16">
        <v>230</v>
      </c>
      <c r="B231" s="13" t="s">
        <v>981</v>
      </c>
      <c r="C231" s="16">
        <v>230</v>
      </c>
      <c r="D231" s="5" t="s">
        <v>66</v>
      </c>
      <c r="E231" s="5" t="s">
        <v>14</v>
      </c>
      <c r="F231" s="6">
        <f>VLOOKUP(Players[Team],Teams[],2,FALSE)</f>
        <v>7</v>
      </c>
      <c r="G231" s="3">
        <f>VLOOKUP(Players[Pos],Positions[],2,FALSE)</f>
        <v>3</v>
      </c>
      <c r="H231" s="3" t="str">
        <f>CONCATENATE("INSERT INTO Players(playerName,positionId,teamId) VALUES ('",Players[Name],"',",Players[PositionId],",",Players[TeamId],")")</f>
        <v>INSERT INTO Players(playerName,positionId,teamId) VALUES ('John Ross',3,7)</v>
      </c>
      <c r="I231" s="3" t="str">
        <f>CONCATENATE("INSERT INTO Assignments(playerId,rosterId,round,pick) VALUES (",Players[PlayerId],",0,0,0)")</f>
        <v>INSERT INTO Assignments(playerId,rosterId,round,pick) VALUES (230,0,0,0)</v>
      </c>
    </row>
    <row r="232" spans="1:9" x14ac:dyDescent="0.25">
      <c r="A232" s="3">
        <v>231</v>
      </c>
      <c r="B232" s="13" t="s">
        <v>122</v>
      </c>
      <c r="C232" s="1">
        <v>231</v>
      </c>
      <c r="D232" s="5" t="s">
        <v>31</v>
      </c>
      <c r="E232" s="5" t="s">
        <v>118</v>
      </c>
      <c r="F232" s="6">
        <f>VLOOKUP(Players[Team],Teams[],2,FALSE)</f>
        <v>28</v>
      </c>
      <c r="G232" s="3">
        <f>VLOOKUP(Players[Pos],Positions[],2,FALSE)</f>
        <v>5</v>
      </c>
      <c r="H232" s="3" t="str">
        <f>CONCATENATE("INSERT INTO Players(playerName,positionId,teamId) VALUES ('",Players[Name],"',",Players[PositionId],",",Players[TeamId],")")</f>
        <v>INSERT INTO Players(playerName,positionId,teamId) VALUES ('Robbie Gould',5,28)</v>
      </c>
      <c r="I232" s="3" t="str">
        <f>CONCATENATE("INSERT INTO Assignments(playerId,rosterId,round,pick) VALUES (",Players[PlayerId],",0,0,0)")</f>
        <v>INSERT INTO Assignments(playerId,rosterId,round,pick) VALUES (231,0,0,0)</v>
      </c>
    </row>
    <row r="233" spans="1:9" x14ac:dyDescent="0.25">
      <c r="A233" s="16">
        <v>232</v>
      </c>
      <c r="B233" s="16" t="s">
        <v>495</v>
      </c>
      <c r="C233" s="16">
        <v>232</v>
      </c>
      <c r="D233" s="16" t="s">
        <v>23</v>
      </c>
      <c r="E233" s="16" t="s">
        <v>14</v>
      </c>
      <c r="F233" s="6">
        <f>VLOOKUP(Players[Team],Teams[],2,FALSE)</f>
        <v>1</v>
      </c>
      <c r="G233" s="3">
        <f>VLOOKUP(Players[Pos],Positions[],2,FALSE)</f>
        <v>3</v>
      </c>
      <c r="H233" s="3" t="str">
        <f>CONCATENATE("INSERT INTO Players(playerName,positionId,teamId) VALUES ('",Players[Name],"',",Players[PositionId],",",Players[TeamId],")")</f>
        <v>INSERT INTO Players(playerName,positionId,teamId) VALUES ('J.J. Nelson',3,1)</v>
      </c>
      <c r="I233" s="3" t="str">
        <f>CONCATENATE("INSERT INTO Assignments(playerId,rosterId,round,pick) VALUES (",Players[PlayerId],",0,0,0)")</f>
        <v>INSERT INTO Assignments(playerId,rosterId,round,pick) VALUES (232,0,0,0)</v>
      </c>
    </row>
    <row r="234" spans="1:9" x14ac:dyDescent="0.25">
      <c r="A234" s="3">
        <v>233</v>
      </c>
      <c r="B234" s="13" t="s">
        <v>174</v>
      </c>
      <c r="C234" s="1">
        <v>233</v>
      </c>
      <c r="D234" s="5" t="s">
        <v>694</v>
      </c>
      <c r="E234" s="5" t="s">
        <v>118</v>
      </c>
      <c r="F234" s="6">
        <f>VLOOKUP(Players[Team],Teams[],2,FALSE)</f>
        <v>29</v>
      </c>
      <c r="G234" s="3">
        <f>VLOOKUP(Players[Pos],Positions[],2,FALSE)</f>
        <v>5</v>
      </c>
      <c r="H234" s="3" t="str">
        <f>CONCATENATE("INSERT INTO Players(playerName,positionId,teamId) VALUES ('",Players[Name],"',",Players[PositionId],",",Players[TeamId],")")</f>
        <v>INSERT INTO Players(playerName,positionId,teamId) VALUES ('Greg Zuerlein',5,29)</v>
      </c>
      <c r="I234" s="3" t="str">
        <f>CONCATENATE("INSERT INTO Assignments(playerId,rosterId,round,pick) VALUES (",Players[PlayerId],",0,0,0)")</f>
        <v>INSERT INTO Assignments(playerId,rosterId,round,pick) VALUES (233,0,0,0)</v>
      </c>
    </row>
    <row r="235" spans="1:9" x14ac:dyDescent="0.25">
      <c r="A235" s="16">
        <v>234</v>
      </c>
      <c r="B235" s="16" t="s">
        <v>1281</v>
      </c>
      <c r="C235" s="16">
        <v>234</v>
      </c>
      <c r="D235" s="16" t="s">
        <v>4</v>
      </c>
      <c r="E235" s="16" t="s">
        <v>5</v>
      </c>
      <c r="F235" s="6">
        <f>VLOOKUP(Players[Team],Teams[],2,FALSE)</f>
        <v>13</v>
      </c>
      <c r="G235" s="3">
        <f>VLOOKUP(Players[Pos],Positions[],2,FALSE)</f>
        <v>2</v>
      </c>
      <c r="H235" s="3" t="str">
        <f>CONCATENATE("INSERT INTO Players(playerName,positionId,teamId) VALUES ('",Players[Name],"',",Players[PositionId],",",Players[TeamId],")")</f>
        <v>INSERT INTO Players(playerName,positionId,teamId) VALUES ('DOnta Foreman',2,13)</v>
      </c>
      <c r="I235" s="3" t="str">
        <f>CONCATENATE("INSERT INTO Assignments(playerId,rosterId,round,pick) VALUES (",Players[PlayerId],",0,0,0)")</f>
        <v>INSERT INTO Assignments(playerId,rosterId,round,pick) VALUES (234,0,0,0)</v>
      </c>
    </row>
    <row r="236" spans="1:9" x14ac:dyDescent="0.25">
      <c r="A236" s="16">
        <v>235</v>
      </c>
      <c r="B236" s="13" t="s">
        <v>63</v>
      </c>
      <c r="C236" s="16">
        <v>235</v>
      </c>
      <c r="D236" s="5" t="s">
        <v>37</v>
      </c>
      <c r="E236" s="5" t="s">
        <v>46</v>
      </c>
      <c r="F236" s="6">
        <f>VLOOKUP(Players[Team],Teams[],2,FALSE)</f>
        <v>9</v>
      </c>
      <c r="G236" s="3">
        <f>VLOOKUP(Players[Pos],Positions[],2,FALSE)</f>
        <v>4</v>
      </c>
      <c r="H236" s="3" t="str">
        <f>CONCATENATE("INSERT INTO Players(playerName,positionId,teamId) VALUES ('",Players[Name],"',",Players[PositionId],",",Players[TeamId],")")</f>
        <v>INSERT INTO Players(playerName,positionId,teamId) VALUES ('Jason Witten',4,9)</v>
      </c>
      <c r="I236" s="3" t="str">
        <f>CONCATENATE("INSERT INTO Assignments(playerId,rosterId,round,pick) VALUES (",Players[PlayerId],",0,0,0)")</f>
        <v>INSERT INTO Assignments(playerId,rosterId,round,pick) VALUES (235,0,0,0)</v>
      </c>
    </row>
    <row r="237" spans="1:9" x14ac:dyDescent="0.25">
      <c r="A237" s="16">
        <v>236</v>
      </c>
      <c r="B237" s="16" t="s">
        <v>188</v>
      </c>
      <c r="C237" s="16">
        <v>236</v>
      </c>
      <c r="D237" s="5" t="s">
        <v>13</v>
      </c>
      <c r="E237" s="5" t="s">
        <v>14</v>
      </c>
      <c r="F237" s="6">
        <f>VLOOKUP(Players[Team],Teams[],2,FALSE)</f>
        <v>2</v>
      </c>
      <c r="G237" s="3">
        <f>VLOOKUP(Players[Pos],Positions[],2,FALSE)</f>
        <v>3</v>
      </c>
      <c r="H237" s="3" t="str">
        <f>CONCATENATE("INSERT INTO Players(playerName,positionId,teamId) VALUES ('",Players[Name],"',",Players[PositionId],",",Players[TeamId],")")</f>
        <v>INSERT INTO Players(playerName,positionId,teamId) VALUES ('Mohamed Sanu',3,2)</v>
      </c>
      <c r="I237" s="3" t="str">
        <f>CONCATENATE("INSERT INTO Assignments(playerId,rosterId,round,pick) VALUES (",Players[PlayerId],",0,0,0)")</f>
        <v>INSERT INTO Assignments(playerId,rosterId,round,pick) VALUES (236,0,0,0)</v>
      </c>
    </row>
    <row r="238" spans="1:9" x14ac:dyDescent="0.25">
      <c r="A238" s="16">
        <v>237</v>
      </c>
      <c r="B238" s="16" t="s">
        <v>423</v>
      </c>
      <c r="C238" s="16">
        <v>237</v>
      </c>
      <c r="D238" s="19" t="s">
        <v>56</v>
      </c>
      <c r="E238" s="19" t="s">
        <v>14</v>
      </c>
      <c r="F238" s="6">
        <f>VLOOKUP(Players[Team],Teams[],2,FALSE)</f>
        <v>4</v>
      </c>
      <c r="G238" s="3">
        <f>VLOOKUP(Players[Pos],Positions[],2,FALSE)</f>
        <v>3</v>
      </c>
      <c r="H238" s="3" t="str">
        <f>CONCATENATE("INSERT INTO Players(playerName,positionId,teamId) VALUES ('",Players[Name],"',",Players[PositionId],",",Players[TeamId],")")</f>
        <v>INSERT INTO Players(playerName,positionId,teamId) VALUES ('Andre Holmes',3,4)</v>
      </c>
      <c r="I238" s="3" t="str">
        <f>CONCATENATE("INSERT INTO Assignments(playerId,rosterId,round,pick) VALUES (",Players[PlayerId],",0,0,0)")</f>
        <v>INSERT INTO Assignments(playerId,rosterId,round,pick) VALUES (237,0,0,0)</v>
      </c>
    </row>
    <row r="239" spans="1:9" x14ac:dyDescent="0.25">
      <c r="A239" s="16">
        <v>238</v>
      </c>
      <c r="B239" s="13" t="s">
        <v>84</v>
      </c>
      <c r="C239" s="16">
        <v>238</v>
      </c>
      <c r="D239" s="16" t="s">
        <v>10</v>
      </c>
      <c r="E239" s="16" t="s">
        <v>5</v>
      </c>
      <c r="F239" s="6">
        <f>VLOOKUP(Players[Team],Teams[],2,FALSE)</f>
        <v>3</v>
      </c>
      <c r="G239" s="3">
        <f>VLOOKUP(Players[Pos],Positions[],2,FALSE)</f>
        <v>2</v>
      </c>
      <c r="H239" s="3" t="str">
        <f>CONCATENATE("INSERT INTO Players(playerName,positionId,teamId) VALUES ('",Players[Name],"',",Players[PositionId],",",Players[TeamId],")")</f>
        <v>INSERT INTO Players(playerName,positionId,teamId) VALUES ('Danny Woodhead',2,3)</v>
      </c>
      <c r="I239" s="3" t="str">
        <f>CONCATENATE("INSERT INTO Assignments(playerId,rosterId,round,pick) VALUES (",Players[PlayerId],",0,0,0)")</f>
        <v>INSERT INTO Assignments(playerId,rosterId,round,pick) VALUES (238,0,0,0)</v>
      </c>
    </row>
    <row r="240" spans="1:9" x14ac:dyDescent="0.25">
      <c r="A240" s="16">
        <v>239</v>
      </c>
      <c r="B240" s="16" t="s">
        <v>799</v>
      </c>
      <c r="C240" s="16">
        <v>239</v>
      </c>
      <c r="D240" s="16" t="s">
        <v>43</v>
      </c>
      <c r="E240" s="16" t="s">
        <v>14</v>
      </c>
      <c r="F240" s="6">
        <f>VLOOKUP(Players[Team],Teams[],2,FALSE)</f>
        <v>30</v>
      </c>
      <c r="G240" s="3">
        <f>VLOOKUP(Players[Pos],Positions[],2,FALSE)</f>
        <v>3</v>
      </c>
      <c r="H240" s="3" t="str">
        <f>CONCATENATE("INSERT INTO Players(playerName,positionId,teamId) VALUES ('",Players[Name],"',",Players[PositionId],",",Players[TeamId],")")</f>
        <v>INSERT INTO Players(playerName,positionId,teamId) VALUES ('Chris Godwin',3,30)</v>
      </c>
      <c r="I240" s="3" t="str">
        <f>CONCATENATE("INSERT INTO Assignments(playerId,rosterId,round,pick) VALUES (",Players[PlayerId],",0,0,0)")</f>
        <v>INSERT INTO Assignments(playerId,rosterId,round,pick) VALUES (239,0,0,0)</v>
      </c>
    </row>
    <row r="241" spans="1:9" x14ac:dyDescent="0.25">
      <c r="A241" s="16">
        <v>240</v>
      </c>
      <c r="B241" s="13" t="s">
        <v>193</v>
      </c>
      <c r="C241" s="16">
        <v>240</v>
      </c>
      <c r="D241" s="16" t="s">
        <v>56</v>
      </c>
      <c r="E241" s="16" t="s">
        <v>46</v>
      </c>
      <c r="F241" s="6">
        <f>VLOOKUP(Players[Team],Teams[],2,FALSE)</f>
        <v>4</v>
      </c>
      <c r="G241" s="3">
        <f>VLOOKUP(Players[Pos],Positions[],2,FALSE)</f>
        <v>4</v>
      </c>
      <c r="H241" s="3" t="str">
        <f>CONCATENATE("INSERT INTO Players(playerName,positionId,teamId) VALUES ('",Players[Name],"',",Players[PositionId],",",Players[TeamId],")")</f>
        <v>INSERT INTO Players(playerName,positionId,teamId) VALUES ('Charles Clay',4,4)</v>
      </c>
      <c r="I241" s="3" t="str">
        <f>CONCATENATE("INSERT INTO Assignments(playerId,rosterId,round,pick) VALUES (",Players[PlayerId],",0,0,0)")</f>
        <v>INSERT INTO Assignments(playerId,rosterId,round,pick) VALUES (240,0,0,0)</v>
      </c>
    </row>
    <row r="242" spans="1:9" x14ac:dyDescent="0.25">
      <c r="A242" s="16">
        <v>241</v>
      </c>
      <c r="B242" s="13" t="s">
        <v>148</v>
      </c>
      <c r="C242" s="16">
        <v>241</v>
      </c>
      <c r="D242" s="5" t="s">
        <v>12</v>
      </c>
      <c r="E242" s="5" t="s">
        <v>171</v>
      </c>
      <c r="F242" s="6">
        <f>VLOOKUP(Players[Team],Teams[],2,FALSE)</f>
        <v>31</v>
      </c>
      <c r="G242" s="3">
        <f>VLOOKUP(Players[Pos],Positions[],2,FALSE)</f>
        <v>6</v>
      </c>
      <c r="H242" s="3" t="str">
        <f>CONCATENATE("INSERT INTO Players(playerName,positionId,teamId) VALUES ('",Players[Name],"',",Players[PositionId],",",Players[TeamId],")")</f>
        <v>INSERT INTO Players(playerName,positionId,teamId) VALUES ('Tennessee',6,31)</v>
      </c>
      <c r="I242" s="3" t="str">
        <f>CONCATENATE("INSERT INTO Assignments(playerId,rosterId,round,pick) VALUES (",Players[PlayerId],",0,0,0)")</f>
        <v>INSERT INTO Assignments(playerId,rosterId,round,pick) VALUES (241,0,0,0)</v>
      </c>
    </row>
    <row r="243" spans="1:9" x14ac:dyDescent="0.25">
      <c r="A243" s="16">
        <v>242</v>
      </c>
      <c r="B243" s="16" t="s">
        <v>215</v>
      </c>
      <c r="C243" s="16">
        <v>242</v>
      </c>
      <c r="D243" s="16" t="s">
        <v>37</v>
      </c>
      <c r="E243" s="16" t="s">
        <v>5</v>
      </c>
      <c r="F243" s="6">
        <f>VLOOKUP(Players[Team],Teams[],2,FALSE)</f>
        <v>9</v>
      </c>
      <c r="G243" s="3">
        <f>VLOOKUP(Players[Pos],Positions[],2,FALSE)</f>
        <v>2</v>
      </c>
      <c r="H243" s="3" t="str">
        <f>CONCATENATE("INSERT INTO Players(playerName,positionId,teamId) VALUES ('",Players[Name],"',",Players[PositionId],",",Players[TeamId],")")</f>
        <v>INSERT INTO Players(playerName,positionId,teamId) VALUES ('Alfred Morris',2,9)</v>
      </c>
      <c r="I243" s="3" t="str">
        <f>CONCATENATE("INSERT INTO Assignments(playerId,rosterId,round,pick) VALUES (",Players[PlayerId],",0,0,0)")</f>
        <v>INSERT INTO Assignments(playerId,rosterId,round,pick) VALUES (242,0,0,0)</v>
      </c>
    </row>
    <row r="244" spans="1:9" x14ac:dyDescent="0.25">
      <c r="A244" s="16">
        <v>243</v>
      </c>
      <c r="B244" s="16" t="s">
        <v>463</v>
      </c>
      <c r="C244" s="16">
        <v>243</v>
      </c>
      <c r="D244" s="5" t="s">
        <v>43</v>
      </c>
      <c r="E244" s="5" t="s">
        <v>46</v>
      </c>
      <c r="F244" s="6">
        <f>VLOOKUP(Players[Team],Teams[],2,FALSE)</f>
        <v>30</v>
      </c>
      <c r="G244" s="3">
        <f>VLOOKUP(Players[Pos],Positions[],2,FALSE)</f>
        <v>4</v>
      </c>
      <c r="H244" s="3" t="str">
        <f>CONCATENATE("INSERT INTO Players(playerName,positionId,teamId) VALUES ('",Players[Name],"',",Players[PositionId],",",Players[TeamId],")")</f>
        <v>INSERT INTO Players(playerName,positionId,teamId) VALUES ('Cameron Brate',4,30)</v>
      </c>
      <c r="I244" s="3" t="str">
        <f>CONCATENATE("INSERT INTO Assignments(playerId,rosterId,round,pick) VALUES (",Players[PlayerId],",0,0,0)")</f>
        <v>INSERT INTO Assignments(playerId,rosterId,round,pick) VALUES (243,0,0,0)</v>
      </c>
    </row>
    <row r="245" spans="1:9" x14ac:dyDescent="0.25">
      <c r="A245" s="16">
        <v>244</v>
      </c>
      <c r="B245" s="13" t="s">
        <v>600</v>
      </c>
      <c r="C245" s="16">
        <v>244</v>
      </c>
      <c r="D245" s="5" t="s">
        <v>66</v>
      </c>
      <c r="E245" s="5" t="s">
        <v>14</v>
      </c>
      <c r="F245" s="6">
        <f>VLOOKUP(Players[Team],Teams[],2,FALSE)</f>
        <v>7</v>
      </c>
      <c r="G245" s="3">
        <f>VLOOKUP(Players[Pos],Positions[],2,FALSE)</f>
        <v>3</v>
      </c>
      <c r="H245" s="3" t="str">
        <f>CONCATENATE("INSERT INTO Players(playerName,positionId,teamId) VALUES ('",Players[Name],"',",Players[PositionId],",",Players[TeamId],")")</f>
        <v>INSERT INTO Players(playerName,positionId,teamId) VALUES ('Tyler Boyd',3,7)</v>
      </c>
      <c r="I245" s="3" t="str">
        <f>CONCATENATE("INSERT INTO Assignments(playerId,rosterId,round,pick) VALUES (",Players[PlayerId],",0,0,0)")</f>
        <v>INSERT INTO Assignments(playerId,rosterId,round,pick) VALUES (244,0,0,0)</v>
      </c>
    </row>
    <row r="246" spans="1:9" x14ac:dyDescent="0.25">
      <c r="A246" s="16">
        <v>245</v>
      </c>
      <c r="B246" s="16" t="s">
        <v>1279</v>
      </c>
      <c r="C246" s="16">
        <v>245</v>
      </c>
      <c r="D246" s="5" t="s">
        <v>695</v>
      </c>
      <c r="E246" s="5" t="s">
        <v>171</v>
      </c>
      <c r="F246" s="6">
        <f>VLOOKUP(Players[Team],Teams[],2,FALSE)</f>
        <v>26</v>
      </c>
      <c r="G246" s="3">
        <f>VLOOKUP(Players[Pos],Positions[],2,FALSE)</f>
        <v>6</v>
      </c>
      <c r="H246" s="3" t="str">
        <f>CONCATENATE("INSERT INTO Players(playerName,positionId,teamId) VALUES ('",Players[Name],"',",Players[PositionId],",",Players[TeamId],")")</f>
        <v>INSERT INTO Players(playerName,positionId,teamId) VALUES ('Los Angeles Chargers',6,26)</v>
      </c>
      <c r="I246" s="3" t="str">
        <f>CONCATENATE("INSERT INTO Assignments(playerId,rosterId,round,pick) VALUES (",Players[PlayerId],",0,0,0)")</f>
        <v>INSERT INTO Assignments(playerId,rosterId,round,pick) VALUES (245,0,0,0)</v>
      </c>
    </row>
    <row r="247" spans="1:9" x14ac:dyDescent="0.25">
      <c r="A247" s="16">
        <v>246</v>
      </c>
      <c r="B247" s="16" t="s">
        <v>87</v>
      </c>
      <c r="C247" s="16">
        <v>246</v>
      </c>
      <c r="D247" s="5" t="s">
        <v>19</v>
      </c>
      <c r="E247" s="5" t="s">
        <v>46</v>
      </c>
      <c r="F247" s="6">
        <f>VLOOKUP(Players[Team],Teams[],2,FALSE)</f>
        <v>23</v>
      </c>
      <c r="G247" s="3">
        <f>VLOOKUP(Players[Pos],Positions[],2,FALSE)</f>
        <v>4</v>
      </c>
      <c r="H247" s="3" t="str">
        <f>CONCATENATE("INSERT INTO Players(playerName,positionId,teamId) VALUES ('",Players[Name],"',",Players[PositionId],",",Players[TeamId],")")</f>
        <v>INSERT INTO Players(playerName,positionId,teamId) VALUES ('Jared Cook',4,23)</v>
      </c>
      <c r="I247" s="3" t="str">
        <f>CONCATENATE("INSERT INTO Assignments(playerId,rosterId,round,pick) VALUES (",Players[PlayerId],",0,0,0)")</f>
        <v>INSERT INTO Assignments(playerId,rosterId,round,pick) VALUES (246,0,0,0)</v>
      </c>
    </row>
    <row r="248" spans="1:9" x14ac:dyDescent="0.25">
      <c r="A248" s="16">
        <v>247</v>
      </c>
      <c r="B248" s="16" t="s">
        <v>150</v>
      </c>
      <c r="C248" s="16">
        <v>247</v>
      </c>
      <c r="D248" s="5" t="s">
        <v>48</v>
      </c>
      <c r="E248" s="5" t="s">
        <v>171</v>
      </c>
      <c r="F248" s="6">
        <f>VLOOKUP(Players[Team],Teams[],2,FALSE)</f>
        <v>5</v>
      </c>
      <c r="G248" s="3">
        <f>VLOOKUP(Players[Pos],Positions[],2,FALSE)</f>
        <v>6</v>
      </c>
      <c r="H248" s="3" t="str">
        <f>CONCATENATE("INSERT INTO Players(playerName,positionId,teamId) VALUES ('",Players[Name],"',",Players[PositionId],",",Players[TeamId],")")</f>
        <v>INSERT INTO Players(playerName,positionId,teamId) VALUES ('Carolina',6,5)</v>
      </c>
      <c r="I248" s="3" t="str">
        <f>CONCATENATE("INSERT INTO Assignments(playerId,rosterId,round,pick) VALUES (",Players[PlayerId],",0,0,0)")</f>
        <v>INSERT INTO Assignments(playerId,rosterId,round,pick) VALUES (247,0,0,0)</v>
      </c>
    </row>
    <row r="249" spans="1:9" x14ac:dyDescent="0.25">
      <c r="A249" s="16">
        <v>248</v>
      </c>
      <c r="B249" s="13" t="s">
        <v>425</v>
      </c>
      <c r="C249" s="16">
        <v>248</v>
      </c>
      <c r="D249" s="5" t="s">
        <v>7</v>
      </c>
      <c r="E249" s="5" t="s">
        <v>5</v>
      </c>
      <c r="F249" s="6">
        <f>VLOOKUP(Players[Team],Teams[],2,FALSE)</f>
        <v>18</v>
      </c>
      <c r="G249" s="3">
        <f>VLOOKUP(Players[Pos],Positions[],2,FALSE)</f>
        <v>2</v>
      </c>
      <c r="H249" s="3" t="str">
        <f>CONCATENATE("INSERT INTO Players(playerName,positionId,teamId) VALUES ('",Players[Name],"',",Players[PositionId],",",Players[TeamId],")")</f>
        <v>INSERT INTO Players(playerName,positionId,teamId) VALUES ('Jerick McKinnon',2,18)</v>
      </c>
      <c r="I249" s="3" t="str">
        <f>CONCATENATE("INSERT INTO Assignments(playerId,rosterId,round,pick) VALUES (",Players[PlayerId],",0,0,0)")</f>
        <v>INSERT INTO Assignments(playerId,rosterId,round,pick) VALUES (248,0,0,0)</v>
      </c>
    </row>
    <row r="250" spans="1:9" x14ac:dyDescent="0.25">
      <c r="A250" s="16">
        <v>249</v>
      </c>
      <c r="B250" s="13" t="s">
        <v>1066</v>
      </c>
      <c r="C250" s="16">
        <v>249</v>
      </c>
      <c r="D250" s="5" t="s">
        <v>32</v>
      </c>
      <c r="E250" s="5" t="s">
        <v>5</v>
      </c>
      <c r="F250" s="6">
        <f>VLOOKUP(Players[Team],Teams[],2,FALSE)</f>
        <v>14</v>
      </c>
      <c r="G250" s="3">
        <f>VLOOKUP(Players[Pos],Positions[],2,FALSE)</f>
        <v>2</v>
      </c>
      <c r="H250" s="3" t="str">
        <f>CONCATENATE("INSERT INTO Players(playerName,positionId,teamId) VALUES ('",Players[Name],"',",Players[PositionId],",",Players[TeamId],")")</f>
        <v>INSERT INTO Players(playerName,positionId,teamId) VALUES ('Marlon Mack',2,14)</v>
      </c>
      <c r="I250" s="3" t="str">
        <f>CONCATENATE("INSERT INTO Assignments(playerId,rosterId,round,pick) VALUES (",Players[PlayerId],",0,0,0)")</f>
        <v>INSERT INTO Assignments(playerId,rosterId,round,pick) VALUES (249,0,0,0)</v>
      </c>
    </row>
    <row r="251" spans="1:9" x14ac:dyDescent="0.25">
      <c r="A251" s="16">
        <v>250</v>
      </c>
      <c r="B251" s="16" t="s">
        <v>542</v>
      </c>
      <c r="C251" s="16">
        <v>250</v>
      </c>
      <c r="D251" s="19" t="s">
        <v>36</v>
      </c>
      <c r="E251" s="19" t="s">
        <v>5</v>
      </c>
      <c r="F251" s="6">
        <f>VLOOKUP(Players[Team],Teams[],2,FALSE)</f>
        <v>19</v>
      </c>
      <c r="G251" s="3">
        <f>VLOOKUP(Players[Pos],Positions[],2,FALSE)</f>
        <v>2</v>
      </c>
      <c r="H251" s="3" t="str">
        <f>CONCATENATE("INSERT INTO Players(playerName,positionId,teamId) VALUES ('",Players[Name],"',",Players[PositionId],",",Players[TeamId],")")</f>
        <v>INSERT INTO Players(playerName,positionId,teamId) VALUES ('Dion Lewis',2,19)</v>
      </c>
      <c r="I251" s="3" t="str">
        <f>CONCATENATE("INSERT INTO Assignments(playerId,rosterId,round,pick) VALUES (",Players[PlayerId],",0,0,0)")</f>
        <v>INSERT INTO Assignments(playerId,rosterId,round,pick) VALUES (250,0,0,0)</v>
      </c>
    </row>
    <row r="252" spans="1:9" x14ac:dyDescent="0.25">
      <c r="A252" s="16">
        <v>251</v>
      </c>
      <c r="B252" s="16" t="s">
        <v>518</v>
      </c>
      <c r="C252" s="16">
        <v>251</v>
      </c>
      <c r="D252" s="16" t="s">
        <v>9</v>
      </c>
      <c r="E252" s="16" t="s">
        <v>14</v>
      </c>
      <c r="F252" s="6">
        <f>VLOOKUP(Players[Team],Teams[],2,FALSE)</f>
        <v>16</v>
      </c>
      <c r="G252" s="3">
        <f>VLOOKUP(Players[Pos],Positions[],2,FALSE)</f>
        <v>3</v>
      </c>
      <c r="H252" s="3" t="str">
        <f>CONCATENATE("INSERT INTO Players(playerName,positionId,teamId) VALUES ('",Players[Name],"',",Players[PositionId],",",Players[TeamId],")")</f>
        <v>INSERT INTO Players(playerName,positionId,teamId) VALUES ('Chris Conley',3,16)</v>
      </c>
      <c r="I252" s="3" t="str">
        <f>CONCATENATE("INSERT INTO Assignments(playerId,rosterId,round,pick) VALUES (",Players[PlayerId],",0,0,0)")</f>
        <v>INSERT INTO Assignments(playerId,rosterId,round,pick) VALUES (251,0,0,0)</v>
      </c>
    </row>
    <row r="253" spans="1:9" x14ac:dyDescent="0.25">
      <c r="A253" s="16">
        <v>252</v>
      </c>
      <c r="B253" s="16" t="s">
        <v>851</v>
      </c>
      <c r="C253" s="16">
        <v>252</v>
      </c>
      <c r="D253" s="16" t="s">
        <v>41</v>
      </c>
      <c r="E253" s="16" t="s">
        <v>46</v>
      </c>
      <c r="F253" s="6">
        <f>VLOOKUP(Players[Team],Teams[],2,FALSE)</f>
        <v>8</v>
      </c>
      <c r="G253" s="3">
        <f>VLOOKUP(Players[Pos],Positions[],2,FALSE)</f>
        <v>4</v>
      </c>
      <c r="H253" s="3" t="str">
        <f>CONCATENATE("INSERT INTO Players(playerName,positionId,teamId) VALUES ('",Players[Name],"',",Players[PositionId],",",Players[TeamId],")")</f>
        <v>INSERT INTO Players(playerName,positionId,teamId) VALUES ('David Njoku',4,8)</v>
      </c>
      <c r="I253" s="3" t="str">
        <f>CONCATENATE("INSERT INTO Assignments(playerId,rosterId,round,pick) VALUES (",Players[PlayerId],",0,0,0)")</f>
        <v>INSERT INTO Assignments(playerId,rosterId,round,pick) VALUES (252,0,0,0)</v>
      </c>
    </row>
    <row r="254" spans="1:9" x14ac:dyDescent="0.25">
      <c r="A254" s="16">
        <v>253</v>
      </c>
      <c r="B254" s="16" t="s">
        <v>138</v>
      </c>
      <c r="C254" s="16">
        <v>253</v>
      </c>
      <c r="D254" s="5" t="s">
        <v>24</v>
      </c>
      <c r="E254" s="5" t="s">
        <v>171</v>
      </c>
      <c r="F254" s="6">
        <f>VLOOKUP(Players[Team],Teams[],2,FALSE)</f>
        <v>11</v>
      </c>
      <c r="G254" s="3">
        <f>VLOOKUP(Players[Pos],Positions[],2,FALSE)</f>
        <v>6</v>
      </c>
      <c r="H254" s="3" t="str">
        <f>CONCATENATE("INSERT INTO Players(playerName,positionId,teamId) VALUES ('",Players[Name],"',",Players[PositionId],",",Players[TeamId],")")</f>
        <v>INSERT INTO Players(playerName,positionId,teamId) VALUES ('Detroit',6,11)</v>
      </c>
      <c r="I254" s="3" t="str">
        <f>CONCATENATE("INSERT INTO Assignments(playerId,rosterId,round,pick) VALUES (",Players[PlayerId],",0,0,0)")</f>
        <v>INSERT INTO Assignments(playerId,rosterId,round,pick) VALUES (253,0,0,0)</v>
      </c>
    </row>
    <row r="255" spans="1:9" x14ac:dyDescent="0.25">
      <c r="A255" s="16">
        <v>254</v>
      </c>
      <c r="B255" s="16" t="s">
        <v>537</v>
      </c>
      <c r="C255" s="16">
        <v>254</v>
      </c>
      <c r="D255" s="16" t="s">
        <v>9</v>
      </c>
      <c r="E255" s="16" t="s">
        <v>5</v>
      </c>
      <c r="F255" s="6">
        <f>VLOOKUP(Players[Team],Teams[],2,FALSE)</f>
        <v>16</v>
      </c>
      <c r="G255" s="3">
        <f>VLOOKUP(Players[Pos],Positions[],2,FALSE)</f>
        <v>2</v>
      </c>
      <c r="H255" s="3" t="str">
        <f>CONCATENATE("INSERT INTO Players(playerName,positionId,teamId) VALUES ('",Players[Name],"',",Players[PositionId],",",Players[TeamId],")")</f>
        <v>INSERT INTO Players(playerName,positionId,teamId) VALUES ('Charcandrick West',2,16)</v>
      </c>
      <c r="I255" s="3" t="str">
        <f>CONCATENATE("INSERT INTO Assignments(playerId,rosterId,round,pick) VALUES (",Players[PlayerId],",0,0,0)")</f>
        <v>INSERT INTO Assignments(playerId,rosterId,round,pick) VALUES (254,0,0,0)</v>
      </c>
    </row>
    <row r="256" spans="1:9" x14ac:dyDescent="0.25">
      <c r="A256" s="16">
        <v>255</v>
      </c>
      <c r="B256" s="13" t="s">
        <v>279</v>
      </c>
      <c r="C256" s="16">
        <v>255</v>
      </c>
      <c r="D256" s="5" t="s">
        <v>694</v>
      </c>
      <c r="E256" s="5" t="s">
        <v>14</v>
      </c>
      <c r="F256" s="6">
        <f>VLOOKUP(Players[Team],Teams[],2,FALSE)</f>
        <v>29</v>
      </c>
      <c r="G256" s="3">
        <f>VLOOKUP(Players[Pos],Positions[],2,FALSE)</f>
        <v>3</v>
      </c>
      <c r="H256" s="3" t="str">
        <f>CONCATENATE("INSERT INTO Players(playerName,positionId,teamId) VALUES ('",Players[Name],"',",Players[PositionId],",",Players[TeamId],")")</f>
        <v>INSERT INTO Players(playerName,positionId,teamId) VALUES ('Tavon Austin',3,29)</v>
      </c>
      <c r="I256" s="3" t="str">
        <f>CONCATENATE("INSERT INTO Assignments(playerId,rosterId,round,pick) VALUES (",Players[PlayerId],",0,0,0)")</f>
        <v>INSERT INTO Assignments(playerId,rosterId,round,pick) VALUES (255,0,0,0)</v>
      </c>
    </row>
    <row r="257" spans="1:9" x14ac:dyDescent="0.25">
      <c r="A257" s="16">
        <v>256</v>
      </c>
      <c r="B257" s="16" t="s">
        <v>519</v>
      </c>
      <c r="C257" s="16">
        <v>256</v>
      </c>
      <c r="D257" s="5" t="s">
        <v>19</v>
      </c>
      <c r="E257" s="5" t="s">
        <v>14</v>
      </c>
      <c r="F257" s="6">
        <f>VLOOKUP(Players[Team],Teams[],2,FALSE)</f>
        <v>23</v>
      </c>
      <c r="G257" s="3">
        <f>VLOOKUP(Players[Pos],Positions[],2,FALSE)</f>
        <v>3</v>
      </c>
      <c r="H257" s="3" t="str">
        <f>CONCATENATE("INSERT INTO Players(playerName,positionId,teamId) VALUES ('",Players[Name],"',",Players[PositionId],",",Players[TeamId],")")</f>
        <v>INSERT INTO Players(playerName,positionId,teamId) VALUES ('Seth Roberts',3,23)</v>
      </c>
      <c r="I257" s="3" t="str">
        <f>CONCATENATE("INSERT INTO Assignments(playerId,rosterId,round,pick) VALUES (",Players[PlayerId],",0,0,0)")</f>
        <v>INSERT INTO Assignments(playerId,rosterId,round,pick) VALUES (256,0,0,0)</v>
      </c>
    </row>
    <row r="258" spans="1:9" x14ac:dyDescent="0.25">
      <c r="A258" s="3">
        <v>257</v>
      </c>
      <c r="B258" s="13" t="s">
        <v>1252</v>
      </c>
      <c r="C258" s="1">
        <v>257</v>
      </c>
      <c r="D258" s="5" t="s">
        <v>41</v>
      </c>
      <c r="E258" s="5" t="s">
        <v>118</v>
      </c>
      <c r="F258" s="6">
        <f>VLOOKUP(Players[Team],Teams[],2,FALSE)</f>
        <v>8</v>
      </c>
      <c r="G258" s="3">
        <f>VLOOKUP(Players[Pos],Positions[],2,FALSE)</f>
        <v>5</v>
      </c>
      <c r="H258" s="3" t="str">
        <f>CONCATENATE("INSERT INTO Players(playerName,positionId,teamId) VALUES ('",Players[Name],"',",Players[PositionId],",",Players[TeamId],")")</f>
        <v>INSERT INTO Players(playerName,positionId,teamId) VALUES ('Zane Gonzalez',5,8)</v>
      </c>
      <c r="I258" s="3" t="str">
        <f>CONCATENATE("INSERT INTO Assignments(playerId,rosterId,round,pick) VALUES (",Players[PlayerId],",0,0,0)")</f>
        <v>INSERT INTO Assignments(playerId,rosterId,round,pick) VALUES (257,0,0,0)</v>
      </c>
    </row>
    <row r="259" spans="1:9" x14ac:dyDescent="0.25">
      <c r="A259" s="16">
        <v>258</v>
      </c>
      <c r="B259" s="16" t="s">
        <v>186</v>
      </c>
      <c r="C259" s="16">
        <v>258</v>
      </c>
      <c r="D259" s="5" t="s">
        <v>34</v>
      </c>
      <c r="E259" s="5" t="s">
        <v>14</v>
      </c>
      <c r="F259" s="6">
        <f>VLOOKUP(Players[Team],Teams[],2,FALSE)</f>
        <v>6</v>
      </c>
      <c r="G259" s="3">
        <f>VLOOKUP(Players[Pos],Positions[],2,FALSE)</f>
        <v>3</v>
      </c>
      <c r="H259" s="3" t="str">
        <f>CONCATENATE("INSERT INTO Players(playerName,positionId,teamId) VALUES ('",Players[Name],"',",Players[PositionId],",",Players[TeamId],")")</f>
        <v>INSERT INTO Players(playerName,positionId,teamId) VALUES ('Kendall Wright',3,6)</v>
      </c>
      <c r="I259" s="3" t="str">
        <f>CONCATENATE("INSERT INTO Assignments(playerId,rosterId,round,pick) VALUES (",Players[PlayerId],",0,0,0)")</f>
        <v>INSERT INTO Assignments(playerId,rosterId,round,pick) VALUES (258,0,0,0)</v>
      </c>
    </row>
    <row r="260" spans="1:9" x14ac:dyDescent="0.25">
      <c r="A260" s="3">
        <v>259</v>
      </c>
      <c r="B260" s="16" t="s">
        <v>580</v>
      </c>
      <c r="C260" s="1">
        <v>259</v>
      </c>
      <c r="D260" s="5" t="s">
        <v>29</v>
      </c>
      <c r="E260" s="5" t="s">
        <v>118</v>
      </c>
      <c r="F260" s="6">
        <f>VLOOKUP(Players[Team],Teams[],2,FALSE)</f>
        <v>22</v>
      </c>
      <c r="G260" s="3">
        <f>VLOOKUP(Players[Pos],Positions[],2,FALSE)</f>
        <v>5</v>
      </c>
      <c r="H260" s="3" t="str">
        <f>CONCATENATE("INSERT INTO Players(playerName,positionId,teamId) VALUES ('",Players[Name],"',",Players[PositionId],",",Players[TeamId],")")</f>
        <v>INSERT INTO Players(playerName,positionId,teamId) VALUES ('Chandler Catanzaro',5,22)</v>
      </c>
      <c r="I260" s="3" t="str">
        <f>CONCATENATE("INSERT INTO Assignments(playerId,rosterId,round,pick) VALUES (",Players[PlayerId],",0,0,0)")</f>
        <v>INSERT INTO Assignments(playerId,rosterId,round,pick) VALUES (259,0,0,0)</v>
      </c>
    </row>
    <row r="261" spans="1:9" x14ac:dyDescent="0.25">
      <c r="A261" s="16">
        <v>260</v>
      </c>
      <c r="B261" s="13" t="s">
        <v>476</v>
      </c>
      <c r="C261" s="16">
        <v>260</v>
      </c>
      <c r="D261" s="5" t="s">
        <v>60</v>
      </c>
      <c r="E261" s="5" t="s">
        <v>14</v>
      </c>
      <c r="F261" s="6">
        <f>VLOOKUP(Players[Team],Teams[],2,FALSE)</f>
        <v>27</v>
      </c>
      <c r="G261" s="3">
        <f>VLOOKUP(Players[Pos],Positions[],2,FALSE)</f>
        <v>3</v>
      </c>
      <c r="H261" s="3" t="str">
        <f>CONCATENATE("INSERT INTO Players(playerName,positionId,teamId) VALUES ('",Players[Name],"',",Players[PositionId],",",Players[TeamId],")")</f>
        <v>INSERT INTO Players(playerName,positionId,teamId) VALUES ('Paul Richardson',3,27)</v>
      </c>
      <c r="I261" s="3" t="str">
        <f>CONCATENATE("INSERT INTO Assignments(playerId,rosterId,round,pick) VALUES (",Players[PlayerId],",0,0,0)")</f>
        <v>INSERT INTO Assignments(playerId,rosterId,round,pick) VALUES (260,0,0,0)</v>
      </c>
    </row>
    <row r="262" spans="1:9" x14ac:dyDescent="0.25">
      <c r="A262" s="16">
        <v>261</v>
      </c>
      <c r="B262" s="13" t="s">
        <v>605</v>
      </c>
      <c r="C262" s="16">
        <v>261</v>
      </c>
      <c r="D262" s="5" t="s">
        <v>7</v>
      </c>
      <c r="E262" s="5" t="s">
        <v>14</v>
      </c>
      <c r="F262" s="6">
        <f>VLOOKUP(Players[Team],Teams[],2,FALSE)</f>
        <v>18</v>
      </c>
      <c r="G262" s="3">
        <f>VLOOKUP(Players[Pos],Positions[],2,FALSE)</f>
        <v>3</v>
      </c>
      <c r="H262" s="3" t="str">
        <f>CONCATENATE("INSERT INTO Players(playerName,positionId,teamId) VALUES ('",Players[Name],"',",Players[PositionId],",",Players[TeamId],")")</f>
        <v>INSERT INTO Players(playerName,positionId,teamId) VALUES ('Laquon Treadwell',3,18)</v>
      </c>
      <c r="I262" s="3" t="str">
        <f>CONCATENATE("INSERT INTO Assignments(playerId,rosterId,round,pick) VALUES (",Players[PlayerId],",0,0,0)")</f>
        <v>INSERT INTO Assignments(playerId,rosterId,round,pick) VALUES (261,0,0,0)</v>
      </c>
    </row>
    <row r="263" spans="1:9" x14ac:dyDescent="0.25">
      <c r="A263" s="16">
        <v>262</v>
      </c>
      <c r="B263" s="16" t="s">
        <v>589</v>
      </c>
      <c r="C263" s="16">
        <v>262</v>
      </c>
      <c r="D263" s="5" t="s">
        <v>29</v>
      </c>
      <c r="E263" s="5" t="s">
        <v>171</v>
      </c>
      <c r="F263" s="6">
        <f>VLOOKUP(Players[Team],Teams[],2,FALSE)</f>
        <v>22</v>
      </c>
      <c r="G263" s="3">
        <f>VLOOKUP(Players[Pos],Positions[],2,FALSE)</f>
        <v>6</v>
      </c>
      <c r="H263" s="3" t="str">
        <f>CONCATENATE("INSERT INTO Players(playerName,positionId,teamId) VALUES ('",Players[Name],"',",Players[PositionId],",",Players[TeamId],")")</f>
        <v>INSERT INTO Players(playerName,positionId,teamId) VALUES ('New York Jets',6,22)</v>
      </c>
      <c r="I263" s="3" t="str">
        <f>CONCATENATE("INSERT INTO Assignments(playerId,rosterId,round,pick) VALUES (",Players[PlayerId],",0,0,0)")</f>
        <v>INSERT INTO Assignments(playerId,rosterId,round,pick) VALUES (262,0,0,0)</v>
      </c>
    </row>
    <row r="264" spans="1:9" x14ac:dyDescent="0.25">
      <c r="A264" s="16">
        <v>263</v>
      </c>
      <c r="B264" s="13" t="s">
        <v>715</v>
      </c>
      <c r="C264" s="16">
        <v>263</v>
      </c>
      <c r="D264" s="16" t="s">
        <v>26</v>
      </c>
      <c r="E264" s="16" t="s">
        <v>5</v>
      </c>
      <c r="F264" s="6">
        <f>VLOOKUP(Players[Team],Teams[],2,FALSE)</f>
        <v>20</v>
      </c>
      <c r="G264" s="3">
        <f>VLOOKUP(Players[Pos],Positions[],2,FALSE)</f>
        <v>2</v>
      </c>
      <c r="H264" s="3" t="str">
        <f>CONCATENATE("INSERT INTO Players(playerName,positionId,teamId) VALUES ('",Players[Name],"',",Players[PositionId],",",Players[TeamId],")")</f>
        <v>INSERT INTO Players(playerName,positionId,teamId) VALUES ('Alvin Kamara',2,20)</v>
      </c>
      <c r="I264" s="3" t="str">
        <f>CONCATENATE("INSERT INTO Assignments(playerId,rosterId,round,pick) VALUES (",Players[PlayerId],",0,0,0)")</f>
        <v>INSERT INTO Assignments(playerId,rosterId,round,pick) VALUES (263,0,0,0)</v>
      </c>
    </row>
    <row r="265" spans="1:9" x14ac:dyDescent="0.25">
      <c r="A265" s="16">
        <v>264</v>
      </c>
      <c r="B265" s="16" t="s">
        <v>147</v>
      </c>
      <c r="C265" s="16">
        <v>264</v>
      </c>
      <c r="D265" s="5" t="s">
        <v>32</v>
      </c>
      <c r="E265" s="5" t="s">
        <v>171</v>
      </c>
      <c r="F265" s="6">
        <f>VLOOKUP(Players[Team],Teams[],2,FALSE)</f>
        <v>14</v>
      </c>
      <c r="G265" s="3">
        <f>VLOOKUP(Players[Pos],Positions[],2,FALSE)</f>
        <v>6</v>
      </c>
      <c r="H265" s="3" t="str">
        <f>CONCATENATE("INSERT INTO Players(playerName,positionId,teamId) VALUES ('",Players[Name],"',",Players[PositionId],",",Players[TeamId],")")</f>
        <v>INSERT INTO Players(playerName,positionId,teamId) VALUES ('Indianapolis',6,14)</v>
      </c>
      <c r="I265" s="3" t="str">
        <f>CONCATENATE("INSERT INTO Assignments(playerId,rosterId,round,pick) VALUES (",Players[PlayerId],",0,0,0)")</f>
        <v>INSERT INTO Assignments(playerId,rosterId,round,pick) VALUES (264,0,0,0)</v>
      </c>
    </row>
    <row r="266" spans="1:9" x14ac:dyDescent="0.25">
      <c r="A266" s="16">
        <v>265</v>
      </c>
      <c r="B266" s="13" t="s">
        <v>304</v>
      </c>
      <c r="C266" s="16">
        <v>265</v>
      </c>
      <c r="D266" s="5" t="s">
        <v>15</v>
      </c>
      <c r="E266" s="5" t="s">
        <v>46</v>
      </c>
      <c r="F266" s="6">
        <f>VLOOKUP(Players[Team],Teams[],2,FALSE)</f>
        <v>25</v>
      </c>
      <c r="G266" s="3">
        <f>VLOOKUP(Players[Pos],Positions[],2,FALSE)</f>
        <v>4</v>
      </c>
      <c r="H266" s="3" t="str">
        <f>CONCATENATE("INSERT INTO Players(playerName,positionId,teamId) VALUES ('",Players[Name],"',",Players[PositionId],",",Players[TeamId],")")</f>
        <v>INSERT INTO Players(playerName,positionId,teamId) VALUES ('Vance McDonald',4,25)</v>
      </c>
      <c r="I266" s="3" t="str">
        <f>CONCATENATE("INSERT INTO Assignments(playerId,rosterId,round,pick) VALUES (",Players[PlayerId],",0,0,0)")</f>
        <v>INSERT INTO Assignments(playerId,rosterId,round,pick) VALUES (265,0,0,0)</v>
      </c>
    </row>
    <row r="267" spans="1:9" x14ac:dyDescent="0.25">
      <c r="A267" s="16">
        <v>266</v>
      </c>
      <c r="B267" s="13" t="s">
        <v>669</v>
      </c>
      <c r="C267" s="16">
        <v>266</v>
      </c>
      <c r="D267" s="5" t="s">
        <v>694</v>
      </c>
      <c r="E267" s="5" t="s">
        <v>46</v>
      </c>
      <c r="F267" s="6">
        <f>VLOOKUP(Players[Team],Teams[],2,FALSE)</f>
        <v>29</v>
      </c>
      <c r="G267" s="3">
        <f>VLOOKUP(Players[Pos],Positions[],2,FALSE)</f>
        <v>4</v>
      </c>
      <c r="H267" s="3" t="str">
        <f>CONCATENATE("INSERT INTO Players(playerName,positionId,teamId) VALUES ('",Players[Name],"',",Players[PositionId],",",Players[TeamId],")")</f>
        <v>INSERT INTO Players(playerName,positionId,teamId) VALUES ('Tyler Higbee',4,29)</v>
      </c>
      <c r="I267" s="3" t="str">
        <f>CONCATENATE("INSERT INTO Assignments(playerId,rosterId,round,pick) VALUES (",Players[PlayerId],",0,0,0)")</f>
        <v>INSERT INTO Assignments(playerId,rosterId,round,pick) VALUES (266,0,0,0)</v>
      </c>
    </row>
    <row r="268" spans="1:9" x14ac:dyDescent="0.25">
      <c r="A268" s="16">
        <v>267</v>
      </c>
      <c r="B268" s="13" t="s">
        <v>895</v>
      </c>
      <c r="C268" s="16">
        <v>267</v>
      </c>
      <c r="D268" s="16" t="s">
        <v>27</v>
      </c>
      <c r="E268" s="16" t="s">
        <v>46</v>
      </c>
      <c r="F268" s="6">
        <f>VLOOKUP(Players[Team],Teams[],2,FALSE)</f>
        <v>21</v>
      </c>
      <c r="G268" s="3">
        <f>VLOOKUP(Players[Pos],Positions[],2,FALSE)</f>
        <v>4</v>
      </c>
      <c r="H268" s="3" t="str">
        <f>CONCATENATE("INSERT INTO Players(playerName,positionId,teamId) VALUES ('",Players[Name],"',",Players[PositionId],",",Players[TeamId],")")</f>
        <v>INSERT INTO Players(playerName,positionId,teamId) VALUES ('Evan Engram',4,21)</v>
      </c>
      <c r="I268" s="3" t="str">
        <f>CONCATENATE("INSERT INTO Assignments(playerId,rosterId,round,pick) VALUES (",Players[PlayerId],",0,0,0)")</f>
        <v>INSERT INTO Assignments(playerId,rosterId,round,pick) VALUES (267,0,0,0)</v>
      </c>
    </row>
    <row r="269" spans="1:9" x14ac:dyDescent="0.25">
      <c r="A269" s="16">
        <v>268</v>
      </c>
      <c r="B269" s="16" t="s">
        <v>1234</v>
      </c>
      <c r="C269" s="16">
        <v>268</v>
      </c>
      <c r="D269" s="5" t="s">
        <v>4</v>
      </c>
      <c r="E269" s="5" t="s">
        <v>14</v>
      </c>
      <c r="F269" s="6">
        <f>VLOOKUP(Players[Team],Teams[],2,FALSE)</f>
        <v>13</v>
      </c>
      <c r="G269" s="3">
        <f>VLOOKUP(Players[Pos],Positions[],2,FALSE)</f>
        <v>3</v>
      </c>
      <c r="H269" s="3" t="str">
        <f>CONCATENATE("INSERT INTO Players(playerName,positionId,teamId) VALUES ('",Players[Name],"',",Players[PositionId],",",Players[TeamId],")")</f>
        <v>INSERT INTO Players(playerName,positionId,teamId) VALUES ('Will Fuller V',3,13)</v>
      </c>
      <c r="I269" s="3" t="str">
        <f>CONCATENATE("INSERT INTO Assignments(playerId,rosterId,round,pick) VALUES (",Players[PlayerId],",0,0,0)")</f>
        <v>INSERT INTO Assignments(playerId,rosterId,round,pick) VALUES (268,0,0,0)</v>
      </c>
    </row>
    <row r="270" spans="1:9" x14ac:dyDescent="0.25">
      <c r="A270" s="16">
        <v>269</v>
      </c>
      <c r="B270" s="13" t="s">
        <v>98</v>
      </c>
      <c r="C270" s="16">
        <v>269</v>
      </c>
      <c r="D270" s="5" t="s">
        <v>23</v>
      </c>
      <c r="E270" s="5" t="s">
        <v>46</v>
      </c>
      <c r="F270" s="6">
        <f>VLOOKUP(Players[Team],Teams[],2,FALSE)</f>
        <v>1</v>
      </c>
      <c r="G270" s="3">
        <f>VLOOKUP(Players[Pos],Positions[],2,FALSE)</f>
        <v>4</v>
      </c>
      <c r="H270" s="3" t="str">
        <f>CONCATENATE("INSERT INTO Players(playerName,positionId,teamId) VALUES ('",Players[Name],"',",Players[PositionId],",",Players[TeamId],")")</f>
        <v>INSERT INTO Players(playerName,positionId,teamId) VALUES ('Jermaine Gresham',4,1)</v>
      </c>
      <c r="I270" s="3" t="str">
        <f>CONCATENATE("INSERT INTO Assignments(playerId,rosterId,round,pick) VALUES (",Players[PlayerId],",0,0,0)")</f>
        <v>INSERT INTO Assignments(playerId,rosterId,round,pick) VALUES (269,0,0,0)</v>
      </c>
    </row>
    <row r="271" spans="1:9" x14ac:dyDescent="0.25">
      <c r="A271" s="16">
        <v>270</v>
      </c>
      <c r="B271" s="16" t="s">
        <v>134</v>
      </c>
      <c r="C271" s="16">
        <v>270</v>
      </c>
      <c r="D271" s="5" t="s">
        <v>34</v>
      </c>
      <c r="E271" s="5" t="s">
        <v>171</v>
      </c>
      <c r="F271" s="6">
        <f>VLOOKUP(Players[Team],Teams[],2,FALSE)</f>
        <v>6</v>
      </c>
      <c r="G271" s="3">
        <f>VLOOKUP(Players[Pos],Positions[],2,FALSE)</f>
        <v>6</v>
      </c>
      <c r="H271" s="3" t="str">
        <f>CONCATENATE("INSERT INTO Players(playerName,positionId,teamId) VALUES ('",Players[Name],"',",Players[PositionId],",",Players[TeamId],")")</f>
        <v>INSERT INTO Players(playerName,positionId,teamId) VALUES ('Chicago',6,6)</v>
      </c>
      <c r="I271" s="3" t="str">
        <f>CONCATENATE("INSERT INTO Assignments(playerId,rosterId,round,pick) VALUES (",Players[PlayerId],",0,0,0)")</f>
        <v>INSERT INTO Assignments(playerId,rosterId,round,pick) VALUES (270,0,0,0)</v>
      </c>
    </row>
    <row r="272" spans="1:9" x14ac:dyDescent="0.25">
      <c r="A272" s="16">
        <v>271</v>
      </c>
      <c r="B272" s="13" t="s">
        <v>435</v>
      </c>
      <c r="C272" s="16">
        <v>271</v>
      </c>
      <c r="D272" s="5" t="s">
        <v>32</v>
      </c>
      <c r="E272" s="5" t="s">
        <v>14</v>
      </c>
      <c r="F272" s="6">
        <f>VLOOKUP(Players[Team],Teams[],2,FALSE)</f>
        <v>14</v>
      </c>
      <c r="G272" s="3">
        <f>VLOOKUP(Players[Pos],Positions[],2,FALSE)</f>
        <v>3</v>
      </c>
      <c r="H272" s="3" t="str">
        <f>CONCATENATE("INSERT INTO Players(playerName,positionId,teamId) VALUES ('",Players[Name],"',",Players[PositionId],",",Players[TeamId],")")</f>
        <v>INSERT INTO Players(playerName,positionId,teamId) VALUES ('Kamar Aiken',3,14)</v>
      </c>
      <c r="I272" s="3" t="str">
        <f>CONCATENATE("INSERT INTO Assignments(playerId,rosterId,round,pick) VALUES (",Players[PlayerId],",0,0,0)")</f>
        <v>INSERT INTO Assignments(playerId,rosterId,round,pick) VALUES (271,0,0,0)</v>
      </c>
    </row>
    <row r="273" spans="1:9" x14ac:dyDescent="0.25">
      <c r="A273" s="16">
        <v>272</v>
      </c>
      <c r="B273" s="13" t="s">
        <v>135</v>
      </c>
      <c r="C273" s="16">
        <v>272</v>
      </c>
      <c r="D273" s="5" t="s">
        <v>26</v>
      </c>
      <c r="E273" s="5" t="s">
        <v>171</v>
      </c>
      <c r="F273" s="6">
        <f>VLOOKUP(Players[Team],Teams[],2,FALSE)</f>
        <v>20</v>
      </c>
      <c r="G273" s="3">
        <f>VLOOKUP(Players[Pos],Positions[],2,FALSE)</f>
        <v>6</v>
      </c>
      <c r="H273" s="3" t="str">
        <f>CONCATENATE("INSERT INTO Players(playerName,positionId,teamId) VALUES ('",Players[Name],"',",Players[PositionId],",",Players[TeamId],")")</f>
        <v>INSERT INTO Players(playerName,positionId,teamId) VALUES ('New Orleans',6,20)</v>
      </c>
      <c r="I273" s="3" t="str">
        <f>CONCATENATE("INSERT INTO Assignments(playerId,rosterId,round,pick) VALUES (",Players[PlayerId],",0,0,0)")</f>
        <v>INSERT INTO Assignments(playerId,rosterId,round,pick) VALUES (272,0,0,0)</v>
      </c>
    </row>
    <row r="274" spans="1:9" x14ac:dyDescent="0.25">
      <c r="A274" s="16">
        <v>273</v>
      </c>
      <c r="B274" s="13" t="s">
        <v>876</v>
      </c>
      <c r="C274" s="16">
        <v>273</v>
      </c>
      <c r="D274" s="16" t="s">
        <v>21</v>
      </c>
      <c r="E274" s="16" t="s">
        <v>5</v>
      </c>
      <c r="F274" s="6">
        <f>VLOOKUP(Players[Team],Teams[],2,FALSE)</f>
        <v>24</v>
      </c>
      <c r="G274" s="3">
        <f>VLOOKUP(Players[Pos],Positions[],2,FALSE)</f>
        <v>2</v>
      </c>
      <c r="H274" s="3" t="str">
        <f>CONCATENATE("INSERT INTO Players(playerName,positionId,teamId) VALUES ('",Players[Name],"',",Players[PositionId],",",Players[TeamId],")")</f>
        <v>INSERT INTO Players(playerName,positionId,teamId) VALUES ('Donnel Pumphrey',2,24)</v>
      </c>
      <c r="I274" s="3" t="str">
        <f>CONCATENATE("INSERT INTO Assignments(playerId,rosterId,round,pick) VALUES (",Players[PlayerId],",0,0,0)")</f>
        <v>INSERT INTO Assignments(playerId,rosterId,round,pick) VALUES (273,0,0,0)</v>
      </c>
    </row>
    <row r="275" spans="1:9" x14ac:dyDescent="0.25">
      <c r="A275" s="16">
        <v>274</v>
      </c>
      <c r="B275" s="16" t="s">
        <v>284</v>
      </c>
      <c r="C275" s="16">
        <v>274</v>
      </c>
      <c r="D275" s="16" t="s">
        <v>19</v>
      </c>
      <c r="E275" s="16" t="s">
        <v>14</v>
      </c>
      <c r="F275" s="6">
        <f>VLOOKUP(Players[Team],Teams[],2,FALSE)</f>
        <v>23</v>
      </c>
      <c r="G275" s="3">
        <f>VLOOKUP(Players[Pos],Positions[],2,FALSE)</f>
        <v>3</v>
      </c>
      <c r="H275" s="3" t="str">
        <f>CONCATENATE("INSERT INTO Players(playerName,positionId,teamId) VALUES ('",Players[Name],"',",Players[PositionId],",",Players[TeamId],")")</f>
        <v>INSERT INTO Players(playerName,positionId,teamId) VALUES ('Cordarrelle Patterson',3,23)</v>
      </c>
      <c r="I275" s="3" t="str">
        <f>CONCATENATE("INSERT INTO Assignments(playerId,rosterId,round,pick) VALUES (",Players[PlayerId],",0,0,0)")</f>
        <v>INSERT INTO Assignments(playerId,rosterId,round,pick) VALUES (274,0,0,0)</v>
      </c>
    </row>
    <row r="276" spans="1:9" x14ac:dyDescent="0.25">
      <c r="A276" s="16">
        <v>275</v>
      </c>
      <c r="B276" s="13" t="s">
        <v>294</v>
      </c>
      <c r="C276" s="16">
        <v>275</v>
      </c>
      <c r="D276" s="5" t="s">
        <v>34</v>
      </c>
      <c r="E276" s="5" t="s">
        <v>46</v>
      </c>
      <c r="F276" s="6">
        <f>VLOOKUP(Players[Team],Teams[],2,FALSE)</f>
        <v>6</v>
      </c>
      <c r="G276" s="3">
        <f>VLOOKUP(Players[Pos],Positions[],2,FALSE)</f>
        <v>4</v>
      </c>
      <c r="H276" s="3" t="str">
        <f>CONCATENATE("INSERT INTO Players(playerName,positionId,teamId) VALUES ('",Players[Name],"',",Players[PositionId],",",Players[TeamId],")")</f>
        <v>INSERT INTO Players(playerName,positionId,teamId) VALUES ('Zach Miller',4,6)</v>
      </c>
      <c r="I276" s="3" t="str">
        <f>CONCATENATE("INSERT INTO Assignments(playerId,rosterId,round,pick) VALUES (",Players[PlayerId],",0,0,0)")</f>
        <v>INSERT INTO Assignments(playerId,rosterId,round,pick) VALUES (275,0,0,0)</v>
      </c>
    </row>
    <row r="277" spans="1:9" x14ac:dyDescent="0.25">
      <c r="A277" s="16">
        <v>276</v>
      </c>
      <c r="B277" s="16" t="s">
        <v>58</v>
      </c>
      <c r="C277" s="16">
        <v>276</v>
      </c>
      <c r="D277" s="5" t="s">
        <v>68</v>
      </c>
      <c r="E277" s="5" t="s">
        <v>46</v>
      </c>
      <c r="F277" s="6">
        <f>VLOOKUP(Players[Team],Teams[],2,FALSE)</f>
        <v>32</v>
      </c>
      <c r="G277" s="3">
        <f>VLOOKUP(Players[Pos],Positions[],2,FALSE)</f>
        <v>4</v>
      </c>
      <c r="H277" s="3" t="str">
        <f>CONCATENATE("INSERT INTO Players(playerName,positionId,teamId) VALUES ('",Players[Name],"',",Players[PositionId],",",Players[TeamId],")")</f>
        <v>INSERT INTO Players(playerName,positionId,teamId) VALUES ('Vernon Davis',4,32)</v>
      </c>
      <c r="I277" s="3" t="str">
        <f>CONCATENATE("INSERT INTO Assignments(playerId,rosterId,round,pick) VALUES (",Players[PlayerId],",0,0,0)")</f>
        <v>INSERT INTO Assignments(playerId,rosterId,round,pick) VALUES (276,0,0,0)</v>
      </c>
    </row>
    <row r="278" spans="1:9" x14ac:dyDescent="0.25">
      <c r="A278" s="16">
        <v>277</v>
      </c>
      <c r="B278" s="13" t="s">
        <v>698</v>
      </c>
      <c r="C278" s="16">
        <v>277</v>
      </c>
      <c r="D278" s="16" t="s">
        <v>17</v>
      </c>
      <c r="E278" s="16" t="s">
        <v>5</v>
      </c>
      <c r="F278" s="6">
        <f>VLOOKUP(Players[Team],Teams[],2,FALSE)</f>
        <v>12</v>
      </c>
      <c r="G278" s="3">
        <f>VLOOKUP(Players[Pos],Positions[],2,FALSE)</f>
        <v>2</v>
      </c>
      <c r="H278" s="3" t="str">
        <f>CONCATENATE("INSERT INTO Players(playerName,positionId,teamId) VALUES ('",Players[Name],"',",Players[PositionId],",",Players[TeamId],")")</f>
        <v>INSERT INTO Players(playerName,positionId,teamId) VALUES ('Aaron Jones',2,12)</v>
      </c>
      <c r="I278" s="3" t="str">
        <f>CONCATENATE("INSERT INTO Assignments(playerId,rosterId,round,pick) VALUES (",Players[PlayerId],",0,0,0)")</f>
        <v>INSERT INTO Assignments(playerId,rosterId,round,pick) VALUES (277,0,0,0)</v>
      </c>
    </row>
    <row r="279" spans="1:9" x14ac:dyDescent="0.25">
      <c r="A279" s="16">
        <v>278</v>
      </c>
      <c r="B279" s="16" t="s">
        <v>330</v>
      </c>
      <c r="C279" s="16">
        <v>278</v>
      </c>
      <c r="D279" s="5" t="s">
        <v>36</v>
      </c>
      <c r="E279" s="5" t="s">
        <v>5</v>
      </c>
      <c r="F279" s="6">
        <f>VLOOKUP(Players[Team],Teams[],2,FALSE)</f>
        <v>19</v>
      </c>
      <c r="G279" s="3">
        <f>VLOOKUP(Players[Pos],Positions[],2,FALSE)</f>
        <v>2</v>
      </c>
      <c r="H279" s="3" t="str">
        <f>CONCATENATE("INSERT INTO Players(playerName,positionId,teamId) VALUES ('",Players[Name],"',",Players[PositionId],",",Players[TeamId],")")</f>
        <v>INSERT INTO Players(playerName,positionId,teamId) VALUES ('Rex Burkhead',2,19)</v>
      </c>
      <c r="I279" s="3" t="str">
        <f>CONCATENATE("INSERT INTO Assignments(playerId,rosterId,round,pick) VALUES (",Players[PlayerId],",0,0,0)")</f>
        <v>INSERT INTO Assignments(playerId,rosterId,round,pick) VALUES (278,0,0,0)</v>
      </c>
    </row>
    <row r="280" spans="1:9" x14ac:dyDescent="0.25">
      <c r="A280" s="16">
        <v>279</v>
      </c>
      <c r="B280" s="16" t="s">
        <v>1280</v>
      </c>
      <c r="C280" s="16">
        <v>279</v>
      </c>
      <c r="D280" s="5" t="s">
        <v>694</v>
      </c>
      <c r="E280" s="5" t="s">
        <v>171</v>
      </c>
      <c r="F280" s="6">
        <f>VLOOKUP(Players[Team],Teams[],2,FALSE)</f>
        <v>29</v>
      </c>
      <c r="G280" s="3">
        <f>VLOOKUP(Players[Pos],Positions[],2,FALSE)</f>
        <v>6</v>
      </c>
      <c r="H280" s="3" t="str">
        <f>CONCATENATE("INSERT INTO Players(playerName,positionId,teamId) VALUES ('",Players[Name],"',",Players[PositionId],",",Players[TeamId],")")</f>
        <v>INSERT INTO Players(playerName,positionId,teamId) VALUES ('Los Angeles Rams',6,29)</v>
      </c>
      <c r="I280" s="3" t="str">
        <f>CONCATENATE("INSERT INTO Assignments(playerId,rosterId,round,pick) VALUES (",Players[PlayerId],",0,0,0)")</f>
        <v>INSERT INTO Assignments(playerId,rosterId,round,pick) VALUES (279,0,0,0)</v>
      </c>
    </row>
    <row r="281" spans="1:9" x14ac:dyDescent="0.25">
      <c r="A281" s="16">
        <v>280</v>
      </c>
      <c r="B281" s="16" t="s">
        <v>211</v>
      </c>
      <c r="C281" s="16">
        <v>280</v>
      </c>
      <c r="D281" s="5" t="s">
        <v>694</v>
      </c>
      <c r="E281" s="5" t="s">
        <v>5</v>
      </c>
      <c r="F281" s="6">
        <f>VLOOKUP(Players[Team],Teams[],2,FALSE)</f>
        <v>29</v>
      </c>
      <c r="G281" s="3">
        <f>VLOOKUP(Players[Pos],Positions[],2,FALSE)</f>
        <v>2</v>
      </c>
      <c r="H281" s="3" t="str">
        <f>CONCATENATE("INSERT INTO Players(playerName,positionId,teamId) VALUES ('",Players[Name],"',",Players[PositionId],",",Players[TeamId],")")</f>
        <v>INSERT INTO Players(playerName,positionId,teamId) VALUES ('Lance Dunbar',2,29)</v>
      </c>
      <c r="I281" s="3" t="str">
        <f>CONCATENATE("INSERT INTO Assignments(playerId,rosterId,round,pick) VALUES (",Players[PlayerId],",0,0,0)")</f>
        <v>INSERT INTO Assignments(playerId,rosterId,round,pick) VALUES (280,0,0,0)</v>
      </c>
    </row>
    <row r="282" spans="1:9" x14ac:dyDescent="0.25">
      <c r="A282" s="16">
        <v>281</v>
      </c>
      <c r="B282" s="15" t="s">
        <v>88</v>
      </c>
      <c r="C282" s="16">
        <v>281</v>
      </c>
      <c r="D282" s="5" t="s">
        <v>43</v>
      </c>
      <c r="E282" s="5" t="s">
        <v>5</v>
      </c>
      <c r="F282" s="6">
        <f>VLOOKUP(Players[Team],Teams[],2,FALSE)</f>
        <v>30</v>
      </c>
      <c r="G282" s="3">
        <f>VLOOKUP(Players[Pos],Positions[],2,FALSE)</f>
        <v>2</v>
      </c>
      <c r="H282" s="3" t="str">
        <f>CONCATENATE("INSERT INTO Players(playerName,positionId,teamId) VALUES ('",Players[Name],"',",Players[PositionId],",",Players[TeamId],")")</f>
        <v>INSERT INTO Players(playerName,positionId,teamId) VALUES ('Jacquizz Rodgers',2,30)</v>
      </c>
      <c r="I282" s="3" t="str">
        <f>CONCATENATE("INSERT INTO Assignments(playerId,rosterId,round,pick) VALUES (",Players[PlayerId],",0,0,0)")</f>
        <v>INSERT INTO Assignments(playerId,rosterId,round,pick) VALUES (281,0,0,0)</v>
      </c>
    </row>
    <row r="283" spans="1:9" x14ac:dyDescent="0.25">
      <c r="A283" s="16">
        <v>282</v>
      </c>
      <c r="B283" s="13" t="s">
        <v>659</v>
      </c>
      <c r="C283" s="16">
        <v>282</v>
      </c>
      <c r="D283" s="16" t="s">
        <v>52</v>
      </c>
      <c r="E283" s="16" t="s">
        <v>5</v>
      </c>
      <c r="F283" s="6">
        <f>VLOOKUP(Players[Team],Teams[],2,FALSE)</f>
        <v>10</v>
      </c>
      <c r="G283" s="3">
        <f>VLOOKUP(Players[Pos],Positions[],2,FALSE)</f>
        <v>2</v>
      </c>
      <c r="H283" s="3" t="str">
        <f>CONCATENATE("INSERT INTO Players(playerName,positionId,teamId) VALUES ('",Players[Name],"',",Players[PositionId],",",Players[TeamId],")")</f>
        <v>INSERT INTO Players(playerName,positionId,teamId) VALUES ('Devontae Booker',2,10)</v>
      </c>
      <c r="I283" s="3" t="str">
        <f>CONCATENATE("INSERT INTO Assignments(playerId,rosterId,round,pick) VALUES (",Players[PlayerId],",0,0,0)")</f>
        <v>INSERT INTO Assignments(playerId,rosterId,round,pick) VALUES (282,0,0,0)</v>
      </c>
    </row>
    <row r="284" spans="1:9" x14ac:dyDescent="0.25">
      <c r="A284" s="16">
        <v>283</v>
      </c>
      <c r="B284" s="16" t="s">
        <v>949</v>
      </c>
      <c r="C284" s="16">
        <v>283</v>
      </c>
      <c r="D284" s="5" t="s">
        <v>15</v>
      </c>
      <c r="E284" s="5" t="s">
        <v>5</v>
      </c>
      <c r="F284" s="6">
        <f>VLOOKUP(Players[Team],Teams[],2,FALSE)</f>
        <v>25</v>
      </c>
      <c r="G284" s="3">
        <f>VLOOKUP(Players[Pos],Positions[],2,FALSE)</f>
        <v>2</v>
      </c>
      <c r="H284" s="3" t="str">
        <f>CONCATENATE("INSERT INTO Players(playerName,positionId,teamId) VALUES ('",Players[Name],"',",Players[PositionId],",",Players[TeamId],")")</f>
        <v>INSERT INTO Players(playerName,positionId,teamId) VALUES ('James Conner',2,25)</v>
      </c>
      <c r="I284" s="3" t="str">
        <f>CONCATENATE("INSERT INTO Assignments(playerId,rosterId,round,pick) VALUES (",Players[PlayerId],",0,0,0)")</f>
        <v>INSERT INTO Assignments(playerId,rosterId,round,pick) VALUES (283,0,0,0)</v>
      </c>
    </row>
    <row r="285" spans="1:9" x14ac:dyDescent="0.25">
      <c r="A285" s="16">
        <v>284</v>
      </c>
      <c r="B285" s="16" t="s">
        <v>151</v>
      </c>
      <c r="C285" s="16">
        <v>284</v>
      </c>
      <c r="D285" s="5" t="s">
        <v>41</v>
      </c>
      <c r="E285" s="5" t="s">
        <v>171</v>
      </c>
      <c r="F285" s="6">
        <f>VLOOKUP(Players[Team],Teams[],2,FALSE)</f>
        <v>8</v>
      </c>
      <c r="G285" s="3">
        <f>VLOOKUP(Players[Pos],Positions[],2,FALSE)</f>
        <v>6</v>
      </c>
      <c r="H285" s="3" t="str">
        <f>CONCATENATE("INSERT INTO Players(playerName,positionId,teamId) VALUES ('",Players[Name],"',",Players[PositionId],",",Players[TeamId],")")</f>
        <v>INSERT INTO Players(playerName,positionId,teamId) VALUES ('Cleveland',6,8)</v>
      </c>
      <c r="I285" s="3" t="str">
        <f>CONCATENATE("INSERT INTO Assignments(playerId,rosterId,round,pick) VALUES (",Players[PlayerId],",0,0,0)")</f>
        <v>INSERT INTO Assignments(playerId,rosterId,round,pick) VALUES (284,0,0,0)</v>
      </c>
    </row>
    <row r="286" spans="1:9" x14ac:dyDescent="0.25">
      <c r="A286" s="16">
        <v>285</v>
      </c>
      <c r="B286" s="16" t="s">
        <v>398</v>
      </c>
      <c r="C286" s="16">
        <v>285</v>
      </c>
      <c r="D286" s="16" t="s">
        <v>68</v>
      </c>
      <c r="E286" s="16" t="s">
        <v>14</v>
      </c>
      <c r="F286" s="6">
        <f>VLOOKUP(Players[Team],Teams[],2,FALSE)</f>
        <v>32</v>
      </c>
      <c r="G286" s="3">
        <f>VLOOKUP(Players[Pos],Positions[],2,FALSE)</f>
        <v>3</v>
      </c>
      <c r="H286" s="3" t="str">
        <f>CONCATENATE("INSERT INTO Players(playerName,positionId,teamId) VALUES ('",Players[Name],"',",Players[PositionId],",",Players[TeamId],")")</f>
        <v>INSERT INTO Players(playerName,positionId,teamId) VALUES ('Brian Quick',3,32)</v>
      </c>
      <c r="I286" s="3" t="str">
        <f>CONCATENATE("INSERT INTO Assignments(playerId,rosterId,round,pick) VALUES (",Players[PlayerId],",0,0,0)")</f>
        <v>INSERT INTO Assignments(playerId,rosterId,round,pick) VALUES (285,0,0,0)</v>
      </c>
    </row>
    <row r="287" spans="1:9" x14ac:dyDescent="0.25">
      <c r="A287" s="16">
        <v>286</v>
      </c>
      <c r="B287" s="13" t="s">
        <v>469</v>
      </c>
      <c r="C287" s="16">
        <v>286</v>
      </c>
      <c r="D287" s="16" t="s">
        <v>19</v>
      </c>
      <c r="E287" s="16" t="s">
        <v>46</v>
      </c>
      <c r="F287" s="6">
        <f>VLOOKUP(Players[Team],Teams[],2,FALSE)</f>
        <v>23</v>
      </c>
      <c r="G287" s="3">
        <f>VLOOKUP(Players[Pos],Positions[],2,FALSE)</f>
        <v>4</v>
      </c>
      <c r="H287" s="3" t="str">
        <f>CONCATENATE("INSERT INTO Players(playerName,positionId,teamId) VALUES ('",Players[Name],"',",Players[PositionId],",",Players[TeamId],")")</f>
        <v>INSERT INTO Players(playerName,positionId,teamId) VALUES ('Clive Walford',4,23)</v>
      </c>
      <c r="I287" s="3" t="str">
        <f>CONCATENATE("INSERT INTO Assignments(playerId,rosterId,round,pick) VALUES (",Players[PlayerId],",0,0,0)")</f>
        <v>INSERT INTO Assignments(playerId,rosterId,round,pick) VALUES (286,0,0,0)</v>
      </c>
    </row>
    <row r="288" spans="1:9" x14ac:dyDescent="0.25">
      <c r="A288" s="16">
        <v>287</v>
      </c>
      <c r="B288" s="13" t="s">
        <v>914</v>
      </c>
      <c r="C288" s="16">
        <v>287</v>
      </c>
      <c r="D288" s="16" t="s">
        <v>694</v>
      </c>
      <c r="E288" s="16" t="s">
        <v>46</v>
      </c>
      <c r="F288" s="6">
        <f>VLOOKUP(Players[Team],Teams[],2,FALSE)</f>
        <v>29</v>
      </c>
      <c r="G288" s="3">
        <f>VLOOKUP(Players[Pos],Positions[],2,FALSE)</f>
        <v>4</v>
      </c>
      <c r="H288" s="3" t="str">
        <f>CONCATENATE("INSERT INTO Players(playerName,positionId,teamId) VALUES ('",Players[Name],"',",Players[PositionId],",",Players[TeamId],")")</f>
        <v>INSERT INTO Players(playerName,positionId,teamId) VALUES ('Gerald Everett',4,29)</v>
      </c>
      <c r="I288" s="3" t="str">
        <f>CONCATENATE("INSERT INTO Assignments(playerId,rosterId,round,pick) VALUES (",Players[PlayerId],",0,0,0)")</f>
        <v>INSERT INTO Assignments(playerId,rosterId,round,pick) VALUES (287,0,0,0)</v>
      </c>
    </row>
    <row r="289" spans="1:9" x14ac:dyDescent="0.25">
      <c r="A289" s="16">
        <v>288</v>
      </c>
      <c r="B289" s="16" t="s">
        <v>472</v>
      </c>
      <c r="C289" s="16">
        <v>288</v>
      </c>
      <c r="D289" s="5" t="s">
        <v>10</v>
      </c>
      <c r="E289" s="5" t="s">
        <v>46</v>
      </c>
      <c r="F289" s="6">
        <f>VLOOKUP(Players[Team],Teams[],2,FALSE)</f>
        <v>3</v>
      </c>
      <c r="G289" s="3">
        <f>VLOOKUP(Players[Pos],Positions[],2,FALSE)</f>
        <v>4</v>
      </c>
      <c r="H289" s="3" t="str">
        <f>CONCATENATE("INSERT INTO Players(playerName,positionId,teamId) VALUES ('",Players[Name],"',",Players[PositionId],",",Players[TeamId],")")</f>
        <v>INSERT INTO Players(playerName,positionId,teamId) VALUES ('Nick Boyle',4,3)</v>
      </c>
      <c r="I289" s="3" t="str">
        <f>CONCATENATE("INSERT INTO Assignments(playerId,rosterId,round,pick) VALUES (",Players[PlayerId],",0,0,0)")</f>
        <v>INSERT INTO Assignments(playerId,rosterId,round,pick) VALUES (288,0,0,0)</v>
      </c>
    </row>
    <row r="290" spans="1:9" x14ac:dyDescent="0.25">
      <c r="A290" s="16">
        <v>289</v>
      </c>
      <c r="B290" s="13" t="s">
        <v>494</v>
      </c>
      <c r="C290" s="16">
        <v>289</v>
      </c>
      <c r="D290" s="16" t="s">
        <v>15</v>
      </c>
      <c r="E290" s="16" t="s">
        <v>14</v>
      </c>
      <c r="F290" s="6">
        <f>VLOOKUP(Players[Team],Teams[],2,FALSE)</f>
        <v>25</v>
      </c>
      <c r="G290" s="3">
        <f>VLOOKUP(Players[Pos],Positions[],2,FALSE)</f>
        <v>3</v>
      </c>
      <c r="H290" s="3" t="str">
        <f>CONCATENATE("INSERT INTO Players(playerName,positionId,teamId) VALUES ('",Players[Name],"',",Players[PositionId],",",Players[TeamId],")")</f>
        <v>INSERT INTO Players(playerName,positionId,teamId) VALUES ('Eli Rogers',3,25)</v>
      </c>
      <c r="I290" s="3" t="str">
        <f>CONCATENATE("INSERT INTO Assignments(playerId,rosterId,round,pick) VALUES (",Players[PlayerId],",0,0,0)")</f>
        <v>INSERT INTO Assignments(playerId,rosterId,round,pick) VALUES (289,0,0,0)</v>
      </c>
    </row>
    <row r="291" spans="1:9" x14ac:dyDescent="0.25">
      <c r="A291" s="16">
        <v>290</v>
      </c>
      <c r="B291" s="16" t="s">
        <v>208</v>
      </c>
      <c r="C291" s="16">
        <v>290</v>
      </c>
      <c r="D291" s="5" t="s">
        <v>695</v>
      </c>
      <c r="E291" s="5" t="s">
        <v>14</v>
      </c>
      <c r="F291" s="6">
        <f>VLOOKUP(Players[Team],Teams[],2,FALSE)</f>
        <v>26</v>
      </c>
      <c r="G291" s="3">
        <f>VLOOKUP(Players[Pos],Positions[],2,FALSE)</f>
        <v>3</v>
      </c>
      <c r="H291" s="3" t="str">
        <f>CONCATENATE("INSERT INTO Players(playerName,positionId,teamId) VALUES ('",Players[Name],"',",Players[PositionId],",",Players[TeamId],")")</f>
        <v>INSERT INTO Players(playerName,positionId,teamId) VALUES ('Travis Benjamin',3,26)</v>
      </c>
      <c r="I291" s="3" t="str">
        <f>CONCATENATE("INSERT INTO Assignments(playerId,rosterId,round,pick) VALUES (",Players[PlayerId],",0,0,0)")</f>
        <v>INSERT INTO Assignments(playerId,rosterId,round,pick) VALUES (290,0,0,0)</v>
      </c>
    </row>
    <row r="292" spans="1:9" x14ac:dyDescent="0.25">
      <c r="A292" s="16">
        <v>291</v>
      </c>
      <c r="B292" s="16" t="s">
        <v>911</v>
      </c>
      <c r="C292" s="16">
        <v>291</v>
      </c>
      <c r="D292" s="16" t="s">
        <v>31</v>
      </c>
      <c r="E292" s="16" t="s">
        <v>46</v>
      </c>
      <c r="F292" s="6">
        <f>VLOOKUP(Players[Team],Teams[],2,FALSE)</f>
        <v>28</v>
      </c>
      <c r="G292" s="3">
        <f>VLOOKUP(Players[Pos],Positions[],2,FALSE)</f>
        <v>4</v>
      </c>
      <c r="H292" s="3" t="str">
        <f>CONCATENATE("INSERT INTO Players(playerName,positionId,teamId) VALUES ('",Players[Name],"',",Players[PositionId],",",Players[TeamId],")")</f>
        <v>INSERT INTO Players(playerName,positionId,teamId) VALUES ('George Kittle',4,28)</v>
      </c>
      <c r="I292" s="3" t="str">
        <f>CONCATENATE("INSERT INTO Assignments(playerId,rosterId,round,pick) VALUES (",Players[PlayerId],",0,0,0)")</f>
        <v>INSERT INTO Assignments(playerId,rosterId,round,pick) VALUES (291,0,0,0)</v>
      </c>
    </row>
    <row r="293" spans="1:9" x14ac:dyDescent="0.25">
      <c r="A293" s="16">
        <v>292</v>
      </c>
      <c r="B293" s="15" t="s">
        <v>103</v>
      </c>
      <c r="C293" s="16">
        <v>292</v>
      </c>
      <c r="D293" s="5" t="s">
        <v>17</v>
      </c>
      <c r="E293" s="5" t="s">
        <v>46</v>
      </c>
      <c r="F293" s="6">
        <f>VLOOKUP(Players[Team],Teams[],2,FALSE)</f>
        <v>12</v>
      </c>
      <c r="G293" s="3">
        <f>VLOOKUP(Players[Pos],Positions[],2,FALSE)</f>
        <v>4</v>
      </c>
      <c r="H293" s="3" t="str">
        <f>CONCATENATE("INSERT INTO Players(playerName,positionId,teamId) VALUES ('",Players[Name],"',",Players[PositionId],",",Players[TeamId],")")</f>
        <v>INSERT INTO Players(playerName,positionId,teamId) VALUES ('Lance Kendricks',4,12)</v>
      </c>
      <c r="I293" s="3" t="str">
        <f>CONCATENATE("INSERT INTO Assignments(playerId,rosterId,round,pick) VALUES (",Players[PlayerId],",0,0,0)")</f>
        <v>INSERT INTO Assignments(playerId,rosterId,round,pick) VALUES (292,0,0,0)</v>
      </c>
    </row>
    <row r="294" spans="1:9" x14ac:dyDescent="0.25">
      <c r="A294" s="16">
        <v>293</v>
      </c>
      <c r="B294" s="16" t="s">
        <v>671</v>
      </c>
      <c r="C294" s="16">
        <v>293</v>
      </c>
      <c r="D294" s="5" t="s">
        <v>50</v>
      </c>
      <c r="E294" s="5" t="s">
        <v>5</v>
      </c>
      <c r="F294" s="6">
        <f>VLOOKUP(Players[Team],Teams[],2,FALSE)</f>
        <v>17</v>
      </c>
      <c r="G294" s="3">
        <f>VLOOKUP(Players[Pos],Positions[],2,FALSE)</f>
        <v>2</v>
      </c>
      <c r="H294" s="3" t="str">
        <f>CONCATENATE("INSERT INTO Players(playerName,positionId,teamId) VALUES ('",Players[Name],"',",Players[PositionId],",",Players[TeamId],")")</f>
        <v>INSERT INTO Players(playerName,positionId,teamId) VALUES ('Kenyan Drake',2,17)</v>
      </c>
      <c r="I294" s="3" t="str">
        <f>CONCATENATE("INSERT INTO Assignments(playerId,rosterId,round,pick) VALUES (",Players[PlayerId],",0,0,0)")</f>
        <v>INSERT INTO Assignments(playerId,rosterId,round,pick) VALUES (293,0,0,0)</v>
      </c>
    </row>
    <row r="295" spans="1:9" x14ac:dyDescent="0.25">
      <c r="A295" s="16">
        <v>294</v>
      </c>
      <c r="B295" s="16" t="s">
        <v>83</v>
      </c>
      <c r="C295" s="16">
        <v>294</v>
      </c>
      <c r="D295" s="16" t="s">
        <v>9</v>
      </c>
      <c r="E295" s="16" t="s">
        <v>5</v>
      </c>
      <c r="F295" s="6">
        <f>VLOOKUP(Players[Team],Teams[],2,FALSE)</f>
        <v>16</v>
      </c>
      <c r="G295" s="3">
        <f>VLOOKUP(Players[Pos],Positions[],2,FALSE)</f>
        <v>2</v>
      </c>
      <c r="H295" s="3" t="str">
        <f>CONCATENATE("INSERT INTO Players(playerName,positionId,teamId) VALUES ('",Players[Name],"',",Players[PositionId],",",Players[TeamId],")")</f>
        <v>INSERT INTO Players(playerName,positionId,teamId) VALUES ('C.J. Spiller',2,16)</v>
      </c>
      <c r="I295" s="3" t="str">
        <f>CONCATENATE("INSERT INTO Assignments(playerId,rosterId,round,pick) VALUES (",Players[PlayerId],",0,0,0)")</f>
        <v>INSERT INTO Assignments(playerId,rosterId,round,pick) VALUES (294,0,0,0)</v>
      </c>
    </row>
    <row r="296" spans="1:9" x14ac:dyDescent="0.25">
      <c r="A296" s="16">
        <v>295</v>
      </c>
      <c r="B296" s="13" t="s">
        <v>733</v>
      </c>
      <c r="C296" s="16">
        <v>295</v>
      </c>
      <c r="D296" s="5" t="s">
        <v>29</v>
      </c>
      <c r="E296" s="5" t="s">
        <v>14</v>
      </c>
      <c r="F296" s="6">
        <f>VLOOKUP(Players[Team],Teams[],2,FALSE)</f>
        <v>22</v>
      </c>
      <c r="G296" s="3">
        <f>VLOOKUP(Players[Pos],Positions[],2,FALSE)</f>
        <v>3</v>
      </c>
      <c r="H296" s="3" t="str">
        <f>CONCATENATE("INSERT INTO Players(playerName,positionId,teamId) VALUES ('",Players[Name],"',",Players[PositionId],",",Players[TeamId],")")</f>
        <v>INSERT INTO Players(playerName,positionId,teamId) VALUES ('ArDarius Stewart',3,22)</v>
      </c>
      <c r="I296" s="3" t="str">
        <f>CONCATENATE("INSERT INTO Assignments(playerId,rosterId,round,pick) VALUES (",Players[PlayerId],",0,0,0)")</f>
        <v>INSERT INTO Assignments(playerId,rosterId,round,pick) VALUES (295,0,0,0)</v>
      </c>
    </row>
    <row r="297" spans="1:9" x14ac:dyDescent="0.25">
      <c r="A297" s="16">
        <v>296</v>
      </c>
      <c r="B297" s="13" t="s">
        <v>139</v>
      </c>
      <c r="C297" s="16">
        <v>296</v>
      </c>
      <c r="D297" s="5" t="s">
        <v>31</v>
      </c>
      <c r="E297" s="5" t="s">
        <v>171</v>
      </c>
      <c r="F297" s="6">
        <f>VLOOKUP(Players[Team],Teams[],2,FALSE)</f>
        <v>28</v>
      </c>
      <c r="G297" s="3">
        <f>VLOOKUP(Players[Pos],Positions[],2,FALSE)</f>
        <v>6</v>
      </c>
      <c r="H297" s="3" t="str">
        <f>CONCATENATE("INSERT INTO Players(playerName,positionId,teamId) VALUES ('",Players[Name],"',",Players[PositionId],",",Players[TeamId],")")</f>
        <v>INSERT INTO Players(playerName,positionId,teamId) VALUES ('San Francisco',6,28)</v>
      </c>
      <c r="I297" s="3" t="str">
        <f>CONCATENATE("INSERT INTO Assignments(playerId,rosterId,round,pick) VALUES (",Players[PlayerId],",0,0,0)")</f>
        <v>INSERT INTO Assignments(playerId,rosterId,round,pick) VALUES (296,0,0,0)</v>
      </c>
    </row>
    <row r="298" spans="1:9" x14ac:dyDescent="0.25">
      <c r="A298" s="16">
        <v>297</v>
      </c>
      <c r="B298" s="13" t="s">
        <v>500</v>
      </c>
      <c r="C298" s="16">
        <v>297</v>
      </c>
      <c r="D298" s="16" t="s">
        <v>695</v>
      </c>
      <c r="E298" s="16" t="s">
        <v>14</v>
      </c>
      <c r="F298" s="6">
        <f>VLOOKUP(Players[Team],Teams[],2,FALSE)</f>
        <v>26</v>
      </c>
      <c r="G298" s="3">
        <f>VLOOKUP(Players[Pos],Positions[],2,FALSE)</f>
        <v>3</v>
      </c>
      <c r="H298" s="3" t="str">
        <f>CONCATENATE("INSERT INTO Players(playerName,positionId,teamId) VALUES ('",Players[Name],"',",Players[PositionId],",",Players[TeamId],")")</f>
        <v>INSERT INTO Players(playerName,positionId,teamId) VALUES ('Dontrelle Inman',3,26)</v>
      </c>
      <c r="I298" s="3" t="str">
        <f>CONCATENATE("INSERT INTO Assignments(playerId,rosterId,round,pick) VALUES (",Players[PlayerId],",0,0,0)")</f>
        <v>INSERT INTO Assignments(playerId,rosterId,round,pick) VALUES (297,0,0,0)</v>
      </c>
    </row>
    <row r="299" spans="1:9" x14ac:dyDescent="0.25">
      <c r="A299" s="16">
        <v>298</v>
      </c>
      <c r="B299" s="13" t="s">
        <v>303</v>
      </c>
      <c r="C299" s="16">
        <v>298</v>
      </c>
      <c r="D299" s="16" t="s">
        <v>34</v>
      </c>
      <c r="E299" s="16" t="s">
        <v>46</v>
      </c>
      <c r="F299" s="6">
        <f>VLOOKUP(Players[Team],Teams[],2,FALSE)</f>
        <v>6</v>
      </c>
      <c r="G299" s="3">
        <f>VLOOKUP(Players[Pos],Positions[],2,FALSE)</f>
        <v>4</v>
      </c>
      <c r="H299" s="3" t="str">
        <f>CONCATENATE("INSERT INTO Players(playerName,positionId,teamId) VALUES ('",Players[Name],"',",Players[PositionId],",",Players[TeamId],")")</f>
        <v>INSERT INTO Players(playerName,positionId,teamId) VALUES ('Dion Sims',4,6)</v>
      </c>
      <c r="I299" s="3" t="str">
        <f>CONCATENATE("INSERT INTO Assignments(playerId,rosterId,round,pick) VALUES (",Players[PlayerId],",0,0,0)")</f>
        <v>INSERT INTO Assignments(playerId,rosterId,round,pick) VALUES (298,0,0,0)</v>
      </c>
    </row>
    <row r="300" spans="1:9" x14ac:dyDescent="0.25">
      <c r="A300" s="16">
        <v>299</v>
      </c>
      <c r="B300" s="16" t="s">
        <v>540</v>
      </c>
      <c r="C300" s="16">
        <v>299</v>
      </c>
      <c r="D300" s="5" t="s">
        <v>24</v>
      </c>
      <c r="E300" s="5" t="s">
        <v>5</v>
      </c>
      <c r="F300" s="6">
        <f>VLOOKUP(Players[Team],Teams[],2,FALSE)</f>
        <v>11</v>
      </c>
      <c r="G300" s="3">
        <f>VLOOKUP(Players[Pos],Positions[],2,FALSE)</f>
        <v>2</v>
      </c>
      <c r="H300" s="3" t="str">
        <f>CONCATENATE("INSERT INTO Players(playerName,positionId,teamId) VALUES ('",Players[Name],"',",Players[PositionId],",",Players[TeamId],")")</f>
        <v>INSERT INTO Players(playerName,positionId,teamId) VALUES ('Zach Zenner',2,11)</v>
      </c>
      <c r="I300" s="3" t="str">
        <f>CONCATENATE("INSERT INTO Assignments(playerId,rosterId,round,pick) VALUES (",Players[PlayerId],",0,0,0)")</f>
        <v>INSERT INTO Assignments(playerId,rosterId,round,pick) VALUES (299,0,0,0)</v>
      </c>
    </row>
    <row r="301" spans="1:9" x14ac:dyDescent="0.25">
      <c r="A301" s="16">
        <v>300</v>
      </c>
      <c r="B301" s="13" t="s">
        <v>480</v>
      </c>
      <c r="C301" s="16">
        <v>300</v>
      </c>
      <c r="D301" s="19" t="s">
        <v>43</v>
      </c>
      <c r="E301" s="19" t="s">
        <v>14</v>
      </c>
      <c r="F301" s="6">
        <f>VLOOKUP(Players[Team],Teams[],2,FALSE)</f>
        <v>30</v>
      </c>
      <c r="G301" s="3">
        <f>VLOOKUP(Players[Pos],Positions[],2,FALSE)</f>
        <v>3</v>
      </c>
      <c r="H301" s="3" t="str">
        <f>CONCATENATE("INSERT INTO Players(playerName,positionId,teamId) VALUES ('",Players[Name],"',",Players[PositionId],",",Players[TeamId],")")</f>
        <v>INSERT INTO Players(playerName,positionId,teamId) VALUES ('Adam Humphries',3,30)</v>
      </c>
      <c r="I301" s="3" t="str">
        <f>CONCATENATE("INSERT INTO Assignments(playerId,rosterId,round,pick) VALUES (",Players[PlayerId],",0,0,0)")</f>
        <v>INSERT INTO Assignments(playerId,rosterId,round,pick) VALUES (300,0,0,0)</v>
      </c>
    </row>
    <row r="302" spans="1:9" x14ac:dyDescent="0.25">
      <c r="A302" s="16">
        <v>301</v>
      </c>
      <c r="B302" s="13" t="s">
        <v>1004</v>
      </c>
      <c r="C302" s="16">
        <v>301</v>
      </c>
      <c r="D302" s="5" t="s">
        <v>15</v>
      </c>
      <c r="E302" s="5" t="s">
        <v>14</v>
      </c>
      <c r="F302" s="6">
        <f>VLOOKUP(Players[Team],Teams[],2,FALSE)</f>
        <v>25</v>
      </c>
      <c r="G302" s="3">
        <f>VLOOKUP(Players[Pos],Positions[],2,FALSE)</f>
        <v>3</v>
      </c>
      <c r="H302" s="3" t="str">
        <f>CONCATENATE("INSERT INTO Players(playerName,positionId,teamId) VALUES ('",Players[Name],"',",Players[PositionId],",",Players[TeamId],")")</f>
        <v>INSERT INTO Players(playerName,positionId,teamId) VALUES ('JuJu Smith-Schuster',3,25)</v>
      </c>
      <c r="I302" s="3" t="str">
        <f>CONCATENATE("INSERT INTO Assignments(playerId,rosterId,round,pick) VALUES (",Players[PlayerId],",0,0,0)")</f>
        <v>INSERT INTO Assignments(playerId,rosterId,round,pick) VALUES (301,0,0,0)</v>
      </c>
    </row>
    <row r="303" spans="1:9" x14ac:dyDescent="0.25">
      <c r="A303" s="16">
        <v>302</v>
      </c>
      <c r="B303" s="16" t="s">
        <v>1190</v>
      </c>
      <c r="C303" s="16">
        <v>302</v>
      </c>
      <c r="D303" s="5" t="s">
        <v>12</v>
      </c>
      <c r="E303" s="5" t="s">
        <v>14</v>
      </c>
      <c r="F303" s="6">
        <f>VLOOKUP(Players[Team],Teams[],2,FALSE)</f>
        <v>31</v>
      </c>
      <c r="G303" s="3">
        <f>VLOOKUP(Players[Pos],Positions[],2,FALSE)</f>
        <v>3</v>
      </c>
      <c r="H303" s="3" t="str">
        <f>CONCATENATE("INSERT INTO Players(playerName,positionId,teamId) VALUES ('",Players[Name],"',",Players[PositionId],",",Players[TeamId],")")</f>
        <v>INSERT INTO Players(playerName,positionId,teamId) VALUES ('Taywan Taylor',3,31)</v>
      </c>
      <c r="I303" s="3" t="str">
        <f>CONCATENATE("INSERT INTO Assignments(playerId,rosterId,round,pick) VALUES (",Players[PlayerId],",0,0,0)")</f>
        <v>INSERT INTO Assignments(playerId,rosterId,round,pick) VALUES (302,0,0,0)</v>
      </c>
    </row>
    <row r="304" spans="1:9" x14ac:dyDescent="0.25">
      <c r="A304" s="16">
        <v>303</v>
      </c>
      <c r="B304" s="16" t="s">
        <v>205</v>
      </c>
      <c r="C304" s="16">
        <v>303</v>
      </c>
      <c r="D304" s="5" t="s">
        <v>29</v>
      </c>
      <c r="E304" s="5" t="s">
        <v>14</v>
      </c>
      <c r="F304" s="6">
        <f>VLOOKUP(Players[Team],Teams[],2,FALSE)</f>
        <v>22</v>
      </c>
      <c r="G304" s="3">
        <f>VLOOKUP(Players[Pos],Positions[],2,FALSE)</f>
        <v>3</v>
      </c>
      <c r="H304" s="3" t="str">
        <f>CONCATENATE("INSERT INTO Players(playerName,positionId,teamId) VALUES ('",Players[Name],"',",Players[PositionId],",",Players[TeamId],")")</f>
        <v>INSERT INTO Players(playerName,positionId,teamId) VALUES ('Jermaine Kearse',3,22)</v>
      </c>
      <c r="I304" s="3" t="str">
        <f>CONCATENATE("INSERT INTO Assignments(playerId,rosterId,round,pick) VALUES (",Players[PlayerId],",0,0,0)")</f>
        <v>INSERT INTO Assignments(playerId,rosterId,round,pick) VALUES (303,0,0,0)</v>
      </c>
    </row>
    <row r="305" spans="1:9" x14ac:dyDescent="0.25">
      <c r="A305" s="16">
        <v>304</v>
      </c>
      <c r="B305" s="13" t="s">
        <v>308</v>
      </c>
      <c r="C305" s="16">
        <v>304</v>
      </c>
      <c r="D305" s="16" t="s">
        <v>37</v>
      </c>
      <c r="E305" s="16" t="s">
        <v>14</v>
      </c>
      <c r="F305" s="6">
        <f>VLOOKUP(Players[Team],Teams[],2,FALSE)</f>
        <v>9</v>
      </c>
      <c r="G305" s="3">
        <f>VLOOKUP(Players[Pos],Positions[],2,FALSE)</f>
        <v>3</v>
      </c>
      <c r="H305" s="3" t="str">
        <f>CONCATENATE("INSERT INTO Players(playerName,positionId,teamId) VALUES ('",Players[Name],"',",Players[PositionId],",",Players[TeamId],")")</f>
        <v>INSERT INTO Players(playerName,positionId,teamId) VALUES ('Brice Butler',3,9)</v>
      </c>
      <c r="I305" s="3" t="str">
        <f>CONCATENATE("INSERT INTO Assignments(playerId,rosterId,round,pick) VALUES (",Players[PlayerId],",0,0,0)")</f>
        <v>INSERT INTO Assignments(playerId,rosterId,round,pick) VALUES (304,0,0,0)</v>
      </c>
    </row>
    <row r="306" spans="1:9" x14ac:dyDescent="0.25">
      <c r="A306" s="16">
        <v>305</v>
      </c>
      <c r="B306" s="16" t="s">
        <v>662</v>
      </c>
      <c r="C306" s="16">
        <v>305</v>
      </c>
      <c r="D306" s="5" t="s">
        <v>694</v>
      </c>
      <c r="E306" s="5" t="s">
        <v>14</v>
      </c>
      <c r="F306" s="6">
        <f>VLOOKUP(Players[Team],Teams[],2,FALSE)</f>
        <v>29</v>
      </c>
      <c r="G306" s="3">
        <f>VLOOKUP(Players[Pos],Positions[],2,FALSE)</f>
        <v>3</v>
      </c>
      <c r="H306" s="3" t="str">
        <f>CONCATENATE("INSERT INTO Players(playerName,positionId,teamId) VALUES ('",Players[Name],"',",Players[PositionId],",",Players[TeamId],")")</f>
        <v>INSERT INTO Players(playerName,positionId,teamId) VALUES ('Pharoh Cooper',3,29)</v>
      </c>
      <c r="I306" s="3" t="str">
        <f>CONCATENATE("INSERT INTO Assignments(playerId,rosterId,round,pick) VALUES (",Players[PlayerId],",0,0,0)")</f>
        <v>INSERT INTO Assignments(playerId,rosterId,round,pick) VALUES (305,0,0,0)</v>
      </c>
    </row>
    <row r="307" spans="1:9" x14ac:dyDescent="0.25">
      <c r="A307" s="16">
        <v>306</v>
      </c>
      <c r="B307" s="13" t="s">
        <v>336</v>
      </c>
      <c r="C307" s="16">
        <v>306</v>
      </c>
      <c r="D307" s="5" t="s">
        <v>52</v>
      </c>
      <c r="E307" s="5" t="s">
        <v>46</v>
      </c>
      <c r="F307" s="6">
        <f>VLOOKUP(Players[Team],Teams[],2,FALSE)</f>
        <v>10</v>
      </c>
      <c r="G307" s="3">
        <f>VLOOKUP(Players[Pos],Positions[],2,FALSE)</f>
        <v>4</v>
      </c>
      <c r="H307" s="3" t="str">
        <f>CONCATENATE("INSERT INTO Players(playerName,positionId,teamId) VALUES ('",Players[Name],"',",Players[PositionId],",",Players[TeamId],")")</f>
        <v>INSERT INTO Players(playerName,positionId,teamId) VALUES ('Virgil Green',4,10)</v>
      </c>
      <c r="I307" s="3" t="str">
        <f>CONCATENATE("INSERT INTO Assignments(playerId,rosterId,round,pick) VALUES (",Players[PlayerId],",0,0,0)")</f>
        <v>INSERT INTO Assignments(playerId,rosterId,round,pick) VALUES (306,0,0,0)</v>
      </c>
    </row>
    <row r="308" spans="1:9" x14ac:dyDescent="0.25">
      <c r="A308" s="16">
        <v>307</v>
      </c>
      <c r="B308" s="16" t="s">
        <v>360</v>
      </c>
      <c r="C308" s="16">
        <v>307</v>
      </c>
      <c r="D308" s="5" t="s">
        <v>29</v>
      </c>
      <c r="E308" s="5" t="s">
        <v>1</v>
      </c>
      <c r="F308" s="6">
        <f>VLOOKUP(Players[Team],Teams[],2,FALSE)</f>
        <v>22</v>
      </c>
      <c r="G308" s="3">
        <f>VLOOKUP(Players[Pos],Positions[],2,FALSE)</f>
        <v>1</v>
      </c>
      <c r="H308" s="3" t="str">
        <f>CONCATENATE("INSERT INTO Players(playerName,positionId,teamId) VALUES ('",Players[Name],"',",Players[PositionId],",",Players[TeamId],")")</f>
        <v>INSERT INTO Players(playerName,positionId,teamId) VALUES ('Josh McCown',1,22)</v>
      </c>
      <c r="I308" s="3" t="str">
        <f>CONCATENATE("INSERT INTO Assignments(playerId,rosterId,round,pick) VALUES (",Players[PlayerId],",0,0,0)")</f>
        <v>INSERT INTO Assignments(playerId,rosterId,round,pick) VALUES (307,0,0,0)</v>
      </c>
    </row>
    <row r="309" spans="1:9" x14ac:dyDescent="0.25">
      <c r="A309" s="16">
        <v>308</v>
      </c>
      <c r="B309" s="13" t="s">
        <v>827</v>
      </c>
      <c r="C309" s="16">
        <v>308</v>
      </c>
      <c r="D309" s="16" t="s">
        <v>50</v>
      </c>
      <c r="E309" s="16" t="s">
        <v>5</v>
      </c>
      <c r="F309" s="6">
        <f>VLOOKUP(Players[Team],Teams[],2,FALSE)</f>
        <v>17</v>
      </c>
      <c r="G309" s="3">
        <f>VLOOKUP(Players[Pos],Positions[],2,FALSE)</f>
        <v>2</v>
      </c>
      <c r="H309" s="3" t="str">
        <f>CONCATENATE("INSERT INTO Players(playerName,positionId,teamId) VALUES ('",Players[Name],"',",Players[PositionId],",",Players[TeamId],")")</f>
        <v>INSERT INTO Players(playerName,positionId,teamId) VALUES ('Damien Williams',2,17)</v>
      </c>
      <c r="I309" s="3" t="str">
        <f>CONCATENATE("INSERT INTO Assignments(playerId,rosterId,round,pick) VALUES (",Players[PlayerId],",0,0,0)")</f>
        <v>INSERT INTO Assignments(playerId,rosterId,round,pick) VALUES (308,0,0,0)</v>
      </c>
    </row>
    <row r="310" spans="1:9" x14ac:dyDescent="0.25">
      <c r="A310" s="16">
        <v>309</v>
      </c>
      <c r="B310" s="16" t="s">
        <v>420</v>
      </c>
      <c r="C310" s="16">
        <v>309</v>
      </c>
      <c r="D310" s="5" t="s">
        <v>41</v>
      </c>
      <c r="E310" s="5" t="s">
        <v>14</v>
      </c>
      <c r="F310" s="6">
        <f>VLOOKUP(Players[Team],Teams[],2,FALSE)</f>
        <v>8</v>
      </c>
      <c r="G310" s="3">
        <f>VLOOKUP(Players[Pos],Positions[],2,FALSE)</f>
        <v>3</v>
      </c>
      <c r="H310" s="3" t="str">
        <f>CONCATENATE("INSERT INTO Players(playerName,positionId,teamId) VALUES ('",Players[Name],"',",Players[PositionId],",",Players[TeamId],")")</f>
        <v>INSERT INTO Players(playerName,positionId,teamId) VALUES ('Josh Gordon',3,8)</v>
      </c>
      <c r="I310" s="3" t="str">
        <f>CONCATENATE("INSERT INTO Assignments(playerId,rosterId,round,pick) VALUES (",Players[PlayerId],",0,0,0)")</f>
        <v>INSERT INTO Assignments(playerId,rosterId,round,pick) VALUES (309,0,0,0)</v>
      </c>
    </row>
    <row r="311" spans="1:9" x14ac:dyDescent="0.25">
      <c r="A311" s="16">
        <v>310</v>
      </c>
      <c r="B311" s="16" t="s">
        <v>298</v>
      </c>
      <c r="C311" s="16">
        <v>310</v>
      </c>
      <c r="D311" s="5" t="s">
        <v>26</v>
      </c>
      <c r="E311" s="5" t="s">
        <v>46</v>
      </c>
      <c r="F311" s="6">
        <f>VLOOKUP(Players[Team],Teams[],2,FALSE)</f>
        <v>20</v>
      </c>
      <c r="G311" s="3">
        <f>VLOOKUP(Players[Pos],Positions[],2,FALSE)</f>
        <v>4</v>
      </c>
      <c r="H311" s="3" t="str">
        <f>CONCATENATE("INSERT INTO Players(playerName,positionId,teamId) VALUES ('",Players[Name],"',",Players[PositionId],",",Players[TeamId],")")</f>
        <v>INSERT INTO Players(playerName,positionId,teamId) VALUES ('Josh Hill',4,20)</v>
      </c>
      <c r="I311" s="3" t="str">
        <f>CONCATENATE("INSERT INTO Assignments(playerId,rosterId,round,pick) VALUES (",Players[PlayerId],",0,0,0)")</f>
        <v>INSERT INTO Assignments(playerId,rosterId,round,pick) VALUES (310,0,0,0)</v>
      </c>
    </row>
    <row r="312" spans="1:9" x14ac:dyDescent="0.25">
      <c r="A312" s="16">
        <v>311</v>
      </c>
      <c r="B312" s="16" t="s">
        <v>746</v>
      </c>
      <c r="C312" s="16">
        <v>311</v>
      </c>
      <c r="D312" s="16" t="s">
        <v>10</v>
      </c>
      <c r="E312" s="16" t="s">
        <v>46</v>
      </c>
      <c r="F312" s="6">
        <f>VLOOKUP(Players[Team],Teams[],2,FALSE)</f>
        <v>3</v>
      </c>
      <c r="G312" s="3">
        <f>VLOOKUP(Players[Pos],Positions[],2,FALSE)</f>
        <v>4</v>
      </c>
      <c r="H312" s="3" t="str">
        <f>CONCATENATE("INSERT INTO Players(playerName,positionId,teamId) VALUES ('",Players[Name],"',",Players[PositionId],",",Players[TeamId],")")</f>
        <v>INSERT INTO Players(playerName,positionId,teamId) VALUES ('Benjamin Watson',4,3)</v>
      </c>
      <c r="I312" s="3" t="str">
        <f>CONCATENATE("INSERT INTO Assignments(playerId,rosterId,round,pick) VALUES (",Players[PlayerId],",0,0,0)")</f>
        <v>INSERT INTO Assignments(playerId,rosterId,round,pick) VALUES (311,0,0,0)</v>
      </c>
    </row>
    <row r="313" spans="1:9" x14ac:dyDescent="0.25">
      <c r="A313" s="16">
        <v>312</v>
      </c>
      <c r="B313" s="16" t="s">
        <v>1186</v>
      </c>
      <c r="C313" s="16">
        <v>312</v>
      </c>
      <c r="D313" s="5" t="s">
        <v>34</v>
      </c>
      <c r="E313" s="5" t="s">
        <v>5</v>
      </c>
      <c r="F313" s="6">
        <f>VLOOKUP(Players[Team],Teams[],2,FALSE)</f>
        <v>6</v>
      </c>
      <c r="G313" s="3">
        <f>VLOOKUP(Players[Pos],Positions[],2,FALSE)</f>
        <v>2</v>
      </c>
      <c r="H313" s="3" t="str">
        <f>CONCATENATE("INSERT INTO Players(playerName,positionId,teamId) VALUES ('",Players[Name],"',",Players[PositionId],",",Players[TeamId],")")</f>
        <v>INSERT INTO Players(playerName,positionId,teamId) VALUES ('Tarik Cohen',2,6)</v>
      </c>
      <c r="I313" s="3" t="str">
        <f>CONCATENATE("INSERT INTO Assignments(playerId,rosterId,round,pick) VALUES (",Players[PlayerId],",0,0,0)")</f>
        <v>INSERT INTO Assignments(playerId,rosterId,round,pick) VALUES (312,0,0,0)</v>
      </c>
    </row>
    <row r="314" spans="1:9" x14ac:dyDescent="0.25">
      <c r="A314" s="16">
        <v>313</v>
      </c>
      <c r="B314" s="18" t="s">
        <v>554</v>
      </c>
      <c r="C314" s="16">
        <v>313</v>
      </c>
      <c r="D314" s="19" t="s">
        <v>4</v>
      </c>
      <c r="E314" s="19" t="s">
        <v>14</v>
      </c>
      <c r="F314" s="6">
        <f>VLOOKUP(Players[Team],Teams[],2,FALSE)</f>
        <v>13</v>
      </c>
      <c r="G314" s="3">
        <f>VLOOKUP(Players[Pos],Positions[],2,FALSE)</f>
        <v>3</v>
      </c>
      <c r="H314" s="3" t="str">
        <f>CONCATENATE("INSERT INTO Players(playerName,positionId,teamId) VALUES ('",Players[Name],"',",Players[PositionId],",",Players[TeamId],")")</f>
        <v>INSERT INTO Players(playerName,positionId,teamId) VALUES ('Bruce Ellington',3,13)</v>
      </c>
      <c r="I314" s="3" t="str">
        <f>CONCATENATE("INSERT INTO Assignments(playerId,rosterId,round,pick) VALUES (",Players[PlayerId],",0,0,0)")</f>
        <v>INSERT INTO Assignments(playerId,rosterId,round,pick) VALUES (313,0,0,0)</v>
      </c>
    </row>
    <row r="315" spans="1:9" x14ac:dyDescent="0.25">
      <c r="A315" s="16">
        <v>314</v>
      </c>
      <c r="B315" s="13" t="s">
        <v>382</v>
      </c>
      <c r="C315" s="16">
        <v>314</v>
      </c>
      <c r="D315" s="5" t="s">
        <v>577</v>
      </c>
      <c r="E315" s="5" t="s">
        <v>5</v>
      </c>
      <c r="F315" s="6">
        <f>VLOOKUP(Players[Team],Teams[],2,FALSE)</f>
        <v>15</v>
      </c>
      <c r="G315" s="3">
        <f>VLOOKUP(Players[Pos],Positions[],2,FALSE)</f>
        <v>2</v>
      </c>
      <c r="H315" s="3" t="str">
        <f>CONCATENATE("INSERT INTO Players(playerName,positionId,teamId) VALUES ('",Players[Name],"',",Players[PositionId],",",Players[TeamId],")")</f>
        <v>INSERT INTO Players(playerName,positionId,teamId) VALUES ('T.J. Yeldon',2,15)</v>
      </c>
      <c r="I315" s="3" t="str">
        <f>CONCATENATE("INSERT INTO Assignments(playerId,rosterId,round,pick) VALUES (",Players[PlayerId],",0,0,0)")</f>
        <v>INSERT INTO Assignments(playerId,rosterId,round,pick) VALUES (314,0,0,0)</v>
      </c>
    </row>
    <row r="316" spans="1:9" x14ac:dyDescent="0.25">
      <c r="A316" s="16">
        <v>315</v>
      </c>
      <c r="B316" s="13" t="s">
        <v>916</v>
      </c>
      <c r="C316" s="16">
        <v>315</v>
      </c>
      <c r="D316" s="5" t="s">
        <v>17</v>
      </c>
      <c r="E316" s="5" t="s">
        <v>14</v>
      </c>
      <c r="F316" s="6">
        <f>VLOOKUP(Players[Team],Teams[],2,FALSE)</f>
        <v>12</v>
      </c>
      <c r="G316" s="3">
        <f>VLOOKUP(Players[Pos],Positions[],2,FALSE)</f>
        <v>3</v>
      </c>
      <c r="H316" s="3" t="str">
        <f>CONCATENATE("INSERT INTO Players(playerName,positionId,teamId) VALUES ('",Players[Name],"',",Players[PositionId],",",Players[TeamId],")")</f>
        <v>INSERT INTO Players(playerName,positionId,teamId) VALUES ('Geronimo Allison',3,12)</v>
      </c>
      <c r="I316" s="3" t="str">
        <f>CONCATENATE("INSERT INTO Assignments(playerId,rosterId,round,pick) VALUES (",Players[PlayerId],",0,0,0)")</f>
        <v>INSERT INTO Assignments(playerId,rosterId,round,pick) VALUES (315,0,0,0)</v>
      </c>
    </row>
    <row r="317" spans="1:9" x14ac:dyDescent="0.25">
      <c r="A317" s="16">
        <v>316</v>
      </c>
      <c r="B317" s="16" t="s">
        <v>311</v>
      </c>
      <c r="C317" s="16">
        <v>316</v>
      </c>
      <c r="D317" s="5" t="s">
        <v>23</v>
      </c>
      <c r="E317" s="5" t="s">
        <v>14</v>
      </c>
      <c r="F317" s="6">
        <f>VLOOKUP(Players[Team],Teams[],2,FALSE)</f>
        <v>1</v>
      </c>
      <c r="G317" s="3">
        <f>VLOOKUP(Players[Pos],Positions[],2,FALSE)</f>
        <v>3</v>
      </c>
      <c r="H317" s="3" t="str">
        <f>CONCATENATE("INSERT INTO Players(playerName,positionId,teamId) VALUES ('",Players[Name],"',",Players[PositionId],",",Players[TeamId],")")</f>
        <v>INSERT INTO Players(playerName,positionId,teamId) VALUES ('Jaron Brown',3,1)</v>
      </c>
      <c r="I317" s="3" t="str">
        <f>CONCATENATE("INSERT INTO Assignments(playerId,rosterId,round,pick) VALUES (",Players[PlayerId],",0,0,0)")</f>
        <v>INSERT INTO Assignments(playerId,rosterId,round,pick) VALUES (316,0,0,0)</v>
      </c>
    </row>
    <row r="318" spans="1:9" x14ac:dyDescent="0.25">
      <c r="A318" s="16">
        <v>317</v>
      </c>
      <c r="B318" s="16" t="s">
        <v>1164</v>
      </c>
      <c r="C318" s="16">
        <v>317</v>
      </c>
      <c r="D318" s="5" t="s">
        <v>41</v>
      </c>
      <c r="E318" s="5" t="s">
        <v>46</v>
      </c>
      <c r="F318" s="6">
        <f>VLOOKUP(Players[Team],Teams[],2,FALSE)</f>
        <v>8</v>
      </c>
      <c r="G318" s="3">
        <f>VLOOKUP(Players[Pos],Positions[],2,FALSE)</f>
        <v>4</v>
      </c>
      <c r="H318" s="3" t="str">
        <f>CONCATENATE("INSERT INTO Players(playerName,positionId,teamId) VALUES ('",Players[Name],"',",Players[PositionId],",",Players[TeamId],")")</f>
        <v>INSERT INTO Players(playerName,positionId,teamId) VALUES ('Seth DeValve',4,8)</v>
      </c>
      <c r="I318" s="3" t="str">
        <f>CONCATENATE("INSERT INTO Assignments(playerId,rosterId,round,pick) VALUES (",Players[PlayerId],",0,0,0)")</f>
        <v>INSERT INTO Assignments(playerId,rosterId,round,pick) VALUES (317,0,0,0)</v>
      </c>
    </row>
    <row r="319" spans="1:9" x14ac:dyDescent="0.25">
      <c r="A319" s="16">
        <v>318</v>
      </c>
      <c r="B319" s="16" t="s">
        <v>466</v>
      </c>
      <c r="C319" s="16">
        <v>318</v>
      </c>
      <c r="D319" s="5" t="s">
        <v>10</v>
      </c>
      <c r="E319" s="5" t="s">
        <v>46</v>
      </c>
      <c r="F319" s="6">
        <f>VLOOKUP(Players[Team],Teams[],2,FALSE)</f>
        <v>3</v>
      </c>
      <c r="G319" s="3">
        <f>VLOOKUP(Players[Pos],Positions[],2,FALSE)</f>
        <v>4</v>
      </c>
      <c r="H319" s="3" t="str">
        <f>CONCATENATE("INSERT INTO Players(playerName,positionId,teamId) VALUES ('",Players[Name],"',",Players[PositionId],",",Players[TeamId],")")</f>
        <v>INSERT INTO Players(playerName,positionId,teamId) VALUES ('Maxx Williams',4,3)</v>
      </c>
      <c r="I319" s="3" t="str">
        <f>CONCATENATE("INSERT INTO Assignments(playerId,rosterId,round,pick) VALUES (",Players[PlayerId],",0,0,0)")</f>
        <v>INSERT INTO Assignments(playerId,rosterId,round,pick) VALUES (318,0,0,0)</v>
      </c>
    </row>
    <row r="320" spans="1:9" x14ac:dyDescent="0.25">
      <c r="A320" s="16">
        <v>319</v>
      </c>
      <c r="B320" s="13" t="s">
        <v>191</v>
      </c>
      <c r="C320" s="16">
        <v>319</v>
      </c>
      <c r="D320" s="16" t="s">
        <v>577</v>
      </c>
      <c r="E320" s="16" t="s">
        <v>5</v>
      </c>
      <c r="F320" s="6">
        <f>VLOOKUP(Players[Team],Teams[],2,FALSE)</f>
        <v>15</v>
      </c>
      <c r="G320" s="3">
        <f>VLOOKUP(Players[Pos],Positions[],2,FALSE)</f>
        <v>2</v>
      </c>
      <c r="H320" s="3" t="str">
        <f>CONCATENATE("INSERT INTO Players(playerName,positionId,teamId) VALUES ('",Players[Name],"',",Players[PositionId],",",Players[TeamId],")")</f>
        <v>INSERT INTO Players(playerName,positionId,teamId) VALUES ('Chris Ivory',2,15)</v>
      </c>
      <c r="I320" s="3" t="str">
        <f>CONCATENATE("INSERT INTO Assignments(playerId,rosterId,round,pick) VALUES (",Players[PlayerId],",0,0,0)")</f>
        <v>INSERT INTO Assignments(playerId,rosterId,round,pick) VALUES (319,0,0,0)</v>
      </c>
    </row>
    <row r="321" spans="1:9" x14ac:dyDescent="0.25">
      <c r="A321" s="16">
        <v>320</v>
      </c>
      <c r="B321" s="13" t="s">
        <v>527</v>
      </c>
      <c r="C321" s="16">
        <v>320</v>
      </c>
      <c r="D321" s="16" t="s">
        <v>577</v>
      </c>
      <c r="E321" s="16" t="s">
        <v>5</v>
      </c>
      <c r="F321" s="6">
        <f>VLOOKUP(Players[Team],Teams[],2,FALSE)</f>
        <v>15</v>
      </c>
      <c r="G321" s="3">
        <f>VLOOKUP(Players[Pos],Positions[],2,FALSE)</f>
        <v>2</v>
      </c>
      <c r="H321" s="3" t="str">
        <f>CONCATENATE("INSERT INTO Players(playerName,positionId,teamId) VALUES ('",Players[Name],"',",Players[PositionId],",",Players[TeamId],")")</f>
        <v>INSERT INTO Players(playerName,positionId,teamId) VALUES ('Corey Grant',2,15)</v>
      </c>
      <c r="I321" s="3" t="str">
        <f>CONCATENATE("INSERT INTO Assignments(playerId,rosterId,round,pick) VALUES (",Players[PlayerId],",0,0,0)")</f>
        <v>INSERT INTO Assignments(playerId,rosterId,round,pick) VALUES (320,0,0,0)</v>
      </c>
    </row>
    <row r="322" spans="1:9" x14ac:dyDescent="0.25">
      <c r="A322" s="16">
        <v>321</v>
      </c>
      <c r="B322" s="16" t="s">
        <v>1278</v>
      </c>
      <c r="C322" s="16">
        <v>321</v>
      </c>
      <c r="D322" s="5" t="s">
        <v>4</v>
      </c>
      <c r="E322" s="5" t="s">
        <v>46</v>
      </c>
      <c r="F322" s="6">
        <f>VLOOKUP(Players[Team],Teams[],2,FALSE)</f>
        <v>13</v>
      </c>
      <c r="G322" s="3">
        <f>VLOOKUP(Players[Pos],Positions[],2,FALSE)</f>
        <v>4</v>
      </c>
      <c r="H322" s="3" t="str">
        <f>CONCATENATE("INSERT INTO Players(playerName,positionId,teamId) VALUES ('",Players[Name],"',",Players[PositionId],",",Players[TeamId],")")</f>
        <v>INSERT INTO Players(playerName,positionId,teamId) VALUES ('Ryan Griffin TE',4,13)</v>
      </c>
      <c r="I322" s="3" t="str">
        <f>CONCATENATE("INSERT INTO Assignments(playerId,rosterId,round,pick) VALUES (",Players[PlayerId],",0,0,0)")</f>
        <v>INSERT INTO Assignments(playerId,rosterId,round,pick) VALUES (321,0,0,0)</v>
      </c>
    </row>
    <row r="323" spans="1:9" x14ac:dyDescent="0.25">
      <c r="A323" s="16">
        <v>322</v>
      </c>
      <c r="B323" s="16" t="s">
        <v>1056</v>
      </c>
      <c r="C323" s="16">
        <v>322</v>
      </c>
      <c r="D323" s="5" t="s">
        <v>21</v>
      </c>
      <c r="E323" s="5" t="s">
        <v>14</v>
      </c>
      <c r="F323" s="6">
        <f>VLOOKUP(Players[Team],Teams[],2,FALSE)</f>
        <v>24</v>
      </c>
      <c r="G323" s="3">
        <f>VLOOKUP(Players[Pos],Positions[],2,FALSE)</f>
        <v>3</v>
      </c>
      <c r="H323" s="3" t="str">
        <f>CONCATENATE("INSERT INTO Players(playerName,positionId,teamId) VALUES ('",Players[Name],"',",Players[PositionId],",",Players[TeamId],")")</f>
        <v>INSERT INTO Players(playerName,positionId,teamId) VALUES ('Mack Hollins',3,24)</v>
      </c>
      <c r="I323" s="3" t="str">
        <f>CONCATENATE("INSERT INTO Assignments(playerId,rosterId,round,pick) VALUES (",Players[PlayerId],",0,0,0)")</f>
        <v>INSERT INTO Assignments(playerId,rosterId,round,pick) VALUES (322,0,0,0)</v>
      </c>
    </row>
    <row r="324" spans="1:9" x14ac:dyDescent="0.25">
      <c r="A324" s="16">
        <v>323</v>
      </c>
      <c r="B324" s="16" t="s">
        <v>181</v>
      </c>
      <c r="C324" s="16">
        <v>323</v>
      </c>
      <c r="D324" s="5" t="s">
        <v>7</v>
      </c>
      <c r="E324" s="5" t="s">
        <v>14</v>
      </c>
      <c r="F324" s="6">
        <f>VLOOKUP(Players[Team],Teams[],2,FALSE)</f>
        <v>18</v>
      </c>
      <c r="G324" s="3">
        <f>VLOOKUP(Players[Pos],Positions[],2,FALSE)</f>
        <v>3</v>
      </c>
      <c r="H324" s="3" t="str">
        <f>CONCATENATE("INSERT INTO Players(playerName,positionId,teamId) VALUES ('",Players[Name],"',",Players[PositionId],",",Players[TeamId],")")</f>
        <v>INSERT INTO Players(playerName,positionId,teamId) VALUES ('Michael Floyd',3,18)</v>
      </c>
      <c r="I324" s="3" t="str">
        <f>CONCATENATE("INSERT INTO Assignments(playerId,rosterId,round,pick) VALUES (",Players[PlayerId],",0,0,0)")</f>
        <v>INSERT INTO Assignments(playerId,rosterId,round,pick) VALUES (323,0,0,0)</v>
      </c>
    </row>
    <row r="325" spans="1:9" x14ac:dyDescent="0.25">
      <c r="A325" s="16">
        <v>324</v>
      </c>
      <c r="B325" s="16" t="s">
        <v>1150</v>
      </c>
      <c r="C325" s="16">
        <v>324</v>
      </c>
      <c r="D325" s="5" t="s">
        <v>48</v>
      </c>
      <c r="E325" s="5" t="s">
        <v>14</v>
      </c>
      <c r="F325" s="6">
        <f>VLOOKUP(Players[Team],Teams[],2,FALSE)</f>
        <v>5</v>
      </c>
      <c r="G325" s="3">
        <f>VLOOKUP(Players[Pos],Positions[],2,FALSE)</f>
        <v>3</v>
      </c>
      <c r="H325" s="3" t="str">
        <f>CONCATENATE("INSERT INTO Players(playerName,positionId,teamId) VALUES ('",Players[Name],"',",Players[PositionId],",",Players[TeamId],")")</f>
        <v>INSERT INTO Players(playerName,positionId,teamId) VALUES ('Russell Shepard',3,5)</v>
      </c>
      <c r="I325" s="3" t="str">
        <f>CONCATENATE("INSERT INTO Assignments(playerId,rosterId,round,pick) VALUES (",Players[PlayerId],",0,0,0)")</f>
        <v>INSERT INTO Assignments(playerId,rosterId,round,pick) VALUES (324,0,0,0)</v>
      </c>
    </row>
    <row r="326" spans="1:9" x14ac:dyDescent="0.25">
      <c r="A326" s="16">
        <v>325</v>
      </c>
      <c r="B326" s="13" t="s">
        <v>988</v>
      </c>
      <c r="C326" s="16">
        <v>325</v>
      </c>
      <c r="D326" s="5" t="s">
        <v>29</v>
      </c>
      <c r="E326" s="5" t="s">
        <v>46</v>
      </c>
      <c r="F326" s="6">
        <f>VLOOKUP(Players[Team],Teams[],2,FALSE)</f>
        <v>22</v>
      </c>
      <c r="G326" s="3">
        <f>VLOOKUP(Players[Pos],Positions[],2,FALSE)</f>
        <v>4</v>
      </c>
      <c r="H326" s="3" t="str">
        <f>CONCATENATE("INSERT INTO Players(playerName,positionId,teamId) VALUES ('",Players[Name],"',",Players[PositionId],",",Players[TeamId],")")</f>
        <v>INSERT INTO Players(playerName,positionId,teamId) VALUES ('Jordan Leggett',4,22)</v>
      </c>
      <c r="I326" s="3" t="str">
        <f>CONCATENATE("INSERT INTO Assignments(playerId,rosterId,round,pick) VALUES (",Players[PlayerId],",0,0,0)")</f>
        <v>INSERT INTO Assignments(playerId,rosterId,round,pick) VALUES (325,0,0,0)</v>
      </c>
    </row>
    <row r="327" spans="1:9" x14ac:dyDescent="0.25">
      <c r="A327" s="16">
        <v>326</v>
      </c>
      <c r="B327" s="16" t="s">
        <v>406</v>
      </c>
      <c r="C327" s="16">
        <v>326</v>
      </c>
      <c r="D327" s="16" t="s">
        <v>26</v>
      </c>
      <c r="E327" s="16" t="s">
        <v>14</v>
      </c>
      <c r="F327" s="6">
        <f>VLOOKUP(Players[Team],Teams[],2,FALSE)</f>
        <v>20</v>
      </c>
      <c r="G327" s="3">
        <f>VLOOKUP(Players[Pos],Positions[],2,FALSE)</f>
        <v>3</v>
      </c>
      <c r="H327" s="3" t="str">
        <f>CONCATENATE("INSERT INTO Players(playerName,positionId,teamId) VALUES ('",Players[Name],"',",Players[PositionId],",",Players[TeamId],")")</f>
        <v>INSERT INTO Players(playerName,positionId,teamId) VALUES ('Brandon Coleman',3,20)</v>
      </c>
      <c r="I327" s="3" t="str">
        <f>CONCATENATE("INSERT INTO Assignments(playerId,rosterId,round,pick) VALUES (",Players[PlayerId],",0,0,0)")</f>
        <v>INSERT INTO Assignments(playerId,rosterId,round,pick) VALUES (326,0,0,0)</v>
      </c>
    </row>
    <row r="328" spans="1:9" x14ac:dyDescent="0.25">
      <c r="A328" s="16">
        <v>327</v>
      </c>
      <c r="B328" s="13" t="s">
        <v>421</v>
      </c>
      <c r="C328" s="16">
        <v>327</v>
      </c>
      <c r="D328" s="19" t="s">
        <v>695</v>
      </c>
      <c r="E328" s="19" t="s">
        <v>5</v>
      </c>
      <c r="F328" s="6">
        <f>VLOOKUP(Players[Team],Teams[],2,FALSE)</f>
        <v>26</v>
      </c>
      <c r="G328" s="3">
        <f>VLOOKUP(Players[Pos],Positions[],2,FALSE)</f>
        <v>2</v>
      </c>
      <c r="H328" s="3" t="str">
        <f>CONCATENATE("INSERT INTO Players(playerName,positionId,teamId) VALUES ('",Players[Name],"',",Players[PositionId],",",Players[TeamId],")")</f>
        <v>INSERT INTO Players(playerName,positionId,teamId) VALUES ('Branden Oliver',2,26)</v>
      </c>
      <c r="I328" s="3" t="str">
        <f>CONCATENATE("INSERT INTO Assignments(playerId,rosterId,round,pick) VALUES (",Players[PlayerId],",0,0,0)")</f>
        <v>INSERT INTO Assignments(playerId,rosterId,round,pick) VALUES (327,0,0,0)</v>
      </c>
    </row>
    <row r="329" spans="1:9" x14ac:dyDescent="0.25">
      <c r="A329" s="16">
        <v>328</v>
      </c>
      <c r="B329" s="13" t="s">
        <v>430</v>
      </c>
      <c r="C329" s="16">
        <v>328</v>
      </c>
      <c r="D329" s="5" t="s">
        <v>17</v>
      </c>
      <c r="E329" s="5" t="s">
        <v>46</v>
      </c>
      <c r="F329" s="6">
        <f>VLOOKUP(Players[Team],Teams[],2,FALSE)</f>
        <v>12</v>
      </c>
      <c r="G329" s="3">
        <f>VLOOKUP(Players[Pos],Positions[],2,FALSE)</f>
        <v>4</v>
      </c>
      <c r="H329" s="3" t="str">
        <f>CONCATENATE("INSERT INTO Players(playerName,positionId,teamId) VALUES ('",Players[Name],"',",Players[PositionId],",",Players[TeamId],")")</f>
        <v>INSERT INTO Players(playerName,positionId,teamId) VALUES ('Richard Rodgers',4,12)</v>
      </c>
      <c r="I329" s="3" t="str">
        <f>CONCATENATE("INSERT INTO Assignments(playerId,rosterId,round,pick) VALUES (",Players[PlayerId],",0,0,0)")</f>
        <v>INSERT INTO Assignments(playerId,rosterId,round,pick) VALUES (328,0,0,0)</v>
      </c>
    </row>
    <row r="330" spans="1:9" x14ac:dyDescent="0.25">
      <c r="A330" s="16">
        <v>329</v>
      </c>
      <c r="B330" s="16" t="s">
        <v>816</v>
      </c>
      <c r="C330" s="16">
        <v>329</v>
      </c>
      <c r="D330" s="16" t="s">
        <v>694</v>
      </c>
      <c r="E330" s="16" t="s">
        <v>14</v>
      </c>
      <c r="F330" s="6">
        <f>VLOOKUP(Players[Team],Teams[],2,FALSE)</f>
        <v>29</v>
      </c>
      <c r="G330" s="3">
        <f>VLOOKUP(Players[Pos],Positions[],2,FALSE)</f>
        <v>3</v>
      </c>
      <c r="H330" s="3" t="str">
        <f>CONCATENATE("INSERT INTO Players(playerName,positionId,teamId) VALUES ('",Players[Name],"',",Players[PositionId],",",Players[TeamId],")")</f>
        <v>INSERT INTO Players(playerName,positionId,teamId) VALUES ('Cooper Kupp',3,29)</v>
      </c>
      <c r="I330" s="3" t="str">
        <f>CONCATENATE("INSERT INTO Assignments(playerId,rosterId,round,pick) VALUES (",Players[PlayerId],",0,0,0)")</f>
        <v>INSERT INTO Assignments(playerId,rosterId,round,pick) VALUES (329,0,0,0)</v>
      </c>
    </row>
    <row r="331" spans="1:9" x14ac:dyDescent="0.25">
      <c r="A331" s="16">
        <v>330</v>
      </c>
      <c r="B331" s="16" t="s">
        <v>608</v>
      </c>
      <c r="C331" s="16">
        <v>330</v>
      </c>
      <c r="D331" s="5" t="s">
        <v>27</v>
      </c>
      <c r="E331" s="5" t="s">
        <v>46</v>
      </c>
      <c r="F331" s="6">
        <f>VLOOKUP(Players[Team],Teams[],2,FALSE)</f>
        <v>21</v>
      </c>
      <c r="G331" s="3">
        <f>VLOOKUP(Players[Pos],Positions[],2,FALSE)</f>
        <v>4</v>
      </c>
      <c r="H331" s="3" t="str">
        <f>CONCATENATE("INSERT INTO Players(playerName,positionId,teamId) VALUES ('",Players[Name],"',",Players[PositionId],",",Players[TeamId],")")</f>
        <v>INSERT INTO Players(playerName,positionId,teamId) VALUES ('Jerell Adams',4,21)</v>
      </c>
      <c r="I331" s="3" t="str">
        <f>CONCATENATE("INSERT INTO Assignments(playerId,rosterId,round,pick) VALUES (",Players[PlayerId],",0,0,0)")</f>
        <v>INSERT INTO Assignments(playerId,rosterId,round,pick) VALUES (330,0,0,0)</v>
      </c>
    </row>
    <row r="332" spans="1:9" x14ac:dyDescent="0.25">
      <c r="A332" s="16">
        <v>331</v>
      </c>
      <c r="B332" s="13" t="s">
        <v>331</v>
      </c>
      <c r="C332" s="16">
        <v>331</v>
      </c>
      <c r="D332" s="16" t="s">
        <v>34</v>
      </c>
      <c r="E332" s="16" t="s">
        <v>5</v>
      </c>
      <c r="F332" s="6">
        <f>VLOOKUP(Players[Team],Teams[],2,FALSE)</f>
        <v>6</v>
      </c>
      <c r="G332" s="3">
        <f>VLOOKUP(Players[Pos],Positions[],2,FALSE)</f>
        <v>2</v>
      </c>
      <c r="H332" s="3" t="str">
        <f>CONCATENATE("INSERT INTO Players(playerName,positionId,teamId) VALUES ('",Players[Name],"',",Players[PositionId],",",Players[TeamId],")")</f>
        <v>INSERT INTO Players(playerName,positionId,teamId) VALUES ('Benny Cunningham',2,6)</v>
      </c>
      <c r="I332" s="3" t="str">
        <f>CONCATENATE("INSERT INTO Assignments(playerId,rosterId,round,pick) VALUES (",Players[PlayerId],",0,0,0)")</f>
        <v>INSERT INTO Assignments(playerId,rosterId,round,pick) VALUES (331,0,0,0)</v>
      </c>
    </row>
    <row r="333" spans="1:9" x14ac:dyDescent="0.25">
      <c r="A333" s="16">
        <v>332</v>
      </c>
      <c r="B333" s="13" t="s">
        <v>1282</v>
      </c>
      <c r="C333" s="16">
        <v>332</v>
      </c>
      <c r="D333" s="16" t="s">
        <v>52</v>
      </c>
      <c r="E333" s="16" t="s">
        <v>5</v>
      </c>
      <c r="F333" s="6">
        <f>VLOOKUP(Players[Team],Teams[],2,FALSE)</f>
        <v>10</v>
      </c>
      <c r="G333" s="3">
        <f>VLOOKUP(Players[Pos],Positions[],2,FALSE)</f>
        <v>2</v>
      </c>
      <c r="H333" s="3" t="str">
        <f>CONCATENATE("INSERT INTO Players(playerName,positionId,teamId) VALUES ('",Players[Name],"',",Players[PositionId],",",Players[TeamId],")")</f>
        <v>INSERT INTO Players(playerName,positionId,teamId) VALUES ('DeAngelo Henderson',2,10)</v>
      </c>
      <c r="I333" s="3" t="str">
        <f>CONCATENATE("INSERT INTO Assignments(playerId,rosterId,round,pick) VALUES (",Players[PlayerId],",0,0,0)")</f>
        <v>INSERT INTO Assignments(playerId,rosterId,round,pick) VALUES (332,0,0,0)</v>
      </c>
    </row>
    <row r="334" spans="1:9" x14ac:dyDescent="0.25">
      <c r="A334" s="16">
        <v>333</v>
      </c>
      <c r="B334" s="16" t="s">
        <v>636</v>
      </c>
      <c r="C334" s="16">
        <v>333</v>
      </c>
      <c r="D334" s="16" t="s">
        <v>4</v>
      </c>
      <c r="E334" s="16" t="s">
        <v>14</v>
      </c>
      <c r="F334" s="6">
        <f>VLOOKUP(Players[Team],Teams[],2,FALSE)</f>
        <v>13</v>
      </c>
      <c r="G334" s="3">
        <f>VLOOKUP(Players[Pos],Positions[],2,FALSE)</f>
        <v>3</v>
      </c>
      <c r="H334" s="3" t="str">
        <f>CONCATENATE("INSERT INTO Players(playerName,positionId,teamId) VALUES ('",Players[Name],"',",Players[PositionId],",",Players[TeamId],")")</f>
        <v>INSERT INTO Players(playerName,positionId,teamId) VALUES ('Braxton Miller',3,13)</v>
      </c>
      <c r="I334" s="3" t="str">
        <f>CONCATENATE("INSERT INTO Assignments(playerId,rosterId,round,pick) VALUES (",Players[PlayerId],",0,0,0)")</f>
        <v>INSERT INTO Assignments(playerId,rosterId,round,pick) VALUES (333,0,0,0)</v>
      </c>
    </row>
    <row r="335" spans="1:9" x14ac:dyDescent="0.25">
      <c r="A335" s="16">
        <v>334</v>
      </c>
      <c r="B335" s="13" t="s">
        <v>676</v>
      </c>
      <c r="C335" s="16">
        <v>334</v>
      </c>
      <c r="D335" s="16" t="s">
        <v>24</v>
      </c>
      <c r="E335" s="16" t="s">
        <v>5</v>
      </c>
      <c r="F335" s="6">
        <f>VLOOKUP(Players[Team],Teams[],2,FALSE)</f>
        <v>11</v>
      </c>
      <c r="G335" s="3">
        <f>VLOOKUP(Players[Pos],Positions[],2,FALSE)</f>
        <v>2</v>
      </c>
      <c r="H335" s="3" t="str">
        <f>CONCATENATE("INSERT INTO Players(playerName,positionId,teamId) VALUES ('",Players[Name],"',",Players[PositionId],",",Players[TeamId],")")</f>
        <v>INSERT INTO Players(playerName,positionId,teamId) VALUES ('Dwayne Washington',2,11)</v>
      </c>
      <c r="I335" s="3" t="str">
        <f>CONCATENATE("INSERT INTO Assignments(playerId,rosterId,round,pick) VALUES (",Players[PlayerId],",0,0,0)")</f>
        <v>INSERT INTO Assignments(playerId,rosterId,round,pick) VALUES (334,0,0,0)</v>
      </c>
    </row>
    <row r="336" spans="1:9" x14ac:dyDescent="0.25">
      <c r="A336" s="16">
        <v>335</v>
      </c>
      <c r="B336" s="16" t="s">
        <v>195</v>
      </c>
      <c r="C336" s="16">
        <v>335</v>
      </c>
      <c r="D336" s="16" t="s">
        <v>31</v>
      </c>
      <c r="E336" s="16" t="s">
        <v>46</v>
      </c>
      <c r="F336" s="6">
        <f>VLOOKUP(Players[Team],Teams[],2,FALSE)</f>
        <v>28</v>
      </c>
      <c r="G336" s="3">
        <f>VLOOKUP(Players[Pos],Positions[],2,FALSE)</f>
        <v>4</v>
      </c>
      <c r="H336" s="3" t="str">
        <f>CONCATENATE("INSERT INTO Players(playerName,positionId,teamId) VALUES ('",Players[Name],"',",Players[PositionId],",",Players[TeamId],")")</f>
        <v>INSERT INTO Players(playerName,positionId,teamId) VALUES ('Garrett Celek',4,28)</v>
      </c>
      <c r="I336" s="3" t="str">
        <f>CONCATENATE("INSERT INTO Assignments(playerId,rosterId,round,pick) VALUES (",Players[PlayerId],",0,0,0)")</f>
        <v>INSERT INTO Assignments(playerId,rosterId,round,pick) VALUES (335,0,0,0)</v>
      </c>
    </row>
    <row r="337" spans="1:9" x14ac:dyDescent="0.25">
      <c r="A337" s="16">
        <v>336</v>
      </c>
      <c r="B337" s="16" t="s">
        <v>523</v>
      </c>
      <c r="C337" s="16">
        <v>336</v>
      </c>
      <c r="D337" s="19" t="s">
        <v>9</v>
      </c>
      <c r="E337" s="19" t="s">
        <v>14</v>
      </c>
      <c r="F337" s="6">
        <f>VLOOKUP(Players[Team],Teams[],2,FALSE)</f>
        <v>16</v>
      </c>
      <c r="G337" s="3">
        <f>VLOOKUP(Players[Pos],Positions[],2,FALSE)</f>
        <v>3</v>
      </c>
      <c r="H337" s="3" t="str">
        <f>CONCATENATE("INSERT INTO Players(playerName,positionId,teamId) VALUES ('",Players[Name],"',",Players[PositionId],",",Players[TeamId],")")</f>
        <v>INSERT INTO Players(playerName,positionId,teamId) VALUES ('Albert Wilson',3,16)</v>
      </c>
      <c r="I337" s="3" t="str">
        <f>CONCATENATE("INSERT INTO Assignments(playerId,rosterId,round,pick) VALUES (",Players[PlayerId],",0,0,0)")</f>
        <v>INSERT INTO Assignments(playerId,rosterId,round,pick) VALUES (336,0,0,0)</v>
      </c>
    </row>
    <row r="338" spans="1:9" x14ac:dyDescent="0.25">
      <c r="A338" s="16">
        <v>337</v>
      </c>
      <c r="B338" s="13" t="s">
        <v>668</v>
      </c>
      <c r="C338" s="16">
        <v>337</v>
      </c>
      <c r="D338" s="5" t="s">
        <v>21</v>
      </c>
      <c r="E338" s="5" t="s">
        <v>5</v>
      </c>
      <c r="F338" s="6">
        <f>VLOOKUP(Players[Team],Teams[],2,FALSE)</f>
        <v>24</v>
      </c>
      <c r="G338" s="3">
        <f>VLOOKUP(Players[Pos],Positions[],2,FALSE)</f>
        <v>2</v>
      </c>
      <c r="H338" s="3" t="str">
        <f>CONCATENATE("INSERT INTO Players(playerName,positionId,teamId) VALUES ('",Players[Name],"',",Players[PositionId],",",Players[TeamId],")")</f>
        <v>INSERT INTO Players(playerName,positionId,teamId) VALUES ('Wendell Smallwood',2,24)</v>
      </c>
      <c r="I338" s="3" t="str">
        <f>CONCATENATE("INSERT INTO Assignments(playerId,rosterId,round,pick) VALUES (",Players[PlayerId],",0,0,0)")</f>
        <v>INSERT INTO Assignments(playerId,rosterId,round,pick) VALUES (337,0,0,0)</v>
      </c>
    </row>
    <row r="339" spans="1:9" x14ac:dyDescent="0.25">
      <c r="A339" s="16">
        <v>338</v>
      </c>
      <c r="B339" s="13" t="s">
        <v>556</v>
      </c>
      <c r="C339" s="16">
        <v>338</v>
      </c>
      <c r="D339" s="5" t="s">
        <v>21</v>
      </c>
      <c r="E339" s="5" t="s">
        <v>46</v>
      </c>
      <c r="F339" s="6">
        <f>VLOOKUP(Players[Team],Teams[],2,FALSE)</f>
        <v>24</v>
      </c>
      <c r="G339" s="3">
        <f>VLOOKUP(Players[Pos],Positions[],2,FALSE)</f>
        <v>4</v>
      </c>
      <c r="H339" s="3" t="str">
        <f>CONCATENATE("INSERT INTO Players(playerName,positionId,teamId) VALUES ('",Players[Name],"',",Players[PositionId],",",Players[TeamId],")")</f>
        <v>INSERT INTO Players(playerName,positionId,teamId) VALUES ('Trey Burton',4,24)</v>
      </c>
      <c r="I339" s="3" t="str">
        <f>CONCATENATE("INSERT INTO Assignments(playerId,rosterId,round,pick) VALUES (",Players[PlayerId],",0,0,0)")</f>
        <v>INSERT INTO Assignments(playerId,rosterId,round,pick) VALUES (338,0,0,0)</v>
      </c>
    </row>
    <row r="340" spans="1:9" x14ac:dyDescent="0.25">
      <c r="A340" s="16">
        <v>339</v>
      </c>
      <c r="B340" s="13" t="s">
        <v>450</v>
      </c>
      <c r="C340" s="16">
        <v>339</v>
      </c>
      <c r="D340" s="16" t="s">
        <v>52</v>
      </c>
      <c r="E340" s="16" t="s">
        <v>46</v>
      </c>
      <c r="F340" s="6">
        <f>VLOOKUP(Players[Team],Teams[],2,FALSE)</f>
        <v>10</v>
      </c>
      <c r="G340" s="3">
        <f>VLOOKUP(Players[Pos],Positions[],2,FALSE)</f>
        <v>4</v>
      </c>
      <c r="H340" s="3" t="str">
        <f>CONCATENATE("INSERT INTO Players(playerName,positionId,teamId) VALUES ('",Players[Name],"',",Players[PositionId],",",Players[TeamId],")")</f>
        <v>INSERT INTO Players(playerName,positionId,teamId) VALUES ('A.J. Derby',4,10)</v>
      </c>
      <c r="I340" s="3" t="str">
        <f>CONCATENATE("INSERT INTO Assignments(playerId,rosterId,round,pick) VALUES (",Players[PlayerId],",0,0,0)")</f>
        <v>INSERT INTO Assignments(playerId,rosterId,round,pick) VALUES (339,0,0,0)</v>
      </c>
    </row>
    <row r="341" spans="1:9" x14ac:dyDescent="0.25">
      <c r="A341" s="16">
        <v>340</v>
      </c>
      <c r="B341" s="16" t="s">
        <v>688</v>
      </c>
      <c r="C341" s="16">
        <v>340</v>
      </c>
      <c r="D341" s="16" t="s">
        <v>66</v>
      </c>
      <c r="E341" s="16" t="s">
        <v>14</v>
      </c>
      <c r="F341" s="6">
        <f>VLOOKUP(Players[Team],Teams[],2,FALSE)</f>
        <v>7</v>
      </c>
      <c r="G341" s="3">
        <f>VLOOKUP(Players[Pos],Positions[],2,FALSE)</f>
        <v>3</v>
      </c>
      <c r="H341" s="3" t="str">
        <f>CONCATENATE("INSERT INTO Players(playerName,positionId,teamId) VALUES ('",Players[Name],"',",Players[PositionId],",",Players[TeamId],")")</f>
        <v>INSERT INTO Players(playerName,positionId,teamId) VALUES ('Cody Core',3,7)</v>
      </c>
      <c r="I341" s="3" t="str">
        <f>CONCATENATE("INSERT INTO Assignments(playerId,rosterId,round,pick) VALUES (",Players[PlayerId],",0,0,0)")</f>
        <v>INSERT INTO Assignments(playerId,rosterId,round,pick) VALUES (340,0,0,0)</v>
      </c>
    </row>
    <row r="342" spans="1:9" x14ac:dyDescent="0.25">
      <c r="A342" s="16">
        <v>341</v>
      </c>
      <c r="B342" s="13" t="s">
        <v>81</v>
      </c>
      <c r="C342" s="16">
        <v>341</v>
      </c>
      <c r="D342" s="5" t="s">
        <v>43</v>
      </c>
      <c r="E342" s="5" t="s">
        <v>1</v>
      </c>
      <c r="F342" s="6">
        <f>VLOOKUP(Players[Team],Teams[],2,FALSE)</f>
        <v>30</v>
      </c>
      <c r="G342" s="3">
        <f>VLOOKUP(Players[Pos],Positions[],2,FALSE)</f>
        <v>1</v>
      </c>
      <c r="H342" s="3" t="str">
        <f>CONCATENATE("INSERT INTO Players(playerName,positionId,teamId) VALUES ('",Players[Name],"',",Players[PositionId],",",Players[TeamId],")")</f>
        <v>INSERT INTO Players(playerName,positionId,teamId) VALUES ('Ryan Fitzpatrick',1,30)</v>
      </c>
      <c r="I342" s="3" t="str">
        <f>CONCATENATE("INSERT INTO Assignments(playerId,rosterId,round,pick) VALUES (",Players[PlayerId],",0,0,0)")</f>
        <v>INSERT INTO Assignments(playerId,rosterId,round,pick) VALUES (341,0,0,0)</v>
      </c>
    </row>
    <row r="343" spans="1:9" x14ac:dyDescent="0.25">
      <c r="A343" s="16">
        <v>342</v>
      </c>
      <c r="B343" s="13" t="s">
        <v>680</v>
      </c>
      <c r="C343" s="16">
        <v>342</v>
      </c>
      <c r="D343" s="16" t="s">
        <v>10</v>
      </c>
      <c r="E343" s="16" t="s">
        <v>14</v>
      </c>
      <c r="F343" s="6">
        <f>VLOOKUP(Players[Team],Teams[],2,FALSE)</f>
        <v>3</v>
      </c>
      <c r="G343" s="3">
        <f>VLOOKUP(Players[Pos],Positions[],2,FALSE)</f>
        <v>3</v>
      </c>
      <c r="H343" s="3" t="str">
        <f>CONCATENATE("INSERT INTO Players(playerName,positionId,teamId) VALUES ('",Players[Name],"',",Players[PositionId],",",Players[TeamId],")")</f>
        <v>INSERT INTO Players(playerName,positionId,teamId) VALUES ('Chris Moore',3,3)</v>
      </c>
      <c r="I343" s="3" t="str">
        <f>CONCATENATE("INSERT INTO Assignments(playerId,rosterId,round,pick) VALUES (",Players[PlayerId],",0,0,0)")</f>
        <v>INSERT INTO Assignments(playerId,rosterId,round,pick) VALUES (342,0,0,0)</v>
      </c>
    </row>
    <row r="344" spans="1:9" x14ac:dyDescent="0.25">
      <c r="A344" s="16">
        <v>343</v>
      </c>
      <c r="B344" s="13" t="s">
        <v>674</v>
      </c>
      <c r="C344" s="16">
        <v>343</v>
      </c>
      <c r="D344" s="5" t="s">
        <v>29</v>
      </c>
      <c r="E344" s="5" t="s">
        <v>14</v>
      </c>
      <c r="F344" s="6">
        <f>VLOOKUP(Players[Team],Teams[],2,FALSE)</f>
        <v>22</v>
      </c>
      <c r="G344" s="3">
        <f>VLOOKUP(Players[Pos],Positions[],2,FALSE)</f>
        <v>3</v>
      </c>
      <c r="H344" s="3" t="str">
        <f>CONCATENATE("INSERT INTO Players(playerName,positionId,teamId) VALUES ('",Players[Name],"',",Players[PositionId],",",Players[TeamId],")")</f>
        <v>INSERT INTO Players(playerName,positionId,teamId) VALUES ('Charone Peake',3,22)</v>
      </c>
      <c r="I344" s="3" t="str">
        <f>CONCATENATE("INSERT INTO Assignments(playerId,rosterId,round,pick) VALUES (",Players[PlayerId],",0,0,0)")</f>
        <v>INSERT INTO Assignments(playerId,rosterId,round,pick) VALUES (343,0,0,0)</v>
      </c>
    </row>
    <row r="345" spans="1:9" x14ac:dyDescent="0.25">
      <c r="A345" s="16">
        <v>344</v>
      </c>
      <c r="B345" s="13" t="s">
        <v>433</v>
      </c>
      <c r="C345" s="16">
        <v>344</v>
      </c>
      <c r="D345" s="5" t="s">
        <v>10</v>
      </c>
      <c r="E345" s="5" t="s">
        <v>14</v>
      </c>
      <c r="F345" s="6">
        <f>VLOOKUP(Players[Team],Teams[],2,FALSE)</f>
        <v>3</v>
      </c>
      <c r="G345" s="3">
        <f>VLOOKUP(Players[Pos],Positions[],2,FALSE)</f>
        <v>3</v>
      </c>
      <c r="H345" s="3" t="str">
        <f>CONCATENATE("INSERT INTO Players(playerName,positionId,teamId) VALUES ('",Players[Name],"',",Players[PositionId],",",Players[TeamId],")")</f>
        <v>INSERT INTO Players(playerName,positionId,teamId) VALUES ('Michael Campanaro',3,3)</v>
      </c>
      <c r="I345" s="3" t="str">
        <f>CONCATENATE("INSERT INTO Assignments(playerId,rosterId,round,pick) VALUES (",Players[PlayerId],",0,0,0)")</f>
        <v>INSERT INTO Assignments(playerId,rosterId,round,pick) VALUES (344,0,0,0)</v>
      </c>
    </row>
    <row r="346" spans="1:9" x14ac:dyDescent="0.25">
      <c r="A346" s="16">
        <v>345</v>
      </c>
      <c r="B346" s="16" t="s">
        <v>1029</v>
      </c>
      <c r="C346" s="16">
        <v>345</v>
      </c>
      <c r="D346" s="5" t="s">
        <v>695</v>
      </c>
      <c r="E346" s="5" t="s">
        <v>5</v>
      </c>
      <c r="F346" s="6">
        <f>VLOOKUP(Players[Team],Teams[],2,FALSE)</f>
        <v>26</v>
      </c>
      <c r="G346" s="3">
        <f>VLOOKUP(Players[Pos],Positions[],2,FALSE)</f>
        <v>2</v>
      </c>
      <c r="H346" s="3" t="str">
        <f>CONCATENATE("INSERT INTO Players(playerName,positionId,teamId) VALUES ('",Players[Name],"',",Players[PositionId],",",Players[TeamId],")")</f>
        <v>INSERT INTO Players(playerName,positionId,teamId) VALUES ('Kenneth Farrow',2,26)</v>
      </c>
      <c r="I346" s="3" t="str">
        <f>CONCATENATE("INSERT INTO Assignments(playerId,rosterId,round,pick) VALUES (",Players[PlayerId],",0,0,0)")</f>
        <v>INSERT INTO Assignments(playerId,rosterId,round,pick) VALUES (345,0,0,0)</v>
      </c>
    </row>
    <row r="347" spans="1:9" x14ac:dyDescent="0.25">
      <c r="A347" s="16">
        <v>346</v>
      </c>
      <c r="B347" s="13" t="s">
        <v>544</v>
      </c>
      <c r="C347" s="16">
        <v>346</v>
      </c>
      <c r="D347" s="16" t="s">
        <v>48</v>
      </c>
      <c r="E347" s="16" t="s">
        <v>5</v>
      </c>
      <c r="F347" s="6">
        <f>VLOOKUP(Players[Team],Teams[],2,FALSE)</f>
        <v>5</v>
      </c>
      <c r="G347" s="3">
        <f>VLOOKUP(Players[Pos],Positions[],2,FALSE)</f>
        <v>2</v>
      </c>
      <c r="H347" s="3" t="str">
        <f>CONCATENATE("INSERT INTO Players(playerName,positionId,teamId) VALUES ('",Players[Name],"',",Players[PositionId],",",Players[TeamId],")")</f>
        <v>INSERT INTO Players(playerName,positionId,teamId) VALUES ('Cameron Artis-Payne',2,5)</v>
      </c>
      <c r="I347" s="3" t="str">
        <f>CONCATENATE("INSERT INTO Assignments(playerId,rosterId,round,pick) VALUES (",Players[PlayerId],",0,0,0)")</f>
        <v>INSERT INTO Assignments(playerId,rosterId,round,pick) VALUES (346,0,0,0)</v>
      </c>
    </row>
    <row r="348" spans="1:9" x14ac:dyDescent="0.25">
      <c r="A348" s="16">
        <v>347</v>
      </c>
      <c r="B348" s="16" t="s">
        <v>424</v>
      </c>
      <c r="C348" s="16">
        <v>347</v>
      </c>
      <c r="D348" s="5" t="s">
        <v>23</v>
      </c>
      <c r="E348" s="5" t="s">
        <v>5</v>
      </c>
      <c r="F348" s="6">
        <f>VLOOKUP(Players[Team],Teams[],2,FALSE)</f>
        <v>1</v>
      </c>
      <c r="G348" s="3">
        <f>VLOOKUP(Players[Pos],Positions[],2,FALSE)</f>
        <v>2</v>
      </c>
      <c r="H348" s="3" t="str">
        <f>CONCATENATE("INSERT INTO Players(playerName,positionId,teamId) VALUES ('",Players[Name],"',",Players[PositionId],",",Players[TeamId],")")</f>
        <v>INSERT INTO Players(playerName,positionId,teamId) VALUES ('Kerwynn Williams',2,1)</v>
      </c>
      <c r="I348" s="3" t="str">
        <f>CONCATENATE("INSERT INTO Assignments(playerId,rosterId,round,pick) VALUES (",Players[PlayerId],",0,0,0)")</f>
        <v>INSERT INTO Assignments(playerId,rosterId,round,pick) VALUES (347,0,0,0)</v>
      </c>
    </row>
    <row r="349" spans="1:9" x14ac:dyDescent="0.25">
      <c r="A349" s="16">
        <v>348</v>
      </c>
      <c r="B349" s="13" t="s">
        <v>471</v>
      </c>
      <c r="C349" s="16">
        <v>348</v>
      </c>
      <c r="D349" s="5" t="s">
        <v>52</v>
      </c>
      <c r="E349" s="5" t="s">
        <v>46</v>
      </c>
      <c r="F349" s="6">
        <f>VLOOKUP(Players[Team],Teams[],2,FALSE)</f>
        <v>10</v>
      </c>
      <c r="G349" s="3">
        <f>VLOOKUP(Players[Pos],Positions[],2,FALSE)</f>
        <v>4</v>
      </c>
      <c r="H349" s="3" t="str">
        <f>CONCATENATE("INSERT INTO Players(playerName,positionId,teamId) VALUES ('",Players[Name],"',",Players[PositionId],",",Players[TeamId],")")</f>
        <v>INSERT INTO Players(playerName,positionId,teamId) VALUES ('Jeff Heuerman',4,10)</v>
      </c>
      <c r="I349" s="3" t="str">
        <f>CONCATENATE("INSERT INTO Assignments(playerId,rosterId,round,pick) VALUES (",Players[PlayerId],",0,0,0)")</f>
        <v>INSERT INTO Assignments(playerId,rosterId,round,pick) VALUES (348,0,0,0)</v>
      </c>
    </row>
    <row r="350" spans="1:9" x14ac:dyDescent="0.25">
      <c r="A350" s="16">
        <v>349</v>
      </c>
      <c r="B350" s="13" t="s">
        <v>464</v>
      </c>
      <c r="C350" s="16">
        <v>349</v>
      </c>
      <c r="D350" s="5" t="s">
        <v>15</v>
      </c>
      <c r="E350" s="5" t="s">
        <v>46</v>
      </c>
      <c r="F350" s="6">
        <f>VLOOKUP(Players[Team],Teams[],2,FALSE)</f>
        <v>25</v>
      </c>
      <c r="G350" s="3">
        <f>VLOOKUP(Players[Pos],Positions[],2,FALSE)</f>
        <v>4</v>
      </c>
      <c r="H350" s="3" t="str">
        <f>CONCATENATE("INSERT INTO Players(playerName,positionId,teamId) VALUES ('",Players[Name],"',",Players[PositionId],",",Players[TeamId],")")</f>
        <v>INSERT INTO Players(playerName,positionId,teamId) VALUES ('Jesse James',4,25)</v>
      </c>
      <c r="I350" s="3" t="str">
        <f>CONCATENATE("INSERT INTO Assignments(playerId,rosterId,round,pick) VALUES (",Players[PlayerId],",0,0,0)")</f>
        <v>INSERT INTO Assignments(playerId,rosterId,round,pick) VALUES (349,0,0,0)</v>
      </c>
    </row>
    <row r="351" spans="1:9" x14ac:dyDescent="0.25">
      <c r="A351" s="16">
        <v>350</v>
      </c>
      <c r="B351" s="16" t="s">
        <v>1079</v>
      </c>
      <c r="C351" s="16">
        <v>350</v>
      </c>
      <c r="D351" s="5" t="s">
        <v>41</v>
      </c>
      <c r="E351" s="5" t="s">
        <v>5</v>
      </c>
      <c r="F351" s="6">
        <f>VLOOKUP(Players[Team],Teams[],2,FALSE)</f>
        <v>8</v>
      </c>
      <c r="G351" s="3">
        <f>VLOOKUP(Players[Pos],Positions[],2,FALSE)</f>
        <v>2</v>
      </c>
      <c r="H351" s="3" t="str">
        <f>CONCATENATE("INSERT INTO Players(playerName,positionId,teamId) VALUES ('",Players[Name],"',",Players[PositionId],",",Players[TeamId],")")</f>
        <v>INSERT INTO Players(playerName,positionId,teamId) VALUES ('Matthew Dayes',2,8)</v>
      </c>
      <c r="I351" s="3" t="str">
        <f>CONCATENATE("INSERT INTO Assignments(playerId,rosterId,round,pick) VALUES (",Players[PlayerId],",0,0,0)")</f>
        <v>INSERT INTO Assignments(playerId,rosterId,round,pick) VALUES (350,0,0,0)</v>
      </c>
    </row>
    <row r="352" spans="1:9" x14ac:dyDescent="0.25">
      <c r="A352" s="16">
        <v>351</v>
      </c>
      <c r="B352" s="13" t="s">
        <v>496</v>
      </c>
      <c r="C352" s="16">
        <v>351</v>
      </c>
      <c r="D352" s="19" t="s">
        <v>4</v>
      </c>
      <c r="E352" s="19" t="s">
        <v>14</v>
      </c>
      <c r="F352" s="6">
        <f>VLOOKUP(Players[Team],Teams[],2,FALSE)</f>
        <v>13</v>
      </c>
      <c r="G352" s="3">
        <f>VLOOKUP(Players[Pos],Positions[],2,FALSE)</f>
        <v>3</v>
      </c>
      <c r="H352" s="3" t="str">
        <f>CONCATENATE("INSERT INTO Players(playerName,positionId,teamId) VALUES ('",Players[Name],"',",Players[PositionId],",",Players[TeamId],")")</f>
        <v>INSERT INTO Players(playerName,positionId,teamId) VALUES ('Jaelen Strong',3,13)</v>
      </c>
      <c r="I352" s="3" t="str">
        <f>CONCATENATE("INSERT INTO Assignments(playerId,rosterId,round,pick) VALUES (",Players[PlayerId],",0,0,0)")</f>
        <v>INSERT INTO Assignments(playerId,rosterId,round,pick) VALUES (351,0,0,0)</v>
      </c>
    </row>
    <row r="353" spans="1:9" x14ac:dyDescent="0.25">
      <c r="A353" s="16">
        <v>352</v>
      </c>
      <c r="B353" s="13" t="s">
        <v>794</v>
      </c>
      <c r="C353" s="16">
        <v>352</v>
      </c>
      <c r="D353" s="16" t="s">
        <v>23</v>
      </c>
      <c r="E353" s="16" t="s">
        <v>14</v>
      </c>
      <c r="F353" s="6">
        <f>VLOOKUP(Players[Team],Teams[],2,FALSE)</f>
        <v>1</v>
      </c>
      <c r="G353" s="3">
        <f>VLOOKUP(Players[Pos],Positions[],2,FALSE)</f>
        <v>3</v>
      </c>
      <c r="H353" s="3" t="str">
        <f>CONCATENATE("INSERT INTO Players(playerName,positionId,teamId) VALUES ('",Players[Name],"',",Players[PositionId],",",Players[TeamId],")")</f>
        <v>INSERT INTO Players(playerName,positionId,teamId) VALUES ('Chad Williams',3,1)</v>
      </c>
      <c r="I353" s="3" t="str">
        <f>CONCATENATE("INSERT INTO Assignments(playerId,rosterId,round,pick) VALUES (",Players[PlayerId],",0,0,0)")</f>
        <v>INSERT INTO Assignments(playerId,rosterId,round,pick) VALUES (352,0,0,0)</v>
      </c>
    </row>
    <row r="354" spans="1:9" x14ac:dyDescent="0.25">
      <c r="A354" s="16">
        <v>353</v>
      </c>
      <c r="B354" s="13" t="s">
        <v>990</v>
      </c>
      <c r="C354" s="16">
        <v>353</v>
      </c>
      <c r="D354" s="5" t="s">
        <v>52</v>
      </c>
      <c r="E354" s="5" t="s">
        <v>14</v>
      </c>
      <c r="F354" s="6">
        <f>VLOOKUP(Players[Team],Teams[],2,FALSE)</f>
        <v>10</v>
      </c>
      <c r="G354" s="3">
        <f>VLOOKUP(Players[Pos],Positions[],2,FALSE)</f>
        <v>3</v>
      </c>
      <c r="H354" s="3" t="str">
        <f>CONCATENATE("INSERT INTO Players(playerName,positionId,teamId) VALUES ('",Players[Name],"',",Players[PositionId],",",Players[TeamId],")")</f>
        <v>INSERT INTO Players(playerName,positionId,teamId) VALUES ('Jordan Taylor',3,10)</v>
      </c>
      <c r="I354" s="3" t="str">
        <f>CONCATENATE("INSERT INTO Assignments(playerId,rosterId,round,pick) VALUES (",Players[PlayerId],",0,0,0)")</f>
        <v>INSERT INTO Assignments(playerId,rosterId,round,pick) VALUES (353,0,0,0)</v>
      </c>
    </row>
    <row r="355" spans="1:9" x14ac:dyDescent="0.25">
      <c r="A355" s="16">
        <v>354</v>
      </c>
      <c r="B355" s="13" t="s">
        <v>305</v>
      </c>
      <c r="C355" s="16">
        <v>354</v>
      </c>
      <c r="D355" s="5" t="s">
        <v>60</v>
      </c>
      <c r="E355" s="5" t="s">
        <v>46</v>
      </c>
      <c r="F355" s="6">
        <f>VLOOKUP(Players[Team],Teams[],2,FALSE)</f>
        <v>27</v>
      </c>
      <c r="G355" s="3">
        <f>VLOOKUP(Players[Pos],Positions[],2,FALSE)</f>
        <v>4</v>
      </c>
      <c r="H355" s="3" t="str">
        <f>CONCATENATE("INSERT INTO Players(playerName,positionId,teamId) VALUES ('",Players[Name],"',",Players[PositionId],",",Players[TeamId],")")</f>
        <v>INSERT INTO Players(playerName,positionId,teamId) VALUES ('Luke Willson',4,27)</v>
      </c>
      <c r="I355" s="3" t="str">
        <f>CONCATENATE("INSERT INTO Assignments(playerId,rosterId,round,pick) VALUES (",Players[PlayerId],",0,0,0)")</f>
        <v>INSERT INTO Assignments(playerId,rosterId,round,pick) VALUES (354,0,0,0)</v>
      </c>
    </row>
    <row r="356" spans="1:9" x14ac:dyDescent="0.25">
      <c r="A356" s="16">
        <v>355</v>
      </c>
      <c r="B356" s="13" t="s">
        <v>833</v>
      </c>
      <c r="C356" s="16">
        <v>355</v>
      </c>
      <c r="D356" s="16" t="s">
        <v>26</v>
      </c>
      <c r="E356" s="16" t="s">
        <v>5</v>
      </c>
      <c r="F356" s="6">
        <f>VLOOKUP(Players[Team],Teams[],2,FALSE)</f>
        <v>20</v>
      </c>
      <c r="G356" s="3">
        <f>VLOOKUP(Players[Pos],Positions[],2,FALSE)</f>
        <v>2</v>
      </c>
      <c r="H356" s="3" t="str">
        <f>CONCATENATE("INSERT INTO Players(playerName,positionId,teamId) VALUES ('",Players[Name],"',",Players[PositionId],",",Players[TeamId],")")</f>
        <v>INSERT INTO Players(playerName,positionId,teamId) VALUES ('Daniel Lasco II',2,20)</v>
      </c>
      <c r="I356" s="3" t="str">
        <f>CONCATENATE("INSERT INTO Assignments(playerId,rosterId,round,pick) VALUES (",Players[PlayerId],",0,0,0)")</f>
        <v>INSERT INTO Assignments(playerId,rosterId,round,pick) VALUES (355,0,0,0)</v>
      </c>
    </row>
    <row r="357" spans="1:9" x14ac:dyDescent="0.25">
      <c r="A357" s="16">
        <v>356</v>
      </c>
      <c r="B357" s="13" t="s">
        <v>520</v>
      </c>
      <c r="C357" s="16">
        <v>356</v>
      </c>
      <c r="D357" s="5" t="s">
        <v>13</v>
      </c>
      <c r="E357" s="5" t="s">
        <v>14</v>
      </c>
      <c r="F357" s="6">
        <f>VLOOKUP(Players[Team],Teams[],2,FALSE)</f>
        <v>2</v>
      </c>
      <c r="G357" s="3">
        <f>VLOOKUP(Players[Pos],Positions[],2,FALSE)</f>
        <v>3</v>
      </c>
      <c r="H357" s="3" t="str">
        <f>CONCATENATE("INSERT INTO Players(playerName,positionId,teamId) VALUES ('",Players[Name],"',",Players[PositionId],",",Players[TeamId],")")</f>
        <v>INSERT INTO Players(playerName,positionId,teamId) VALUES ('Justin Hardy',3,2)</v>
      </c>
      <c r="I357" s="3" t="str">
        <f>CONCATENATE("INSERT INTO Assignments(playerId,rosterId,round,pick) VALUES (",Players[PlayerId],",0,0,0)")</f>
        <v>INSERT INTO Assignments(playerId,rosterId,round,pick) VALUES (356,0,0,0)</v>
      </c>
    </row>
    <row r="358" spans="1:9" x14ac:dyDescent="0.25">
      <c r="A358" s="16">
        <v>357</v>
      </c>
      <c r="B358" s="13" t="s">
        <v>100</v>
      </c>
      <c r="C358" s="16">
        <v>357</v>
      </c>
      <c r="D358" s="16" t="s">
        <v>21</v>
      </c>
      <c r="E358" s="16" t="s">
        <v>46</v>
      </c>
      <c r="F358" s="6">
        <f>VLOOKUP(Players[Team],Teams[],2,FALSE)</f>
        <v>24</v>
      </c>
      <c r="G358" s="3">
        <f>VLOOKUP(Players[Pos],Positions[],2,FALSE)</f>
        <v>4</v>
      </c>
      <c r="H358" s="3" t="str">
        <f>CONCATENATE("INSERT INTO Players(playerName,positionId,teamId) VALUES ('",Players[Name],"',",Players[PositionId],",",Players[TeamId],")")</f>
        <v>INSERT INTO Players(playerName,positionId,teamId) VALUES ('Brent Celek',4,24)</v>
      </c>
      <c r="I358" s="3" t="str">
        <f>CONCATENATE("INSERT INTO Assignments(playerId,rosterId,round,pick) VALUES (",Players[PlayerId],",0,0,0)")</f>
        <v>INSERT INTO Assignments(playerId,rosterId,round,pick) VALUES (357,0,0,0)</v>
      </c>
    </row>
    <row r="359" spans="1:9" x14ac:dyDescent="0.25">
      <c r="A359" s="16">
        <v>358</v>
      </c>
      <c r="B359" s="13" t="s">
        <v>477</v>
      </c>
      <c r="C359" s="16">
        <v>358</v>
      </c>
      <c r="D359" s="16" t="s">
        <v>24</v>
      </c>
      <c r="E359" s="16" t="s">
        <v>46</v>
      </c>
      <c r="F359" s="6">
        <f>VLOOKUP(Players[Team],Teams[],2,FALSE)</f>
        <v>11</v>
      </c>
      <c r="G359" s="3">
        <f>VLOOKUP(Players[Pos],Positions[],2,FALSE)</f>
        <v>4</v>
      </c>
      <c r="H359" s="3" t="str">
        <f>CONCATENATE("INSERT INTO Players(playerName,positionId,teamId) VALUES ('",Players[Name],"',",Players[PositionId],",",Players[TeamId],")")</f>
        <v>INSERT INTO Players(playerName,positionId,teamId) VALUES ('Darren Fells',4,11)</v>
      </c>
      <c r="I359" s="3" t="str">
        <f>CONCATENATE("INSERT INTO Assignments(playerId,rosterId,round,pick) VALUES (",Players[PlayerId],",0,0,0)")</f>
        <v>INSERT INTO Assignments(playerId,rosterId,round,pick) VALUES (358,0,0,0)</v>
      </c>
    </row>
    <row r="360" spans="1:9" x14ac:dyDescent="0.25">
      <c r="A360" s="16">
        <v>359</v>
      </c>
      <c r="B360" s="13" t="s">
        <v>438</v>
      </c>
      <c r="C360" s="16">
        <v>359</v>
      </c>
      <c r="D360" s="16" t="s">
        <v>32</v>
      </c>
      <c r="E360" s="16" t="s">
        <v>46</v>
      </c>
      <c r="F360" s="6">
        <f>VLOOKUP(Players[Team],Teams[],2,FALSE)</f>
        <v>14</v>
      </c>
      <c r="G360" s="3">
        <f>VLOOKUP(Players[Pos],Positions[],2,FALSE)</f>
        <v>4</v>
      </c>
      <c r="H360" s="3" t="str">
        <f>CONCATENATE("INSERT INTO Players(playerName,positionId,teamId) VALUES ('",Players[Name],"',",Players[PositionId],",",Players[TeamId],")")</f>
        <v>INSERT INTO Players(playerName,positionId,teamId) VALUES ('Erik Swoope',4,14)</v>
      </c>
      <c r="I360" s="3" t="str">
        <f>CONCATENATE("INSERT INTO Assignments(playerId,rosterId,round,pick) VALUES (",Players[PlayerId],",0,0,0)")</f>
        <v>INSERT INTO Assignments(playerId,rosterId,round,pick) VALUES (359,0,0,0)</v>
      </c>
    </row>
    <row r="361" spans="1:9" x14ac:dyDescent="0.25">
      <c r="A361" s="16">
        <v>360</v>
      </c>
      <c r="B361" s="16" t="s">
        <v>655</v>
      </c>
      <c r="C361" s="16">
        <v>360</v>
      </c>
      <c r="D361" s="5" t="s">
        <v>52</v>
      </c>
      <c r="E361" s="5" t="s">
        <v>1</v>
      </c>
      <c r="F361" s="6">
        <f>VLOOKUP(Players[Team],Teams[],2,FALSE)</f>
        <v>10</v>
      </c>
      <c r="G361" s="3">
        <f>VLOOKUP(Players[Pos],Positions[],2,FALSE)</f>
        <v>1</v>
      </c>
      <c r="H361" s="3" t="str">
        <f>CONCATENATE("INSERT INTO Players(playerName,positionId,teamId) VALUES ('",Players[Name],"',",Players[PositionId],",",Players[TeamId],")")</f>
        <v>INSERT INTO Players(playerName,positionId,teamId) VALUES ('Paxton Lynch',1,10)</v>
      </c>
      <c r="I361" s="3" t="str">
        <f>CONCATENATE("INSERT INTO Assignments(playerId,rosterId,round,pick) VALUES (",Players[PlayerId],",0,0,0)")</f>
        <v>INSERT INTO Assignments(playerId,rosterId,round,pick) VALUES (360,0,0,0)</v>
      </c>
    </row>
    <row r="362" spans="1:9" x14ac:dyDescent="0.25">
      <c r="A362" s="16">
        <v>361</v>
      </c>
      <c r="B362" s="16" t="s">
        <v>1231</v>
      </c>
      <c r="C362" s="16">
        <v>361</v>
      </c>
      <c r="D362" s="5" t="s">
        <v>27</v>
      </c>
      <c r="E362" s="5" t="s">
        <v>5</v>
      </c>
      <c r="F362" s="6">
        <f>VLOOKUP(Players[Team],Teams[],2,FALSE)</f>
        <v>21</v>
      </c>
      <c r="G362" s="3">
        <f>VLOOKUP(Players[Pos],Positions[],2,FALSE)</f>
        <v>2</v>
      </c>
      <c r="H362" s="3" t="str">
        <f>CONCATENATE("INSERT INTO Players(playerName,positionId,teamId) VALUES ('",Players[Name],"',",Players[PositionId],",",Players[TeamId],")")</f>
        <v>INSERT INTO Players(playerName,positionId,teamId) VALUES ('Wayne Gallman',2,21)</v>
      </c>
      <c r="I362" s="3" t="str">
        <f>CONCATENATE("INSERT INTO Assignments(playerId,rosterId,round,pick) VALUES (",Players[PlayerId],",0,0,0)")</f>
        <v>INSERT INTO Assignments(playerId,rosterId,round,pick) VALUES (361,0,0,0)</v>
      </c>
    </row>
    <row r="363" spans="1:9" x14ac:dyDescent="0.25">
      <c r="A363" s="16">
        <v>362</v>
      </c>
      <c r="B363" s="16" t="s">
        <v>511</v>
      </c>
      <c r="C363" s="16">
        <v>362</v>
      </c>
      <c r="D363" s="5" t="s">
        <v>41</v>
      </c>
      <c r="E363" s="5" t="s">
        <v>14</v>
      </c>
      <c r="F363" s="6">
        <f>VLOOKUP(Players[Team],Teams[],2,FALSE)</f>
        <v>8</v>
      </c>
      <c r="G363" s="3">
        <f>VLOOKUP(Players[Pos],Positions[],2,FALSE)</f>
        <v>3</v>
      </c>
      <c r="H363" s="3" t="str">
        <f>CONCATENATE("INSERT INTO Players(playerName,positionId,teamId) VALUES ('",Players[Name],"',",Players[PositionId],",",Players[TeamId],")")</f>
        <v>INSERT INTO Players(playerName,positionId,teamId) VALUES ('Sammie Coates',3,8)</v>
      </c>
      <c r="I363" s="3" t="str">
        <f>CONCATENATE("INSERT INTO Assignments(playerId,rosterId,round,pick) VALUES (",Players[PlayerId],",0,0,0)")</f>
        <v>INSERT INTO Assignments(playerId,rosterId,round,pick) VALUES (362,0,0,0)</v>
      </c>
    </row>
    <row r="364" spans="1:9" x14ac:dyDescent="0.25">
      <c r="A364" s="16">
        <v>363</v>
      </c>
      <c r="B364" s="18" t="s">
        <v>857</v>
      </c>
      <c r="C364" s="16">
        <v>363</v>
      </c>
      <c r="D364" s="19" t="s">
        <v>577</v>
      </c>
      <c r="E364" s="19" t="s">
        <v>14</v>
      </c>
      <c r="F364" s="6">
        <f>VLOOKUP(Players[Team],Teams[],2,FALSE)</f>
        <v>15</v>
      </c>
      <c r="G364" s="3">
        <f>VLOOKUP(Players[Pos],Positions[],2,FALSE)</f>
        <v>3</v>
      </c>
      <c r="H364" s="3" t="str">
        <f>CONCATENATE("INSERT INTO Players(playerName,positionId,teamId) VALUES ('",Players[Name],"',",Players[PositionId],",",Players[TeamId],")")</f>
        <v>INSERT INTO Players(playerName,positionId,teamId) VALUES ('Dede Westbrook',3,15)</v>
      </c>
      <c r="I364" s="3" t="str">
        <f>CONCATENATE("INSERT INTO Assignments(playerId,rosterId,round,pick) VALUES (",Players[PlayerId],",0,0,0)")</f>
        <v>INSERT INTO Assignments(playerId,rosterId,round,pick) VALUES (363,0,0,0)</v>
      </c>
    </row>
    <row r="365" spans="1:9" x14ac:dyDescent="0.25">
      <c r="A365" s="16">
        <v>364</v>
      </c>
      <c r="B365" s="13" t="s">
        <v>575</v>
      </c>
      <c r="C365" s="16">
        <v>364</v>
      </c>
      <c r="D365" s="5" t="s">
        <v>4</v>
      </c>
      <c r="E365" s="5" t="s">
        <v>1</v>
      </c>
      <c r="F365" s="6">
        <f>VLOOKUP(Players[Team],Teams[],2,FALSE)</f>
        <v>13</v>
      </c>
      <c r="G365" s="3">
        <f>VLOOKUP(Players[Pos],Positions[],2,FALSE)</f>
        <v>1</v>
      </c>
      <c r="H365" s="3" t="str">
        <f>CONCATENATE("INSERT INTO Players(playerName,positionId,teamId) VALUES ('",Players[Name],"',",Players[PositionId],",",Players[TeamId],")")</f>
        <v>INSERT INTO Players(playerName,positionId,teamId) VALUES ('Tom Savage',1,13)</v>
      </c>
      <c r="I365" s="3" t="str">
        <f>CONCATENATE("INSERT INTO Assignments(playerId,rosterId,round,pick) VALUES (",Players[PlayerId],",0,0,0)")</f>
        <v>INSERT INTO Assignments(playerId,rosterId,round,pick) VALUES (364,0,0,0)</v>
      </c>
    </row>
    <row r="366" spans="1:9" x14ac:dyDescent="0.25">
      <c r="A366" s="16">
        <v>365</v>
      </c>
      <c r="B366" s="13" t="s">
        <v>1133</v>
      </c>
      <c r="C366" s="16">
        <v>365</v>
      </c>
      <c r="D366" s="5" t="s">
        <v>41</v>
      </c>
      <c r="E366" s="5" t="s">
        <v>14</v>
      </c>
      <c r="F366" s="6">
        <f>VLOOKUP(Players[Team],Teams[],2,FALSE)</f>
        <v>8</v>
      </c>
      <c r="G366" s="3">
        <f>VLOOKUP(Players[Pos],Positions[],2,FALSE)</f>
        <v>3</v>
      </c>
      <c r="H366" s="3" t="str">
        <f>CONCATENATE("INSERT INTO Players(playerName,positionId,teamId) VALUES ('",Players[Name],"',",Players[PositionId],",",Players[TeamId],")")</f>
        <v>INSERT INTO Players(playerName,positionId,teamId) VALUES ('Ricardo Louis',3,8)</v>
      </c>
      <c r="I366" s="3" t="str">
        <f>CONCATENATE("INSERT INTO Assignments(playerId,rosterId,round,pick) VALUES (",Players[PlayerId],",0,0,0)")</f>
        <v>INSERT INTO Assignments(playerId,rosterId,round,pick) VALUES (365,0,0,0)</v>
      </c>
    </row>
    <row r="367" spans="1:9" x14ac:dyDescent="0.25">
      <c r="A367" s="16">
        <v>366</v>
      </c>
      <c r="B367" s="16" t="s">
        <v>343</v>
      </c>
      <c r="C367" s="16">
        <v>366</v>
      </c>
      <c r="D367" s="5" t="s">
        <v>27</v>
      </c>
      <c r="E367" s="5" t="s">
        <v>5</v>
      </c>
      <c r="F367" s="6">
        <f>VLOOKUP(Players[Team],Teams[],2,FALSE)</f>
        <v>21</v>
      </c>
      <c r="G367" s="3">
        <f>VLOOKUP(Players[Pos],Positions[],2,FALSE)</f>
        <v>2</v>
      </c>
      <c r="H367" s="3" t="str">
        <f>CONCATENATE("INSERT INTO Players(playerName,positionId,teamId) VALUES ('",Players[Name],"',",Players[PositionId],",",Players[TeamId],")")</f>
        <v>INSERT INTO Players(playerName,positionId,teamId) VALUES ('Rhett Ellison',2,21)</v>
      </c>
      <c r="I367" s="3" t="str">
        <f>CONCATENATE("INSERT INTO Assignments(playerId,rosterId,round,pick) VALUES (",Players[PlayerId],",0,0,0)")</f>
        <v>INSERT INTO Assignments(playerId,rosterId,round,pick) VALUES (366,0,0,0)</v>
      </c>
    </row>
    <row r="368" spans="1:9" x14ac:dyDescent="0.25">
      <c r="A368" s="16">
        <v>367</v>
      </c>
      <c r="B368" s="16" t="s">
        <v>448</v>
      </c>
      <c r="C368" s="16">
        <v>367</v>
      </c>
      <c r="D368" s="5" t="s">
        <v>66</v>
      </c>
      <c r="E368" s="5" t="s">
        <v>46</v>
      </c>
      <c r="F368" s="6">
        <f>VLOOKUP(Players[Team],Teams[],2,FALSE)</f>
        <v>7</v>
      </c>
      <c r="G368" s="3">
        <f>VLOOKUP(Players[Pos],Positions[],2,FALSE)</f>
        <v>4</v>
      </c>
      <c r="H368" s="3" t="str">
        <f>CONCATENATE("INSERT INTO Players(playerName,positionId,teamId) VALUES ('",Players[Name],"',",Players[PositionId],",",Players[TeamId],")")</f>
        <v>INSERT INTO Players(playerName,positionId,teamId) VALUES ('Tyler Kroft',4,7)</v>
      </c>
      <c r="I368" s="3" t="str">
        <f>CONCATENATE("INSERT INTO Assignments(playerId,rosterId,round,pick) VALUES (",Players[PlayerId],",0,0,0)")</f>
        <v>INSERT INTO Assignments(playerId,rosterId,round,pick) VALUES (367,0,0,0)</v>
      </c>
    </row>
    <row r="369" spans="1:9" x14ac:dyDescent="0.25">
      <c r="A369" s="16">
        <v>368</v>
      </c>
      <c r="B369" s="13" t="s">
        <v>986</v>
      </c>
      <c r="C369" s="16">
        <v>368</v>
      </c>
      <c r="D369" s="5" t="s">
        <v>12</v>
      </c>
      <c r="E369" s="5" t="s">
        <v>46</v>
      </c>
      <c r="F369" s="6">
        <f>VLOOKUP(Players[Team],Teams[],2,FALSE)</f>
        <v>31</v>
      </c>
      <c r="G369" s="3">
        <f>VLOOKUP(Players[Pos],Positions[],2,FALSE)</f>
        <v>4</v>
      </c>
      <c r="H369" s="3" t="str">
        <f>CONCATENATE("INSERT INTO Players(playerName,positionId,teamId) VALUES ('",Players[Name],"',",Players[PositionId],",",Players[TeamId],")")</f>
        <v>INSERT INTO Players(playerName,positionId,teamId) VALUES ('Jonnu Smith',4,31)</v>
      </c>
      <c r="I369" s="3" t="str">
        <f>CONCATENATE("INSERT INTO Assignments(playerId,rosterId,round,pick) VALUES (",Players[PlayerId],",0,0,0)")</f>
        <v>INSERT INTO Assignments(playerId,rosterId,round,pick) VALUES (368,0,0,0)</v>
      </c>
    </row>
    <row r="370" spans="1:9" x14ac:dyDescent="0.25">
      <c r="A370" s="16">
        <v>369</v>
      </c>
      <c r="B370" s="13" t="s">
        <v>163</v>
      </c>
      <c r="C370" s="16">
        <v>369</v>
      </c>
      <c r="D370" s="16" t="s">
        <v>15</v>
      </c>
      <c r="E370" s="16" t="s">
        <v>14</v>
      </c>
      <c r="F370" s="6">
        <f>VLOOKUP(Players[Team],Teams[],2,FALSE)</f>
        <v>25</v>
      </c>
      <c r="G370" s="3">
        <f>VLOOKUP(Players[Pos],Positions[],2,FALSE)</f>
        <v>3</v>
      </c>
      <c r="H370" s="3" t="str">
        <f>CONCATENATE("INSERT INTO Players(playerName,positionId,teamId) VALUES ('",Players[Name],"',",Players[PositionId],",",Players[TeamId],")")</f>
        <v>INSERT INTO Players(playerName,positionId,teamId) VALUES ('Darrius Heyward-Bey',3,25)</v>
      </c>
      <c r="I370" s="3" t="str">
        <f>CONCATENATE("INSERT INTO Assignments(playerId,rosterId,round,pick) VALUES (",Players[PlayerId],",0,0,0)")</f>
        <v>INSERT INTO Assignments(playerId,rosterId,round,pick) VALUES (369,0,0,0)</v>
      </c>
    </row>
    <row r="371" spans="1:9" x14ac:dyDescent="0.25">
      <c r="A371" s="16">
        <v>370</v>
      </c>
      <c r="B371" s="16" t="s">
        <v>667</v>
      </c>
      <c r="C371" s="16">
        <v>370</v>
      </c>
      <c r="D371" s="5" t="s">
        <v>50</v>
      </c>
      <c r="E371" s="5" t="s">
        <v>14</v>
      </c>
      <c r="F371" s="6">
        <f>VLOOKUP(Players[Team],Teams[],2,FALSE)</f>
        <v>17</v>
      </c>
      <c r="G371" s="3">
        <f>VLOOKUP(Players[Pos],Positions[],2,FALSE)</f>
        <v>3</v>
      </c>
      <c r="H371" s="3" t="str">
        <f>CONCATENATE("INSERT INTO Players(playerName,positionId,teamId) VALUES ('",Players[Name],"',",Players[PositionId],",",Players[TeamId],")")</f>
        <v>INSERT INTO Players(playerName,positionId,teamId) VALUES ('Leonte Carroo',3,17)</v>
      </c>
      <c r="I371" s="3" t="str">
        <f>CONCATENATE("INSERT INTO Assignments(playerId,rosterId,round,pick) VALUES (",Players[PlayerId],",0,0,0)")</f>
        <v>INSERT INTO Assignments(playerId,rosterId,round,pick) VALUES (370,0,0,0)</v>
      </c>
    </row>
    <row r="372" spans="1:9" x14ac:dyDescent="0.25">
      <c r="A372" s="16">
        <v>371</v>
      </c>
      <c r="B372" s="13" t="s">
        <v>701</v>
      </c>
      <c r="C372" s="16">
        <v>371</v>
      </c>
      <c r="D372" s="16" t="s">
        <v>34</v>
      </c>
      <c r="E372" s="16" t="s">
        <v>46</v>
      </c>
      <c r="F372" s="6">
        <f>VLOOKUP(Players[Team],Teams[],2,FALSE)</f>
        <v>6</v>
      </c>
      <c r="G372" s="3">
        <f>VLOOKUP(Players[Pos],Positions[],2,FALSE)</f>
        <v>4</v>
      </c>
      <c r="H372" s="3" t="str">
        <f>CONCATENATE("INSERT INTO Players(playerName,positionId,teamId) VALUES ('",Players[Name],"',",Players[PositionId],",",Players[TeamId],")")</f>
        <v>INSERT INTO Players(playerName,positionId,teamId) VALUES ('Adam Shaheen',4,6)</v>
      </c>
      <c r="I372" s="3" t="str">
        <f>CONCATENATE("INSERT INTO Assignments(playerId,rosterId,round,pick) VALUES (",Players[PlayerId],",0,0,0)")</f>
        <v>INSERT INTO Assignments(playerId,rosterId,round,pick) VALUES (371,0,0,0)</v>
      </c>
    </row>
    <row r="373" spans="1:9" x14ac:dyDescent="0.25">
      <c r="A373" s="16">
        <v>372</v>
      </c>
      <c r="B373" s="13" t="s">
        <v>535</v>
      </c>
      <c r="C373" s="16">
        <v>372</v>
      </c>
      <c r="D373" s="5" t="s">
        <v>68</v>
      </c>
      <c r="E373" s="5" t="s">
        <v>5</v>
      </c>
      <c r="F373" s="6">
        <f>VLOOKUP(Players[Team],Teams[],2,FALSE)</f>
        <v>32</v>
      </c>
      <c r="G373" s="3">
        <f>VLOOKUP(Players[Pos],Positions[],2,FALSE)</f>
        <v>2</v>
      </c>
      <c r="H373" s="3" t="str">
        <f>CONCATENATE("INSERT INTO Players(playerName,positionId,teamId) VALUES ('",Players[Name],"',",Players[PositionId],",",Players[TeamId],")")</f>
        <v>INSERT INTO Players(playerName,positionId,teamId) VALUES ('Mack Brown',2,32)</v>
      </c>
      <c r="I373" s="3" t="str">
        <f>CONCATENATE("INSERT INTO Assignments(playerId,rosterId,round,pick) VALUES (",Players[PlayerId],",0,0,0)")</f>
        <v>INSERT INTO Assignments(playerId,rosterId,round,pick) VALUES (372,0,0,0)</v>
      </c>
    </row>
    <row r="374" spans="1:9" x14ac:dyDescent="0.25">
      <c r="A374" s="16">
        <v>373</v>
      </c>
      <c r="B374" s="13" t="s">
        <v>297</v>
      </c>
      <c r="C374" s="16">
        <v>373</v>
      </c>
      <c r="D374" s="5" t="s">
        <v>15</v>
      </c>
      <c r="E374" s="5" t="s">
        <v>14</v>
      </c>
      <c r="F374" s="6">
        <f>VLOOKUP(Players[Team],Teams[],2,FALSE)</f>
        <v>25</v>
      </c>
      <c r="G374" s="3">
        <f>VLOOKUP(Players[Pos],Positions[],2,FALSE)</f>
        <v>3</v>
      </c>
      <c r="H374" s="3" t="str">
        <f>CONCATENATE("INSERT INTO Players(playerName,positionId,teamId) VALUES ('",Players[Name],"',",Players[PositionId],",",Players[TeamId],")")</f>
        <v>INSERT INTO Players(playerName,positionId,teamId) VALUES ('Justin Hunter',3,25)</v>
      </c>
      <c r="I374" s="3" t="str">
        <f>CONCATENATE("INSERT INTO Assignments(playerId,rosterId,round,pick) VALUES (",Players[PlayerId],",0,0,0)")</f>
        <v>INSERT INTO Assignments(playerId,rosterId,round,pick) VALUES (373,0,0,0)</v>
      </c>
    </row>
    <row r="375" spans="1:9" x14ac:dyDescent="0.25">
      <c r="A375" s="16">
        <v>374</v>
      </c>
      <c r="B375" s="13" t="s">
        <v>687</v>
      </c>
      <c r="C375" s="16">
        <v>374</v>
      </c>
      <c r="D375" s="5" t="s">
        <v>17</v>
      </c>
      <c r="E375" s="5" t="s">
        <v>14</v>
      </c>
      <c r="F375" s="6">
        <f>VLOOKUP(Players[Team],Teams[],2,FALSE)</f>
        <v>12</v>
      </c>
      <c r="G375" s="3">
        <f>VLOOKUP(Players[Pos],Positions[],2,FALSE)</f>
        <v>3</v>
      </c>
      <c r="H375" s="3" t="str">
        <f>CONCATENATE("INSERT INTO Players(playerName,positionId,teamId) VALUES ('",Players[Name],"',",Players[PositionId],",",Players[TeamId],")")</f>
        <v>INSERT INTO Players(playerName,positionId,teamId) VALUES ('Trevor Davis',3,12)</v>
      </c>
      <c r="I375" s="3" t="str">
        <f>CONCATENATE("INSERT INTO Assignments(playerId,rosterId,round,pick) VALUES (",Players[PlayerId],",0,0,0)")</f>
        <v>INSERT INTO Assignments(playerId,rosterId,round,pick) VALUES (374,0,0,0)</v>
      </c>
    </row>
    <row r="376" spans="1:9" x14ac:dyDescent="0.25">
      <c r="A376" s="16">
        <v>375</v>
      </c>
      <c r="B376" s="13" t="s">
        <v>209</v>
      </c>
      <c r="C376" s="16">
        <v>375</v>
      </c>
      <c r="D376" s="5" t="s">
        <v>7</v>
      </c>
      <c r="E376" s="5" t="s">
        <v>14</v>
      </c>
      <c r="F376" s="6">
        <f>VLOOKUP(Players[Team],Teams[],2,FALSE)</f>
        <v>18</v>
      </c>
      <c r="G376" s="3">
        <f>VLOOKUP(Players[Pos],Positions[],2,FALSE)</f>
        <v>3</v>
      </c>
      <c r="H376" s="3" t="str">
        <f>CONCATENATE("INSERT INTO Players(playerName,positionId,teamId) VALUES ('",Players[Name],"',",Players[PositionId],",",Players[TeamId],")")</f>
        <v>INSERT INTO Players(playerName,positionId,teamId) VALUES ('Jarius Wright',3,18)</v>
      </c>
      <c r="I376" s="3" t="str">
        <f>CONCATENATE("INSERT INTO Assignments(playerId,rosterId,round,pick) VALUES (",Players[PlayerId],",0,0,0)")</f>
        <v>INSERT INTO Assignments(playerId,rosterId,round,pick) VALUES (375,0,0,0)</v>
      </c>
    </row>
    <row r="377" spans="1:9" x14ac:dyDescent="0.25">
      <c r="A377" s="16">
        <v>376</v>
      </c>
      <c r="B377" s="13" t="s">
        <v>323</v>
      </c>
      <c r="C377" s="16">
        <v>376</v>
      </c>
      <c r="D377" s="16" t="s">
        <v>48</v>
      </c>
      <c r="E377" s="16" t="s">
        <v>5</v>
      </c>
      <c r="F377" s="6">
        <f>VLOOKUP(Players[Team],Teams[],2,FALSE)</f>
        <v>5</v>
      </c>
      <c r="G377" s="3">
        <f>VLOOKUP(Players[Pos],Positions[],2,FALSE)</f>
        <v>2</v>
      </c>
      <c r="H377" s="3" t="str">
        <f>CONCATENATE("INSERT INTO Players(playerName,positionId,teamId) VALUES ('",Players[Name],"',",Players[PositionId],",",Players[TeamId],")")</f>
        <v>INSERT INTO Players(playerName,positionId,teamId) VALUES ('Fozzy Whittaker',2,5)</v>
      </c>
      <c r="I377" s="3" t="str">
        <f>CONCATENATE("INSERT INTO Assignments(playerId,rosterId,round,pick) VALUES (",Players[PlayerId],",0,0,0)")</f>
        <v>INSERT INTO Assignments(playerId,rosterId,round,pick) VALUES (376,0,0,0)</v>
      </c>
    </row>
    <row r="378" spans="1:9" x14ac:dyDescent="0.25">
      <c r="A378" s="16">
        <v>377</v>
      </c>
      <c r="B378" s="13" t="s">
        <v>90</v>
      </c>
      <c r="C378" s="16">
        <v>377</v>
      </c>
      <c r="D378" s="5" t="s">
        <v>577</v>
      </c>
      <c r="E378" s="5" t="s">
        <v>46</v>
      </c>
      <c r="F378" s="6">
        <f>VLOOKUP(Players[Team],Teams[],2,FALSE)</f>
        <v>15</v>
      </c>
      <c r="G378" s="3">
        <f>VLOOKUP(Players[Pos],Positions[],2,FALSE)</f>
        <v>4</v>
      </c>
      <c r="H378" s="3" t="str">
        <f>CONCATENATE("INSERT INTO Players(playerName,positionId,teamId) VALUES ('",Players[Name],"',",Players[PositionId],",",Players[TeamId],")")</f>
        <v>INSERT INTO Players(playerName,positionId,teamId) VALUES ('Marcedes Lewis',4,15)</v>
      </c>
      <c r="I378" s="3" t="str">
        <f>CONCATENATE("INSERT INTO Assignments(playerId,rosterId,round,pick) VALUES (",Players[PlayerId],",0,0,0)")</f>
        <v>INSERT INTO Assignments(playerId,rosterId,round,pick) VALUES (377,0,0,0)</v>
      </c>
    </row>
    <row r="379" spans="1:9" x14ac:dyDescent="0.25">
      <c r="A379" s="16">
        <v>378</v>
      </c>
      <c r="B379" s="13" t="s">
        <v>1086</v>
      </c>
      <c r="C379" s="16">
        <v>378</v>
      </c>
      <c r="D379" s="5" t="s">
        <v>24</v>
      </c>
      <c r="E379" s="5" t="s">
        <v>46</v>
      </c>
      <c r="F379" s="6">
        <f>VLOOKUP(Players[Team],Teams[],2,FALSE)</f>
        <v>11</v>
      </c>
      <c r="G379" s="3">
        <f>VLOOKUP(Players[Pos],Positions[],2,FALSE)</f>
        <v>4</v>
      </c>
      <c r="H379" s="3" t="str">
        <f>CONCATENATE("INSERT INTO Players(playerName,positionId,teamId) VALUES ('",Players[Name],"',",Players[PositionId],",",Players[TeamId],")")</f>
        <v>INSERT INTO Players(playerName,positionId,teamId) VALUES ('Michael Roberts',4,11)</v>
      </c>
      <c r="I379" s="3" t="str">
        <f>CONCATENATE("INSERT INTO Assignments(playerId,rosterId,round,pick) VALUES (",Players[PlayerId],",0,0,0)")</f>
        <v>INSERT INTO Assignments(playerId,rosterId,round,pick) VALUES (378,0,0,0)</v>
      </c>
    </row>
    <row r="380" spans="1:9" x14ac:dyDescent="0.25">
      <c r="A380" s="16">
        <v>379</v>
      </c>
      <c r="B380" s="16" t="s">
        <v>798</v>
      </c>
      <c r="C380" s="16">
        <v>379</v>
      </c>
      <c r="D380" s="16" t="s">
        <v>60</v>
      </c>
      <c r="E380" s="16" t="s">
        <v>5</v>
      </c>
      <c r="F380" s="6">
        <f>VLOOKUP(Players[Team],Teams[],2,FALSE)</f>
        <v>27</v>
      </c>
      <c r="G380" s="3">
        <f>VLOOKUP(Players[Pos],Positions[],2,FALSE)</f>
        <v>2</v>
      </c>
      <c r="H380" s="3" t="str">
        <f>CONCATENATE("INSERT INTO Players(playerName,positionId,teamId) VALUES ('",Players[Name],"',",Players[PositionId],",",Players[TeamId],")")</f>
        <v>INSERT INTO Players(playerName,positionId,teamId) VALUES ('Chris Carson',2,27)</v>
      </c>
      <c r="I380" s="3" t="str">
        <f>CONCATENATE("INSERT INTO Assignments(playerId,rosterId,round,pick) VALUES (",Players[PlayerId],",0,0,0)")</f>
        <v>INSERT INTO Assignments(playerId,rosterId,round,pick) VALUES (379,0,0,0)</v>
      </c>
    </row>
    <row r="381" spans="1:9" x14ac:dyDescent="0.25">
      <c r="A381" s="16">
        <v>380</v>
      </c>
      <c r="B381" s="13" t="s">
        <v>684</v>
      </c>
      <c r="C381" s="16">
        <v>380</v>
      </c>
      <c r="D381" s="5" t="s">
        <v>27</v>
      </c>
      <c r="E381" s="5" t="s">
        <v>14</v>
      </c>
      <c r="F381" s="6">
        <f>VLOOKUP(Players[Team],Teams[],2,FALSE)</f>
        <v>21</v>
      </c>
      <c r="G381" s="3">
        <f>VLOOKUP(Players[Pos],Positions[],2,FALSE)</f>
        <v>3</v>
      </c>
      <c r="H381" s="3" t="str">
        <f>CONCATENATE("INSERT INTO Players(playerName,positionId,teamId) VALUES ('",Players[Name],"',",Players[PositionId],",",Players[TeamId],")")</f>
        <v>INSERT INTO Players(playerName,positionId,teamId) VALUES ('Roger Lewis',3,21)</v>
      </c>
      <c r="I381" s="3" t="str">
        <f>CONCATENATE("INSERT INTO Assignments(playerId,rosterId,round,pick) VALUES (",Players[PlayerId],",0,0,0)")</f>
        <v>INSERT INTO Assignments(playerId,rosterId,round,pick) VALUES (380,0,0,0)</v>
      </c>
    </row>
    <row r="382" spans="1:9" x14ac:dyDescent="0.25">
      <c r="A382" s="16">
        <v>381</v>
      </c>
      <c r="B382" s="16" t="s">
        <v>400</v>
      </c>
      <c r="C382" s="16">
        <v>381</v>
      </c>
      <c r="D382" s="16" t="s">
        <v>29</v>
      </c>
      <c r="E382" s="16" t="s">
        <v>46</v>
      </c>
      <c r="F382" s="6">
        <f>VLOOKUP(Players[Team],Teams[],2,FALSE)</f>
        <v>22</v>
      </c>
      <c r="G382" s="3">
        <f>VLOOKUP(Players[Pos],Positions[],2,FALSE)</f>
        <v>4</v>
      </c>
      <c r="H382" s="3" t="str">
        <f>CONCATENATE("INSERT INTO Players(playerName,positionId,teamId) VALUES ('",Players[Name],"',",Players[PositionId],",",Players[TeamId],")")</f>
        <v>INSERT INTO Players(playerName,positionId,teamId) VALUES ('Austin Seferian-Jenkins',4,22)</v>
      </c>
      <c r="I382" s="3" t="str">
        <f>CONCATENATE("INSERT INTO Assignments(playerId,rosterId,round,pick) VALUES (",Players[PlayerId],",0,0,0)")</f>
        <v>INSERT INTO Assignments(playerId,rosterId,round,pick) VALUES (381,0,0,0)</v>
      </c>
    </row>
    <row r="383" spans="1:9" x14ac:dyDescent="0.25">
      <c r="A383" s="16">
        <v>382</v>
      </c>
      <c r="B383" s="13" t="s">
        <v>887</v>
      </c>
      <c r="C383" s="16">
        <v>382</v>
      </c>
      <c r="D383" s="16" t="s">
        <v>29</v>
      </c>
      <c r="E383" s="16" t="s">
        <v>5</v>
      </c>
      <c r="F383" s="6">
        <f>VLOOKUP(Players[Team],Teams[],2,FALSE)</f>
        <v>22</v>
      </c>
      <c r="G383" s="3">
        <f>VLOOKUP(Players[Pos],Positions[],2,FALSE)</f>
        <v>2</v>
      </c>
      <c r="H383" s="3" t="str">
        <f>CONCATENATE("INSERT INTO Players(playerName,positionId,teamId) VALUES ('",Players[Name],"',",Players[PositionId],",",Players[TeamId],")")</f>
        <v>INSERT INTO Players(playerName,positionId,teamId) VALUES ('Elijah McGuire',2,22)</v>
      </c>
      <c r="I383" s="3" t="str">
        <f>CONCATENATE("INSERT INTO Assignments(playerId,rosterId,round,pick) VALUES (",Players[PlayerId],",0,0,0)")</f>
        <v>INSERT INTO Assignments(playerId,rosterId,round,pick) VALUES (382,0,0,0)</v>
      </c>
    </row>
    <row r="384" spans="1:9" x14ac:dyDescent="0.25">
      <c r="A384" s="16">
        <v>383</v>
      </c>
      <c r="B384" s="13" t="s">
        <v>510</v>
      </c>
      <c r="C384" s="16">
        <v>383</v>
      </c>
      <c r="D384" s="16" t="s">
        <v>52</v>
      </c>
      <c r="E384" s="16" t="s">
        <v>14</v>
      </c>
      <c r="F384" s="6">
        <f>VLOOKUP(Players[Team],Teams[],2,FALSE)</f>
        <v>10</v>
      </c>
      <c r="G384" s="3">
        <f>VLOOKUP(Players[Pos],Positions[],2,FALSE)</f>
        <v>3</v>
      </c>
      <c r="H384" s="3" t="str">
        <f>CONCATENATE("INSERT INTO Players(playerName,positionId,teamId) VALUES ('",Players[Name],"',",Players[PositionId],",",Players[TeamId],")")</f>
        <v>INSERT INTO Players(playerName,positionId,teamId) VALUES ('Bennie Fowler',3,10)</v>
      </c>
      <c r="I384" s="3" t="str">
        <f>CONCATENATE("INSERT INTO Assignments(playerId,rosterId,round,pick) VALUES (",Players[PlayerId],",0,0,0)")</f>
        <v>INSERT INTO Assignments(playerId,rosterId,round,pick) VALUES (383,0,0,0)</v>
      </c>
    </row>
    <row r="385" spans="1:9" x14ac:dyDescent="0.25">
      <c r="A385" s="16">
        <v>384</v>
      </c>
      <c r="B385" s="16" t="s">
        <v>161</v>
      </c>
      <c r="C385" s="16">
        <v>384</v>
      </c>
      <c r="D385" s="16" t="s">
        <v>50</v>
      </c>
      <c r="E385" s="16" t="s">
        <v>46</v>
      </c>
      <c r="F385" s="6">
        <f>VLOOKUP(Players[Team],Teams[],2,FALSE)</f>
        <v>17</v>
      </c>
      <c r="G385" s="3">
        <f>VLOOKUP(Players[Pos],Positions[],2,FALSE)</f>
        <v>4</v>
      </c>
      <c r="H385" s="3" t="str">
        <f>CONCATENATE("INSERT INTO Players(playerName,positionId,teamId) VALUES ('",Players[Name],"',",Players[PositionId],",",Players[TeamId],")")</f>
        <v>INSERT INTO Players(playerName,positionId,teamId) VALUES ('Anthony Fasano',4,17)</v>
      </c>
      <c r="I385" s="3" t="str">
        <f>CONCATENATE("INSERT INTO Assignments(playerId,rosterId,round,pick) VALUES (",Players[PlayerId],",0,0,0)")</f>
        <v>INSERT INTO Assignments(playerId,rosterId,round,pick) VALUES (384,0,0,0)</v>
      </c>
    </row>
    <row r="386" spans="1:9" x14ac:dyDescent="0.25">
      <c r="A386" s="16">
        <v>385</v>
      </c>
      <c r="B386" s="13" t="s">
        <v>404</v>
      </c>
      <c r="C386" s="16">
        <v>385</v>
      </c>
      <c r="D386" s="16" t="s">
        <v>4</v>
      </c>
      <c r="E386" s="16" t="s">
        <v>5</v>
      </c>
      <c r="F386" s="6">
        <f>VLOOKUP(Players[Team],Teams[],2,FALSE)</f>
        <v>13</v>
      </c>
      <c r="G386" s="3">
        <f>VLOOKUP(Players[Pos],Positions[],2,FALSE)</f>
        <v>2</v>
      </c>
      <c r="H386" s="3" t="str">
        <f>CONCATENATE("INSERT INTO Players(playerName,positionId,teamId) VALUES ('",Players[Name],"',",Players[PositionId],",",Players[TeamId],")")</f>
        <v>INSERT INTO Players(playerName,positionId,teamId) VALUES ('Alfred Blue',2,13)</v>
      </c>
      <c r="I386" s="3" t="str">
        <f>CONCATENATE("INSERT INTO Assignments(playerId,rosterId,round,pick) VALUES (",Players[PlayerId],",0,0,0)")</f>
        <v>INSERT INTO Assignments(playerId,rosterId,round,pick) VALUES (385,0,0,0)</v>
      </c>
    </row>
    <row r="387" spans="1:9" x14ac:dyDescent="0.25">
      <c r="A387" s="16">
        <v>386</v>
      </c>
      <c r="B387" s="16" t="s">
        <v>665</v>
      </c>
      <c r="C387" s="16">
        <v>386</v>
      </c>
      <c r="D387" s="5" t="s">
        <v>32</v>
      </c>
      <c r="E387" s="5" t="s">
        <v>5</v>
      </c>
      <c r="F387" s="6">
        <f>VLOOKUP(Players[Team],Teams[],2,FALSE)</f>
        <v>14</v>
      </c>
      <c r="G387" s="3">
        <f>VLOOKUP(Players[Pos],Positions[],2,FALSE)</f>
        <v>2</v>
      </c>
      <c r="H387" s="3" t="str">
        <f>CONCATENATE("INSERT INTO Players(playerName,positionId,teamId) VALUES ('",Players[Name],"',",Players[PositionId],",",Players[TeamId],")")</f>
        <v>INSERT INTO Players(playerName,positionId,teamId) VALUES ('Josh Ferguson',2,14)</v>
      </c>
      <c r="I387" s="3" t="str">
        <f>CONCATENATE("INSERT INTO Assignments(playerId,rosterId,round,pick) VALUES (",Players[PlayerId],",0,0,0)")</f>
        <v>INSERT INTO Assignments(playerId,rosterId,round,pick) VALUES (386,0,0,0)</v>
      </c>
    </row>
    <row r="388" spans="1:9" x14ac:dyDescent="0.25">
      <c r="A388" s="16">
        <v>387</v>
      </c>
      <c r="B388" s="16" t="s">
        <v>548</v>
      </c>
      <c r="C388" s="16">
        <v>387</v>
      </c>
      <c r="D388" s="5" t="s">
        <v>694</v>
      </c>
      <c r="E388" s="5" t="s">
        <v>5</v>
      </c>
      <c r="F388" s="6">
        <f>VLOOKUP(Players[Team],Teams[],2,FALSE)</f>
        <v>29</v>
      </c>
      <c r="G388" s="3">
        <f>VLOOKUP(Players[Pos],Positions[],2,FALSE)</f>
        <v>2</v>
      </c>
      <c r="H388" s="3" t="str">
        <f>CONCATENATE("INSERT INTO Players(playerName,positionId,teamId) VALUES ('",Players[Name],"',",Players[PositionId],",",Players[TeamId],")")</f>
        <v>INSERT INTO Players(playerName,positionId,teamId) VALUES ('Malcolm Brown',2,29)</v>
      </c>
      <c r="I388" s="3" t="str">
        <f>CONCATENATE("INSERT INTO Assignments(playerId,rosterId,round,pick) VALUES (",Players[PlayerId],",0,0,0)")</f>
        <v>INSERT INTO Assignments(playerId,rosterId,round,pick) VALUES (387,0,0,0)</v>
      </c>
    </row>
    <row r="389" spans="1:9" x14ac:dyDescent="0.25">
      <c r="A389" s="16">
        <v>388</v>
      </c>
      <c r="B389" s="13" t="s">
        <v>603</v>
      </c>
      <c r="C389" s="16">
        <v>388</v>
      </c>
      <c r="D389" s="5" t="s">
        <v>10</v>
      </c>
      <c r="E389" s="5" t="s">
        <v>5</v>
      </c>
      <c r="F389" s="6">
        <f>VLOOKUP(Players[Team],Teams[],2,FALSE)</f>
        <v>3</v>
      </c>
      <c r="G389" s="3">
        <f>VLOOKUP(Players[Pos],Positions[],2,FALSE)</f>
        <v>2</v>
      </c>
      <c r="H389" s="3" t="str">
        <f>CONCATENATE("INSERT INTO Players(playerName,positionId,teamId) VALUES ('",Players[Name],"',",Players[PositionId],",",Players[TeamId],")")</f>
        <v>INSERT INTO Players(playerName,positionId,teamId) VALUES ('Kenneth Dixon',2,3)</v>
      </c>
      <c r="I389" s="3" t="str">
        <f>CONCATENATE("INSERT INTO Assignments(playerId,rosterId,round,pick) VALUES (",Players[PlayerId],",0,0,0)")</f>
        <v>INSERT INTO Assignments(playerId,rosterId,round,pick) VALUES (388,0,0,0)</v>
      </c>
    </row>
    <row r="390" spans="1:9" x14ac:dyDescent="0.25">
      <c r="A390" s="16">
        <v>389</v>
      </c>
      <c r="B390" s="13" t="s">
        <v>461</v>
      </c>
      <c r="C390" s="16">
        <v>389</v>
      </c>
      <c r="D390" s="5" t="s">
        <v>29</v>
      </c>
      <c r="E390" s="5" t="s">
        <v>46</v>
      </c>
      <c r="F390" s="6">
        <f>VLOOKUP(Players[Team],Teams[],2,FALSE)</f>
        <v>22</v>
      </c>
      <c r="G390" s="3">
        <f>VLOOKUP(Players[Pos],Positions[],2,FALSE)</f>
        <v>4</v>
      </c>
      <c r="H390" s="3" t="str">
        <f>CONCATENATE("INSERT INTO Players(playerName,positionId,teamId) VALUES ('",Players[Name],"',",Players[PositionId],",",Players[TeamId],")")</f>
        <v>INSERT INTO Players(playerName,positionId,teamId) VALUES ('Will Tye',4,22)</v>
      </c>
      <c r="I390" s="3" t="str">
        <f>CONCATENATE("INSERT INTO Assignments(playerId,rosterId,round,pick) VALUES (",Players[PlayerId],",0,0,0)")</f>
        <v>INSERT INTO Assignments(playerId,rosterId,round,pick) VALUES (389,0,0,0)</v>
      </c>
    </row>
    <row r="391" spans="1:9" x14ac:dyDescent="0.25">
      <c r="A391" s="16">
        <v>390</v>
      </c>
      <c r="B391" s="13" t="s">
        <v>998</v>
      </c>
      <c r="C391" s="16">
        <v>390</v>
      </c>
      <c r="D391" s="5" t="s">
        <v>694</v>
      </c>
      <c r="E391" s="5" t="s">
        <v>14</v>
      </c>
      <c r="F391" s="6">
        <f>VLOOKUP(Players[Team],Teams[],2,FALSE)</f>
        <v>29</v>
      </c>
      <c r="G391" s="3">
        <f>VLOOKUP(Players[Pos],Positions[],2,FALSE)</f>
        <v>3</v>
      </c>
      <c r="H391" s="3" t="str">
        <f>CONCATENATE("INSERT INTO Players(playerName,positionId,teamId) VALUES ('",Players[Name],"',",Players[PositionId],",",Players[TeamId],")")</f>
        <v>INSERT INTO Players(playerName,positionId,teamId) VALUES ('Josh Reynolds',3,29)</v>
      </c>
      <c r="I391" s="3" t="str">
        <f>CONCATENATE("INSERT INTO Assignments(playerId,rosterId,round,pick) VALUES (",Players[PlayerId],",0,0,0)")</f>
        <v>INSERT INTO Assignments(playerId,rosterId,round,pick) VALUES (390,0,0,0)</v>
      </c>
    </row>
    <row r="392" spans="1:9" x14ac:dyDescent="0.25">
      <c r="A392" s="16">
        <v>391</v>
      </c>
      <c r="B392" s="16" t="s">
        <v>720</v>
      </c>
      <c r="C392" s="16">
        <v>391</v>
      </c>
      <c r="D392" s="16" t="s">
        <v>13</v>
      </c>
      <c r="E392" s="16" t="s">
        <v>14</v>
      </c>
      <c r="F392" s="6">
        <f>VLOOKUP(Players[Team],Teams[],2,FALSE)</f>
        <v>2</v>
      </c>
      <c r="G392" s="3">
        <f>VLOOKUP(Players[Pos],Positions[],2,FALSE)</f>
        <v>3</v>
      </c>
      <c r="H392" s="3" t="str">
        <f>CONCATENATE("INSERT INTO Players(playerName,positionId,teamId) VALUES ('",Players[Name],"',",Players[PositionId],",",Players[TeamId],")")</f>
        <v>INSERT INTO Players(playerName,positionId,teamId) VALUES ('Andre Roberts',3,2)</v>
      </c>
      <c r="I392" s="3" t="str">
        <f>CONCATENATE("INSERT INTO Assignments(playerId,rosterId,round,pick) VALUES (",Players[PlayerId],",0,0,0)")</f>
        <v>INSERT INTO Assignments(playerId,rosterId,round,pick) VALUES (391,0,0,0)</v>
      </c>
    </row>
    <row r="393" spans="1:9" x14ac:dyDescent="0.25">
      <c r="A393" s="16">
        <v>392</v>
      </c>
      <c r="B393" s="13" t="s">
        <v>536</v>
      </c>
      <c r="C393" s="16">
        <v>392</v>
      </c>
      <c r="D393" s="5" t="s">
        <v>31</v>
      </c>
      <c r="E393" s="5" t="s">
        <v>5</v>
      </c>
      <c r="F393" s="6">
        <f>VLOOKUP(Players[Team],Teams[],2,FALSE)</f>
        <v>28</v>
      </c>
      <c r="G393" s="3">
        <f>VLOOKUP(Players[Pos],Positions[],2,FALSE)</f>
        <v>2</v>
      </c>
      <c r="H393" s="3" t="str">
        <f>CONCATENATE("INSERT INTO Players(playerName,positionId,teamId) VALUES ('",Players[Name],"',",Players[PositionId],",",Players[TeamId],")")</f>
        <v>INSERT INTO Players(playerName,positionId,teamId) VALUES ('Raheem Mostert',2,28)</v>
      </c>
      <c r="I393" s="3" t="str">
        <f>CONCATENATE("INSERT INTO Assignments(playerId,rosterId,round,pick) VALUES (",Players[PlayerId],",0,0,0)")</f>
        <v>INSERT INTO Assignments(playerId,rosterId,round,pick) VALUES (392,0,0,0)</v>
      </c>
    </row>
    <row r="394" spans="1:9" x14ac:dyDescent="0.25">
      <c r="A394" s="16">
        <v>393</v>
      </c>
      <c r="B394" s="18" t="s">
        <v>158</v>
      </c>
      <c r="C394" s="16">
        <v>393</v>
      </c>
      <c r="D394" s="19" t="s">
        <v>12</v>
      </c>
      <c r="E394" s="19" t="s">
        <v>14</v>
      </c>
      <c r="F394" s="6">
        <f>VLOOKUP(Players[Team],Teams[],2,FALSE)</f>
        <v>31</v>
      </c>
      <c r="G394" s="3">
        <f>VLOOKUP(Players[Pos],Positions[],2,FALSE)</f>
        <v>3</v>
      </c>
      <c r="H394" s="3" t="str">
        <f>CONCATENATE("INSERT INTO Players(playerName,positionId,teamId) VALUES ('",Players[Name],"',",Players[PositionId],",",Players[TeamId],")")</f>
        <v>INSERT INTO Players(playerName,positionId,teamId) VALUES ('Harry Douglas',3,31)</v>
      </c>
      <c r="I394" s="3" t="str">
        <f>CONCATENATE("INSERT INTO Assignments(playerId,rosterId,round,pick) VALUES (",Players[PlayerId],",0,0,0)")</f>
        <v>INSERT INTO Assignments(playerId,rosterId,round,pick) VALUES (393,0,0,0)</v>
      </c>
    </row>
    <row r="395" spans="1:9" x14ac:dyDescent="0.25">
      <c r="A395" s="16">
        <v>394</v>
      </c>
      <c r="B395" s="16" t="s">
        <v>716</v>
      </c>
      <c r="C395" s="16">
        <v>394</v>
      </c>
      <c r="D395" s="16" t="s">
        <v>60</v>
      </c>
      <c r="E395" s="16" t="s">
        <v>14</v>
      </c>
      <c r="F395" s="6">
        <f>VLOOKUP(Players[Team],Teams[],2,FALSE)</f>
        <v>27</v>
      </c>
      <c r="G395" s="3">
        <f>VLOOKUP(Players[Pos],Positions[],2,FALSE)</f>
        <v>3</v>
      </c>
      <c r="H395" s="3" t="str">
        <f>CONCATENATE("INSERT INTO Players(playerName,positionId,teamId) VALUES ('",Players[Name],"',",Players[PositionId],",",Players[TeamId],")")</f>
        <v>INSERT INTO Players(playerName,positionId,teamId) VALUES ('Amara Darboh',3,27)</v>
      </c>
      <c r="I395" s="3" t="str">
        <f>CONCATENATE("INSERT INTO Assignments(playerId,rosterId,round,pick) VALUES (",Players[PlayerId],",0,0,0)")</f>
        <v>INSERT INTO Assignments(playerId,rosterId,round,pick) VALUES (394,0,0,0)</v>
      </c>
    </row>
    <row r="396" spans="1:9" x14ac:dyDescent="0.25">
      <c r="A396" s="16">
        <v>395</v>
      </c>
      <c r="B396" s="18" t="s">
        <v>414</v>
      </c>
      <c r="C396" s="16">
        <v>395</v>
      </c>
      <c r="D396" s="19" t="s">
        <v>52</v>
      </c>
      <c r="E396" s="19" t="s">
        <v>14</v>
      </c>
      <c r="F396" s="6">
        <f>VLOOKUP(Players[Team],Teams[],2,FALSE)</f>
        <v>10</v>
      </c>
      <c r="G396" s="3">
        <f>VLOOKUP(Players[Pos],Positions[],2,FALSE)</f>
        <v>3</v>
      </c>
      <c r="H396" s="3" t="str">
        <f>CONCATENATE("INSERT INTO Players(playerName,positionId,teamId) VALUES ('",Players[Name],"',",Players[PositionId],",",Players[TeamId],")")</f>
        <v>INSERT INTO Players(playerName,positionId,teamId) VALUES ('Cody Latimer',3,10)</v>
      </c>
      <c r="I396" s="3" t="str">
        <f>CONCATENATE("INSERT INTO Assignments(playerId,rosterId,round,pick) VALUES (",Players[PlayerId],",0,0,0)")</f>
        <v>INSERT INTO Assignments(playerId,rosterId,round,pick) VALUES (395,0,0,0)</v>
      </c>
    </row>
    <row r="397" spans="1:9" x14ac:dyDescent="0.25">
      <c r="A397" s="16">
        <v>396</v>
      </c>
      <c r="B397" s="16" t="s">
        <v>1054</v>
      </c>
      <c r="C397" s="16">
        <v>396</v>
      </c>
      <c r="D397" s="5" t="s">
        <v>13</v>
      </c>
      <c r="E397" s="5" t="s">
        <v>46</v>
      </c>
      <c r="F397" s="6">
        <f>VLOOKUP(Players[Team],Teams[],2,FALSE)</f>
        <v>2</v>
      </c>
      <c r="G397" s="3">
        <f>VLOOKUP(Players[Pos],Positions[],2,FALSE)</f>
        <v>4</v>
      </c>
      <c r="H397" s="3" t="str">
        <f>CONCATENATE("INSERT INTO Players(playerName,positionId,teamId) VALUES ('",Players[Name],"',",Players[PositionId],",",Players[TeamId],")")</f>
        <v>INSERT INTO Players(playerName,positionId,teamId) VALUES ('Levine Toilolo',4,2)</v>
      </c>
      <c r="I397" s="3" t="str">
        <f>CONCATENATE("INSERT INTO Assignments(playerId,rosterId,round,pick) VALUES (",Players[PlayerId],",0,0,0)")</f>
        <v>INSERT INTO Assignments(playerId,rosterId,round,pick) VALUES (396,0,0,0)</v>
      </c>
    </row>
    <row r="398" spans="1:9" x14ac:dyDescent="0.25">
      <c r="A398" s="16">
        <v>397</v>
      </c>
      <c r="B398" s="13" t="s">
        <v>1169</v>
      </c>
      <c r="C398" s="16">
        <v>397</v>
      </c>
      <c r="D398" s="5" t="s">
        <v>21</v>
      </c>
      <c r="E398" s="5" t="s">
        <v>14</v>
      </c>
      <c r="F398" s="6">
        <f>VLOOKUP(Players[Team],Teams[],2,FALSE)</f>
        <v>24</v>
      </c>
      <c r="G398" s="3">
        <f>VLOOKUP(Players[Pos],Positions[],2,FALSE)</f>
        <v>3</v>
      </c>
      <c r="H398" s="3" t="str">
        <f>CONCATENATE("INSERT INTO Players(playerName,positionId,teamId) VALUES ('",Players[Name],"',",Players[PositionId],",",Players[TeamId],")")</f>
        <v>INSERT INTO Players(playerName,positionId,teamId) VALUES ('Shelton Gibson',3,24)</v>
      </c>
      <c r="I398" s="3" t="str">
        <f>CONCATENATE("INSERT INTO Assignments(playerId,rosterId,round,pick) VALUES (",Players[PlayerId],",0,0,0)")</f>
        <v>INSERT INTO Assignments(playerId,rosterId,round,pick) VALUES (397,0,0,0)</v>
      </c>
    </row>
    <row r="399" spans="1:9" x14ac:dyDescent="0.25">
      <c r="A399" s="16">
        <v>398</v>
      </c>
      <c r="B399" s="16" t="s">
        <v>976</v>
      </c>
      <c r="C399" s="16">
        <v>398</v>
      </c>
      <c r="D399" s="5" t="s">
        <v>31</v>
      </c>
      <c r="E399" s="5" t="s">
        <v>5</v>
      </c>
      <c r="F399" s="6">
        <f>VLOOKUP(Players[Team],Teams[],2,FALSE)</f>
        <v>28</v>
      </c>
      <c r="G399" s="3">
        <f>VLOOKUP(Players[Pos],Positions[],2,FALSE)</f>
        <v>2</v>
      </c>
      <c r="H399" s="3" t="str">
        <f>CONCATENATE("INSERT INTO Players(playerName,positionId,teamId) VALUES ('",Players[Name],"',",Players[PositionId],",",Players[TeamId],")")</f>
        <v>INSERT INTO Players(playerName,positionId,teamId) VALUES ('Joe Williams',2,28)</v>
      </c>
      <c r="I399" s="3" t="str">
        <f>CONCATENATE("INSERT INTO Assignments(playerId,rosterId,round,pick) VALUES (",Players[PlayerId],",0,0,0)")</f>
        <v>INSERT INTO Assignments(playerId,rosterId,round,pick) VALUES (398,0,0,0)</v>
      </c>
    </row>
    <row r="400" spans="1:9" x14ac:dyDescent="0.25">
      <c r="A400" s="16">
        <v>399</v>
      </c>
      <c r="B400" s="15" t="s">
        <v>516</v>
      </c>
      <c r="C400" s="16">
        <v>399</v>
      </c>
      <c r="D400" s="5" t="s">
        <v>17</v>
      </c>
      <c r="E400" s="5" t="s">
        <v>14</v>
      </c>
      <c r="F400" s="6">
        <f>VLOOKUP(Players[Team],Teams[],2,FALSE)</f>
        <v>12</v>
      </c>
      <c r="G400" s="3">
        <f>VLOOKUP(Players[Pos],Positions[],2,FALSE)</f>
        <v>3</v>
      </c>
      <c r="H400" s="3" t="str">
        <f>CONCATENATE("INSERT INTO Players(playerName,positionId,teamId) VALUES ('",Players[Name],"',",Players[PositionId],",",Players[TeamId],")")</f>
        <v>INSERT INTO Players(playerName,positionId,teamId) VALUES ('Jeff Janis',3,12)</v>
      </c>
      <c r="I400" s="3" t="str">
        <f>CONCATENATE("INSERT INTO Assignments(playerId,rosterId,round,pick) VALUES (",Players[PlayerId],",0,0,0)")</f>
        <v>INSERT INTO Assignments(playerId,rosterId,round,pick) VALUES (399,0,0,0)</v>
      </c>
    </row>
    <row r="401" spans="1:9" x14ac:dyDescent="0.25">
      <c r="A401" s="16">
        <v>400</v>
      </c>
      <c r="B401" s="13" t="s">
        <v>541</v>
      </c>
      <c r="C401" s="16">
        <v>400</v>
      </c>
      <c r="D401" s="5" t="s">
        <v>13</v>
      </c>
      <c r="E401" s="5" t="s">
        <v>5</v>
      </c>
      <c r="F401" s="6">
        <f>VLOOKUP(Players[Team],Teams[],2,FALSE)</f>
        <v>2</v>
      </c>
      <c r="G401" s="3">
        <f>VLOOKUP(Players[Pos],Positions[],2,FALSE)</f>
        <v>2</v>
      </c>
      <c r="H401" s="3" t="str">
        <f>CONCATENATE("INSERT INTO Players(playerName,positionId,teamId) VALUES ('",Players[Name],"',",Players[PositionId],",",Players[TeamId],")")</f>
        <v>INSERT INTO Players(playerName,positionId,teamId) VALUES ('Terron Ward',2,2)</v>
      </c>
      <c r="I401" s="3" t="str">
        <f>CONCATENATE("INSERT INTO Assignments(playerId,rosterId,round,pick) VALUES (",Players[PlayerId],",0,0,0)")</f>
        <v>INSERT INTO Assignments(playerId,rosterId,round,pick) VALUES (400,0,0,0)</v>
      </c>
    </row>
    <row r="402" spans="1:9" x14ac:dyDescent="0.25">
      <c r="A402" s="16">
        <v>401</v>
      </c>
      <c r="B402" s="13" t="s">
        <v>337</v>
      </c>
      <c r="C402" s="16">
        <v>401</v>
      </c>
      <c r="D402" s="16" t="s">
        <v>27</v>
      </c>
      <c r="E402" s="16" t="s">
        <v>14</v>
      </c>
      <c r="F402" s="6">
        <f>VLOOKUP(Players[Team],Teams[],2,FALSE)</f>
        <v>21</v>
      </c>
      <c r="G402" s="3">
        <f>VLOOKUP(Players[Pos],Positions[],2,FALSE)</f>
        <v>3</v>
      </c>
      <c r="H402" s="3" t="str">
        <f>CONCATENATE("INSERT INTO Players(playerName,positionId,teamId) VALUES ('",Players[Name],"',",Players[PositionId],",",Players[TeamId],")")</f>
        <v>INSERT INTO Players(playerName,positionId,teamId) VALUES ('Dwayne Harris',3,21)</v>
      </c>
      <c r="I402" s="3" t="str">
        <f>CONCATENATE("INSERT INTO Assignments(playerId,rosterId,round,pick) VALUES (",Players[PlayerId],",0,0,0)")</f>
        <v>INSERT INTO Assignments(playerId,rosterId,round,pick) VALUES (401,0,0,0)</v>
      </c>
    </row>
    <row r="403" spans="1:9" x14ac:dyDescent="0.25">
      <c r="A403" s="16">
        <v>402</v>
      </c>
      <c r="B403" s="16" t="s">
        <v>1112</v>
      </c>
      <c r="C403" s="16">
        <v>402</v>
      </c>
      <c r="D403" s="5" t="s">
        <v>43</v>
      </c>
      <c r="E403" s="5" t="s">
        <v>5</v>
      </c>
      <c r="F403" s="6">
        <f>VLOOKUP(Players[Team],Teams[],2,FALSE)</f>
        <v>30</v>
      </c>
      <c r="G403" s="3">
        <f>VLOOKUP(Players[Pos],Positions[],2,FALSE)</f>
        <v>2</v>
      </c>
      <c r="H403" s="3" t="str">
        <f>CONCATENATE("INSERT INTO Players(playerName,positionId,teamId) VALUES ('",Players[Name],"',",Players[PositionId],",",Players[TeamId],")")</f>
        <v>INSERT INTO Players(playerName,positionId,teamId) VALUES ('Peyton Barber',2,30)</v>
      </c>
      <c r="I403" s="3" t="str">
        <f>CONCATENATE("INSERT INTO Assignments(playerId,rosterId,round,pick) VALUES (",Players[PlayerId],",0,0,0)")</f>
        <v>INSERT INTO Assignments(playerId,rosterId,round,pick) VALUES (402,0,0,0)</v>
      </c>
    </row>
    <row r="404" spans="1:9" x14ac:dyDescent="0.25">
      <c r="A404" s="16">
        <v>403</v>
      </c>
      <c r="B404" s="13" t="s">
        <v>561</v>
      </c>
      <c r="C404" s="16">
        <v>403</v>
      </c>
      <c r="D404" s="5" t="s">
        <v>27</v>
      </c>
      <c r="E404" s="5" t="s">
        <v>5</v>
      </c>
      <c r="F404" s="6">
        <f>VLOOKUP(Players[Team],Teams[],2,FALSE)</f>
        <v>21</v>
      </c>
      <c r="G404" s="3">
        <f>VLOOKUP(Players[Pos],Positions[],2,FALSE)</f>
        <v>2</v>
      </c>
      <c r="H404" s="3" t="str">
        <f>CONCATENATE("INSERT INTO Players(playerName,positionId,teamId) VALUES ('",Players[Name],"',",Players[PositionId],",",Players[TeamId],")")</f>
        <v>INSERT INTO Players(playerName,positionId,teamId) VALUES ('Orleans Darkwa',2,21)</v>
      </c>
      <c r="I404" s="3" t="str">
        <f>CONCATENATE("INSERT INTO Assignments(playerId,rosterId,round,pick) VALUES (",Players[PlayerId],",0,0,0)")</f>
        <v>INSERT INTO Assignments(playerId,rosterId,round,pick) VALUES (403,0,0,0)</v>
      </c>
    </row>
    <row r="405" spans="1:9" x14ac:dyDescent="0.25">
      <c r="A405" s="16">
        <v>404</v>
      </c>
      <c r="B405" s="13" t="s">
        <v>928</v>
      </c>
      <c r="C405" s="16">
        <v>404</v>
      </c>
      <c r="D405" s="16" t="s">
        <v>52</v>
      </c>
      <c r="E405" s="16" t="s">
        <v>14</v>
      </c>
      <c r="F405" s="6">
        <f>VLOOKUP(Players[Team],Teams[],2,FALSE)</f>
        <v>10</v>
      </c>
      <c r="G405" s="3">
        <f>VLOOKUP(Players[Pos],Positions[],2,FALSE)</f>
        <v>3</v>
      </c>
      <c r="H405" s="3" t="str">
        <f>CONCATENATE("INSERT INTO Players(playerName,positionId,teamId) VALUES ('",Players[Name],"',",Players[PositionId],",",Players[TeamId],")")</f>
        <v>INSERT INTO Players(playerName,positionId,teamId) VALUES ('Isaiah McKenzie',3,10)</v>
      </c>
      <c r="I405" s="3" t="str">
        <f>CONCATENATE("INSERT INTO Assignments(playerId,rosterId,round,pick) VALUES (",Players[PlayerId],",0,0,0)")</f>
        <v>INSERT INTO Assignments(playerId,rosterId,round,pick) VALUES (404,0,0,0)</v>
      </c>
    </row>
    <row r="406" spans="1:9" x14ac:dyDescent="0.25">
      <c r="A406" s="16">
        <v>405</v>
      </c>
      <c r="B406" s="13" t="s">
        <v>850</v>
      </c>
      <c r="C406" s="16">
        <v>405</v>
      </c>
      <c r="D406" s="16" t="s">
        <v>7</v>
      </c>
      <c r="E406" s="16" t="s">
        <v>46</v>
      </c>
      <c r="F406" s="6">
        <f>VLOOKUP(Players[Team],Teams[],2,FALSE)</f>
        <v>18</v>
      </c>
      <c r="G406" s="3">
        <f>VLOOKUP(Players[Pos],Positions[],2,FALSE)</f>
        <v>4</v>
      </c>
      <c r="H406" s="3" t="str">
        <f>CONCATENATE("INSERT INTO Players(playerName,positionId,teamId) VALUES ('",Players[Name],"',",Players[PositionId],",",Players[TeamId],")")</f>
        <v>INSERT INTO Players(playerName,positionId,teamId) VALUES ('David Morgan',4,18)</v>
      </c>
      <c r="I406" s="3" t="str">
        <f>CONCATENATE("INSERT INTO Assignments(playerId,rosterId,round,pick) VALUES (",Players[PlayerId],",0,0,0)")</f>
        <v>INSERT INTO Assignments(playerId,rosterId,round,pick) VALUES (405,0,0,0)</v>
      </c>
    </row>
    <row r="407" spans="1:9" x14ac:dyDescent="0.25">
      <c r="A407" s="16">
        <v>406</v>
      </c>
      <c r="B407" s="13" t="s">
        <v>792</v>
      </c>
      <c r="C407" s="16">
        <v>406</v>
      </c>
      <c r="D407" s="16" t="s">
        <v>29</v>
      </c>
      <c r="E407" s="16" t="s">
        <v>14</v>
      </c>
      <c r="F407" s="6">
        <f>VLOOKUP(Players[Team],Teams[],2,FALSE)</f>
        <v>22</v>
      </c>
      <c r="G407" s="3">
        <f>VLOOKUP(Players[Pos],Positions[],2,FALSE)</f>
        <v>3</v>
      </c>
      <c r="H407" s="3" t="str">
        <f>CONCATENATE("INSERT INTO Players(playerName,positionId,teamId) VALUES ('",Players[Name],"',",Players[PositionId],",",Players[TeamId],")")</f>
        <v>INSERT INTO Players(playerName,positionId,teamId) VALUES ('Chad Hansen',3,22)</v>
      </c>
      <c r="I407" s="3" t="str">
        <f>CONCATENATE("INSERT INTO Assignments(playerId,rosterId,round,pick) VALUES (",Players[PlayerId],",0,0,0)")</f>
        <v>INSERT INTO Assignments(playerId,rosterId,round,pick) VALUES (406,0,0,0)</v>
      </c>
    </row>
    <row r="408" spans="1:9" x14ac:dyDescent="0.25">
      <c r="A408" s="16">
        <v>407</v>
      </c>
      <c r="B408" s="13" t="s">
        <v>765</v>
      </c>
      <c r="C408" s="16">
        <v>407</v>
      </c>
      <c r="D408" s="19" t="s">
        <v>41</v>
      </c>
      <c r="E408" s="19" t="s">
        <v>5</v>
      </c>
      <c r="F408" s="6">
        <f>VLOOKUP(Players[Team],Teams[],2,FALSE)</f>
        <v>8</v>
      </c>
      <c r="G408" s="3">
        <f>VLOOKUP(Players[Pos],Positions[],2,FALSE)</f>
        <v>2</v>
      </c>
      <c r="H408" s="3" t="str">
        <f>CONCATENATE("INSERT INTO Players(playerName,positionId,teamId) VALUES ('",Players[Name],"',",Players[PositionId],",",Players[TeamId],")")</f>
        <v>INSERT INTO Players(playerName,positionId,teamId) VALUES ('Brandon Wilds',2,8)</v>
      </c>
      <c r="I408" s="3" t="str">
        <f>CONCATENATE("INSERT INTO Assignments(playerId,rosterId,round,pick) VALUES (",Players[PlayerId],",0,0,0)")</f>
        <v>INSERT INTO Assignments(playerId,rosterId,round,pick) VALUES (407,0,0,0)</v>
      </c>
    </row>
    <row r="409" spans="1:9" x14ac:dyDescent="0.25">
      <c r="A409" s="16">
        <v>408</v>
      </c>
      <c r="B409" s="13" t="s">
        <v>617</v>
      </c>
      <c r="C409" s="16">
        <v>408</v>
      </c>
      <c r="D409" s="16" t="s">
        <v>34</v>
      </c>
      <c r="E409" s="16" t="s">
        <v>46</v>
      </c>
      <c r="F409" s="6">
        <f>VLOOKUP(Players[Team],Teams[],2,FALSE)</f>
        <v>6</v>
      </c>
      <c r="G409" s="3">
        <f>VLOOKUP(Players[Pos],Positions[],2,FALSE)</f>
        <v>4</v>
      </c>
      <c r="H409" s="3" t="str">
        <f>CONCATENATE("INSERT INTO Players(playerName,positionId,teamId) VALUES ('",Players[Name],"',",Players[PositionId],",",Players[TeamId],")")</f>
        <v>INSERT INTO Players(playerName,positionId,teamId) VALUES ('Ben Braunecker',4,6)</v>
      </c>
      <c r="I409" s="3" t="str">
        <f>CONCATENATE("INSERT INTO Assignments(playerId,rosterId,round,pick) VALUES (",Players[PlayerId],",0,0,0)")</f>
        <v>INSERT INTO Assignments(playerId,rosterId,round,pick) VALUES (408,0,0,0)</v>
      </c>
    </row>
    <row r="410" spans="1:9" x14ac:dyDescent="0.25">
      <c r="A410" s="16">
        <v>409</v>
      </c>
      <c r="B410" s="13" t="s">
        <v>891</v>
      </c>
      <c r="C410" s="16">
        <v>409</v>
      </c>
      <c r="D410" s="16" t="s">
        <v>13</v>
      </c>
      <c r="E410" s="16" t="s">
        <v>46</v>
      </c>
      <c r="F410" s="6">
        <f>VLOOKUP(Players[Team],Teams[],2,FALSE)</f>
        <v>2</v>
      </c>
      <c r="G410" s="3">
        <f>VLOOKUP(Players[Pos],Positions[],2,FALSE)</f>
        <v>4</v>
      </c>
      <c r="H410" s="3" t="str">
        <f>CONCATENATE("INSERT INTO Players(playerName,positionId,teamId) VALUES ('",Players[Name],"',",Players[PositionId],",",Players[TeamId],")")</f>
        <v>INSERT INTO Players(playerName,positionId,teamId) VALUES ('Eric Saubert',4,2)</v>
      </c>
      <c r="I410" s="3" t="str">
        <f>CONCATENATE("INSERT INTO Assignments(playerId,rosterId,round,pick) VALUES (",Players[PlayerId],",0,0,0)")</f>
        <v>INSERT INTO Assignments(playerId,rosterId,round,pick) VALUES (409,0,0,0)</v>
      </c>
    </row>
    <row r="411" spans="1:9" x14ac:dyDescent="0.25">
      <c r="A411" s="16">
        <v>410</v>
      </c>
      <c r="B411" s="16" t="s">
        <v>418</v>
      </c>
      <c r="C411" s="16">
        <v>410</v>
      </c>
      <c r="D411" s="5" t="s">
        <v>32</v>
      </c>
      <c r="E411" s="5" t="s">
        <v>5</v>
      </c>
      <c r="F411" s="6">
        <f>VLOOKUP(Players[Team],Teams[],2,FALSE)</f>
        <v>14</v>
      </c>
      <c r="G411" s="3">
        <f>VLOOKUP(Players[Pos],Positions[],2,FALSE)</f>
        <v>2</v>
      </c>
      <c r="H411" s="3" t="str">
        <f>CONCATENATE("INSERT INTO Players(playerName,positionId,teamId) VALUES ('",Players[Name],"',",Players[PositionId],",",Players[TeamId],")")</f>
        <v>INSERT INTO Players(playerName,positionId,teamId) VALUES ('Matt Jones',2,14)</v>
      </c>
      <c r="I411" s="3" t="str">
        <f>CONCATENATE("INSERT INTO Assignments(playerId,rosterId,round,pick) VALUES (",Players[PlayerId],",0,0,0)")</f>
        <v>INSERT INTO Assignments(playerId,rosterId,round,pick) VALUES (410,0,0,0)</v>
      </c>
    </row>
    <row r="412" spans="1:9" x14ac:dyDescent="0.25">
      <c r="A412" s="16">
        <v>411</v>
      </c>
      <c r="B412" s="13" t="s">
        <v>539</v>
      </c>
      <c r="C412" s="16">
        <v>411</v>
      </c>
      <c r="D412" s="5" t="s">
        <v>10</v>
      </c>
      <c r="E412" s="5" t="s">
        <v>5</v>
      </c>
      <c r="F412" s="6">
        <f>VLOOKUP(Players[Team],Teams[],2,FALSE)</f>
        <v>3</v>
      </c>
      <c r="G412" s="3">
        <f>VLOOKUP(Players[Pos],Positions[],2,FALSE)</f>
        <v>2</v>
      </c>
      <c r="H412" s="3" t="str">
        <f>CONCATENATE("INSERT INTO Players(playerName,positionId,teamId) VALUES ('",Players[Name],"',",Players[PositionId],",",Players[TeamId],")")</f>
        <v>INSERT INTO Players(playerName,positionId,teamId) VALUES ('Javorius Allen',2,3)</v>
      </c>
      <c r="I412" s="3" t="str">
        <f>CONCATENATE("INSERT INTO Assignments(playerId,rosterId,round,pick) VALUES (",Players[PlayerId],",0,0,0)")</f>
        <v>INSERT INTO Assignments(playerId,rosterId,round,pick) VALUES (411,0,0,0)</v>
      </c>
    </row>
    <row r="413" spans="1:9" x14ac:dyDescent="0.25">
      <c r="A413" s="16">
        <v>412</v>
      </c>
      <c r="B413" s="13" t="s">
        <v>468</v>
      </c>
      <c r="C413" s="16">
        <v>412</v>
      </c>
      <c r="D413" s="16" t="s">
        <v>66</v>
      </c>
      <c r="E413" s="16" t="s">
        <v>46</v>
      </c>
      <c r="F413" s="6">
        <f>VLOOKUP(Players[Team],Teams[],2,FALSE)</f>
        <v>7</v>
      </c>
      <c r="G413" s="3">
        <f>VLOOKUP(Players[Pos],Positions[],2,FALSE)</f>
        <v>4</v>
      </c>
      <c r="H413" s="3" t="str">
        <f>CONCATENATE("INSERT INTO Players(playerName,positionId,teamId) VALUES ('",Players[Name],"',",Players[PositionId],",",Players[TeamId],")")</f>
        <v>INSERT INTO Players(playerName,positionId,teamId) VALUES ('C.J. Uzomah',4,7)</v>
      </c>
      <c r="I413" s="3" t="str">
        <f>CONCATENATE("INSERT INTO Assignments(playerId,rosterId,round,pick) VALUES (",Players[PlayerId],",0,0,0)")</f>
        <v>INSERT INTO Assignments(playerId,rosterId,round,pick) VALUES (412,0,0,0)</v>
      </c>
    </row>
    <row r="414" spans="1:9" x14ac:dyDescent="0.25">
      <c r="A414" s="16">
        <v>413</v>
      </c>
      <c r="B414" s="13" t="s">
        <v>108</v>
      </c>
      <c r="C414" s="16">
        <v>413</v>
      </c>
      <c r="D414" s="16" t="s">
        <v>48</v>
      </c>
      <c r="E414" s="16" t="s">
        <v>46</v>
      </c>
      <c r="F414" s="6">
        <f>VLOOKUP(Players[Team],Teams[],2,FALSE)</f>
        <v>5</v>
      </c>
      <c r="G414" s="3">
        <f>VLOOKUP(Players[Pos],Positions[],2,FALSE)</f>
        <v>4</v>
      </c>
      <c r="H414" s="3" t="str">
        <f>CONCATENATE("INSERT INTO Players(playerName,positionId,teamId) VALUES ('",Players[Name],"',",Players[PositionId],",",Players[TeamId],")")</f>
        <v>INSERT INTO Players(playerName,positionId,teamId) VALUES ('Ed Dickson',4,5)</v>
      </c>
      <c r="I414" s="3" t="str">
        <f>CONCATENATE("INSERT INTO Assignments(playerId,rosterId,round,pick) VALUES (",Players[PlayerId],",0,0,0)")</f>
        <v>INSERT INTO Assignments(playerId,rosterId,round,pick) VALUES (413,0,0,0)</v>
      </c>
    </row>
    <row r="415" spans="1:9" x14ac:dyDescent="0.25">
      <c r="A415" s="16">
        <v>414</v>
      </c>
      <c r="B415" s="13" t="s">
        <v>618</v>
      </c>
      <c r="C415" s="16">
        <v>414</v>
      </c>
      <c r="D415" s="5" t="s">
        <v>4</v>
      </c>
      <c r="E415" s="5" t="s">
        <v>46</v>
      </c>
      <c r="F415" s="6">
        <f>VLOOKUP(Players[Team],Teams[],2,FALSE)</f>
        <v>13</v>
      </c>
      <c r="G415" s="3">
        <f>VLOOKUP(Players[Pos],Positions[],2,FALSE)</f>
        <v>4</v>
      </c>
      <c r="H415" s="3" t="str">
        <f>CONCATENATE("INSERT INTO Players(playerName,positionId,teamId) VALUES ('",Players[Name],"',",Players[PositionId],",",Players[TeamId],")")</f>
        <v>INSERT INTO Players(playerName,positionId,teamId) VALUES ('Stephen Anderson',4,13)</v>
      </c>
      <c r="I415" s="3" t="str">
        <f>CONCATENATE("INSERT INTO Assignments(playerId,rosterId,round,pick) VALUES (",Players[PlayerId],",0,0,0)")</f>
        <v>INSERT INTO Assignments(playerId,rosterId,round,pick) VALUES (414,0,0,0)</v>
      </c>
    </row>
    <row r="416" spans="1:9" x14ac:dyDescent="0.25">
      <c r="A416" s="16">
        <v>415</v>
      </c>
      <c r="B416" s="13" t="s">
        <v>960</v>
      </c>
      <c r="C416" s="16">
        <v>415</v>
      </c>
      <c r="D416" s="5" t="s">
        <v>9</v>
      </c>
      <c r="E416" s="5" t="s">
        <v>14</v>
      </c>
      <c r="F416" s="6">
        <f>VLOOKUP(Players[Team],Teams[],2,FALSE)</f>
        <v>16</v>
      </c>
      <c r="G416" s="3">
        <f>VLOOKUP(Players[Pos],Positions[],2,FALSE)</f>
        <v>3</v>
      </c>
      <c r="H416" s="3" t="str">
        <f>CONCATENATE("INSERT INTO Players(playerName,positionId,teamId) VALUES ('",Players[Name],"',",Players[PositionId],",",Players[TeamId],")")</f>
        <v>INSERT INTO Players(playerName,positionId,teamId) VALUES ('Jehu Chesson',3,16)</v>
      </c>
      <c r="I416" s="3" t="str">
        <f>CONCATENATE("INSERT INTO Assignments(playerId,rosterId,round,pick) VALUES (",Players[PlayerId],",0,0,0)")</f>
        <v>INSERT INTO Assignments(playerId,rosterId,round,pick) VALUES (415,0,0,0)</v>
      </c>
    </row>
    <row r="417" spans="1:9" x14ac:dyDescent="0.25">
      <c r="A417" s="16">
        <v>416</v>
      </c>
      <c r="B417" s="13" t="s">
        <v>1144</v>
      </c>
      <c r="C417" s="16">
        <v>416</v>
      </c>
      <c r="D417" s="5" t="s">
        <v>7</v>
      </c>
      <c r="E417" s="5" t="s">
        <v>14</v>
      </c>
      <c r="F417" s="6">
        <f>VLOOKUP(Players[Team],Teams[],2,FALSE)</f>
        <v>18</v>
      </c>
      <c r="G417" s="3">
        <f>VLOOKUP(Players[Pos],Positions[],2,FALSE)</f>
        <v>3</v>
      </c>
      <c r="H417" s="3" t="str">
        <f>CONCATENATE("INSERT INTO Players(playerName,positionId,teamId) VALUES ('",Players[Name],"',",Players[PositionId],",",Players[TeamId],")")</f>
        <v>INSERT INTO Players(playerName,positionId,teamId) VALUES ('Rodney Adams',3,18)</v>
      </c>
      <c r="I417" s="3" t="str">
        <f>CONCATENATE("INSERT INTO Assignments(playerId,rosterId,round,pick) VALUES (",Players[PlayerId],",0,0,0)")</f>
        <v>INSERT INTO Assignments(playerId,rosterId,round,pick) VALUES (416,0,0,0)</v>
      </c>
    </row>
    <row r="418" spans="1:9" x14ac:dyDescent="0.25">
      <c r="A418" s="16">
        <v>417</v>
      </c>
      <c r="B418" s="13" t="s">
        <v>1105</v>
      </c>
      <c r="C418" s="16">
        <v>417</v>
      </c>
      <c r="D418" s="5" t="s">
        <v>37</v>
      </c>
      <c r="E418" s="5" t="s">
        <v>14</v>
      </c>
      <c r="F418" s="6">
        <f>VLOOKUP(Players[Team],Teams[],2,FALSE)</f>
        <v>9</v>
      </c>
      <c r="G418" s="3">
        <f>VLOOKUP(Players[Pos],Positions[],2,FALSE)</f>
        <v>3</v>
      </c>
      <c r="H418" s="3" t="str">
        <f>CONCATENATE("INSERT INTO Players(playerName,positionId,teamId) VALUES ('",Players[Name],"',",Players[PositionId],",",Players[TeamId],")")</f>
        <v>INSERT INTO Players(playerName,positionId,teamId) VALUES ('Noah Brown',3,9)</v>
      </c>
      <c r="I418" s="3" t="str">
        <f>CONCATENATE("INSERT INTO Assignments(playerId,rosterId,round,pick) VALUES (",Players[PlayerId],",0,0,0)")</f>
        <v>INSERT INTO Assignments(playerId,rosterId,round,pick) VALUES (417,0,0,0)</v>
      </c>
    </row>
    <row r="419" spans="1:9" x14ac:dyDescent="0.25">
      <c r="A419" s="16">
        <v>418</v>
      </c>
      <c r="B419" s="13" t="s">
        <v>769</v>
      </c>
      <c r="C419" s="16">
        <v>418</v>
      </c>
      <c r="D419" s="16" t="s">
        <v>13</v>
      </c>
      <c r="E419" s="16" t="s">
        <v>5</v>
      </c>
      <c r="F419" s="6">
        <f>VLOOKUP(Players[Team],Teams[],2,FALSE)</f>
        <v>2</v>
      </c>
      <c r="G419" s="3">
        <f>VLOOKUP(Players[Pos],Positions[],2,FALSE)</f>
        <v>2</v>
      </c>
      <c r="H419" s="3" t="str">
        <f>CONCATENATE("INSERT INTO Players(playerName,positionId,teamId) VALUES ('",Players[Name],"',",Players[PositionId],",",Players[TeamId],")")</f>
        <v>INSERT INTO Players(playerName,positionId,teamId) VALUES ('Brian Hill',2,2)</v>
      </c>
      <c r="I419" s="3" t="str">
        <f>CONCATENATE("INSERT INTO Assignments(playerId,rosterId,round,pick) VALUES (",Players[PlayerId],",0,0,0)")</f>
        <v>INSERT INTO Assignments(playerId,rosterId,round,pick) VALUES (418,0,0,0)</v>
      </c>
    </row>
    <row r="420" spans="1:9" x14ac:dyDescent="0.25">
      <c r="A420" s="16">
        <v>419</v>
      </c>
      <c r="B420" s="13" t="s">
        <v>963</v>
      </c>
      <c r="C420" s="16">
        <v>419</v>
      </c>
      <c r="D420" s="5" t="s">
        <v>68</v>
      </c>
      <c r="E420" s="5" t="s">
        <v>46</v>
      </c>
      <c r="F420" s="6">
        <f>VLOOKUP(Players[Team],Teams[],2,FALSE)</f>
        <v>32</v>
      </c>
      <c r="G420" s="3">
        <f>VLOOKUP(Players[Pos],Positions[],2,FALSE)</f>
        <v>4</v>
      </c>
      <c r="H420" s="3" t="str">
        <f>CONCATENATE("INSERT INTO Players(playerName,positionId,teamId) VALUES ('",Players[Name],"',",Players[PositionId],",",Players[TeamId],")")</f>
        <v>INSERT INTO Players(playerName,positionId,teamId) VALUES ('Jeremy Sprinkle',4,32)</v>
      </c>
      <c r="I420" s="3" t="str">
        <f>CONCATENATE("INSERT INTO Assignments(playerId,rosterId,round,pick) VALUES (",Players[PlayerId],",0,0,0)")</f>
        <v>INSERT INTO Assignments(playerId,rosterId,round,pick) VALUES (419,0,0,0)</v>
      </c>
    </row>
    <row r="421" spans="1:9" x14ac:dyDescent="0.25">
      <c r="A421" s="16">
        <v>420</v>
      </c>
      <c r="B421" s="13" t="s">
        <v>1173</v>
      </c>
      <c r="C421" s="16">
        <v>420</v>
      </c>
      <c r="D421" s="5" t="s">
        <v>7</v>
      </c>
      <c r="E421" s="5" t="s">
        <v>14</v>
      </c>
      <c r="F421" s="6">
        <f>VLOOKUP(Players[Team],Teams[],2,FALSE)</f>
        <v>18</v>
      </c>
      <c r="G421" s="3">
        <f>VLOOKUP(Players[Pos],Positions[],2,FALSE)</f>
        <v>3</v>
      </c>
      <c r="H421" s="3" t="str">
        <f>CONCATENATE("INSERT INTO Players(playerName,positionId,teamId) VALUES ('",Players[Name],"',",Players[PositionId],",",Players[TeamId],")")</f>
        <v>INSERT INTO Players(playerName,positionId,teamId) VALUES ('Stacy Coley',3,18)</v>
      </c>
      <c r="I421" s="3" t="str">
        <f>CONCATENATE("INSERT INTO Assignments(playerId,rosterId,round,pick) VALUES (",Players[PlayerId],",0,0,0)")</f>
        <v>INSERT INTO Assignments(playerId,rosterId,round,pick) VALUES (420,0,0,0)</v>
      </c>
    </row>
    <row r="422" spans="1:9" x14ac:dyDescent="0.25">
      <c r="A422" s="16">
        <v>421</v>
      </c>
      <c r="B422" s="13" t="s">
        <v>997</v>
      </c>
      <c r="C422" s="16">
        <v>421</v>
      </c>
      <c r="D422" s="5" t="s">
        <v>66</v>
      </c>
      <c r="E422" s="5" t="s">
        <v>14</v>
      </c>
      <c r="F422" s="6">
        <f>VLOOKUP(Players[Team],Teams[],2,FALSE)</f>
        <v>7</v>
      </c>
      <c r="G422" s="3">
        <f>VLOOKUP(Players[Pos],Positions[],2,FALSE)</f>
        <v>3</v>
      </c>
      <c r="H422" s="3" t="str">
        <f>CONCATENATE("INSERT INTO Players(playerName,positionId,teamId) VALUES ('",Players[Name],"',",Players[PositionId],",",Players[TeamId],")")</f>
        <v>INSERT INTO Players(playerName,positionId,teamId) VALUES ('Josh Malone',3,7)</v>
      </c>
      <c r="I422" s="3" t="str">
        <f>CONCATENATE("INSERT INTO Assignments(playerId,rosterId,round,pick) VALUES (",Players[PlayerId],",0,0,0)")</f>
        <v>INSERT INTO Assignments(playerId,rosterId,round,pick) VALUES (421,0,0,0)</v>
      </c>
    </row>
    <row r="423" spans="1:9" x14ac:dyDescent="0.25">
      <c r="A423" s="16">
        <v>422</v>
      </c>
      <c r="B423" s="16" t="s">
        <v>635</v>
      </c>
      <c r="C423" s="16">
        <v>422</v>
      </c>
      <c r="D423" s="16" t="s">
        <v>32</v>
      </c>
      <c r="E423" s="16" t="s">
        <v>14</v>
      </c>
      <c r="F423" s="6">
        <f>VLOOKUP(Players[Team],Teams[],2,FALSE)</f>
        <v>14</v>
      </c>
      <c r="G423" s="3">
        <f>VLOOKUP(Players[Pos],Positions[],2,FALSE)</f>
        <v>3</v>
      </c>
      <c r="H423" s="3" t="str">
        <f>CONCATENATE("INSERT INTO Players(playerName,positionId,teamId) VALUES ('",Players[Name],"',",Players[PositionId],",",Players[TeamId],")")</f>
        <v>INSERT INTO Players(playerName,positionId,teamId) VALUES ('Chester Rogers',3,14)</v>
      </c>
      <c r="I423" s="3" t="str">
        <f>CONCATENATE("INSERT INTO Assignments(playerId,rosterId,round,pick) VALUES (",Players[PlayerId],",0,0,0)")</f>
        <v>INSERT INTO Assignments(playerId,rosterId,round,pick) VALUES (422,0,0,0)</v>
      </c>
    </row>
    <row r="424" spans="1:9" x14ac:dyDescent="0.25">
      <c r="A424" s="16">
        <v>423</v>
      </c>
      <c r="B424" s="16" t="s">
        <v>1152</v>
      </c>
      <c r="C424" s="16">
        <v>423</v>
      </c>
      <c r="D424" s="5" t="s">
        <v>37</v>
      </c>
      <c r="E424" s="5" t="s">
        <v>14</v>
      </c>
      <c r="F424" s="6">
        <f>VLOOKUP(Players[Team],Teams[],2,FALSE)</f>
        <v>9</v>
      </c>
      <c r="G424" s="3">
        <f>VLOOKUP(Players[Pos],Positions[],2,FALSE)</f>
        <v>3</v>
      </c>
      <c r="H424" s="3" t="str">
        <f>CONCATENATE("INSERT INTO Players(playerName,positionId,teamId) VALUES ('",Players[Name],"',",Players[PositionId],",",Players[TeamId],")")</f>
        <v>INSERT INTO Players(playerName,positionId,teamId) VALUES ('Ryan Switzer',3,9)</v>
      </c>
      <c r="I424" s="3" t="str">
        <f>CONCATENATE("INSERT INTO Assignments(playerId,rosterId,round,pick) VALUES (",Players[PlayerId],",0,0,0)")</f>
        <v>INSERT INTO Assignments(playerId,rosterId,round,pick) VALUES (423,0,0,0)</v>
      </c>
    </row>
    <row r="425" spans="1:9" x14ac:dyDescent="0.25">
      <c r="A425" s="16">
        <v>424</v>
      </c>
      <c r="B425" s="16" t="s">
        <v>1073</v>
      </c>
      <c r="C425" s="16">
        <v>424</v>
      </c>
      <c r="D425" s="5" t="s">
        <v>66</v>
      </c>
      <c r="E425" s="5" t="s">
        <v>46</v>
      </c>
      <c r="F425" s="6">
        <f>VLOOKUP(Players[Team],Teams[],2,FALSE)</f>
        <v>7</v>
      </c>
      <c r="G425" s="3">
        <f>VLOOKUP(Players[Pos],Positions[],2,FALSE)</f>
        <v>4</v>
      </c>
      <c r="H425" s="3" t="str">
        <f>CONCATENATE("INSERT INTO Players(playerName,positionId,teamId) VALUES ('",Players[Name],"',",Players[PositionId],",",Players[TeamId],")")</f>
        <v>INSERT INTO Players(playerName,positionId,teamId) VALUES ('Mason Schreck',4,7)</v>
      </c>
      <c r="I425" s="3" t="str">
        <f>CONCATENATE("INSERT INTO Assignments(playerId,rosterId,round,pick) VALUES (",Players[PlayerId],",0,0,0)")</f>
        <v>INSERT INTO Assignments(playerId,rosterId,round,pick) VALUES (424,0,0,0)</v>
      </c>
    </row>
    <row r="426" spans="1:9" x14ac:dyDescent="0.25">
      <c r="A426" s="16">
        <v>425</v>
      </c>
      <c r="B426" s="16" t="s">
        <v>1216</v>
      </c>
      <c r="C426" s="16">
        <v>425</v>
      </c>
      <c r="D426" s="5" t="s">
        <v>31</v>
      </c>
      <c r="E426" s="5" t="s">
        <v>14</v>
      </c>
      <c r="F426" s="6">
        <f>VLOOKUP(Players[Team],Teams[],2,FALSE)</f>
        <v>28</v>
      </c>
      <c r="G426" s="3">
        <f>VLOOKUP(Players[Pos],Positions[],2,FALSE)</f>
        <v>3</v>
      </c>
      <c r="H426" s="3" t="str">
        <f>CONCATENATE("INSERT INTO Players(playerName,positionId,teamId) VALUES ('",Players[Name],"',",Players[PositionId],",",Players[TeamId],")")</f>
        <v>INSERT INTO Players(playerName,positionId,teamId) VALUES ('Trent Taylor',3,28)</v>
      </c>
      <c r="I426" s="3" t="str">
        <f>CONCATENATE("INSERT INTO Assignments(playerId,rosterId,round,pick) VALUES (",Players[PlayerId],",0,0,0)")</f>
        <v>INSERT INTO Assignments(playerId,rosterId,round,pick) VALUES (425,0,0,0)</v>
      </c>
    </row>
    <row r="427" spans="1:9" x14ac:dyDescent="0.25">
      <c r="A427" s="16">
        <v>426</v>
      </c>
      <c r="B427" s="13" t="s">
        <v>927</v>
      </c>
      <c r="C427" s="16">
        <v>426</v>
      </c>
      <c r="D427" s="5" t="s">
        <v>50</v>
      </c>
      <c r="E427" s="5" t="s">
        <v>14</v>
      </c>
      <c r="F427" s="6">
        <f>VLOOKUP(Players[Team],Teams[],2,FALSE)</f>
        <v>17</v>
      </c>
      <c r="G427" s="3">
        <f>VLOOKUP(Players[Pos],Positions[],2,FALSE)</f>
        <v>3</v>
      </c>
      <c r="H427" s="3" t="str">
        <f>CONCATENATE("INSERT INTO Players(playerName,positionId,teamId) VALUES ('",Players[Name],"',",Players[PositionId],",",Players[TeamId],")")</f>
        <v>INSERT INTO Players(playerName,positionId,teamId) VALUES ('Isaiah Ford',3,17)</v>
      </c>
      <c r="I427" s="3" t="str">
        <f>CONCATENATE("INSERT INTO Assignments(playerId,rosterId,round,pick) VALUES (",Players[PlayerId],",0,0,0)")</f>
        <v>INSERT INTO Assignments(playerId,rosterId,round,pick) VALUES (426,0,0,0)</v>
      </c>
    </row>
    <row r="428" spans="1:9" x14ac:dyDescent="0.25">
      <c r="A428" s="16">
        <v>427</v>
      </c>
      <c r="B428" s="13" t="s">
        <v>1283</v>
      </c>
      <c r="C428" s="16">
        <v>427</v>
      </c>
      <c r="D428" s="5" t="s">
        <v>34</v>
      </c>
      <c r="E428" s="5" t="s">
        <v>5</v>
      </c>
      <c r="F428" s="6">
        <f>VLOOKUP(Players[Team],Teams[],2,FALSE)</f>
        <v>6</v>
      </c>
      <c r="G428" s="3">
        <f>VLOOKUP(Players[Pos],Positions[],2,FALSE)</f>
        <v>2</v>
      </c>
      <c r="H428" s="3" t="str">
        <f>CONCATENATE("INSERT INTO Players(playerName,positionId,teamId) VALUES ('",Players[Name],"',",Players[PositionId],",",Players[TeamId],")")</f>
        <v>INSERT INTO Players(playerName,positionId,teamId) VALUES ('KaDeem Carey',2,6)</v>
      </c>
      <c r="I428" s="3" t="str">
        <f>CONCATENATE("INSERT INTO Assignments(playerId,rosterId,round,pick) VALUES (",Players[PlayerId],",0,0,0)")</f>
        <v>INSERT INTO Assignments(playerId,rosterId,round,pick) VALUES (427,0,0,0)</v>
      </c>
    </row>
    <row r="429" spans="1:9" x14ac:dyDescent="0.25">
      <c r="A429" s="16">
        <v>428</v>
      </c>
      <c r="B429" s="13" t="s">
        <v>936</v>
      </c>
      <c r="C429" s="16">
        <v>428</v>
      </c>
      <c r="D429" s="16" t="s">
        <v>52</v>
      </c>
      <c r="E429" s="16" t="s">
        <v>46</v>
      </c>
      <c r="F429" s="6">
        <f>VLOOKUP(Players[Team],Teams[],2,FALSE)</f>
        <v>10</v>
      </c>
      <c r="G429" s="3">
        <f>VLOOKUP(Players[Pos],Positions[],2,FALSE)</f>
        <v>4</v>
      </c>
      <c r="H429" s="3" t="str">
        <f>CONCATENATE("INSERT INTO Players(playerName,positionId,teamId) VALUES ('",Players[Name],"',",Players[PositionId],",",Players[TeamId],")")</f>
        <v>INSERT INTO Players(playerName,positionId,teamId) VALUES ('Jake Butt',4,10)</v>
      </c>
      <c r="I429" s="3" t="str">
        <f>CONCATENATE("INSERT INTO Assignments(playerId,rosterId,round,pick) VALUES (",Players[PlayerId],",0,0,0)")</f>
        <v>INSERT INTO Assignments(playerId,rosterId,round,pick) VALUES (428,0,0,0)</v>
      </c>
    </row>
    <row r="430" spans="1:9" x14ac:dyDescent="0.25">
      <c r="A430" s="16">
        <v>429</v>
      </c>
      <c r="B430" s="13" t="s">
        <v>1180</v>
      </c>
      <c r="C430" s="16">
        <v>429</v>
      </c>
      <c r="D430" s="5" t="s">
        <v>23</v>
      </c>
      <c r="E430" s="5" t="s">
        <v>5</v>
      </c>
      <c r="F430" s="6">
        <f>VLOOKUP(Players[Team],Teams[],2,FALSE)</f>
        <v>1</v>
      </c>
      <c r="G430" s="3">
        <f>VLOOKUP(Players[Pos],Positions[],2,FALSE)</f>
        <v>2</v>
      </c>
      <c r="H430" s="3" t="str">
        <f>CONCATENATE("INSERT INTO Players(playerName,positionId,teamId) VALUES ('",Players[Name],"',",Players[PositionId],",",Players[TeamId],")")</f>
        <v>INSERT INTO Players(playerName,positionId,teamId) VALUES ('T.J. Logan',2,1)</v>
      </c>
      <c r="I430" s="3" t="str">
        <f>CONCATENATE("INSERT INTO Assignments(playerId,rosterId,round,pick) VALUES (",Players[PlayerId],",0,0,0)")</f>
        <v>INSERT INTO Assignments(playerId,rosterId,round,pick) VALUES (429,0,0,0)</v>
      </c>
    </row>
    <row r="431" spans="1:9" x14ac:dyDescent="0.25">
      <c r="A431" s="16">
        <v>430</v>
      </c>
      <c r="B431" s="16" t="s">
        <v>868</v>
      </c>
      <c r="C431" s="16">
        <v>430</v>
      </c>
      <c r="D431" s="16" t="s">
        <v>17</v>
      </c>
      <c r="E431" s="16" t="s">
        <v>5</v>
      </c>
      <c r="F431" s="6">
        <f>VLOOKUP(Players[Team],Teams[],2,FALSE)</f>
        <v>12</v>
      </c>
      <c r="G431" s="3">
        <f>VLOOKUP(Players[Pos],Positions[],2,FALSE)</f>
        <v>2</v>
      </c>
      <c r="H431" s="3" t="str">
        <f>CONCATENATE("INSERT INTO Players(playerName,positionId,teamId) VALUES ('",Players[Name],"',",Players[PositionId],",",Players[TeamId],")")</f>
        <v>INSERT INTO Players(playerName,positionId,teamId) VALUES ('Devante Mays',2,12)</v>
      </c>
      <c r="I431" s="3" t="str">
        <f>CONCATENATE("INSERT INTO Assignments(playerId,rosterId,round,pick) VALUES (",Players[PlayerId],",0,0,0)")</f>
        <v>INSERT INTO Assignments(playerId,rosterId,round,pick) VALUES (430,0,0,0)</v>
      </c>
    </row>
    <row r="432" spans="1:9" x14ac:dyDescent="0.25">
      <c r="A432" s="3">
        <v>431</v>
      </c>
      <c r="B432" s="13" t="s">
        <v>173</v>
      </c>
      <c r="C432" s="1">
        <v>431</v>
      </c>
      <c r="D432" s="5" t="s">
        <v>66</v>
      </c>
      <c r="E432" s="5" t="s">
        <v>118</v>
      </c>
      <c r="F432" s="6">
        <f>VLOOKUP(Players[Team],Teams[],2,FALSE)</f>
        <v>7</v>
      </c>
      <c r="G432" s="3">
        <f>VLOOKUP(Players[Pos],Positions[],2,FALSE)</f>
        <v>5</v>
      </c>
      <c r="H432" s="3" t="str">
        <f>CONCATENATE("INSERT INTO Players(playerName,positionId,teamId) VALUES ('",Players[Name],"',",Players[PositionId],",",Players[TeamId],")")</f>
        <v>INSERT INTO Players(playerName,positionId,teamId) VALUES ('Randy Bullock',5,7)</v>
      </c>
      <c r="I432" s="3" t="str">
        <f>CONCATENATE("INSERT INTO Assignments(playerId,rosterId,round,pick) VALUES (",Players[PlayerId],",0,0,0)")</f>
        <v>INSERT INTO Assignments(playerId,rosterId,round,pick) VALUES (431,0,0,0)</v>
      </c>
    </row>
    <row r="433" spans="1:9" x14ac:dyDescent="0.25">
      <c r="A433" s="3">
        <v>432</v>
      </c>
      <c r="B433" s="13" t="s">
        <v>1284</v>
      </c>
      <c r="C433" s="1">
        <v>432</v>
      </c>
      <c r="D433" s="5" t="s">
        <v>4</v>
      </c>
      <c r="E433" s="5" t="s">
        <v>118</v>
      </c>
      <c r="F433" s="6">
        <f>VLOOKUP(Players[Team],Teams[],2,FALSE)</f>
        <v>13</v>
      </c>
      <c r="G433" s="3">
        <f>VLOOKUP(Players[Pos],Positions[],2,FALSE)</f>
        <v>5</v>
      </c>
      <c r="H433" s="3" t="str">
        <f>CONCATENATE("INSERT INTO Players(playerName,positionId,teamId) VALUES ('",Players[Name],"',",Players[PositionId],",",Players[TeamId],")")</f>
        <v>INSERT INTO Players(playerName,positionId,teamId) VALUES ('Kaimi Fairbairn',5,13)</v>
      </c>
      <c r="I433" s="3" t="str">
        <f>CONCATENATE("INSERT INTO Assignments(playerId,rosterId,round,pick) VALUES (",Players[PlayerId],",0,0,0)")</f>
        <v>INSERT INTO Assignments(playerId,rosterId,round,pick) VALUES (432,0,0,0)</v>
      </c>
    </row>
    <row r="434" spans="1:9" x14ac:dyDescent="0.25">
      <c r="A434" s="3">
        <v>433</v>
      </c>
      <c r="B434" s="13" t="s">
        <v>1253</v>
      </c>
      <c r="C434" s="1">
        <v>433</v>
      </c>
      <c r="D434" s="5" t="s">
        <v>695</v>
      </c>
      <c r="E434" s="5" t="s">
        <v>118</v>
      </c>
      <c r="F434" s="6">
        <f>VLOOKUP(Players[Team],Teams[],2,FALSE)</f>
        <v>26</v>
      </c>
      <c r="G434" s="3">
        <f>VLOOKUP(Players[Pos],Positions[],2,FALSE)</f>
        <v>5</v>
      </c>
      <c r="H434" s="3" t="str">
        <f>CONCATENATE("INSERT INTO Players(playerName,positionId,teamId) VALUES ('",Players[Name],"',",Players[PositionId],",",Players[TeamId],")")</f>
        <v>INSERT INTO Players(playerName,positionId,teamId) VALUES ('Younghoe Koo',5,26)</v>
      </c>
      <c r="I434" s="3" t="str">
        <f>CONCATENATE("INSERT INTO Assignments(playerId,rosterId,round,pick) VALUES (",Players[PlayerId],",0,0,0)")</f>
        <v>INSERT INTO Assignments(playerId,rosterId,round,pick) VALUES (433,0,0,0)</v>
      </c>
    </row>
    <row r="435" spans="1:9" x14ac:dyDescent="0.25">
      <c r="A435" s="3">
        <v>434</v>
      </c>
      <c r="B435" s="16" t="s">
        <v>579</v>
      </c>
      <c r="C435" s="1">
        <v>434</v>
      </c>
      <c r="D435" s="5" t="s">
        <v>50</v>
      </c>
      <c r="E435" s="5" t="s">
        <v>118</v>
      </c>
      <c r="F435" s="6">
        <f>VLOOKUP(Players[Team],Teams[],2,FALSE)</f>
        <v>17</v>
      </c>
      <c r="G435" s="3">
        <f>VLOOKUP(Players[Pos],Positions[],2,FALSE)</f>
        <v>5</v>
      </c>
      <c r="H435" s="3" t="str">
        <f>CONCATENATE("INSERT INTO Players(playerName,positionId,teamId) VALUES ('",Players[Name],"',",Players[PositionId],",",Players[TeamId],")")</f>
        <v>INSERT INTO Players(playerName,positionId,teamId) VALUES ('Cody Parkey',5,17)</v>
      </c>
      <c r="I435" s="3" t="str">
        <f>CONCATENATE("INSERT INTO Assignments(playerId,rosterId,round,pick) VALUES (",Players[PlayerId],",0,0,0)")</f>
        <v>INSERT INTO Assignments(playerId,rosterId,round,pick) VALUES (434,0,0,0)</v>
      </c>
    </row>
    <row r="436" spans="1:9" x14ac:dyDescent="0.25">
      <c r="A436" s="16">
        <v>435</v>
      </c>
      <c r="B436" s="13" t="s">
        <v>1075</v>
      </c>
      <c r="C436" s="16">
        <v>435</v>
      </c>
      <c r="D436" s="5" t="s">
        <v>31</v>
      </c>
      <c r="E436" s="5" t="s">
        <v>5</v>
      </c>
      <c r="F436" s="6">
        <f>VLOOKUP(Players[Team],Teams[],2,FALSE)</f>
        <v>28</v>
      </c>
      <c r="G436" s="3">
        <f>VLOOKUP(Players[Pos],Positions[],2,FALSE)</f>
        <v>2</v>
      </c>
      <c r="H436" s="3" t="str">
        <f>CONCATENATE("INSERT INTO Players(playerName,positionId,teamId) VALUES ('",Players[Name],"',",Players[PositionId],",",Players[TeamId],")")</f>
        <v>INSERT INTO Players(playerName,positionId,teamId) VALUES ('Matt Breida',2,28)</v>
      </c>
      <c r="I436" s="3" t="str">
        <f>CONCATENATE("INSERT INTO Assignments(playerId,rosterId,round,pick) VALUES (",Players[PlayerId],",0,0,0)")</f>
        <v>INSERT INTO Assignments(playerId,rosterId,round,pick) VALUES (435,0,0,0)</v>
      </c>
    </row>
    <row r="437" spans="1:9" x14ac:dyDescent="0.25">
      <c r="A437" s="16">
        <v>436</v>
      </c>
      <c r="B437" s="13" t="s">
        <v>71</v>
      </c>
      <c r="C437" s="16">
        <v>436</v>
      </c>
      <c r="D437" s="5" t="s">
        <v>56</v>
      </c>
      <c r="E437" s="5" t="s">
        <v>5</v>
      </c>
      <c r="F437" s="6">
        <f>VLOOKUP(Players[Team],Teams[],2,FALSE)</f>
        <v>4</v>
      </c>
      <c r="G437" s="3">
        <f>VLOOKUP(Players[Pos],Positions[],2,FALSE)</f>
        <v>2</v>
      </c>
      <c r="H437" s="3" t="str">
        <f>CONCATENATE("INSERT INTO Players(playerName,positionId,teamId) VALUES ('",Players[Name],"',",Players[PositionId],",",Players[TeamId],")")</f>
        <v>INSERT INTO Players(playerName,positionId,teamId) VALUES ('Mike Tolbert',2,4)</v>
      </c>
      <c r="I437" s="3" t="str">
        <f>CONCATENATE("INSERT INTO Assignments(playerId,rosterId,round,pick) VALUES (",Players[PlayerId],",0,0,0)")</f>
        <v>INSERT INTO Assignments(playerId,rosterId,round,pick) VALUES (436,0,0,0)</v>
      </c>
    </row>
    <row r="438" spans="1:9" x14ac:dyDescent="0.25">
      <c r="A438" s="16">
        <v>437</v>
      </c>
      <c r="B438" s="13" t="s">
        <v>1206</v>
      </c>
      <c r="C438" s="16">
        <v>437</v>
      </c>
      <c r="D438" s="5" t="s">
        <v>34</v>
      </c>
      <c r="E438" s="5" t="s">
        <v>14</v>
      </c>
      <c r="F438" s="6">
        <f>VLOOKUP(Players[Team],Teams[],2,FALSE)</f>
        <v>6</v>
      </c>
      <c r="G438" s="3">
        <f>VLOOKUP(Players[Pos],Positions[],2,FALSE)</f>
        <v>3</v>
      </c>
      <c r="H438" s="3" t="str">
        <f>CONCATENATE("INSERT INTO Players(playerName,positionId,teamId) VALUES ('",Players[Name],"',",Players[PositionId],",",Players[TeamId],")")</f>
        <v>INSERT INTO Players(playerName,positionId,teamId) VALUES ('Titus Davis',3,6)</v>
      </c>
      <c r="I438" s="3" t="str">
        <f>CONCATENATE("INSERT INTO Assignments(playerId,rosterId,round,pick) VALUES (",Players[PlayerId],",0,0,0)")</f>
        <v>INSERT INTO Assignments(playerId,rosterId,round,pick) VALUES (437,0,0,0)</v>
      </c>
    </row>
    <row r="439" spans="1:9" x14ac:dyDescent="0.25">
      <c r="A439" s="16">
        <v>438</v>
      </c>
      <c r="B439" s="13" t="s">
        <v>458</v>
      </c>
      <c r="C439" s="16">
        <v>438</v>
      </c>
      <c r="D439" s="16" t="s">
        <v>29</v>
      </c>
      <c r="E439" s="16" t="s">
        <v>46</v>
      </c>
      <c r="F439" s="6">
        <f>VLOOKUP(Players[Team],Teams[],2,FALSE)</f>
        <v>22</v>
      </c>
      <c r="G439" s="3">
        <f>VLOOKUP(Players[Pos],Positions[],2,FALSE)</f>
        <v>4</v>
      </c>
      <c r="H439" s="3" t="str">
        <f>CONCATENATE("INSERT INTO Players(playerName,positionId,teamId) VALUES ('",Players[Name],"',",Players[PositionId],",",Players[TeamId],")")</f>
        <v>INSERT INTO Players(playerName,positionId,teamId) VALUES ('Brian Parker',4,22)</v>
      </c>
      <c r="I439" s="3" t="str">
        <f>CONCATENATE("INSERT INTO Assignments(playerId,rosterId,round,pick) VALUES (",Players[PlayerId],",0,0,0)")</f>
        <v>INSERT INTO Assignments(playerId,rosterId,round,pick) VALUES (438,0,0,0)</v>
      </c>
    </row>
    <row r="440" spans="1:9" x14ac:dyDescent="0.25">
      <c r="A440" s="16">
        <v>439</v>
      </c>
      <c r="B440" s="13" t="s">
        <v>525</v>
      </c>
      <c r="C440" s="16">
        <v>439</v>
      </c>
      <c r="D440" s="16" t="s">
        <v>15</v>
      </c>
      <c r="E440" s="16" t="s">
        <v>5</v>
      </c>
      <c r="F440" s="6">
        <f>VLOOKUP(Players[Team],Teams[],2,FALSE)</f>
        <v>25</v>
      </c>
      <c r="G440" s="3">
        <f>VLOOKUP(Players[Pos],Positions[],2,FALSE)</f>
        <v>2</v>
      </c>
      <c r="H440" s="3" t="str">
        <f>CONCATENATE("INSERT INTO Players(playerName,positionId,teamId) VALUES ('",Players[Name],"',",Players[PositionId],",",Players[TeamId],")")</f>
        <v>INSERT INTO Players(playerName,positionId,teamId) VALUES ('Dreamius Smith',2,25)</v>
      </c>
      <c r="I440" s="3" t="str">
        <f>CONCATENATE("INSERT INTO Assignments(playerId,rosterId,round,pick) VALUES (",Players[PlayerId],",0,0,0)")</f>
        <v>INSERT INTO Assignments(playerId,rosterId,round,pick) VALUES (439,0,0,0)</v>
      </c>
    </row>
    <row r="441" spans="1:9" x14ac:dyDescent="0.25">
      <c r="A441" s="16">
        <v>440</v>
      </c>
      <c r="B441" s="16" t="s">
        <v>771</v>
      </c>
      <c r="C441" s="16">
        <v>440</v>
      </c>
      <c r="D441" s="16" t="s">
        <v>13</v>
      </c>
      <c r="E441" s="16" t="s">
        <v>46</v>
      </c>
      <c r="F441" s="6">
        <f>VLOOKUP(Players[Team],Teams[],2,FALSE)</f>
        <v>2</v>
      </c>
      <c r="G441" s="3">
        <f>VLOOKUP(Players[Pos],Positions[],2,FALSE)</f>
        <v>4</v>
      </c>
      <c r="H441" s="3" t="str">
        <f>CONCATENATE("INSERT INTO Players(playerName,positionId,teamId) VALUES ('",Players[Name],"',",Players[PositionId],",",Players[TeamId],")")</f>
        <v>INSERT INTO Players(playerName,positionId,teamId) VALUES ('Brian Vogler',4,2)</v>
      </c>
      <c r="I441" s="3" t="str">
        <f>CONCATENATE("INSERT INTO Assignments(playerId,rosterId,round,pick) VALUES (",Players[PlayerId],",0,0,0)")</f>
        <v>INSERT INTO Assignments(playerId,rosterId,round,pick) VALUES (440,0,0,0)</v>
      </c>
    </row>
    <row r="442" spans="1:9" x14ac:dyDescent="0.25">
      <c r="A442" s="16">
        <v>441</v>
      </c>
      <c r="B442" s="16" t="s">
        <v>783</v>
      </c>
      <c r="C442" s="16">
        <v>441</v>
      </c>
      <c r="D442" s="16" t="s">
        <v>34</v>
      </c>
      <c r="E442" s="16" t="s">
        <v>14</v>
      </c>
      <c r="F442" s="6">
        <f>VLOOKUP(Players[Team],Teams[],2,FALSE)</f>
        <v>6</v>
      </c>
      <c r="G442" s="3">
        <f>VLOOKUP(Players[Pos],Positions[],2,FALSE)</f>
        <v>3</v>
      </c>
      <c r="H442" s="3" t="str">
        <f>CONCATENATE("INSERT INTO Players(playerName,positionId,teamId) VALUES ('",Players[Name],"',",Players[PositionId],",",Players[TeamId],")")</f>
        <v>INSERT INTO Players(playerName,positionId,teamId) VALUES ('Cameron Meredith',3,6)</v>
      </c>
      <c r="I442" s="3" t="str">
        <f>CONCATENATE("INSERT INTO Assignments(playerId,rosterId,round,pick) VALUES (",Players[PlayerId],",0,0,0)")</f>
        <v>INSERT INTO Assignments(playerId,rosterId,round,pick) VALUES (441,0,0,0)</v>
      </c>
    </row>
    <row r="443" spans="1:9" x14ac:dyDescent="0.25">
      <c r="A443" s="16">
        <v>442</v>
      </c>
      <c r="B443" s="13" t="s">
        <v>199</v>
      </c>
      <c r="C443" s="16">
        <v>442</v>
      </c>
      <c r="D443" s="5" t="s">
        <v>31</v>
      </c>
      <c r="E443" s="5" t="s">
        <v>46</v>
      </c>
      <c r="F443" s="6">
        <f>VLOOKUP(Players[Team],Teams[],2,FALSE)</f>
        <v>28</v>
      </c>
      <c r="G443" s="3">
        <f>VLOOKUP(Players[Pos],Positions[],2,FALSE)</f>
        <v>4</v>
      </c>
      <c r="H443" s="3" t="str">
        <f>CONCATENATE("INSERT INTO Players(playerName,positionId,teamId) VALUES ('",Players[Name],"',",Players[PositionId],",",Players[TeamId],")")</f>
        <v>INSERT INTO Players(playerName,positionId,teamId) VALUES ('Logan Paulsen',4,28)</v>
      </c>
      <c r="I443" s="3" t="str">
        <f>CONCATENATE("INSERT INTO Assignments(playerId,rosterId,round,pick) VALUES (",Players[PlayerId],",0,0,0)")</f>
        <v>INSERT INTO Assignments(playerId,rosterId,round,pick) VALUES (442,0,0,0)</v>
      </c>
    </row>
    <row r="444" spans="1:9" x14ac:dyDescent="0.25">
      <c r="A444" s="16">
        <v>443</v>
      </c>
      <c r="B444" s="15" t="s">
        <v>1143</v>
      </c>
      <c r="C444" s="16">
        <v>443</v>
      </c>
      <c r="D444" s="5" t="s">
        <v>37</v>
      </c>
      <c r="E444" s="5" t="s">
        <v>5</v>
      </c>
      <c r="F444" s="6">
        <f>VLOOKUP(Players[Team],Teams[],2,FALSE)</f>
        <v>9</v>
      </c>
      <c r="G444" s="3">
        <f>VLOOKUP(Players[Pos],Positions[],2,FALSE)</f>
        <v>2</v>
      </c>
      <c r="H444" s="3" t="str">
        <f>CONCATENATE("INSERT INTO Players(playerName,positionId,teamId) VALUES ('",Players[Name],"',",Players[PositionId],",",Players[TeamId],")")</f>
        <v>INSERT INTO Players(playerName,positionId,teamId) VALUES ('Rod Smith',2,9)</v>
      </c>
      <c r="I444" s="3" t="str">
        <f>CONCATENATE("INSERT INTO Assignments(playerId,rosterId,round,pick) VALUES (",Players[PlayerId],",0,0,0)")</f>
        <v>INSERT INTO Assignments(playerId,rosterId,round,pick) VALUES (443,0,0,0)</v>
      </c>
    </row>
    <row r="445" spans="1:9" x14ac:dyDescent="0.25">
      <c r="A445" s="16">
        <v>444</v>
      </c>
      <c r="B445" s="13" t="s">
        <v>483</v>
      </c>
      <c r="C445" s="16">
        <v>444</v>
      </c>
      <c r="D445" s="16" t="s">
        <v>48</v>
      </c>
      <c r="E445" s="16" t="s">
        <v>14</v>
      </c>
      <c r="F445" s="6">
        <f>VLOOKUP(Players[Team],Teams[],2,FALSE)</f>
        <v>5</v>
      </c>
      <c r="G445" s="3">
        <f>VLOOKUP(Players[Pos],Positions[],2,FALSE)</f>
        <v>3</v>
      </c>
      <c r="H445" s="3" t="str">
        <f>CONCATENATE("INSERT INTO Players(playerName,positionId,teamId) VALUES ('",Players[Name],"',",Players[PositionId],",",Players[TeamId],")")</f>
        <v>INSERT INTO Players(playerName,positionId,teamId) VALUES ('Damiere Byrd',3,5)</v>
      </c>
      <c r="I445" s="3" t="str">
        <f>CONCATENATE("INSERT INTO Assignments(playerId,rosterId,round,pick) VALUES (",Players[PlayerId],",0,0,0)")</f>
        <v>INSERT INTO Assignments(playerId,rosterId,round,pick) VALUES (444,0,0,0)</v>
      </c>
    </row>
    <row r="446" spans="1:9" x14ac:dyDescent="0.25">
      <c r="A446" s="16">
        <v>445</v>
      </c>
      <c r="B446" s="13" t="s">
        <v>529</v>
      </c>
      <c r="C446" s="16">
        <v>445</v>
      </c>
      <c r="D446" s="16" t="s">
        <v>694</v>
      </c>
      <c r="E446" s="16" t="s">
        <v>5</v>
      </c>
      <c r="F446" s="6">
        <f>VLOOKUP(Players[Team],Teams[],2,FALSE)</f>
        <v>29</v>
      </c>
      <c r="G446" s="3">
        <f>VLOOKUP(Players[Pos],Positions[],2,FALSE)</f>
        <v>2</v>
      </c>
      <c r="H446" s="3" t="str">
        <f>CONCATENATE("INSERT INTO Players(playerName,positionId,teamId) VALUES ('",Players[Name],"',",Players[PositionId],",",Players[TeamId],")")</f>
        <v>INSERT INTO Players(playerName,positionId,teamId) VALUES ('Brandon Wegher',2,29)</v>
      </c>
      <c r="I446" s="3" t="str">
        <f>CONCATENATE("INSERT INTO Assignments(playerId,rosterId,round,pick) VALUES (",Players[PlayerId],",0,0,0)")</f>
        <v>INSERT INTO Assignments(playerId,rosterId,round,pick) VALUES (445,0,0,0)</v>
      </c>
    </row>
    <row r="447" spans="1:9" x14ac:dyDescent="0.25">
      <c r="A447" s="16">
        <v>446</v>
      </c>
      <c r="B447" s="13" t="s">
        <v>479</v>
      </c>
      <c r="C447" s="16">
        <v>446</v>
      </c>
      <c r="D447" s="5" t="s">
        <v>32</v>
      </c>
      <c r="E447" s="5" t="s">
        <v>14</v>
      </c>
      <c r="F447" s="6">
        <f>VLOOKUP(Players[Team],Teams[],2,FALSE)</f>
        <v>14</v>
      </c>
      <c r="G447" s="3">
        <f>VLOOKUP(Players[Pos],Positions[],2,FALSE)</f>
        <v>3</v>
      </c>
      <c r="H447" s="3" t="str">
        <f>CONCATENATE("INSERT INTO Players(playerName,positionId,teamId) VALUES ('",Players[Name],"',",Players[PositionId],",",Players[TeamId],")")</f>
        <v>INSERT INTO Players(playerName,positionId,teamId) VALUES ('Quan Bray',3,14)</v>
      </c>
      <c r="I447" s="3" t="str">
        <f>CONCATENATE("INSERT INTO Assignments(playerId,rosterId,round,pick) VALUES (",Players[PlayerId],",0,0,0)")</f>
        <v>INSERT INTO Assignments(playerId,rosterId,round,pick) VALUES (446,0,0,0)</v>
      </c>
    </row>
    <row r="448" spans="1:9" x14ac:dyDescent="0.25">
      <c r="A448" s="16">
        <v>447</v>
      </c>
      <c r="B448" s="13" t="s">
        <v>352</v>
      </c>
      <c r="C448" s="16">
        <v>447</v>
      </c>
      <c r="D448" s="16" t="s">
        <v>23</v>
      </c>
      <c r="E448" s="16" t="s">
        <v>1</v>
      </c>
      <c r="F448" s="6">
        <f>VLOOKUP(Players[Team],Teams[],2,FALSE)</f>
        <v>1</v>
      </c>
      <c r="G448" s="3">
        <f>VLOOKUP(Players[Pos],Positions[],2,FALSE)</f>
        <v>1</v>
      </c>
      <c r="H448" s="3" t="str">
        <f>CONCATENATE("INSERT INTO Players(playerName,positionId,teamId) VALUES ('",Players[Name],"',",Players[PositionId],",",Players[TeamId],")")</f>
        <v>INSERT INTO Players(playerName,positionId,teamId) VALUES ('Drew Stanton',1,1)</v>
      </c>
      <c r="I448" s="3" t="str">
        <f>CONCATENATE("INSERT INTO Assignments(playerId,rosterId,round,pick) VALUES (",Players[PlayerId],",0,0,0)")</f>
        <v>INSERT INTO Assignments(playerId,rosterId,round,pick) VALUES (447,0,0,0)</v>
      </c>
    </row>
    <row r="449" spans="1:9" x14ac:dyDescent="0.25">
      <c r="A449" s="16">
        <v>448</v>
      </c>
      <c r="B449" s="13" t="s">
        <v>1123</v>
      </c>
      <c r="C449" s="16">
        <v>448</v>
      </c>
      <c r="D449" s="5" t="s">
        <v>41</v>
      </c>
      <c r="E449" s="5" t="s">
        <v>14</v>
      </c>
      <c r="F449" s="6">
        <f>VLOOKUP(Players[Team],Teams[],2,FALSE)</f>
        <v>8</v>
      </c>
      <c r="G449" s="3">
        <f>VLOOKUP(Players[Pos],Positions[],2,FALSE)</f>
        <v>3</v>
      </c>
      <c r="H449" s="3" t="str">
        <f>CONCATENATE("INSERT INTO Players(playerName,positionId,teamId) VALUES ('",Players[Name],"',",Players[PositionId],",",Players[TeamId],")")</f>
        <v>INSERT INTO Players(playerName,positionId,teamId) VALUES ('Rannell Hall',3,8)</v>
      </c>
      <c r="I449" s="3" t="str">
        <f>CONCATENATE("INSERT INTO Assignments(playerId,rosterId,round,pick) VALUES (",Players[PlayerId],",0,0,0)")</f>
        <v>INSERT INTO Assignments(playerId,rosterId,round,pick) VALUES (448,0,0,0)</v>
      </c>
    </row>
    <row r="450" spans="1:9" x14ac:dyDescent="0.25">
      <c r="A450" s="16">
        <v>449</v>
      </c>
      <c r="B450" s="13" t="s">
        <v>501</v>
      </c>
      <c r="C450" s="16">
        <v>449</v>
      </c>
      <c r="D450" s="16" t="s">
        <v>4</v>
      </c>
      <c r="E450" s="16" t="s">
        <v>14</v>
      </c>
      <c r="F450" s="6">
        <f>VLOOKUP(Players[Team],Teams[],2,FALSE)</f>
        <v>13</v>
      </c>
      <c r="G450" s="3">
        <f>VLOOKUP(Players[Pos],Positions[],2,FALSE)</f>
        <v>3</v>
      </c>
      <c r="H450" s="3" t="str">
        <f>CONCATENATE("INSERT INTO Players(playerName,positionId,teamId) VALUES ('",Players[Name],"',",Players[PositionId],",",Players[TeamId],")")</f>
        <v>INSERT INTO Players(playerName,positionId,teamId) VALUES ('Dres Anderson',3,13)</v>
      </c>
      <c r="I450" s="3" t="str">
        <f>CONCATENATE("INSERT INTO Assignments(playerId,rosterId,round,pick) VALUES (",Players[PlayerId],",0,0,0)")</f>
        <v>INSERT INTO Assignments(playerId,rosterId,round,pick) VALUES (449,0,0,0)</v>
      </c>
    </row>
    <row r="451" spans="1:9" x14ac:dyDescent="0.25">
      <c r="A451" s="16">
        <v>450</v>
      </c>
      <c r="B451" s="13" t="s">
        <v>882</v>
      </c>
      <c r="C451" s="16">
        <v>450</v>
      </c>
      <c r="D451" s="14" t="s">
        <v>694</v>
      </c>
      <c r="E451" s="14" t="s">
        <v>1</v>
      </c>
      <c r="F451" s="6">
        <f>VLOOKUP(Players[Team],Teams[],2,FALSE)</f>
        <v>29</v>
      </c>
      <c r="G451" s="3">
        <f>VLOOKUP(Players[Pos],Positions[],2,FALSE)</f>
        <v>1</v>
      </c>
      <c r="H451" s="3" t="str">
        <f>CONCATENATE("INSERT INTO Players(playerName,positionId,teamId) VALUES ('",Players[Name],"',",Players[PositionId],",",Players[TeamId],")")</f>
        <v>INSERT INTO Players(playerName,positionId,teamId) VALUES ('Dylan Thompson',1,29)</v>
      </c>
      <c r="I451" s="3" t="str">
        <f>CONCATENATE("INSERT INTO Assignments(playerId,rosterId,round,pick) VALUES (",Players[PlayerId],",0,0,0)")</f>
        <v>INSERT INTO Assignments(playerId,rosterId,round,pick) VALUES (450,0,0,0)</v>
      </c>
    </row>
    <row r="452" spans="1:9" x14ac:dyDescent="0.25">
      <c r="A452" s="16">
        <v>451</v>
      </c>
      <c r="B452" s="13" t="s">
        <v>482</v>
      </c>
      <c r="C452" s="16">
        <v>451</v>
      </c>
      <c r="D452" s="16" t="s">
        <v>4</v>
      </c>
      <c r="E452" s="16" t="s">
        <v>14</v>
      </c>
      <c r="F452" s="6">
        <f>VLOOKUP(Players[Team],Teams[],2,FALSE)</f>
        <v>13</v>
      </c>
      <c r="G452" s="3">
        <f>VLOOKUP(Players[Pos],Positions[],2,FALSE)</f>
        <v>3</v>
      </c>
      <c r="H452" s="3" t="str">
        <f>CONCATENATE("INSERT INTO Players(playerName,positionId,teamId) VALUES ('",Players[Name],"',",Players[PositionId],",",Players[TeamId],")")</f>
        <v>INSERT INTO Players(playerName,positionId,teamId) VALUES ('DeAndrew White',3,13)</v>
      </c>
      <c r="I452" s="3" t="str">
        <f>CONCATENATE("INSERT INTO Assignments(playerId,rosterId,round,pick) VALUES (",Players[PlayerId],",0,0,0)")</f>
        <v>INSERT INTO Assignments(playerId,rosterId,round,pick) VALUES (451,0,0,0)</v>
      </c>
    </row>
    <row r="453" spans="1:9" x14ac:dyDescent="0.25">
      <c r="A453" s="16">
        <v>452</v>
      </c>
      <c r="B453" s="13" t="s">
        <v>1110</v>
      </c>
      <c r="C453" s="16">
        <v>452</v>
      </c>
      <c r="D453" s="5" t="s">
        <v>34</v>
      </c>
      <c r="E453" s="5" t="s">
        <v>5</v>
      </c>
      <c r="F453" s="6">
        <f>VLOOKUP(Players[Team],Teams[],2,FALSE)</f>
        <v>6</v>
      </c>
      <c r="G453" s="3">
        <f>VLOOKUP(Players[Pos],Positions[],2,FALSE)</f>
        <v>2</v>
      </c>
      <c r="H453" s="3" t="str">
        <f>CONCATENATE("INSERT INTO Players(playerName,positionId,teamId) VALUES ('",Players[Name],"',",Players[PositionId],",",Players[TeamId],")")</f>
        <v>INSERT INTO Players(playerName,positionId,teamId) VALUES ('Paul Lasike',2,6)</v>
      </c>
      <c r="I453" s="3" t="str">
        <f>CONCATENATE("INSERT INTO Assignments(playerId,rosterId,round,pick) VALUES (",Players[PlayerId],",0,0,0)")</f>
        <v>INSERT INTO Assignments(playerId,rosterId,round,pick) VALUES (452,0,0,0)</v>
      </c>
    </row>
    <row r="454" spans="1:9" x14ac:dyDescent="0.25">
      <c r="A454" s="16">
        <v>453</v>
      </c>
      <c r="B454" s="15" t="s">
        <v>456</v>
      </c>
      <c r="C454" s="16">
        <v>453</v>
      </c>
      <c r="D454" s="16" t="s">
        <v>577</v>
      </c>
      <c r="E454" s="16" t="s">
        <v>46</v>
      </c>
      <c r="F454" s="6">
        <f>VLOOKUP(Players[Team],Teams[],2,FALSE)</f>
        <v>15</v>
      </c>
      <c r="G454" s="3">
        <f>VLOOKUP(Players[Pos],Positions[],2,FALSE)</f>
        <v>4</v>
      </c>
      <c r="H454" s="3" t="str">
        <f>CONCATENATE("INSERT INTO Players(playerName,positionId,teamId) VALUES ('",Players[Name],"',",Players[PositionId],",",Players[TeamId],")")</f>
        <v>INSERT INTO Players(playerName,positionId,teamId) VALUES ('Gannon Sinclair',4,15)</v>
      </c>
      <c r="I454" s="3" t="str">
        <f>CONCATENATE("INSERT INTO Assignments(playerId,rosterId,round,pick) VALUES (",Players[PlayerId],",0,0,0)")</f>
        <v>INSERT INTO Assignments(playerId,rosterId,round,pick) VALUES (453,0,0,0)</v>
      </c>
    </row>
    <row r="455" spans="1:9" x14ac:dyDescent="0.25">
      <c r="A455" s="16">
        <v>454</v>
      </c>
      <c r="B455" s="13" t="s">
        <v>1235</v>
      </c>
      <c r="C455" s="16">
        <v>454</v>
      </c>
      <c r="D455" s="5" t="s">
        <v>60</v>
      </c>
      <c r="E455" s="5" t="s">
        <v>5</v>
      </c>
      <c r="F455" s="6">
        <f>VLOOKUP(Players[Team],Teams[],2,FALSE)</f>
        <v>27</v>
      </c>
      <c r="G455" s="3">
        <f>VLOOKUP(Players[Pos],Positions[],2,FALSE)</f>
        <v>2</v>
      </c>
      <c r="H455" s="3" t="str">
        <f>CONCATENATE("INSERT INTO Players(playerName,positionId,teamId) VALUES ('",Players[Name],"',",Players[PositionId],",",Players[TeamId],")")</f>
        <v>INSERT INTO Players(playerName,positionId,teamId) VALUES ('Will Tukuafu',2,27)</v>
      </c>
      <c r="I455" s="3" t="str">
        <f>CONCATENATE("INSERT INTO Assignments(playerId,rosterId,round,pick) VALUES (",Players[PlayerId],",0,0,0)")</f>
        <v>INSERT INTO Assignments(playerId,rosterId,round,pick) VALUES (454,0,0,0)</v>
      </c>
    </row>
    <row r="456" spans="1:9" x14ac:dyDescent="0.25">
      <c r="A456" s="16">
        <v>455</v>
      </c>
      <c r="B456" s="13" t="s">
        <v>1167</v>
      </c>
      <c r="C456" s="16">
        <v>455</v>
      </c>
      <c r="D456" s="5" t="s">
        <v>577</v>
      </c>
      <c r="E456" s="5" t="s">
        <v>14</v>
      </c>
      <c r="F456" s="6">
        <f>VLOOKUP(Players[Team],Teams[],2,FALSE)</f>
        <v>15</v>
      </c>
      <c r="G456" s="3">
        <f>VLOOKUP(Players[Pos],Positions[],2,FALSE)</f>
        <v>3</v>
      </c>
      <c r="H456" s="3" t="str">
        <f>CONCATENATE("INSERT INTO Players(playerName,positionId,teamId) VALUES ('",Players[Name],"',",Players[PositionId],",",Players[TeamId],")")</f>
        <v>INSERT INTO Players(playerName,positionId,teamId) VALUES ('Shane Wynn',3,15)</v>
      </c>
      <c r="I456" s="3" t="str">
        <f>CONCATENATE("INSERT INTO Assignments(playerId,rosterId,round,pick) VALUES (",Players[PlayerId],",0,0,0)")</f>
        <v>INSERT INTO Assignments(playerId,rosterId,round,pick) VALUES (455,0,0,0)</v>
      </c>
    </row>
    <row r="457" spans="1:9" x14ac:dyDescent="0.25">
      <c r="A457" s="16">
        <v>456</v>
      </c>
      <c r="B457" s="13" t="s">
        <v>572</v>
      </c>
      <c r="C457" s="16">
        <v>456</v>
      </c>
      <c r="D457" s="5" t="s">
        <v>7</v>
      </c>
      <c r="E457" s="5" t="s">
        <v>1</v>
      </c>
      <c r="F457" s="6">
        <f>VLOOKUP(Players[Team],Teams[],2,FALSE)</f>
        <v>18</v>
      </c>
      <c r="G457" s="3">
        <f>VLOOKUP(Players[Pos],Positions[],2,FALSE)</f>
        <v>1</v>
      </c>
      <c r="H457" s="3" t="str">
        <f>CONCATENATE("INSERT INTO Players(playerName,positionId,teamId) VALUES ('",Players[Name],"',",Players[PositionId],",",Players[TeamId],")")</f>
        <v>INSERT INTO Players(playerName,positionId,teamId) VALUES ('Taylor Heinicke',1,18)</v>
      </c>
      <c r="I457" s="3" t="str">
        <f>CONCATENATE("INSERT INTO Assignments(playerId,rosterId,round,pick) VALUES (",Players[PlayerId],",0,0,0)")</f>
        <v>INSERT INTO Assignments(playerId,rosterId,round,pick) VALUES (456,0,0,0)</v>
      </c>
    </row>
    <row r="458" spans="1:9" x14ac:dyDescent="0.25">
      <c r="A458" s="16">
        <v>457</v>
      </c>
      <c r="B458" s="13" t="s">
        <v>989</v>
      </c>
      <c r="C458" s="16">
        <v>457</v>
      </c>
      <c r="D458" s="5" t="s">
        <v>41</v>
      </c>
      <c r="E458" s="5" t="s">
        <v>14</v>
      </c>
      <c r="F458" s="6">
        <f>VLOOKUP(Players[Team],Teams[],2,FALSE)</f>
        <v>8</v>
      </c>
      <c r="G458" s="3">
        <f>VLOOKUP(Players[Pos],Positions[],2,FALSE)</f>
        <v>3</v>
      </c>
      <c r="H458" s="3" t="str">
        <f>CONCATENATE("INSERT INTO Players(playerName,positionId,teamId) VALUES ('",Players[Name],"',",Players[PositionId],",",Players[TeamId],")")</f>
        <v>INSERT INTO Players(playerName,positionId,teamId) VALUES ('Jordan Leslie',3,8)</v>
      </c>
      <c r="I458" s="3" t="str">
        <f>CONCATENATE("INSERT INTO Assignments(playerId,rosterId,round,pick) VALUES (",Players[PlayerId],",0,0,0)")</f>
        <v>INSERT INTO Assignments(playerId,rosterId,round,pick) VALUES (457,0,0,0)</v>
      </c>
    </row>
    <row r="459" spans="1:9" x14ac:dyDescent="0.25">
      <c r="A459" s="16">
        <v>458</v>
      </c>
      <c r="B459" s="18" t="s">
        <v>451</v>
      </c>
      <c r="C459" s="16">
        <v>458</v>
      </c>
      <c r="D459" s="19" t="s">
        <v>37</v>
      </c>
      <c r="E459" s="19" t="s">
        <v>46</v>
      </c>
      <c r="F459" s="6">
        <f>VLOOKUP(Players[Team],Teams[],2,FALSE)</f>
        <v>9</v>
      </c>
      <c r="G459" s="3">
        <f>VLOOKUP(Players[Pos],Positions[],2,FALSE)</f>
        <v>4</v>
      </c>
      <c r="H459" s="3" t="str">
        <f>CONCATENATE("INSERT INTO Players(playerName,positionId,teamId) VALUES ('",Players[Name],"',",Players[PositionId],",",Players[TeamId],")")</f>
        <v>INSERT INTO Players(playerName,positionId,teamId) VALUES ('Connor Hamlett',4,9)</v>
      </c>
      <c r="I459" s="3" t="str">
        <f>CONCATENATE("INSERT INTO Assignments(playerId,rosterId,round,pick) VALUES (",Players[PlayerId],",0,0,0)")</f>
        <v>INSERT INTO Assignments(playerId,rosterId,round,pick) VALUES (458,0,0,0)</v>
      </c>
    </row>
    <row r="460" spans="1:9" x14ac:dyDescent="0.25">
      <c r="A460" s="16">
        <v>459</v>
      </c>
      <c r="B460" s="13" t="s">
        <v>950</v>
      </c>
      <c r="C460" s="16">
        <v>459</v>
      </c>
      <c r="D460" s="5" t="s">
        <v>36</v>
      </c>
      <c r="E460" s="5" t="s">
        <v>5</v>
      </c>
      <c r="F460" s="6">
        <f>VLOOKUP(Players[Team],Teams[],2,FALSE)</f>
        <v>19</v>
      </c>
      <c r="G460" s="3">
        <f>VLOOKUP(Players[Pos],Positions[],2,FALSE)</f>
        <v>2</v>
      </c>
      <c r="H460" s="3" t="str">
        <f>CONCATENATE("INSERT INTO Players(playerName,positionId,teamId) VALUES ('",Players[Name],"',",Players[PositionId],",",Players[TeamId],")")</f>
        <v>INSERT INTO Players(playerName,positionId,teamId) VALUES ('James Develin',2,19)</v>
      </c>
      <c r="I460" s="3" t="str">
        <f>CONCATENATE("INSERT INTO Assignments(playerId,rosterId,round,pick) VALUES (",Players[PlayerId],",0,0,0)")</f>
        <v>INSERT INTO Assignments(playerId,rosterId,round,pick) VALUES (459,0,0,0)</v>
      </c>
    </row>
    <row r="461" spans="1:9" x14ac:dyDescent="0.25">
      <c r="A461" s="16">
        <v>460</v>
      </c>
      <c r="B461" s="16" t="s">
        <v>1221</v>
      </c>
      <c r="C461" s="16">
        <v>460</v>
      </c>
      <c r="D461" s="5" t="s">
        <v>15</v>
      </c>
      <c r="E461" s="5" t="s">
        <v>5</v>
      </c>
      <c r="F461" s="6">
        <f>VLOOKUP(Players[Team],Teams[],2,FALSE)</f>
        <v>25</v>
      </c>
      <c r="G461" s="3">
        <f>VLOOKUP(Players[Pos],Positions[],2,FALSE)</f>
        <v>2</v>
      </c>
      <c r="H461" s="3" t="str">
        <f>CONCATENATE("INSERT INTO Players(playerName,positionId,teamId) VALUES ('",Players[Name],"',",Players[PositionId],",",Players[TeamId],")")</f>
        <v>INSERT INTO Players(playerName,positionId,teamId) VALUES ('Trey Williams',2,25)</v>
      </c>
      <c r="I461" s="3" t="str">
        <f>CONCATENATE("INSERT INTO Assignments(playerId,rosterId,round,pick) VALUES (",Players[PlayerId],",0,0,0)")</f>
        <v>INSERT INTO Assignments(playerId,rosterId,round,pick) VALUES (460,0,0,0)</v>
      </c>
    </row>
    <row r="462" spans="1:9" x14ac:dyDescent="0.25">
      <c r="A462" s="16">
        <v>461</v>
      </c>
      <c r="B462" s="16" t="s">
        <v>217</v>
      </c>
      <c r="C462" s="16">
        <v>461</v>
      </c>
      <c r="D462" s="16" t="s">
        <v>36</v>
      </c>
      <c r="E462" s="16" t="s">
        <v>14</v>
      </c>
      <c r="F462" s="6">
        <f>VLOOKUP(Players[Team],Teams[],2,FALSE)</f>
        <v>19</v>
      </c>
      <c r="G462" s="3">
        <f>VLOOKUP(Players[Pos],Positions[],2,FALSE)</f>
        <v>3</v>
      </c>
      <c r="H462" s="3" t="str">
        <f>CONCATENATE("INSERT INTO Players(playerName,positionId,teamId) VALUES ('",Players[Name],"',",Players[PositionId],",",Players[TeamId],")")</f>
        <v>INSERT INTO Players(playerName,positionId,teamId) VALUES ('Andrew Hawkins',3,19)</v>
      </c>
      <c r="I462" s="3" t="str">
        <f>CONCATENATE("INSERT INTO Assignments(playerId,rosterId,round,pick) VALUES (",Players[PlayerId],",0,0,0)")</f>
        <v>INSERT INTO Assignments(playerId,rosterId,round,pick) VALUES (461,0,0,0)</v>
      </c>
    </row>
    <row r="463" spans="1:9" x14ac:dyDescent="0.25">
      <c r="A463" s="16">
        <v>462</v>
      </c>
      <c r="B463" s="13" t="s">
        <v>704</v>
      </c>
      <c r="C463" s="16">
        <v>462</v>
      </c>
      <c r="D463" s="16" t="s">
        <v>4</v>
      </c>
      <c r="E463" s="16" t="s">
        <v>5</v>
      </c>
      <c r="F463" s="6">
        <f>VLOOKUP(Players[Team],Teams[],2,FALSE)</f>
        <v>13</v>
      </c>
      <c r="G463" s="3">
        <f>VLOOKUP(Players[Pos],Positions[],2,FALSE)</f>
        <v>2</v>
      </c>
      <c r="H463" s="3" t="str">
        <f>CONCATENATE("INSERT INTO Players(playerName,positionId,teamId) VALUES ('",Players[Name],"',",Players[PositionId],",",Players[TeamId],")")</f>
        <v>INSERT INTO Players(playerName,positionId,teamId) VALUES ('Akeem Hunt',2,13)</v>
      </c>
      <c r="I463" s="3" t="str">
        <f>CONCATENATE("INSERT INTO Assignments(playerId,rosterId,round,pick) VALUES (",Players[PlayerId],",0,0,0)")</f>
        <v>INSERT INTO Assignments(playerId,rosterId,round,pick) VALUES (462,0,0,0)</v>
      </c>
    </row>
    <row r="464" spans="1:9" x14ac:dyDescent="0.25">
      <c r="A464" s="16">
        <v>463</v>
      </c>
      <c r="B464" s="13" t="s">
        <v>457</v>
      </c>
      <c r="C464" s="16">
        <v>463</v>
      </c>
      <c r="D464" s="5" t="s">
        <v>27</v>
      </c>
      <c r="E464" s="5" t="s">
        <v>46</v>
      </c>
      <c r="F464" s="6">
        <f>VLOOKUP(Players[Team],Teams[],2,FALSE)</f>
        <v>21</v>
      </c>
      <c r="G464" s="3">
        <f>VLOOKUP(Players[Pos],Positions[],2,FALSE)</f>
        <v>4</v>
      </c>
      <c r="H464" s="3" t="str">
        <f>CONCATENATE("INSERT INTO Players(playerName,positionId,teamId) VALUES ('",Players[Name],"',",Players[PositionId],",",Players[TeamId],")")</f>
        <v>INSERT INTO Players(playerName,positionId,teamId) VALUES ('Matt LaCosse',4,21)</v>
      </c>
      <c r="I464" s="3" t="str">
        <f>CONCATENATE("INSERT INTO Assignments(playerId,rosterId,round,pick) VALUES (",Players[PlayerId],",0,0,0)")</f>
        <v>INSERT INTO Assignments(playerId,rosterId,round,pick) VALUES (463,0,0,0)</v>
      </c>
    </row>
    <row r="465" spans="1:9" x14ac:dyDescent="0.25">
      <c r="A465" s="16">
        <v>464</v>
      </c>
      <c r="B465" s="16" t="s">
        <v>111</v>
      </c>
      <c r="C465" s="16">
        <v>464</v>
      </c>
      <c r="D465" s="16" t="s">
        <v>23</v>
      </c>
      <c r="E465" s="16" t="s">
        <v>1</v>
      </c>
      <c r="F465" s="6">
        <f>VLOOKUP(Players[Team],Teams[],2,FALSE)</f>
        <v>1</v>
      </c>
      <c r="G465" s="3">
        <f>VLOOKUP(Players[Pos],Positions[],2,FALSE)</f>
        <v>1</v>
      </c>
      <c r="H465" s="3" t="str">
        <f>CONCATENATE("INSERT INTO Players(playerName,positionId,teamId) VALUES ('",Players[Name],"',",Players[PositionId],",",Players[TeamId],")")</f>
        <v>INSERT INTO Players(playerName,positionId,teamId) VALUES ('Blaine Gabbert',1,1)</v>
      </c>
      <c r="I465" s="3" t="str">
        <f>CONCATENATE("INSERT INTO Assignments(playerId,rosterId,round,pick) VALUES (",Players[PlayerId],",0,0,0)")</f>
        <v>INSERT INTO Assignments(playerId,rosterId,round,pick) VALUES (464,0,0,0)</v>
      </c>
    </row>
    <row r="466" spans="1:9" x14ac:dyDescent="0.25">
      <c r="A466" s="16">
        <v>465</v>
      </c>
      <c r="B466" s="13" t="s">
        <v>1042</v>
      </c>
      <c r="C466" s="16">
        <v>465</v>
      </c>
      <c r="D466" s="5" t="s">
        <v>56</v>
      </c>
      <c r="E466" s="5" t="s">
        <v>46</v>
      </c>
      <c r="F466" s="6">
        <f>VLOOKUP(Players[Team],Teams[],2,FALSE)</f>
        <v>4</v>
      </c>
      <c r="G466" s="3">
        <f>VLOOKUP(Players[Pos],Positions[],2,FALSE)</f>
        <v>4</v>
      </c>
      <c r="H466" s="3" t="str">
        <f>CONCATENATE("INSERT INTO Players(playerName,positionId,teamId) VALUES ('",Players[Name],"',",Players[PositionId],",",Players[TeamId],")")</f>
        <v>INSERT INTO Players(playerName,positionId,teamId) VALUES ('Khari Lee',4,4)</v>
      </c>
      <c r="I466" s="3" t="str">
        <f>CONCATENATE("INSERT INTO Assignments(playerId,rosterId,round,pick) VALUES (",Players[PlayerId],",0,0,0)")</f>
        <v>INSERT INTO Assignments(playerId,rosterId,round,pick) VALUES (465,0,0,0)</v>
      </c>
    </row>
    <row r="467" spans="1:9" x14ac:dyDescent="0.25">
      <c r="A467" s="16">
        <v>466</v>
      </c>
      <c r="B467" s="13" t="s">
        <v>806</v>
      </c>
      <c r="C467" s="16">
        <v>466</v>
      </c>
      <c r="D467" s="16" t="s">
        <v>31</v>
      </c>
      <c r="E467" s="16" t="s">
        <v>1</v>
      </c>
      <c r="F467" s="6">
        <f>VLOOKUP(Players[Team],Teams[],2,FALSE)</f>
        <v>28</v>
      </c>
      <c r="G467" s="3">
        <f>VLOOKUP(Players[Pos],Positions[],2,FALSE)</f>
        <v>1</v>
      </c>
      <c r="H467" s="3" t="str">
        <f>CONCATENATE("INSERT INTO Players(playerName,positionId,teamId) VALUES ('",Players[Name],"',",Players[PositionId],",",Players[TeamId],")")</f>
        <v>INSERT INTO Players(playerName,positionId,teamId) VALUES ('Christian Ponder',1,28)</v>
      </c>
      <c r="I467" s="3" t="str">
        <f>CONCATENATE("INSERT INTO Assignments(playerId,rosterId,round,pick) VALUES (",Players[PlayerId],",0,0,0)")</f>
        <v>INSERT INTO Assignments(playerId,rosterId,round,pick) VALUES (466,0,0,0)</v>
      </c>
    </row>
    <row r="468" spans="1:9" x14ac:dyDescent="0.25">
      <c r="A468" s="16">
        <v>467</v>
      </c>
      <c r="B468" s="15" t="s">
        <v>114</v>
      </c>
      <c r="C468" s="16">
        <v>467</v>
      </c>
      <c r="D468" s="16" t="s">
        <v>31</v>
      </c>
      <c r="E468" s="16" t="s">
        <v>1</v>
      </c>
      <c r="F468" s="6">
        <f>VLOOKUP(Players[Team],Teams[],2,FALSE)</f>
        <v>28</v>
      </c>
      <c r="G468" s="3">
        <f>VLOOKUP(Players[Pos],Positions[],2,FALSE)</f>
        <v>1</v>
      </c>
      <c r="H468" s="3" t="str">
        <f>CONCATENATE("INSERT INTO Players(playerName,positionId,teamId) VALUES ('",Players[Name],"',",Players[PositionId],",",Players[TeamId],")")</f>
        <v>INSERT INTO Players(playerName,positionId,teamId) VALUES ('Colin Kaepernick',1,28)</v>
      </c>
      <c r="I468" s="3" t="str">
        <f>CONCATENATE("INSERT INTO Assignments(playerId,rosterId,round,pick) VALUES (",Players[PlayerId],",0,0,0)")</f>
        <v>INSERT INTO Assignments(playerId,rosterId,round,pick) VALUES (467,0,0,0)</v>
      </c>
    </row>
    <row r="469" spans="1:9" x14ac:dyDescent="0.25">
      <c r="A469" s="16">
        <v>468</v>
      </c>
      <c r="B469" s="13" t="s">
        <v>531</v>
      </c>
      <c r="C469" s="16">
        <v>468</v>
      </c>
      <c r="D469" s="5" t="s">
        <v>19</v>
      </c>
      <c r="E469" s="5" t="s">
        <v>5</v>
      </c>
      <c r="F469" s="6">
        <f>VLOOKUP(Players[Team],Teams[],2,FALSE)</f>
        <v>23</v>
      </c>
      <c r="G469" s="3">
        <f>VLOOKUP(Players[Pos],Positions[],2,FALSE)</f>
        <v>2</v>
      </c>
      <c r="H469" s="3" t="str">
        <f>CONCATENATE("INSERT INTO Players(playerName,positionId,teamId) VALUES ('",Players[Name],"',",Players[PositionId],",",Players[TeamId],")")</f>
        <v>INSERT INTO Players(playerName,positionId,teamId) VALUES ('John Crockett',2,23)</v>
      </c>
      <c r="I469" s="3" t="str">
        <f>CONCATENATE("INSERT INTO Assignments(playerId,rosterId,round,pick) VALUES (",Players[PlayerId],",0,0,0)")</f>
        <v>INSERT INTO Assignments(playerId,rosterId,round,pick) VALUES (468,0,0,0)</v>
      </c>
    </row>
    <row r="470" spans="1:9" x14ac:dyDescent="0.25">
      <c r="A470" s="16">
        <v>469</v>
      </c>
      <c r="B470" s="13" t="s">
        <v>1049</v>
      </c>
      <c r="C470" s="16">
        <v>469</v>
      </c>
      <c r="D470" s="5" t="s">
        <v>577</v>
      </c>
      <c r="E470" s="5" t="s">
        <v>14</v>
      </c>
      <c r="F470" s="6">
        <f>VLOOKUP(Players[Team],Teams[],2,FALSE)</f>
        <v>15</v>
      </c>
      <c r="G470" s="3">
        <f>VLOOKUP(Players[Pos],Positions[],2,FALSE)</f>
        <v>3</v>
      </c>
      <c r="H470" s="3" t="str">
        <f>CONCATENATE("INSERT INTO Players(playerName,positionId,teamId) VALUES ('",Players[Name],"',",Players[PositionId],",",Players[TeamId],")")</f>
        <v>INSERT INTO Players(playerName,positionId,teamId) VALUES ('Larry Pinkard',3,15)</v>
      </c>
      <c r="I470" s="3" t="str">
        <f>CONCATENATE("INSERT INTO Assignments(playerId,rosterId,round,pick) VALUES (",Players[PlayerId],",0,0,0)")</f>
        <v>INSERT INTO Assignments(playerId,rosterId,round,pick) VALUES (469,0,0,0)</v>
      </c>
    </row>
    <row r="471" spans="1:9" x14ac:dyDescent="0.25">
      <c r="A471" s="16">
        <v>470</v>
      </c>
      <c r="B471" s="13" t="s">
        <v>1005</v>
      </c>
      <c r="C471" s="16">
        <v>470</v>
      </c>
      <c r="D471" s="5" t="s">
        <v>29</v>
      </c>
      <c r="E471" s="5" t="s">
        <v>5</v>
      </c>
      <c r="F471" s="6">
        <f>VLOOKUP(Players[Team],Teams[],2,FALSE)</f>
        <v>22</v>
      </c>
      <c r="G471" s="3">
        <f>VLOOKUP(Players[Pos],Positions[],2,FALSE)</f>
        <v>2</v>
      </c>
      <c r="H471" s="3" t="str">
        <f>CONCATENATE("INSERT INTO Players(playerName,positionId,teamId) VALUES ('",Players[Name],"',",Players[PositionId],",",Players[TeamId],")")</f>
        <v>INSERT INTO Players(playerName,positionId,teamId) VALUES ('Julian Howsare',2,22)</v>
      </c>
      <c r="I471" s="3" t="str">
        <f>CONCATENATE("INSERT INTO Assignments(playerId,rosterId,round,pick) VALUES (",Players[PlayerId],",0,0,0)")</f>
        <v>INSERT INTO Assignments(playerId,rosterId,round,pick) VALUES (470,0,0,0)</v>
      </c>
    </row>
    <row r="472" spans="1:9" x14ac:dyDescent="0.25">
      <c r="A472" s="16">
        <v>471</v>
      </c>
      <c r="B472" s="13" t="s">
        <v>452</v>
      </c>
      <c r="C472" s="16">
        <v>471</v>
      </c>
      <c r="D472" s="5" t="s">
        <v>56</v>
      </c>
      <c r="E472" s="5" t="s">
        <v>46</v>
      </c>
      <c r="F472" s="6">
        <f>VLOOKUP(Players[Team],Teams[],2,FALSE)</f>
        <v>4</v>
      </c>
      <c r="G472" s="3">
        <f>VLOOKUP(Players[Pos],Positions[],2,FALSE)</f>
        <v>4</v>
      </c>
      <c r="H472" s="3" t="str">
        <f>CONCATENATE("INSERT INTO Players(playerName,positionId,teamId) VALUES ('",Players[Name],"',",Players[PositionId],",",Players[TeamId],")")</f>
        <v>INSERT INTO Players(playerName,positionId,teamId) VALUES ('Wes Saxton',4,4)</v>
      </c>
      <c r="I472" s="3" t="str">
        <f>CONCATENATE("INSERT INTO Assignments(playerId,rosterId,round,pick) VALUES (",Players[PlayerId],",0,0,0)")</f>
        <v>INSERT INTO Assignments(playerId,rosterId,round,pick) VALUES (471,0,0,0)</v>
      </c>
    </row>
    <row r="473" spans="1:9" x14ac:dyDescent="0.25">
      <c r="A473" s="16">
        <v>472</v>
      </c>
      <c r="B473" s="15" t="s">
        <v>854</v>
      </c>
      <c r="C473" s="16">
        <v>472</v>
      </c>
      <c r="D473" s="16" t="s">
        <v>31</v>
      </c>
      <c r="E473" s="16" t="s">
        <v>14</v>
      </c>
      <c r="F473" s="6">
        <f>VLOOKUP(Players[Team],Teams[],2,FALSE)</f>
        <v>28</v>
      </c>
      <c r="G473" s="3">
        <f>VLOOKUP(Players[Pos],Positions[],2,FALSE)</f>
        <v>3</v>
      </c>
      <c r="H473" s="3" t="str">
        <f>CONCATENATE("INSERT INTO Players(playerName,positionId,teamId) VALUES ('",Players[Name],"',",Players[PositionId],",",Players[TeamId],")")</f>
        <v>INSERT INTO Players(playerName,positionId,teamId) VALUES ('DeAndre Carter',3,28)</v>
      </c>
      <c r="I473" s="3" t="str">
        <f>CONCATENATE("INSERT INTO Assignments(playerId,rosterId,round,pick) VALUES (",Players[PlayerId],",0,0,0)")</f>
        <v>INSERT INTO Assignments(playerId,rosterId,round,pick) VALUES (472,0,0,0)</v>
      </c>
    </row>
    <row r="474" spans="1:9" x14ac:dyDescent="0.25">
      <c r="A474" s="16">
        <v>473</v>
      </c>
      <c r="B474" s="13" t="s">
        <v>216</v>
      </c>
      <c r="C474" s="16">
        <v>473</v>
      </c>
      <c r="D474" s="5" t="s">
        <v>36</v>
      </c>
      <c r="E474" s="5" t="s">
        <v>46</v>
      </c>
      <c r="F474" s="6">
        <f>VLOOKUP(Players[Team],Teams[],2,FALSE)</f>
        <v>19</v>
      </c>
      <c r="G474" s="3">
        <f>VLOOKUP(Players[Pos],Positions[],2,FALSE)</f>
        <v>4</v>
      </c>
      <c r="H474" s="3" t="str">
        <f>CONCATENATE("INSERT INTO Players(playerName,positionId,teamId) VALUES ('",Players[Name],"',",Players[PositionId],",",Players[TeamId],")")</f>
        <v>INSERT INTO Players(playerName,positionId,teamId) VALUES ('Rob Housler',4,19)</v>
      </c>
      <c r="I474" s="3" t="str">
        <f>CONCATENATE("INSERT INTO Assignments(playerId,rosterId,round,pick) VALUES (",Players[PlayerId],",0,0,0)")</f>
        <v>INSERT INTO Assignments(playerId,rosterId,round,pick) VALUES (473,0,0,0)</v>
      </c>
    </row>
    <row r="475" spans="1:9" x14ac:dyDescent="0.25">
      <c r="A475" s="16">
        <v>474</v>
      </c>
      <c r="B475" s="13" t="s">
        <v>1196</v>
      </c>
      <c r="C475" s="16">
        <v>474</v>
      </c>
      <c r="D475" s="5" t="s">
        <v>41</v>
      </c>
      <c r="E475" s="5" t="s">
        <v>5</v>
      </c>
      <c r="F475" s="6">
        <f>VLOOKUP(Players[Team],Teams[],2,FALSE)</f>
        <v>8</v>
      </c>
      <c r="G475" s="3">
        <f>VLOOKUP(Players[Pos],Positions[],2,FALSE)</f>
        <v>2</v>
      </c>
      <c r="H475" s="3" t="str">
        <f>CONCATENATE("INSERT INTO Players(playerName,positionId,teamId) VALUES ('",Players[Name],"',",Players[PositionId],",",Players[TeamId],")")</f>
        <v>INSERT INTO Players(playerName,positionId,teamId) VALUES ('Terrence Magee',2,8)</v>
      </c>
      <c r="I475" s="3" t="str">
        <f>CONCATENATE("INSERT INTO Assignments(playerId,rosterId,round,pick) VALUES (",Players[PlayerId],",0,0,0)")</f>
        <v>INSERT INTO Assignments(playerId,rosterId,round,pick) VALUES (474,0,0,0)</v>
      </c>
    </row>
    <row r="476" spans="1:9" x14ac:dyDescent="0.25">
      <c r="A476" s="16">
        <v>475</v>
      </c>
      <c r="B476" s="13" t="s">
        <v>1176</v>
      </c>
      <c r="C476" s="16">
        <v>475</v>
      </c>
      <c r="D476" s="5" t="s">
        <v>52</v>
      </c>
      <c r="E476" s="5" t="s">
        <v>5</v>
      </c>
      <c r="F476" s="6">
        <f>VLOOKUP(Players[Team],Teams[],2,FALSE)</f>
        <v>10</v>
      </c>
      <c r="G476" s="3">
        <f>VLOOKUP(Players[Pos],Positions[],2,FALSE)</f>
        <v>2</v>
      </c>
      <c r="H476" s="3" t="str">
        <f>CONCATENATE("INSERT INTO Players(playerName,positionId,teamId) VALUES ('",Players[Name],"',",Players[PositionId],",",Players[TeamId],")")</f>
        <v>INSERT INTO Players(playerName,positionId,teamId) VALUES ('Stevan Ridley',2,10)</v>
      </c>
      <c r="I476" s="3" t="str">
        <f>CONCATENATE("INSERT INTO Assignments(playerId,rosterId,round,pick) VALUES (",Players[PlayerId],",0,0,0)")</f>
        <v>INSERT INTO Assignments(playerId,rosterId,round,pick) VALUES (475,0,0,0)</v>
      </c>
    </row>
    <row r="477" spans="1:9" x14ac:dyDescent="0.25">
      <c r="A477" s="16">
        <v>476</v>
      </c>
      <c r="B477" s="13" t="s">
        <v>354</v>
      </c>
      <c r="C477" s="16">
        <v>476</v>
      </c>
      <c r="D477" s="5" t="s">
        <v>10</v>
      </c>
      <c r="E477" s="5" t="s">
        <v>1</v>
      </c>
      <c r="F477" s="6">
        <f>VLOOKUP(Players[Team],Teams[],2,FALSE)</f>
        <v>3</v>
      </c>
      <c r="G477" s="3">
        <f>VLOOKUP(Players[Pos],Positions[],2,FALSE)</f>
        <v>1</v>
      </c>
      <c r="H477" s="3" t="str">
        <f>CONCATENATE("INSERT INTO Players(playerName,positionId,teamId) VALUES ('",Players[Name],"',",Players[PositionId],",",Players[TeamId],")")</f>
        <v>INSERT INTO Players(playerName,positionId,teamId) VALUES ('Ryan Mallett',1,3)</v>
      </c>
      <c r="I477" s="3" t="str">
        <f>CONCATENATE("INSERT INTO Assignments(playerId,rosterId,round,pick) VALUES (",Players[PlayerId],",0,0,0)")</f>
        <v>INSERT INTO Assignments(playerId,rosterId,round,pick) VALUES (476,0,0,0)</v>
      </c>
    </row>
    <row r="478" spans="1:9" x14ac:dyDescent="0.25">
      <c r="A478" s="16">
        <v>477</v>
      </c>
      <c r="B478" s="16" t="s">
        <v>455</v>
      </c>
      <c r="C478" s="16">
        <v>477</v>
      </c>
      <c r="D478" s="16" t="s">
        <v>19</v>
      </c>
      <c r="E478" s="16" t="s">
        <v>46</v>
      </c>
      <c r="F478" s="6">
        <f>VLOOKUP(Players[Team],Teams[],2,FALSE)</f>
        <v>23</v>
      </c>
      <c r="G478" s="3">
        <f>VLOOKUP(Players[Pos],Positions[],2,FALSE)</f>
        <v>4</v>
      </c>
      <c r="H478" s="3" t="str">
        <f>CONCATENATE("INSERT INTO Players(playerName,positionId,teamId) VALUES ('",Players[Name],"',",Players[PositionId],",",Players[TeamId],")")</f>
        <v>INSERT INTO Players(playerName,positionId,teamId) VALUES ('Gabe Holmes',4,23)</v>
      </c>
      <c r="I478" s="3" t="str">
        <f>CONCATENATE("INSERT INTO Assignments(playerId,rosterId,round,pick) VALUES (",Players[PlayerId],",0,0,0)")</f>
        <v>INSERT INTO Assignments(playerId,rosterId,round,pick) VALUES (477,0,0,0)</v>
      </c>
    </row>
    <row r="479" spans="1:9" x14ac:dyDescent="0.25">
      <c r="A479" s="16">
        <v>478</v>
      </c>
      <c r="B479" s="16" t="s">
        <v>920</v>
      </c>
      <c r="C479" s="16">
        <v>478</v>
      </c>
      <c r="D479" s="16" t="s">
        <v>15</v>
      </c>
      <c r="E479" s="16" t="s">
        <v>5</v>
      </c>
      <c r="F479" s="6">
        <f>VLOOKUP(Players[Team],Teams[],2,FALSE)</f>
        <v>25</v>
      </c>
      <c r="G479" s="3">
        <f>VLOOKUP(Players[Pos],Positions[],2,FALSE)</f>
        <v>2</v>
      </c>
      <c r="H479" s="3" t="str">
        <f>CONCATENATE("INSERT INTO Players(playerName,positionId,teamId) VALUES ('",Players[Name],"',",Players[PositionId],",",Players[TeamId],")")</f>
        <v>INSERT INTO Players(playerName,positionId,teamId) VALUES ('Gus Johnson',2,25)</v>
      </c>
      <c r="I479" s="3" t="str">
        <f>CONCATENATE("INSERT INTO Assignments(playerId,rosterId,round,pick) VALUES (",Players[PlayerId],",0,0,0)")</f>
        <v>INSERT INTO Assignments(playerId,rosterId,round,pick) VALUES (478,0,0,0)</v>
      </c>
    </row>
    <row r="480" spans="1:9" x14ac:dyDescent="0.25">
      <c r="A480" s="16">
        <v>479</v>
      </c>
      <c r="B480" s="16" t="s">
        <v>486</v>
      </c>
      <c r="C480" s="16">
        <v>479</v>
      </c>
      <c r="D480" s="5" t="s">
        <v>66</v>
      </c>
      <c r="E480" s="5" t="s">
        <v>14</v>
      </c>
      <c r="F480" s="6">
        <f>VLOOKUP(Players[Team],Teams[],2,FALSE)</f>
        <v>7</v>
      </c>
      <c r="G480" s="3">
        <f>VLOOKUP(Players[Pos],Positions[],2,FALSE)</f>
        <v>3</v>
      </c>
      <c r="H480" s="3" t="str">
        <f>CONCATENATE("INSERT INTO Players(playerName,positionId,teamId) VALUES ('",Players[Name],"',",Players[PositionId],",",Players[TeamId],")")</f>
        <v>INSERT INTO Players(playerName,positionId,teamId) VALUES ('Jake Kumerow',3,7)</v>
      </c>
      <c r="I480" s="3" t="str">
        <f>CONCATENATE("INSERT INTO Assignments(playerId,rosterId,round,pick) VALUES (",Players[PlayerId],",0,0,0)")</f>
        <v>INSERT INTO Assignments(playerId,rosterId,round,pick) VALUES (479,0,0,0)</v>
      </c>
    </row>
    <row r="481" spans="1:9" x14ac:dyDescent="0.25">
      <c r="A481" s="16">
        <v>480</v>
      </c>
      <c r="B481" s="16" t="s">
        <v>1076</v>
      </c>
      <c r="C481" s="16">
        <v>480</v>
      </c>
      <c r="D481" s="5" t="s">
        <v>36</v>
      </c>
      <c r="E481" s="5" t="s">
        <v>46</v>
      </c>
      <c r="F481" s="6">
        <f>VLOOKUP(Players[Team],Teams[],2,FALSE)</f>
        <v>19</v>
      </c>
      <c r="G481" s="3">
        <f>VLOOKUP(Players[Pos],Positions[],2,FALSE)</f>
        <v>4</v>
      </c>
      <c r="H481" s="3" t="str">
        <f>CONCATENATE("INSERT INTO Players(playerName,positionId,teamId) VALUES ('",Players[Name],"',",Players[PositionId],",",Players[TeamId],")")</f>
        <v>INSERT INTO Players(playerName,positionId,teamId) VALUES ('Matt Lengel',4,19)</v>
      </c>
      <c r="I481" s="3" t="str">
        <f>CONCATENATE("INSERT INTO Assignments(playerId,rosterId,round,pick) VALUES (",Players[PlayerId],",0,0,0)")</f>
        <v>INSERT INTO Assignments(playerId,rosterId,round,pick) VALUES (480,0,0,0)</v>
      </c>
    </row>
    <row r="482" spans="1:9" x14ac:dyDescent="0.25">
      <c r="A482" s="16">
        <v>481</v>
      </c>
      <c r="B482" s="13" t="s">
        <v>807</v>
      </c>
      <c r="C482" s="16">
        <v>481</v>
      </c>
      <c r="D482" s="16" t="s">
        <v>66</v>
      </c>
      <c r="E482" s="16" t="s">
        <v>46</v>
      </c>
      <c r="F482" s="6">
        <f>VLOOKUP(Players[Team],Teams[],2,FALSE)</f>
        <v>7</v>
      </c>
      <c r="G482" s="3">
        <f>VLOOKUP(Players[Pos],Positions[],2,FALSE)</f>
        <v>4</v>
      </c>
      <c r="H482" s="3" t="str">
        <f>CONCATENATE("INSERT INTO Players(playerName,positionId,teamId) VALUES ('",Players[Name],"',",Players[PositionId],",",Players[TeamId],")")</f>
        <v>INSERT INTO Players(playerName,positionId,teamId) VALUES ('Clark Harris',4,7)</v>
      </c>
      <c r="I482" s="3" t="str">
        <f>CONCATENATE("INSERT INTO Assignments(playerId,rosterId,round,pick) VALUES (",Players[PlayerId],",0,0,0)")</f>
        <v>INSERT INTO Assignments(playerId,rosterId,round,pick) VALUES (481,0,0,0)</v>
      </c>
    </row>
    <row r="483" spans="1:9" x14ac:dyDescent="0.25">
      <c r="A483" s="16">
        <v>482</v>
      </c>
      <c r="B483" s="13" t="s">
        <v>800</v>
      </c>
      <c r="C483" s="16">
        <v>482</v>
      </c>
      <c r="D483" s="16" t="s">
        <v>29</v>
      </c>
      <c r="E483" s="16" t="s">
        <v>14</v>
      </c>
      <c r="F483" s="6">
        <f>VLOOKUP(Players[Team],Teams[],2,FALSE)</f>
        <v>22</v>
      </c>
      <c r="G483" s="3">
        <f>VLOOKUP(Players[Pos],Positions[],2,FALSE)</f>
        <v>3</v>
      </c>
      <c r="H483" s="3" t="str">
        <f>CONCATENATE("INSERT INTO Players(playerName,positionId,teamId) VALUES ('",Players[Name],"',",Players[PositionId],",",Players[TeamId],")")</f>
        <v>INSERT INTO Players(playerName,positionId,teamId) VALUES ('Chris Harper',3,22)</v>
      </c>
      <c r="I483" s="3" t="str">
        <f>CONCATENATE("INSERT INTO Assignments(playerId,rosterId,round,pick) VALUES (",Players[PlayerId],",0,0,0)")</f>
        <v>INSERT INTO Assignments(playerId,rosterId,round,pick) VALUES (482,0,0,0)</v>
      </c>
    </row>
    <row r="484" spans="1:9" x14ac:dyDescent="0.25">
      <c r="A484" s="16">
        <v>483</v>
      </c>
      <c r="B484" s="13" t="s">
        <v>159</v>
      </c>
      <c r="C484" s="16">
        <v>483</v>
      </c>
      <c r="D484" s="5" t="s">
        <v>43</v>
      </c>
      <c r="E484" s="5" t="s">
        <v>46</v>
      </c>
      <c r="F484" s="6">
        <f>VLOOKUP(Players[Team],Teams[],2,FALSE)</f>
        <v>30</v>
      </c>
      <c r="G484" s="3">
        <f>VLOOKUP(Players[Pos],Positions[],2,FALSE)</f>
        <v>4</v>
      </c>
      <c r="H484" s="3" t="str">
        <f>CONCATENATE("INSERT INTO Players(playerName,positionId,teamId) VALUES ('",Players[Name],"',",Players[PositionId],",",Players[TeamId],")")</f>
        <v>INSERT INTO Players(playerName,positionId,teamId) VALUES ('Luke Stocker',4,30)</v>
      </c>
      <c r="I484" s="3" t="str">
        <f>CONCATENATE("INSERT INTO Assignments(playerId,rosterId,round,pick) VALUES (",Players[PlayerId],",0,0,0)")</f>
        <v>INSERT INTO Assignments(playerId,rosterId,round,pick) VALUES (483,0,0,0)</v>
      </c>
    </row>
    <row r="485" spans="1:9" x14ac:dyDescent="0.25">
      <c r="A485" s="16">
        <v>484</v>
      </c>
      <c r="B485" s="13" t="s">
        <v>415</v>
      </c>
      <c r="C485" s="16">
        <v>484</v>
      </c>
      <c r="D485" s="16" t="s">
        <v>43</v>
      </c>
      <c r="E485" s="16" t="s">
        <v>14</v>
      </c>
      <c r="F485" s="6">
        <f>VLOOKUP(Players[Team],Teams[],2,FALSE)</f>
        <v>30</v>
      </c>
      <c r="G485" s="3">
        <f>VLOOKUP(Players[Pos],Positions[],2,FALSE)</f>
        <v>3</v>
      </c>
      <c r="H485" s="3" t="str">
        <f>CONCATENATE("INSERT INTO Players(playerName,positionId,teamId) VALUES ('",Players[Name],"',",Players[PositionId],",",Players[TeamId],")")</f>
        <v>INSERT INTO Players(playerName,positionId,teamId) VALUES ('Cecil Shorts III',3,30)</v>
      </c>
      <c r="I485" s="3" t="str">
        <f>CONCATENATE("INSERT INTO Assignments(playerId,rosterId,round,pick) VALUES (",Players[PlayerId],",0,0,0)")</f>
        <v>INSERT INTO Assignments(playerId,rosterId,round,pick) VALUES (484,0,0,0)</v>
      </c>
    </row>
    <row r="486" spans="1:9" x14ac:dyDescent="0.25">
      <c r="A486" s="16">
        <v>485</v>
      </c>
      <c r="B486" s="13" t="s">
        <v>1243</v>
      </c>
      <c r="C486" s="16">
        <v>485</v>
      </c>
      <c r="D486" s="5" t="s">
        <v>694</v>
      </c>
      <c r="E486" s="5" t="s">
        <v>5</v>
      </c>
      <c r="F486" s="6">
        <f>VLOOKUP(Players[Team],Teams[],2,FALSE)</f>
        <v>29</v>
      </c>
      <c r="G486" s="3">
        <f>VLOOKUP(Players[Pos],Positions[],2,FALSE)</f>
        <v>2</v>
      </c>
      <c r="H486" s="3" t="str">
        <f>CONCATENATE("INSERT INTO Players(playerName,positionId,teamId) VALUES ('",Players[Name],"',",Players[PositionId],",",Players[TeamId],")")</f>
        <v>INSERT INTO Players(playerName,positionId,teamId) VALUES ('Zach Laskey',2,29)</v>
      </c>
      <c r="I486" s="3" t="str">
        <f>CONCATENATE("INSERT INTO Assignments(playerId,rosterId,round,pick) VALUES (",Players[PlayerId],",0,0,0)")</f>
        <v>INSERT INTO Assignments(playerId,rosterId,round,pick) VALUES (485,0,0,0)</v>
      </c>
    </row>
    <row r="487" spans="1:9" x14ac:dyDescent="0.25">
      <c r="A487" s="16">
        <v>486</v>
      </c>
      <c r="B487" s="16" t="s">
        <v>517</v>
      </c>
      <c r="C487" s="16">
        <v>486</v>
      </c>
      <c r="D487" s="16" t="s">
        <v>694</v>
      </c>
      <c r="E487" s="16" t="s">
        <v>14</v>
      </c>
      <c r="F487" s="6">
        <f>VLOOKUP(Players[Team],Teams[],2,FALSE)</f>
        <v>29</v>
      </c>
      <c r="G487" s="3">
        <f>VLOOKUP(Players[Pos],Positions[],2,FALSE)</f>
        <v>3</v>
      </c>
      <c r="H487" s="3" t="str">
        <f>CONCATENATE("INSERT INTO Players(playerName,positionId,teamId) VALUES ('",Players[Name],"',",Players[PositionId],",",Players[TeamId],")")</f>
        <v>INSERT INTO Players(playerName,positionId,teamId) VALUES ('Bradley Marquez',3,29)</v>
      </c>
      <c r="I487" s="3" t="str">
        <f>CONCATENATE("INSERT INTO Assignments(playerId,rosterId,round,pick) VALUES (",Players[PlayerId],",0,0,0)")</f>
        <v>INSERT INTO Assignments(playerId,rosterId,round,pick) VALUES (486,0,0,0)</v>
      </c>
    </row>
    <row r="488" spans="1:9" x14ac:dyDescent="0.25">
      <c r="A488" s="16">
        <v>487</v>
      </c>
      <c r="B488" s="16" t="s">
        <v>673</v>
      </c>
      <c r="C488" s="16">
        <v>487</v>
      </c>
      <c r="D488" s="5" t="s">
        <v>56</v>
      </c>
      <c r="E488" s="5" t="s">
        <v>5</v>
      </c>
      <c r="F488" s="6">
        <f>VLOOKUP(Players[Team],Teams[],2,FALSE)</f>
        <v>4</v>
      </c>
      <c r="G488" s="3">
        <f>VLOOKUP(Players[Pos],Positions[],2,FALSE)</f>
        <v>2</v>
      </c>
      <c r="H488" s="3" t="str">
        <f>CONCATENATE("INSERT INTO Players(playerName,positionId,teamId) VALUES ('",Players[Name],"',",Players[PositionId],",",Players[TeamId],")")</f>
        <v>INSERT INTO Players(playerName,positionId,teamId) VALUES ('Taiwan Jones',2,4)</v>
      </c>
      <c r="I488" s="3" t="str">
        <f>CONCATENATE("INSERT INTO Assignments(playerId,rosterId,round,pick) VALUES (",Players[PlayerId],",0,0,0)")</f>
        <v>INSERT INTO Assignments(playerId,rosterId,round,pick) VALUES (487,0,0,0)</v>
      </c>
    </row>
    <row r="489" spans="1:9" x14ac:dyDescent="0.25">
      <c r="A489" s="16">
        <v>488</v>
      </c>
      <c r="B489" s="16" t="s">
        <v>910</v>
      </c>
      <c r="C489" s="16">
        <v>488</v>
      </c>
      <c r="D489" s="16" t="s">
        <v>60</v>
      </c>
      <c r="E489" s="16" t="s">
        <v>5</v>
      </c>
      <c r="F489" s="6">
        <f>VLOOKUP(Players[Team],Teams[],2,FALSE)</f>
        <v>27</v>
      </c>
      <c r="G489" s="3">
        <f>VLOOKUP(Players[Pos],Positions[],2,FALSE)</f>
        <v>2</v>
      </c>
      <c r="H489" s="3" t="str">
        <f>CONCATENATE("INSERT INTO Players(playerName,positionId,teamId) VALUES ('",Players[Name],"',",Players[PositionId],",",Players[TeamId],")")</f>
        <v>INSERT INTO Players(playerName,positionId,teamId) VALUES ('George Farmer',2,27)</v>
      </c>
      <c r="I489" s="3" t="str">
        <f>CONCATENATE("INSERT INTO Assignments(playerId,rosterId,round,pick) VALUES (",Players[PlayerId],",0,0,0)")</f>
        <v>INSERT INTO Assignments(playerId,rosterId,round,pick) VALUES (488,0,0,0)</v>
      </c>
    </row>
    <row r="490" spans="1:9" x14ac:dyDescent="0.25">
      <c r="A490" s="16">
        <v>489</v>
      </c>
      <c r="B490" s="18" t="s">
        <v>732</v>
      </c>
      <c r="C490" s="16">
        <v>489</v>
      </c>
      <c r="D490" s="19" t="s">
        <v>9</v>
      </c>
      <c r="E490" s="19" t="s">
        <v>14</v>
      </c>
      <c r="F490" s="6">
        <f>VLOOKUP(Players[Team],Teams[],2,FALSE)</f>
        <v>16</v>
      </c>
      <c r="G490" s="3">
        <f>VLOOKUP(Players[Pos],Positions[],2,FALSE)</f>
        <v>3</v>
      </c>
      <c r="H490" s="3" t="str">
        <f>CONCATENATE("INSERT INTO Players(playerName,positionId,teamId) VALUES ('",Players[Name],"',",Players[PositionId],",",Players[TeamId],")")</f>
        <v>INSERT INTO Players(playerName,positionId,teamId) VALUES ('Antwan Goodley',3,16)</v>
      </c>
      <c r="I490" s="3" t="str">
        <f>CONCATENATE("INSERT INTO Assignments(playerId,rosterId,round,pick) VALUES (",Players[PlayerId],",0,0,0)")</f>
        <v>INSERT INTO Assignments(playerId,rosterId,round,pick) VALUES (489,0,0,0)</v>
      </c>
    </row>
    <row r="491" spans="1:9" x14ac:dyDescent="0.25">
      <c r="A491" s="16">
        <v>490</v>
      </c>
      <c r="B491" t="s">
        <v>730</v>
      </c>
      <c r="C491" s="16">
        <v>490</v>
      </c>
      <c r="D491" s="16" t="s">
        <v>9</v>
      </c>
      <c r="E491" s="16" t="s">
        <v>5</v>
      </c>
      <c r="F491" s="6">
        <f>VLOOKUP(Players[Team],Teams[],2,FALSE)</f>
        <v>16</v>
      </c>
      <c r="G491" s="3">
        <f>VLOOKUP(Players[Pos],Positions[],2,FALSE)</f>
        <v>2</v>
      </c>
      <c r="H491" s="3" t="str">
        <f>CONCATENATE("INSERT INTO Players(playerName,positionId,teamId) VALUES ('",Players[Name],"',",Players[PositionId],",",Players[TeamId],")")</f>
        <v>INSERT INTO Players(playerName,positionId,teamId) VALUES ('Anthony Sherman',2,16)</v>
      </c>
      <c r="I491" s="3" t="str">
        <f>CONCATENATE("INSERT INTO Assignments(playerId,rosterId,round,pick) VALUES (",Players[PlayerId],",0,0,0)")</f>
        <v>INSERT INTO Assignments(playerId,rosterId,round,pick) VALUES (490,0,0,0)</v>
      </c>
    </row>
    <row r="492" spans="1:9" x14ac:dyDescent="0.25">
      <c r="A492" s="16">
        <v>491</v>
      </c>
      <c r="B492" t="s">
        <v>513</v>
      </c>
      <c r="C492" s="16">
        <v>491</v>
      </c>
      <c r="D492" s="5" t="s">
        <v>29</v>
      </c>
      <c r="E492" s="5" t="s">
        <v>14</v>
      </c>
      <c r="F492" s="6">
        <f>VLOOKUP(Players[Team],Teams[],2,FALSE)</f>
        <v>22</v>
      </c>
      <c r="G492" s="3">
        <f>VLOOKUP(Players[Pos],Positions[],2,FALSE)</f>
        <v>3</v>
      </c>
      <c r="H492" s="3" t="str">
        <f>CONCATENATE("INSERT INTO Players(playerName,positionId,teamId) VALUES ('",Players[Name],"',",Players[PositionId],",",Players[TeamId],")")</f>
        <v>INSERT INTO Players(playerName,positionId,teamId) VALUES ('Lucky Whitehead',3,22)</v>
      </c>
      <c r="I492" s="3" t="str">
        <f>CONCATENATE("INSERT INTO Assignments(playerId,rosterId,round,pick) VALUES (",Players[PlayerId],",0,0,0)")</f>
        <v>INSERT INTO Assignments(playerId,rosterId,round,pick) VALUES (491,0,0,0)</v>
      </c>
    </row>
    <row r="493" spans="1:9" x14ac:dyDescent="0.25">
      <c r="A493" s="16">
        <v>492</v>
      </c>
      <c r="B493" s="16" t="s">
        <v>348</v>
      </c>
      <c r="C493" s="16">
        <v>492</v>
      </c>
      <c r="D493" s="5" t="s">
        <v>50</v>
      </c>
      <c r="E493" s="5" t="s">
        <v>1</v>
      </c>
      <c r="F493" s="6">
        <f>VLOOKUP(Players[Team],Teams[],2,FALSE)</f>
        <v>17</v>
      </c>
      <c r="G493" s="3">
        <f>VLOOKUP(Players[Pos],Positions[],2,FALSE)</f>
        <v>1</v>
      </c>
      <c r="H493" s="3" t="str">
        <f>CONCATENATE("INSERT INTO Players(playerName,positionId,teamId) VALUES ('",Players[Name],"',",Players[PositionId],",",Players[TeamId],")")</f>
        <v>INSERT INTO Players(playerName,positionId,teamId) VALUES ('Matt Moore',1,17)</v>
      </c>
      <c r="I493" s="3" t="str">
        <f>CONCATENATE("INSERT INTO Assignments(playerId,rosterId,round,pick) VALUES (",Players[PlayerId],",0,0,0)")</f>
        <v>INSERT INTO Assignments(playerId,rosterId,round,pick) VALUES (492,0,0,0)</v>
      </c>
    </row>
    <row r="494" spans="1:9" x14ac:dyDescent="0.25">
      <c r="A494" s="16">
        <v>493</v>
      </c>
      <c r="B494" s="16" t="s">
        <v>883</v>
      </c>
      <c r="C494" s="16">
        <v>493</v>
      </c>
      <c r="D494" s="16" t="s">
        <v>68</v>
      </c>
      <c r="E494" s="16" t="s">
        <v>46</v>
      </c>
      <c r="F494" s="6">
        <f>VLOOKUP(Players[Team],Teams[],2,FALSE)</f>
        <v>32</v>
      </c>
      <c r="G494" s="3">
        <f>VLOOKUP(Players[Pos],Positions[],2,FALSE)</f>
        <v>4</v>
      </c>
      <c r="H494" s="3" t="str">
        <f>CONCATENATE("INSERT INTO Players(playerName,positionId,teamId) VALUES ('",Players[Name],"',",Players[PositionId],",",Players[TeamId],")")</f>
        <v>INSERT INTO Players(playerName,positionId,teamId) VALUES ('E.J. Bibbs',4,32)</v>
      </c>
      <c r="I494" s="3" t="str">
        <f>CONCATENATE("INSERT INTO Assignments(playerId,rosterId,round,pick) VALUES (",Players[PlayerId],",0,0,0)")</f>
        <v>INSERT INTO Assignments(playerId,rosterId,round,pick) VALUES (493,0,0,0)</v>
      </c>
    </row>
    <row r="495" spans="1:9" x14ac:dyDescent="0.25">
      <c r="A495" s="16">
        <v>494</v>
      </c>
      <c r="B495" s="16" t="s">
        <v>1181</v>
      </c>
      <c r="C495" s="16">
        <v>494</v>
      </c>
      <c r="D495" s="5" t="s">
        <v>56</v>
      </c>
      <c r="E495" s="5" t="s">
        <v>1</v>
      </c>
      <c r="F495" s="6">
        <f>VLOOKUP(Players[Team],Teams[],2,FALSE)</f>
        <v>4</v>
      </c>
      <c r="G495" s="3">
        <f>VLOOKUP(Players[Pos],Positions[],2,FALSE)</f>
        <v>1</v>
      </c>
      <c r="H495" s="3" t="str">
        <f>CONCATENATE("INSERT INTO Players(playerName,positionId,teamId) VALUES ('",Players[Name],"',",Players[PositionId],",",Players[TeamId],")")</f>
        <v>INSERT INTO Players(playerName,positionId,teamId) VALUES ('T.J. Yates',1,4)</v>
      </c>
      <c r="I495" s="3" t="str">
        <f>CONCATENATE("INSERT INTO Assignments(playerId,rosterId,round,pick) VALUES (",Players[PlayerId],",0,0,0)")</f>
        <v>INSERT INTO Assignments(playerId,rosterId,round,pick) VALUES (494,0,0,0)</v>
      </c>
    </row>
    <row r="496" spans="1:9" x14ac:dyDescent="0.25">
      <c r="A496" s="16">
        <v>495</v>
      </c>
      <c r="B496" t="s">
        <v>202</v>
      </c>
      <c r="C496" s="16">
        <v>495</v>
      </c>
      <c r="D496" s="5" t="s">
        <v>31</v>
      </c>
      <c r="E496" s="5" t="s">
        <v>14</v>
      </c>
      <c r="F496" s="6">
        <f>VLOOKUP(Players[Team],Teams[],2,FALSE)</f>
        <v>28</v>
      </c>
      <c r="G496" s="3">
        <f>VLOOKUP(Players[Pos],Positions[],2,FALSE)</f>
        <v>3</v>
      </c>
      <c r="H496" s="3" t="str">
        <f>CONCATENATE("INSERT INTO Players(playerName,positionId,teamId) VALUES ('",Players[Name],"',",Players[PositionId],",",Players[TeamId],")")</f>
        <v>INSERT INTO Players(playerName,positionId,teamId) VALUES ('Jeremy Kerley',3,28)</v>
      </c>
      <c r="I496" s="3" t="str">
        <f>CONCATENATE("INSERT INTO Assignments(playerId,rosterId,round,pick) VALUES (",Players[PlayerId],",0,0,0)")</f>
        <v>INSERT INTO Assignments(playerId,rosterId,round,pick) VALUES (495,0,0,0)</v>
      </c>
    </row>
    <row r="497" spans="1:9" x14ac:dyDescent="0.25">
      <c r="A497" s="16">
        <v>496</v>
      </c>
      <c r="B497" s="16" t="s">
        <v>219</v>
      </c>
      <c r="C497" s="16">
        <v>496</v>
      </c>
      <c r="D497" s="5" t="s">
        <v>68</v>
      </c>
      <c r="E497" s="5" t="s">
        <v>46</v>
      </c>
      <c r="F497" s="6">
        <f>VLOOKUP(Players[Team],Teams[],2,FALSE)</f>
        <v>32</v>
      </c>
      <c r="G497" s="3">
        <f>VLOOKUP(Players[Pos],Positions[],2,FALSE)</f>
        <v>4</v>
      </c>
      <c r="H497" s="3" t="str">
        <f>CONCATENATE("INSERT INTO Players(playerName,positionId,teamId) VALUES ('",Players[Name],"',",Players[PositionId],",",Players[TeamId],")")</f>
        <v>INSERT INTO Players(playerName,positionId,teamId) VALUES ('Niles Paul',4,32)</v>
      </c>
      <c r="I497" s="3" t="str">
        <f>CONCATENATE("INSERT INTO Assignments(playerId,rosterId,round,pick) VALUES (",Players[PlayerId],",0,0,0)")</f>
        <v>INSERT INTO Assignments(playerId,rosterId,round,pick) VALUES (496,0,0,0)</v>
      </c>
    </row>
    <row r="498" spans="1:9" x14ac:dyDescent="0.25">
      <c r="A498" s="16">
        <v>497</v>
      </c>
      <c r="B498" t="s">
        <v>837</v>
      </c>
      <c r="C498" s="16">
        <v>497</v>
      </c>
      <c r="D498" s="16" t="s">
        <v>12</v>
      </c>
      <c r="E498" s="16" t="s">
        <v>14</v>
      </c>
      <c r="F498" s="6">
        <f>VLOOKUP(Players[Team],Teams[],2,FALSE)</f>
        <v>31</v>
      </c>
      <c r="G498" s="3">
        <f>VLOOKUP(Players[Pos],Positions[],2,FALSE)</f>
        <v>3</v>
      </c>
      <c r="H498" s="3" t="str">
        <f>CONCATENATE("INSERT INTO Players(playerName,positionId,teamId) VALUES ('",Players[Name],"',",Players[PositionId],",",Players[TeamId],")")</f>
        <v>INSERT INTO Players(playerName,positionId,teamId) VALUES ('Darius Jennings',3,31)</v>
      </c>
      <c r="I498" s="3" t="str">
        <f>CONCATENATE("INSERT INTO Assignments(playerId,rosterId,round,pick) VALUES (",Players[PlayerId],",0,0,0)")</f>
        <v>INSERT INTO Assignments(playerId,rosterId,round,pick) VALUES (497,0,0,0)</v>
      </c>
    </row>
    <row r="499" spans="1:9" x14ac:dyDescent="0.25">
      <c r="A499" s="16">
        <v>498</v>
      </c>
      <c r="B499" t="s">
        <v>168</v>
      </c>
      <c r="C499" s="16">
        <v>498</v>
      </c>
      <c r="D499" s="5" t="s">
        <v>19</v>
      </c>
      <c r="E499" s="5" t="s">
        <v>46</v>
      </c>
      <c r="F499" s="6">
        <f>VLOOKUP(Players[Team],Teams[],2,FALSE)</f>
        <v>23</v>
      </c>
      <c r="G499" s="3">
        <f>VLOOKUP(Players[Pos],Positions[],2,FALSE)</f>
        <v>4</v>
      </c>
      <c r="H499" s="3" t="str">
        <f>CONCATENATE("INSERT INTO Players(playerName,positionId,teamId) VALUES ('",Players[Name],"',",Players[PositionId],",",Players[TeamId],")")</f>
        <v>INSERT INTO Players(playerName,positionId,teamId) VALUES ('Lee Smith',4,23)</v>
      </c>
      <c r="I499" s="3" t="str">
        <f>CONCATENATE("INSERT INTO Assignments(playerId,rosterId,round,pick) VALUES (",Players[PlayerId],",0,0,0)")</f>
        <v>INSERT INTO Assignments(playerId,rosterId,round,pick) VALUES (498,0,0,0)</v>
      </c>
    </row>
    <row r="500" spans="1:9" x14ac:dyDescent="0.25">
      <c r="A500" s="16">
        <v>499</v>
      </c>
      <c r="B500" t="s">
        <v>441</v>
      </c>
      <c r="C500" s="16">
        <v>499</v>
      </c>
      <c r="D500" s="5" t="s">
        <v>12</v>
      </c>
      <c r="E500" s="5" t="s">
        <v>46</v>
      </c>
      <c r="F500" s="6">
        <f>VLOOKUP(Players[Team],Teams[],2,FALSE)</f>
        <v>31</v>
      </c>
      <c r="G500" s="3">
        <f>VLOOKUP(Players[Pos],Positions[],2,FALSE)</f>
        <v>4</v>
      </c>
      <c r="H500" s="3" t="str">
        <f>CONCATENATE("INSERT INTO Players(playerName,positionId,teamId) VALUES ('",Players[Name],"',",Players[PositionId],",",Players[TeamId],")")</f>
        <v>INSERT INTO Players(playerName,positionId,teamId) VALUES ('Tim Semisch',4,31)</v>
      </c>
      <c r="I500" s="3" t="str">
        <f>CONCATENATE("INSERT INTO Assignments(playerId,rosterId,round,pick) VALUES (",Players[PlayerId],",0,0,0)")</f>
        <v>INSERT INTO Assignments(playerId,rosterId,round,pick) VALUES (499,0,0,0)</v>
      </c>
    </row>
    <row r="501" spans="1:9" x14ac:dyDescent="0.25">
      <c r="A501" s="16">
        <v>500</v>
      </c>
      <c r="B501" t="s">
        <v>924</v>
      </c>
      <c r="C501" s="16">
        <v>500</v>
      </c>
      <c r="D501" s="5" t="s">
        <v>7</v>
      </c>
      <c r="E501" s="5" t="s">
        <v>14</v>
      </c>
      <c r="F501" s="6">
        <f>VLOOKUP(Players[Team],Teams[],2,FALSE)</f>
        <v>18</v>
      </c>
      <c r="G501" s="3">
        <f>VLOOKUP(Players[Pos],Positions[],2,FALSE)</f>
        <v>3</v>
      </c>
      <c r="H501" s="3" t="str">
        <f>CONCATENATE("INSERT INTO Players(playerName,positionId,teamId) VALUES ('",Players[Name],"',",Players[PositionId],",",Players[TeamId],")")</f>
        <v>INSERT INTO Players(playerName,positionId,teamId) VALUES ('Isaac Fruechte',3,18)</v>
      </c>
      <c r="I501" s="3" t="str">
        <f>CONCATENATE("INSERT INTO Assignments(playerId,rosterId,round,pick) VALUES (",Players[PlayerId],",0,0,0)")</f>
        <v>INSERT INTO Assignments(playerId,rosterId,round,pick) VALUES (500,0,0,0)</v>
      </c>
    </row>
    <row r="502" spans="1:9" x14ac:dyDescent="0.25">
      <c r="A502" s="16">
        <v>501</v>
      </c>
      <c r="B502" t="s">
        <v>707</v>
      </c>
      <c r="C502" s="16">
        <v>501</v>
      </c>
      <c r="D502" s="16" t="s">
        <v>31</v>
      </c>
      <c r="E502" s="16" t="s">
        <v>14</v>
      </c>
      <c r="F502" s="6">
        <f>VLOOKUP(Players[Team],Teams[],2,FALSE)</f>
        <v>28</v>
      </c>
      <c r="G502" s="3">
        <f>VLOOKUP(Players[Pos],Positions[],2,FALSE)</f>
        <v>3</v>
      </c>
      <c r="H502" s="3" t="str">
        <f>CONCATENATE("INSERT INTO Players(playerName,positionId,teamId) VALUES ('",Players[Name],"',",Players[PositionId],",",Players[TeamId],")")</f>
        <v>INSERT INTO Players(playerName,positionId,teamId) VALUES ('Aldrick Robinson',3,28)</v>
      </c>
      <c r="I502" s="3" t="str">
        <f>CONCATENATE("INSERT INTO Assignments(playerId,rosterId,round,pick) VALUES (",Players[PlayerId],",0,0,0)")</f>
        <v>INSERT INTO Assignments(playerId,rosterId,round,pick) VALUES (501,0,0,0)</v>
      </c>
    </row>
    <row r="503" spans="1:9" x14ac:dyDescent="0.25">
      <c r="A503" s="16">
        <v>502</v>
      </c>
      <c r="B503" t="s">
        <v>991</v>
      </c>
      <c r="C503" s="16">
        <v>502</v>
      </c>
      <c r="D503" s="5" t="s">
        <v>4</v>
      </c>
      <c r="E503" s="5" t="s">
        <v>5</v>
      </c>
      <c r="F503" s="6">
        <f>VLOOKUP(Players[Team],Teams[],2,FALSE)</f>
        <v>13</v>
      </c>
      <c r="G503" s="3">
        <f>VLOOKUP(Players[Pos],Positions[],2,FALSE)</f>
        <v>2</v>
      </c>
      <c r="H503" s="3" t="str">
        <f>CONCATENATE("INSERT INTO Players(playerName,positionId,teamId) VALUES ('",Players[Name],"',",Players[PositionId],",",Players[TeamId],")")</f>
        <v>INSERT INTO Players(playerName,positionId,teamId) VALUES ('Jordan Todman',2,13)</v>
      </c>
      <c r="I503" s="3" t="str">
        <f>CONCATENATE("INSERT INTO Assignments(playerId,rosterId,round,pick) VALUES (",Players[PlayerId],",0,0,0)")</f>
        <v>INSERT INTO Assignments(playerId,rosterId,round,pick) VALUES (502,0,0,0)</v>
      </c>
    </row>
    <row r="504" spans="1:9" x14ac:dyDescent="0.25">
      <c r="A504" s="16">
        <v>503</v>
      </c>
      <c r="B504" t="s">
        <v>492</v>
      </c>
      <c r="C504" s="16">
        <v>503</v>
      </c>
      <c r="D504" s="16" t="s">
        <v>27</v>
      </c>
      <c r="E504" s="16" t="s">
        <v>14</v>
      </c>
      <c r="F504" s="6">
        <f>VLOOKUP(Players[Team],Teams[],2,FALSE)</f>
        <v>21</v>
      </c>
      <c r="G504" s="3">
        <f>VLOOKUP(Players[Pos],Positions[],2,FALSE)</f>
        <v>3</v>
      </c>
      <c r="H504" s="3" t="str">
        <f>CONCATENATE("INSERT INTO Players(playerName,positionId,teamId) VALUES ('",Players[Name],"',",Players[PositionId],",",Players[TeamId],")")</f>
        <v>INSERT INTO Players(playerName,positionId,teamId) VALUES ('Andrew Turzilli',3,21)</v>
      </c>
      <c r="I504" s="3" t="str">
        <f>CONCATENATE("INSERT INTO Assignments(playerId,rosterId,round,pick) VALUES (",Players[PlayerId],",0,0,0)")</f>
        <v>INSERT INTO Assignments(playerId,rosterId,round,pick) VALUES (503,0,0,0)</v>
      </c>
    </row>
    <row r="505" spans="1:9" x14ac:dyDescent="0.25">
      <c r="A505" s="16">
        <v>504</v>
      </c>
      <c r="B505" t="s">
        <v>877</v>
      </c>
      <c r="C505" s="16">
        <v>504</v>
      </c>
      <c r="D505" s="16" t="s">
        <v>43</v>
      </c>
      <c r="E505" s="16" t="s">
        <v>14</v>
      </c>
      <c r="F505" s="6">
        <f>VLOOKUP(Players[Team],Teams[],2,FALSE)</f>
        <v>30</v>
      </c>
      <c r="G505" s="3">
        <f>VLOOKUP(Players[Pos],Positions[],2,FALSE)</f>
        <v>3</v>
      </c>
      <c r="H505" s="3" t="str">
        <f>CONCATENATE("INSERT INTO Players(playerName,positionId,teamId) VALUES ('",Players[Name],"',",Players[PositionId],",",Players[TeamId],")")</f>
        <v>INSERT INTO Players(playerName,positionId,teamId) VALUES ('Donteea Dye',3,30)</v>
      </c>
      <c r="I505" s="3" t="str">
        <f>CONCATENATE("INSERT INTO Assignments(playerId,rosterId,round,pick) VALUES (",Players[PlayerId],",0,0,0)")</f>
        <v>INSERT INTO Assignments(playerId,rosterId,round,pick) VALUES (504,0,0,0)</v>
      </c>
    </row>
    <row r="506" spans="1:9" x14ac:dyDescent="0.25">
      <c r="A506" s="16">
        <v>505</v>
      </c>
      <c r="B506" t="s">
        <v>937</v>
      </c>
      <c r="C506" s="16">
        <v>505</v>
      </c>
      <c r="D506" s="5" t="s">
        <v>60</v>
      </c>
      <c r="E506" s="5" t="s">
        <v>1</v>
      </c>
      <c r="F506" s="6">
        <f>VLOOKUP(Players[Team],Teams[],2,FALSE)</f>
        <v>27</v>
      </c>
      <c r="G506" s="3">
        <f>VLOOKUP(Players[Pos],Positions[],2,FALSE)</f>
        <v>1</v>
      </c>
      <c r="H506" s="3" t="str">
        <f>CONCATENATE("INSERT INTO Players(playerName,positionId,teamId) VALUES ('",Players[Name],"',",Players[PositionId],",",Players[TeamId],")")</f>
        <v>INSERT INTO Players(playerName,positionId,teamId) VALUES ('Jake Heaps',1,27)</v>
      </c>
      <c r="I506" s="3" t="str">
        <f>CONCATENATE("INSERT INTO Assignments(playerId,rosterId,round,pick) VALUES (",Players[PlayerId],",0,0,0)")</f>
        <v>INSERT INTO Assignments(playerId,rosterId,round,pick) VALUES (505,0,0,0)</v>
      </c>
    </row>
    <row r="507" spans="1:9" x14ac:dyDescent="0.25">
      <c r="A507" s="16">
        <v>506</v>
      </c>
      <c r="B507" t="s">
        <v>893</v>
      </c>
      <c r="C507" s="16">
        <v>506</v>
      </c>
      <c r="D507" s="16" t="s">
        <v>12</v>
      </c>
      <c r="E507" s="16" t="s">
        <v>14</v>
      </c>
      <c r="F507" s="6">
        <f>VLOOKUP(Players[Team],Teams[],2,FALSE)</f>
        <v>31</v>
      </c>
      <c r="G507" s="3">
        <f>VLOOKUP(Players[Pos],Positions[],2,FALSE)</f>
        <v>3</v>
      </c>
      <c r="H507" s="3" t="str">
        <f>CONCATENATE("INSERT INTO Players(playerName,positionId,teamId) VALUES ('",Players[Name],"',",Players[PositionId],",",Players[TeamId],")")</f>
        <v>INSERT INTO Players(playerName,positionId,teamId) VALUES ('Eric Weems',3,31)</v>
      </c>
      <c r="I507" s="3" t="str">
        <f>CONCATENATE("INSERT INTO Assignments(playerId,rosterId,round,pick) VALUES (",Players[PlayerId],",0,0,0)")</f>
        <v>INSERT INTO Assignments(playerId,rosterId,round,pick) VALUES (506,0,0,0)</v>
      </c>
    </row>
    <row r="508" spans="1:9" x14ac:dyDescent="0.25">
      <c r="A508" s="16">
        <v>507</v>
      </c>
      <c r="B508" t="s">
        <v>1059</v>
      </c>
      <c r="C508" s="16">
        <v>507</v>
      </c>
      <c r="D508" s="5" t="s">
        <v>68</v>
      </c>
      <c r="E508" s="5" t="s">
        <v>46</v>
      </c>
      <c r="F508" s="6">
        <f>VLOOKUP(Players[Team],Teams[],2,FALSE)</f>
        <v>32</v>
      </c>
      <c r="G508" s="3">
        <f>VLOOKUP(Players[Pos],Positions[],2,FALSE)</f>
        <v>4</v>
      </c>
      <c r="H508" s="3" t="str">
        <f>CONCATENATE("INSERT INTO Players(playerName,positionId,teamId) VALUES ('",Players[Name],"',",Players[PositionId],",",Players[TeamId],")")</f>
        <v>INSERT INTO Players(playerName,positionId,teamId) VALUES ('Manasseh Garner',4,32)</v>
      </c>
      <c r="I508" s="3" t="str">
        <f>CONCATENATE("INSERT INTO Assignments(playerId,rosterId,round,pick) VALUES (",Players[PlayerId],",0,0,0)")</f>
        <v>INSERT INTO Assignments(playerId,rosterId,round,pick) VALUES (507,0,0,0)</v>
      </c>
    </row>
    <row r="509" spans="1:9" x14ac:dyDescent="0.25">
      <c r="A509" s="16">
        <v>508</v>
      </c>
      <c r="B509" t="s">
        <v>832</v>
      </c>
      <c r="C509" s="16">
        <v>508</v>
      </c>
      <c r="D509" s="16" t="s">
        <v>34</v>
      </c>
      <c r="E509" s="16" t="s">
        <v>46</v>
      </c>
      <c r="F509" s="6">
        <f>VLOOKUP(Players[Team],Teams[],2,FALSE)</f>
        <v>6</v>
      </c>
      <c r="G509" s="3">
        <f>VLOOKUP(Players[Pos],Positions[],2,FALSE)</f>
        <v>4</v>
      </c>
      <c r="H509" s="3" t="str">
        <f>CONCATENATE("INSERT INTO Players(playerName,positionId,teamId) VALUES ('",Players[Name],"',",Players[PositionId],",",Players[TeamId],")")</f>
        <v>INSERT INTO Players(playerName,positionId,teamId) VALUES ('Daniel Brown',4,6)</v>
      </c>
      <c r="I509" s="3" t="str">
        <f>CONCATENATE("INSERT INTO Assignments(playerId,rosterId,round,pick) VALUES (",Players[PlayerId],",0,0,0)")</f>
        <v>INSERT INTO Assignments(playerId,rosterId,round,pick) VALUES (508,0,0,0)</v>
      </c>
    </row>
    <row r="510" spans="1:9" x14ac:dyDescent="0.25">
      <c r="A510" s="16">
        <v>509</v>
      </c>
      <c r="B510" t="s">
        <v>550</v>
      </c>
      <c r="C510" s="16">
        <v>509</v>
      </c>
      <c r="D510" s="16" t="s">
        <v>60</v>
      </c>
      <c r="E510" s="16" t="s">
        <v>46</v>
      </c>
      <c r="F510" s="6">
        <f>VLOOKUP(Players[Team],Teams[],2,FALSE)</f>
        <v>27</v>
      </c>
      <c r="G510" s="3">
        <f>VLOOKUP(Players[Pos],Positions[],2,FALSE)</f>
        <v>4</v>
      </c>
      <c r="H510" s="3" t="str">
        <f>CONCATENATE("INSERT INTO Players(playerName,positionId,teamId) VALUES ('",Players[Name],"',",Players[PositionId],",",Players[TeamId],")")</f>
        <v>INSERT INTO Players(playerName,positionId,teamId) VALUES ('Brandon Cottom',4,27)</v>
      </c>
      <c r="I510" s="3" t="str">
        <f>CONCATENATE("INSERT INTO Assignments(playerId,rosterId,round,pick) VALUES (",Players[PlayerId],",0,0,0)")</f>
        <v>INSERT INTO Assignments(playerId,rosterId,round,pick) VALUES (509,0,0,0)</v>
      </c>
    </row>
    <row r="511" spans="1:9" x14ac:dyDescent="0.25">
      <c r="A511" s="16">
        <v>510</v>
      </c>
      <c r="B511" t="s">
        <v>439</v>
      </c>
      <c r="C511" s="16">
        <v>510</v>
      </c>
      <c r="D511" s="5" t="s">
        <v>43</v>
      </c>
      <c r="E511" s="5" t="s">
        <v>46</v>
      </c>
      <c r="F511" s="6">
        <f>VLOOKUP(Players[Team],Teams[],2,FALSE)</f>
        <v>30</v>
      </c>
      <c r="G511" s="3">
        <f>VLOOKUP(Players[Pos],Positions[],2,FALSE)</f>
        <v>4</v>
      </c>
      <c r="H511" s="3" t="str">
        <f>CONCATENATE("INSERT INTO Players(playerName,positionId,teamId) VALUES ('",Players[Name],"',",Players[PositionId],",",Players[TeamId],")")</f>
        <v>INSERT INTO Players(playerName,positionId,teamId) VALUES ('Tevin Westbrook',4,30)</v>
      </c>
      <c r="I511" s="3" t="str">
        <f>CONCATENATE("INSERT INTO Assignments(playerId,rosterId,round,pick) VALUES (",Players[PlayerId],",0,0,0)")</f>
        <v>INSERT INTO Assignments(playerId,rosterId,round,pick) VALUES (510,0,0,0)</v>
      </c>
    </row>
    <row r="512" spans="1:9" x14ac:dyDescent="0.25">
      <c r="A512" s="16">
        <v>511</v>
      </c>
      <c r="B512" t="s">
        <v>866</v>
      </c>
      <c r="C512" s="16">
        <v>511</v>
      </c>
      <c r="D512" s="16" t="s">
        <v>29</v>
      </c>
      <c r="E512" s="16" t="s">
        <v>14</v>
      </c>
      <c r="F512" s="6">
        <f>VLOOKUP(Players[Team],Teams[],2,FALSE)</f>
        <v>22</v>
      </c>
      <c r="G512" s="3">
        <f>VLOOKUP(Players[Pos],Positions[],2,FALSE)</f>
        <v>3</v>
      </c>
      <c r="H512" s="3" t="str">
        <f>CONCATENATE("INSERT INTO Players(playerName,positionId,teamId) VALUES ('",Players[Name],"',",Players[PositionId],",",Players[TeamId],")")</f>
        <v>INSERT INTO Players(playerName,positionId,teamId) VALUES ('Deshon Foxx',3,22)</v>
      </c>
      <c r="I512" s="3" t="str">
        <f>CONCATENATE("INSERT INTO Assignments(playerId,rosterId,round,pick) VALUES (",Players[PlayerId],",0,0,0)")</f>
        <v>INSERT INTO Assignments(playerId,rosterId,round,pick) VALUES (511,0,0,0)</v>
      </c>
    </row>
    <row r="513" spans="1:9" x14ac:dyDescent="0.25">
      <c r="A513" s="16">
        <v>512</v>
      </c>
      <c r="B513" t="s">
        <v>491</v>
      </c>
      <c r="C513" s="16">
        <v>512</v>
      </c>
      <c r="D513" s="5" t="s">
        <v>41</v>
      </c>
      <c r="E513" s="5" t="s">
        <v>14</v>
      </c>
      <c r="F513" s="6">
        <f>VLOOKUP(Players[Team],Teams[],2,FALSE)</f>
        <v>8</v>
      </c>
      <c r="G513" s="3">
        <f>VLOOKUP(Players[Pos],Positions[],2,FALSE)</f>
        <v>3</v>
      </c>
      <c r="H513" s="3" t="str">
        <f>CONCATENATE("INSERT INTO Players(playerName,positionId,teamId) VALUES ('",Players[Name],"',",Players[PositionId],",",Players[TeamId],")")</f>
        <v>INSERT INTO Players(playerName,positionId,teamId) VALUES ('Kasen Williams',3,8)</v>
      </c>
      <c r="I513" s="3" t="str">
        <f>CONCATENATE("INSERT INTO Assignments(playerId,rosterId,round,pick) VALUES (",Players[PlayerId],",0,0,0)")</f>
        <v>INSERT INTO Assignments(playerId,rosterId,round,pick) VALUES (512,0,0,0)</v>
      </c>
    </row>
    <row r="514" spans="1:9" x14ac:dyDescent="0.25">
      <c r="A514" s="16">
        <v>513</v>
      </c>
      <c r="B514" t="s">
        <v>1194</v>
      </c>
      <c r="C514" s="16">
        <v>513</v>
      </c>
      <c r="D514" s="5" t="s">
        <v>15</v>
      </c>
      <c r="E514" s="5" t="s">
        <v>5</v>
      </c>
      <c r="F514" s="6">
        <f>VLOOKUP(Players[Team],Teams[],2,FALSE)</f>
        <v>25</v>
      </c>
      <c r="G514" s="3">
        <f>VLOOKUP(Players[Pos],Positions[],2,FALSE)</f>
        <v>2</v>
      </c>
      <c r="H514" s="3" t="str">
        <f>CONCATENATE("INSERT INTO Players(playerName,positionId,teamId) VALUES ('",Players[Name],"',",Players[PositionId],",",Players[TeamId],")")</f>
        <v>INSERT INTO Players(playerName,positionId,teamId) VALUES ('Terrell Watson',2,25)</v>
      </c>
      <c r="I514" s="3" t="str">
        <f>CONCATENATE("INSERT INTO Assignments(playerId,rosterId,round,pick) VALUES (",Players[PlayerId],",0,0,0)")</f>
        <v>INSERT INTO Assignments(playerId,rosterId,round,pick) VALUES (513,0,0,0)</v>
      </c>
    </row>
    <row r="515" spans="1:9" x14ac:dyDescent="0.25">
      <c r="A515" s="16">
        <v>514</v>
      </c>
      <c r="B515" s="16" t="s">
        <v>528</v>
      </c>
      <c r="C515" s="16">
        <v>514</v>
      </c>
      <c r="D515" s="16" t="s">
        <v>7</v>
      </c>
      <c r="E515" s="16" t="s">
        <v>5</v>
      </c>
      <c r="F515" s="6">
        <f>VLOOKUP(Players[Team],Teams[],2,FALSE)</f>
        <v>18</v>
      </c>
      <c r="G515" s="3">
        <f>VLOOKUP(Players[Pos],Positions[],2,FALSE)</f>
        <v>2</v>
      </c>
      <c r="H515" s="3" t="str">
        <f>CONCATENATE("INSERT INTO Players(playerName,positionId,teamId) VALUES ('",Players[Name],"',",Players[PositionId],",",Players[TeamId],")")</f>
        <v>INSERT INTO Players(playerName,positionId,teamId) VALUES ('Bronson Hill',2,18)</v>
      </c>
      <c r="I515" s="3" t="str">
        <f>CONCATENATE("INSERT INTO Assignments(playerId,rosterId,round,pick) VALUES (",Players[PlayerId],",0,0,0)")</f>
        <v>INSERT INTO Assignments(playerId,rosterId,round,pick) VALUES (514,0,0,0)</v>
      </c>
    </row>
    <row r="516" spans="1:9" x14ac:dyDescent="0.25">
      <c r="A516" s="16">
        <v>515</v>
      </c>
      <c r="B516" t="s">
        <v>613</v>
      </c>
      <c r="C516" s="16">
        <v>515</v>
      </c>
      <c r="D516" s="5" t="s">
        <v>9</v>
      </c>
      <c r="E516" s="5" t="s">
        <v>46</v>
      </c>
      <c r="F516" s="6">
        <f>VLOOKUP(Players[Team],Teams[],2,FALSE)</f>
        <v>16</v>
      </c>
      <c r="G516" s="3">
        <f>VLOOKUP(Players[Pos],Positions[],2,FALSE)</f>
        <v>4</v>
      </c>
      <c r="H516" s="3" t="str">
        <f>CONCATENATE("INSERT INTO Players(playerName,positionId,teamId) VALUES ('",Players[Name],"',",Players[PositionId],",",Players[TeamId],")")</f>
        <v>INSERT INTO Players(playerName,positionId,teamId) VALUES ('Ross Travis',4,16)</v>
      </c>
      <c r="I516" s="3" t="str">
        <f>CONCATENATE("INSERT INTO Assignments(playerId,rosterId,round,pick) VALUES (",Players[PlayerId],",0,0,0)")</f>
        <v>INSERT INTO Assignments(playerId,rosterId,round,pick) VALUES (515,0,0,0)</v>
      </c>
    </row>
    <row r="517" spans="1:9" x14ac:dyDescent="0.25">
      <c r="A517" s="16">
        <v>516</v>
      </c>
      <c r="B517" t="s">
        <v>565</v>
      </c>
      <c r="C517" s="16">
        <v>516</v>
      </c>
      <c r="D517" s="16" t="s">
        <v>577</v>
      </c>
      <c r="E517" s="16" t="s">
        <v>5</v>
      </c>
      <c r="F517" s="6">
        <f>VLOOKUP(Players[Team],Teams[],2,FALSE)</f>
        <v>15</v>
      </c>
      <c r="G517" s="3">
        <f>VLOOKUP(Players[Pos],Positions[],2,FALSE)</f>
        <v>2</v>
      </c>
      <c r="H517" s="3" t="str">
        <f>CONCATENATE("INSERT INTO Players(playerName,positionId,teamId) VALUES ('",Players[Name],"',",Players[PositionId],",",Players[TeamId],")")</f>
        <v>INSERT INTO Players(playerName,positionId,teamId) VALUES ('DuJuan Harris',2,15)</v>
      </c>
      <c r="I517" s="3" t="str">
        <f>CONCATENATE("INSERT INTO Assignments(playerId,rosterId,round,pick) VALUES (",Players[PlayerId],",0,0,0)")</f>
        <v>INSERT INTO Assignments(playerId,rosterId,round,pick) VALUES (516,0,0,0)</v>
      </c>
    </row>
    <row r="518" spans="1:9" x14ac:dyDescent="0.25">
      <c r="A518" s="16">
        <v>517</v>
      </c>
      <c r="B518" s="16" t="s">
        <v>639</v>
      </c>
      <c r="C518" s="16">
        <v>517</v>
      </c>
      <c r="D518" s="5" t="s">
        <v>60</v>
      </c>
      <c r="E518" s="5" t="s">
        <v>14</v>
      </c>
      <c r="F518" s="6">
        <f>VLOOKUP(Players[Team],Teams[],2,FALSE)</f>
        <v>27</v>
      </c>
      <c r="G518" s="3">
        <f>VLOOKUP(Players[Pos],Positions[],2,FALSE)</f>
        <v>3</v>
      </c>
      <c r="H518" s="3" t="str">
        <f>CONCATENATE("INSERT INTO Players(playerName,positionId,teamId) VALUES ('",Players[Name],"',",Players[PositionId],",",Players[TeamId],")")</f>
        <v>INSERT INTO Players(playerName,positionId,teamId) VALUES ('Jamel Johnson',3,27)</v>
      </c>
      <c r="I518" s="3" t="str">
        <f>CONCATENATE("INSERT INTO Assignments(playerId,rosterId,round,pick) VALUES (",Players[PlayerId],",0,0,0)")</f>
        <v>INSERT INTO Assignments(playerId,rosterId,round,pick) VALUES (517,0,0,0)</v>
      </c>
    </row>
    <row r="519" spans="1:9" x14ac:dyDescent="0.25">
      <c r="A519" s="16">
        <v>518</v>
      </c>
      <c r="B519" s="16" t="s">
        <v>1146</v>
      </c>
      <c r="C519" s="16">
        <v>518</v>
      </c>
      <c r="D519" s="5" t="s">
        <v>60</v>
      </c>
      <c r="E519" s="5" t="s">
        <v>46</v>
      </c>
      <c r="F519" s="6">
        <f>VLOOKUP(Players[Team],Teams[],2,FALSE)</f>
        <v>27</v>
      </c>
      <c r="G519" s="3">
        <f>VLOOKUP(Players[Pos],Positions[],2,FALSE)</f>
        <v>4</v>
      </c>
      <c r="H519" s="3" t="str">
        <f>CONCATENATE("INSERT INTO Players(playerName,positionId,teamId) VALUES ('",Players[Name],"',",Players[PositionId],",",Players[TeamId],")")</f>
        <v>INSERT INTO Players(playerName,positionId,teamId) VALUES ('Ronnie Shields',4,27)</v>
      </c>
      <c r="I519" s="3" t="str">
        <f>CONCATENATE("INSERT INTO Assignments(playerId,rosterId,round,pick) VALUES (",Players[PlayerId],",0,0,0)")</f>
        <v>INSERT INTO Assignments(playerId,rosterId,round,pick) VALUES (518,0,0,0)</v>
      </c>
    </row>
    <row r="520" spans="1:9" x14ac:dyDescent="0.25">
      <c r="A520" s="16">
        <v>519</v>
      </c>
      <c r="B520" t="s">
        <v>725</v>
      </c>
      <c r="C520" s="16">
        <v>519</v>
      </c>
      <c r="D520" s="16" t="s">
        <v>13</v>
      </c>
      <c r="E520" s="16" t="s">
        <v>14</v>
      </c>
      <c r="F520" s="6">
        <f>VLOOKUP(Players[Team],Teams[],2,FALSE)</f>
        <v>2</v>
      </c>
      <c r="G520" s="3">
        <f>VLOOKUP(Players[Pos],Positions[],2,FALSE)</f>
        <v>3</v>
      </c>
      <c r="H520" s="3" t="str">
        <f>CONCATENATE("INSERT INTO Players(playerName,positionId,teamId) VALUES ('",Players[Name],"',",Players[PositionId],",",Players[TeamId],")")</f>
        <v>INSERT INTO Players(playerName,positionId,teamId) VALUES ('Anthony Dable',3,2)</v>
      </c>
      <c r="I520" s="3" t="str">
        <f>CONCATENATE("INSERT INTO Assignments(playerId,rosterId,round,pick) VALUES (",Players[PlayerId],",0,0,0)")</f>
        <v>INSERT INTO Assignments(playerId,rosterId,round,pick) VALUES (519,0,0,0)</v>
      </c>
    </row>
    <row r="521" spans="1:9" x14ac:dyDescent="0.25">
      <c r="A521" s="16">
        <v>520</v>
      </c>
      <c r="B521" t="s">
        <v>1238</v>
      </c>
      <c r="C521" s="16">
        <v>520</v>
      </c>
      <c r="D521" s="5" t="s">
        <v>26</v>
      </c>
      <c r="E521" s="5" t="s">
        <v>14</v>
      </c>
      <c r="F521" s="6">
        <f>VLOOKUP(Players[Team],Teams[],2,FALSE)</f>
        <v>20</v>
      </c>
      <c r="G521" s="3">
        <f>VLOOKUP(Players[Pos],Positions[],2,FALSE)</f>
        <v>3</v>
      </c>
      <c r="H521" s="3" t="str">
        <f>CONCATENATE("INSERT INTO Players(playerName,positionId,teamId) VALUES ('",Players[Name],"',",Players[PositionId],",",Players[TeamId],")")</f>
        <v>INSERT INTO Players(playerName,positionId,teamId) VALUES ('Xavier Rush',3,20)</v>
      </c>
      <c r="I521" s="3" t="str">
        <f>CONCATENATE("INSERT INTO Assignments(playerId,rosterId,round,pick) VALUES (",Players[PlayerId],",0,0,0)")</f>
        <v>INSERT INTO Assignments(playerId,rosterId,round,pick) VALUES (520,0,0,0)</v>
      </c>
    </row>
    <row r="522" spans="1:9" x14ac:dyDescent="0.25">
      <c r="A522" s="16">
        <v>521</v>
      </c>
      <c r="B522" t="s">
        <v>566</v>
      </c>
      <c r="C522" s="16">
        <v>521</v>
      </c>
      <c r="D522" s="5" t="s">
        <v>56</v>
      </c>
      <c r="E522" s="5" t="s">
        <v>5</v>
      </c>
      <c r="F522" s="6">
        <f>VLOOKUP(Players[Team],Teams[],2,FALSE)</f>
        <v>4</v>
      </c>
      <c r="G522" s="3">
        <f>VLOOKUP(Players[Pos],Positions[],2,FALSE)</f>
        <v>2</v>
      </c>
      <c r="H522" s="3" t="str">
        <f>CONCATENATE("INSERT INTO Players(playerName,positionId,teamId) VALUES ('",Players[Name],"',",Players[PositionId],",",Players[TeamId],")")</f>
        <v>INSERT INTO Players(playerName,positionId,teamId) VALUES ('Patrick DiMarco',2,4)</v>
      </c>
      <c r="I522" s="3" t="str">
        <f>CONCATENATE("INSERT INTO Assignments(playerId,rosterId,round,pick) VALUES (",Players[PlayerId],",0,0,0)")</f>
        <v>INSERT INTO Assignments(playerId,rosterId,round,pick) VALUES (521,0,0,0)</v>
      </c>
    </row>
    <row r="523" spans="1:9" x14ac:dyDescent="0.25">
      <c r="A523" s="16">
        <v>522</v>
      </c>
      <c r="B523" t="s">
        <v>573</v>
      </c>
      <c r="C523" s="16">
        <v>522</v>
      </c>
      <c r="D523" s="5" t="s">
        <v>32</v>
      </c>
      <c r="E523" s="5" t="s">
        <v>1</v>
      </c>
      <c r="F523" s="6">
        <f>VLOOKUP(Players[Team],Teams[],2,FALSE)</f>
        <v>14</v>
      </c>
      <c r="G523" s="3">
        <f>VLOOKUP(Players[Pos],Positions[],2,FALSE)</f>
        <v>1</v>
      </c>
      <c r="H523" s="3" t="str">
        <f>CONCATENATE("INSERT INTO Players(playerName,positionId,teamId) VALUES ('",Players[Name],"',",Players[PositionId],",",Players[TeamId],")")</f>
        <v>INSERT INTO Players(playerName,positionId,teamId) VALUES ('Scott Tolzien',1,14)</v>
      </c>
      <c r="I523" s="3" t="str">
        <f>CONCATENATE("INSERT INTO Assignments(playerId,rosterId,round,pick) VALUES (",Players[PlayerId],",0,0,0)")</f>
        <v>INSERT INTO Assignments(playerId,rosterId,round,pick) VALUES (522,0,0,0)</v>
      </c>
    </row>
    <row r="524" spans="1:9" x14ac:dyDescent="0.25">
      <c r="A524" s="16">
        <v>523</v>
      </c>
      <c r="B524" t="s">
        <v>11</v>
      </c>
      <c r="C524" s="16">
        <v>523</v>
      </c>
      <c r="D524" s="16" t="s">
        <v>23</v>
      </c>
      <c r="E524" s="16" t="s">
        <v>5</v>
      </c>
      <c r="F524" s="6">
        <f>VLOOKUP(Players[Team],Teams[],2,FALSE)</f>
        <v>1</v>
      </c>
      <c r="G524" s="3">
        <f>VLOOKUP(Players[Pos],Positions[],2,FALSE)</f>
        <v>2</v>
      </c>
      <c r="H524" s="3" t="str">
        <f>CONCATENATE("INSERT INTO Players(playerName,positionId,teamId) VALUES ('",Players[Name],"',",Players[PositionId],",",Players[TeamId],")")</f>
        <v>INSERT INTO Players(playerName,positionId,teamId) VALUES ('Chris Johnson',2,1)</v>
      </c>
      <c r="I524" s="3" t="str">
        <f>CONCATENATE("INSERT INTO Assignments(playerId,rosterId,round,pick) VALUES (",Players[PlayerId],",0,0,0)")</f>
        <v>INSERT INTO Assignments(playerId,rosterId,round,pick) VALUES (523,0,0,0)</v>
      </c>
    </row>
    <row r="525" spans="1:9" x14ac:dyDescent="0.25">
      <c r="A525" s="16">
        <v>524</v>
      </c>
      <c r="B525" t="s">
        <v>804</v>
      </c>
      <c r="C525" s="16">
        <v>524</v>
      </c>
      <c r="D525" s="16" t="s">
        <v>29</v>
      </c>
      <c r="E525" s="16" t="s">
        <v>1</v>
      </c>
      <c r="F525" s="6">
        <f>VLOOKUP(Players[Team],Teams[],2,FALSE)</f>
        <v>22</v>
      </c>
      <c r="G525" s="3">
        <f>VLOOKUP(Players[Pos],Positions[],2,FALSE)</f>
        <v>1</v>
      </c>
      <c r="H525" s="3" t="str">
        <f>CONCATENATE("INSERT INTO Players(playerName,positionId,teamId) VALUES ('",Players[Name],"',",Players[PositionId],",",Players[TeamId],")")</f>
        <v>INSERT INTO Players(playerName,positionId,teamId) VALUES ('Christian Hackenberg',1,22)</v>
      </c>
      <c r="I525" s="3" t="str">
        <f>CONCATENATE("INSERT INTO Assignments(playerId,rosterId,round,pick) VALUES (",Players[PlayerId],",0,0,0)")</f>
        <v>INSERT INTO Assignments(playerId,rosterId,round,pick) VALUES (524,0,0,0)</v>
      </c>
    </row>
    <row r="526" spans="1:9" x14ac:dyDescent="0.25">
      <c r="A526" s="16">
        <v>525</v>
      </c>
      <c r="B526" t="s">
        <v>99</v>
      </c>
      <c r="C526" s="16">
        <v>525</v>
      </c>
      <c r="D526" s="16" t="s">
        <v>34</v>
      </c>
      <c r="E526" s="16" t="s">
        <v>14</v>
      </c>
      <c r="F526" s="6">
        <f>VLOOKUP(Players[Team],Teams[],2,FALSE)</f>
        <v>6</v>
      </c>
      <c r="G526" s="3">
        <f>VLOOKUP(Players[Pos],Positions[],2,FALSE)</f>
        <v>3</v>
      </c>
      <c r="H526" s="3" t="str">
        <f>CONCATENATE("INSERT INTO Players(playerName,positionId,teamId) VALUES ('",Players[Name],"',",Players[PositionId],",",Players[TeamId],")")</f>
        <v>INSERT INTO Players(playerName,positionId,teamId) VALUES ('Eddie Royal',3,6)</v>
      </c>
      <c r="I526" s="3" t="str">
        <f>CONCATENATE("INSERT INTO Assignments(playerId,rosterId,round,pick) VALUES (",Players[PlayerId],",0,0,0)")</f>
        <v>INSERT INTO Assignments(playerId,rosterId,round,pick) VALUES (525,0,0,0)</v>
      </c>
    </row>
    <row r="527" spans="1:9" x14ac:dyDescent="0.25">
      <c r="A527" s="16">
        <v>526</v>
      </c>
      <c r="B527" t="s">
        <v>97</v>
      </c>
      <c r="C527" s="16">
        <v>526</v>
      </c>
      <c r="D527" s="16" t="s">
        <v>577</v>
      </c>
      <c r="E527" s="16" t="s">
        <v>1</v>
      </c>
      <c r="F527" s="6">
        <f>VLOOKUP(Players[Team],Teams[],2,FALSE)</f>
        <v>15</v>
      </c>
      <c r="G527" s="3">
        <f>VLOOKUP(Players[Pos],Positions[],2,FALSE)</f>
        <v>1</v>
      </c>
      <c r="H527" s="3" t="str">
        <f>CONCATENATE("INSERT INTO Players(playerName,positionId,teamId) VALUES ('",Players[Name],"',",Players[PositionId],",",Players[TeamId],")")</f>
        <v>INSERT INTO Players(playerName,positionId,teamId) VALUES ('Chad Henne',1,15)</v>
      </c>
      <c r="I527" s="3" t="str">
        <f>CONCATENATE("INSERT INTO Assignments(playerId,rosterId,round,pick) VALUES (",Players[PlayerId],",0,0,0)")</f>
        <v>INSERT INTO Assignments(playerId,rosterId,round,pick) VALUES (526,0,0,0)</v>
      </c>
    </row>
    <row r="528" spans="1:9" x14ac:dyDescent="0.25">
      <c r="A528" s="16">
        <v>527</v>
      </c>
      <c r="B528" t="s">
        <v>934</v>
      </c>
      <c r="C528" s="16">
        <v>527</v>
      </c>
      <c r="D528" s="16" t="s">
        <v>32</v>
      </c>
      <c r="E528" s="16" t="s">
        <v>1</v>
      </c>
      <c r="F528" s="6">
        <f>VLOOKUP(Players[Team],Teams[],2,FALSE)</f>
        <v>14</v>
      </c>
      <c r="G528" s="3">
        <f>VLOOKUP(Players[Pos],Positions[],2,FALSE)</f>
        <v>1</v>
      </c>
      <c r="H528" s="3" t="str">
        <f>CONCATENATE("INSERT INTO Players(playerName,positionId,teamId) VALUES ('",Players[Name],"',",Players[PositionId],",",Players[TeamId],")")</f>
        <v>INSERT INTO Players(playerName,positionId,teamId) VALUES ('Jacoby Brissett',1,14)</v>
      </c>
      <c r="I528" s="3" t="str">
        <f>CONCATENATE("INSERT INTO Assignments(playerId,rosterId,round,pick) VALUES (",Players[PlayerId],",0,0,0)")</f>
        <v>INSERT INTO Assignments(playerId,rosterId,round,pick) VALUES (527,0,0,0)</v>
      </c>
    </row>
    <row r="529" spans="1:9" x14ac:dyDescent="0.25">
      <c r="A529" s="16">
        <v>528</v>
      </c>
      <c r="B529" t="s">
        <v>658</v>
      </c>
      <c r="C529" s="16">
        <v>528</v>
      </c>
      <c r="D529" s="16" t="s">
        <v>41</v>
      </c>
      <c r="E529" s="16" t="s">
        <v>1</v>
      </c>
      <c r="F529" s="6">
        <f>VLOOKUP(Players[Team],Teams[],2,FALSE)</f>
        <v>8</v>
      </c>
      <c r="G529" s="3">
        <f>VLOOKUP(Players[Pos],Positions[],2,FALSE)</f>
        <v>1</v>
      </c>
      <c r="H529" s="3" t="str">
        <f>CONCATENATE("INSERT INTO Players(playerName,positionId,teamId) VALUES ('",Players[Name],"',",Players[PositionId],",",Players[TeamId],")")</f>
        <v>INSERT INTO Players(playerName,positionId,teamId) VALUES ('Cody Kessler',1,8)</v>
      </c>
      <c r="I529" s="3" t="str">
        <f>CONCATENATE("INSERT INTO Assignments(playerId,rosterId,round,pick) VALUES (",Players[PlayerId],",0,0,0)")</f>
        <v>INSERT INTO Assignments(playerId,rosterId,round,pick) VALUES (528,0,0,0)</v>
      </c>
    </row>
    <row r="530" spans="1:9" x14ac:dyDescent="0.25">
      <c r="A530" s="16">
        <v>529</v>
      </c>
      <c r="B530" t="s">
        <v>679</v>
      </c>
      <c r="C530" s="16">
        <v>529</v>
      </c>
      <c r="D530" s="5" t="s">
        <v>60</v>
      </c>
      <c r="E530" s="5" t="s">
        <v>46</v>
      </c>
      <c r="F530" s="6">
        <f>VLOOKUP(Players[Team],Teams[],2,FALSE)</f>
        <v>27</v>
      </c>
      <c r="G530" s="3">
        <f>VLOOKUP(Players[Pos],Positions[],2,FALSE)</f>
        <v>4</v>
      </c>
      <c r="H530" s="3" t="str">
        <f>CONCATENATE("INSERT INTO Players(playerName,positionId,teamId) VALUES ('",Players[Name],"',",Players[PositionId],",",Players[TeamId],")")</f>
        <v>INSERT INTO Players(playerName,positionId,teamId) VALUES ('Nick Vannett',4,27)</v>
      </c>
      <c r="I530" s="3" t="str">
        <f>CONCATENATE("INSERT INTO Assignments(playerId,rosterId,round,pick) VALUES (",Players[PlayerId],",0,0,0)")</f>
        <v>INSERT INTO Assignments(playerId,rosterId,round,pick) VALUES (529,0,0,0)</v>
      </c>
    </row>
    <row r="531" spans="1:9" x14ac:dyDescent="0.25">
      <c r="A531" s="16">
        <v>530</v>
      </c>
      <c r="B531" t="s">
        <v>345</v>
      </c>
      <c r="C531" s="16">
        <v>530</v>
      </c>
      <c r="D531" s="5" t="s">
        <v>24</v>
      </c>
      <c r="E531" s="5" t="s">
        <v>5</v>
      </c>
      <c r="F531" s="6">
        <f>VLOOKUP(Players[Team],Teams[],2,FALSE)</f>
        <v>11</v>
      </c>
      <c r="G531" s="3">
        <f>VLOOKUP(Players[Pos],Positions[],2,FALSE)</f>
        <v>2</v>
      </c>
      <c r="H531" s="3" t="str">
        <f>CONCATENATE("INSERT INTO Players(playerName,positionId,teamId) VALUES ('",Players[Name],"',",Players[PositionId],",",Players[TeamId],")")</f>
        <v>INSERT INTO Players(playerName,positionId,teamId) VALUES ('Matt Asiata',2,11)</v>
      </c>
      <c r="I531" s="3" t="str">
        <f>CONCATENATE("INSERT INTO Assignments(playerId,rosterId,round,pick) VALUES (",Players[PlayerId],",0,0,0)")</f>
        <v>INSERT INTO Assignments(playerId,rosterId,round,pick) VALUES (530,0,0,0)</v>
      </c>
    </row>
    <row r="532" spans="1:9" x14ac:dyDescent="0.25">
      <c r="A532" s="16">
        <v>531</v>
      </c>
      <c r="B532" t="s">
        <v>814</v>
      </c>
      <c r="C532" s="16">
        <v>531</v>
      </c>
      <c r="D532" s="5" t="s">
        <v>19</v>
      </c>
      <c r="E532" s="5" t="s">
        <v>1</v>
      </c>
      <c r="F532" s="6">
        <f>VLOOKUP(Players[Team],Teams[],2,FALSE)</f>
        <v>23</v>
      </c>
      <c r="G532" s="3">
        <f>VLOOKUP(Players[Pos],Positions[],2,FALSE)</f>
        <v>1</v>
      </c>
      <c r="H532" s="3" t="str">
        <f>CONCATENATE("INSERT INTO Players(playerName,positionId,teamId) VALUES ('",Players[Name],"',",Players[PositionId],",",Players[TeamId],")")</f>
        <v>INSERT INTO Players(playerName,positionId,teamId) VALUES ('Connor Cook',1,23)</v>
      </c>
      <c r="I532" s="3" t="str">
        <f>CONCATENATE("INSERT INTO Assignments(playerId,rosterId,round,pick) VALUES (",Players[PlayerId],",0,0,0)")</f>
        <v>INSERT INTO Assignments(playerId,rosterId,round,pick) VALUES (531,0,0,0)</v>
      </c>
    </row>
    <row r="533" spans="1:9" x14ac:dyDescent="0.25">
      <c r="A533" s="16">
        <v>532</v>
      </c>
      <c r="B533" t="s">
        <v>666</v>
      </c>
      <c r="C533" s="16">
        <v>532</v>
      </c>
      <c r="D533" s="5" t="s">
        <v>4</v>
      </c>
      <c r="E533" s="5" t="s">
        <v>5</v>
      </c>
      <c r="F533" s="6">
        <f>VLOOKUP(Players[Team],Teams[],2,FALSE)</f>
        <v>13</v>
      </c>
      <c r="G533" s="3">
        <f>VLOOKUP(Players[Pos],Positions[],2,FALSE)</f>
        <v>2</v>
      </c>
      <c r="H533" s="3" t="str">
        <f>CONCATENATE("INSERT INTO Players(playerName,positionId,teamId) VALUES ('",Players[Name],"',",Players[PositionId],",",Players[TeamId],")")</f>
        <v>INSERT INTO Players(playerName,positionId,teamId) VALUES ('Tyler Ervin',2,13)</v>
      </c>
      <c r="I533" s="3" t="str">
        <f>CONCATENATE("INSERT INTO Assignments(playerId,rosterId,round,pick) VALUES (",Players[PlayerId],",0,0,0)")</f>
        <v>INSERT INTO Assignments(playerId,rosterId,round,pick) VALUES (532,0,0,0)</v>
      </c>
    </row>
    <row r="534" spans="1:9" x14ac:dyDescent="0.25">
      <c r="A534" s="16">
        <v>533</v>
      </c>
      <c r="B534" t="s">
        <v>682</v>
      </c>
      <c r="C534" s="16">
        <v>533</v>
      </c>
      <c r="D534" s="16" t="s">
        <v>9</v>
      </c>
      <c r="E534" s="16" t="s">
        <v>14</v>
      </c>
      <c r="F534" s="6">
        <f>VLOOKUP(Players[Team],Teams[],2,FALSE)</f>
        <v>16</v>
      </c>
      <c r="G534" s="3">
        <f>VLOOKUP(Players[Pos],Positions[],2,FALSE)</f>
        <v>3</v>
      </c>
      <c r="H534" s="3" t="str">
        <f>CONCATENATE("INSERT INTO Players(playerName,positionId,teamId) VALUES ('",Players[Name],"',",Players[PositionId],",",Players[TeamId],")")</f>
        <v>INSERT INTO Players(playerName,positionId,teamId) VALUES ('Demarcus Robinson',3,16)</v>
      </c>
      <c r="I534" s="3" t="str">
        <f>CONCATENATE("INSERT INTO Assignments(playerId,rosterId,round,pick) VALUES (",Players[PlayerId],",0,0,0)")</f>
        <v>INSERT INTO Assignments(playerId,rosterId,round,pick) VALUES (533,0,0,0)</v>
      </c>
    </row>
    <row r="535" spans="1:9" x14ac:dyDescent="0.25">
      <c r="A535" s="16">
        <v>534</v>
      </c>
      <c r="B535" t="s">
        <v>657</v>
      </c>
      <c r="C535" s="16">
        <v>534</v>
      </c>
      <c r="D535" s="16" t="s">
        <v>695</v>
      </c>
      <c r="E535" s="16" t="s">
        <v>1</v>
      </c>
      <c r="F535" s="6">
        <f>VLOOKUP(Players[Team],Teams[],2,FALSE)</f>
        <v>26</v>
      </c>
      <c r="G535" s="3">
        <f>VLOOKUP(Players[Pos],Positions[],2,FALSE)</f>
        <v>1</v>
      </c>
      <c r="H535" s="3" t="str">
        <f>CONCATENATE("INSERT INTO Players(playerName,positionId,teamId) VALUES ('",Players[Name],"',",Players[PositionId],",",Players[TeamId],")")</f>
        <v>INSERT INTO Players(playerName,positionId,teamId) VALUES ('Cardale Jones',1,26)</v>
      </c>
      <c r="I535" s="3" t="str">
        <f>CONCATENATE("INSERT INTO Assignments(playerId,rosterId,round,pick) VALUES (",Players[PlayerId],",0,0,0)")</f>
        <v>INSERT INTO Assignments(playerId,rosterId,round,pick) VALUES (534,0,0,0)</v>
      </c>
    </row>
    <row r="536" spans="1:9" x14ac:dyDescent="0.25">
      <c r="A536" s="16">
        <v>535</v>
      </c>
      <c r="B536" t="s">
        <v>598</v>
      </c>
      <c r="C536" s="16">
        <v>535</v>
      </c>
      <c r="D536" s="5" t="s">
        <v>12</v>
      </c>
      <c r="E536" s="5" t="s">
        <v>14</v>
      </c>
      <c r="F536" s="6">
        <f>VLOOKUP(Players[Team],Teams[],2,FALSE)</f>
        <v>31</v>
      </c>
      <c r="G536" s="3">
        <f>VLOOKUP(Players[Pos],Positions[],2,FALSE)</f>
        <v>3</v>
      </c>
      <c r="H536" s="3" t="str">
        <f>CONCATENATE("INSERT INTO Players(playerName,positionId,teamId) VALUES ('",Players[Name],"',",Players[PositionId],",",Players[TeamId],")")</f>
        <v>INSERT INTO Players(playerName,positionId,teamId) VALUES ('Tajae Sharpe',3,31)</v>
      </c>
      <c r="I536" s="3" t="str">
        <f>CONCATENATE("INSERT INTO Assignments(playerId,rosterId,round,pick) VALUES (",Players[PlayerId],",0,0,0)")</f>
        <v>INSERT INTO Assignments(playerId,rosterId,round,pick) VALUES (535,0,0,0)</v>
      </c>
    </row>
    <row r="537" spans="1:9" x14ac:dyDescent="0.25">
      <c r="A537" s="16">
        <v>536</v>
      </c>
      <c r="B537" t="s">
        <v>1045</v>
      </c>
      <c r="C537" s="16">
        <v>536</v>
      </c>
      <c r="D537" s="5" t="s">
        <v>31</v>
      </c>
      <c r="E537" s="5" t="s">
        <v>46</v>
      </c>
      <c r="F537" s="6">
        <f>VLOOKUP(Players[Team],Teams[],2,FALSE)</f>
        <v>28</v>
      </c>
      <c r="G537" s="3">
        <f>VLOOKUP(Players[Pos],Positions[],2,FALSE)</f>
        <v>4</v>
      </c>
      <c r="H537" s="3" t="str">
        <f>CONCATENATE("INSERT INTO Players(playerName,positionId,teamId) VALUES ('",Players[Name],"',",Players[PositionId],",",Players[TeamId],")")</f>
        <v>INSERT INTO Players(playerName,positionId,teamId) VALUES ('Kyle Nelson',4,28)</v>
      </c>
      <c r="I537" s="3" t="str">
        <f>CONCATENATE("INSERT INTO Assignments(playerId,rosterId,round,pick) VALUES (",Players[PlayerId],",0,0,0)")</f>
        <v>INSERT INTO Assignments(playerId,rosterId,round,pick) VALUES (536,0,0,0)</v>
      </c>
    </row>
    <row r="538" spans="1:9" x14ac:dyDescent="0.25">
      <c r="A538" s="16">
        <v>537</v>
      </c>
      <c r="B538" t="s">
        <v>201</v>
      </c>
      <c r="C538" s="16">
        <v>537</v>
      </c>
      <c r="D538" s="16" t="s">
        <v>41</v>
      </c>
      <c r="E538" s="16" t="s">
        <v>46</v>
      </c>
      <c r="F538" s="6">
        <f>VLOOKUP(Players[Team],Teams[],2,FALSE)</f>
        <v>8</v>
      </c>
      <c r="G538" s="3">
        <f>VLOOKUP(Players[Pos],Positions[],2,FALSE)</f>
        <v>4</v>
      </c>
      <c r="H538" s="3" t="str">
        <f>CONCATENATE("INSERT INTO Players(playerName,positionId,teamId) VALUES ('",Players[Name],"',",Players[PositionId],",",Players[TeamId],")")</f>
        <v>INSERT INTO Players(playerName,positionId,teamId) VALUES ('Gary Barnidge',4,8)</v>
      </c>
      <c r="I538" s="3" t="str">
        <f>CONCATENATE("INSERT INTO Assignments(playerId,rosterId,round,pick) VALUES (",Players[PlayerId],",0,0,0)")</f>
        <v>INSERT INTO Assignments(playerId,rosterId,round,pick) VALUES (537,0,0,0)</v>
      </c>
    </row>
    <row r="539" spans="1:9" x14ac:dyDescent="0.25">
      <c r="A539" s="16">
        <v>538</v>
      </c>
      <c r="B539" t="s">
        <v>685</v>
      </c>
      <c r="C539" s="16">
        <v>538</v>
      </c>
      <c r="D539" s="5" t="s">
        <v>41</v>
      </c>
      <c r="E539" s="5" t="s">
        <v>14</v>
      </c>
      <c r="F539" s="6">
        <f>VLOOKUP(Players[Team],Teams[],2,FALSE)</f>
        <v>8</v>
      </c>
      <c r="G539" s="3">
        <f>VLOOKUP(Players[Pos],Positions[],2,FALSE)</f>
        <v>3</v>
      </c>
      <c r="H539" s="3" t="str">
        <f>CONCATENATE("INSERT INTO Players(playerName,positionId,teamId) VALUES ('",Players[Name],"',",Players[PositionId],",",Players[TeamId],")")</f>
        <v>INSERT INTO Players(playerName,positionId,teamId) VALUES ('Jordan Payton',3,8)</v>
      </c>
      <c r="I539" s="3" t="str">
        <f>CONCATENATE("INSERT INTO Assignments(playerId,rosterId,round,pick) VALUES (",Players[PlayerId],",0,0,0)")</f>
        <v>INSERT INTO Assignments(playerId,rosterId,round,pick) VALUES (538,0,0,0)</v>
      </c>
    </row>
    <row r="540" spans="1:9" x14ac:dyDescent="0.25">
      <c r="A540" s="16">
        <v>539</v>
      </c>
      <c r="B540" t="s">
        <v>677</v>
      </c>
      <c r="C540" s="16">
        <v>539</v>
      </c>
      <c r="D540" s="5" t="s">
        <v>56</v>
      </c>
      <c r="E540" s="5" t="s">
        <v>5</v>
      </c>
      <c r="F540" s="6">
        <f>VLOOKUP(Players[Team],Teams[],2,FALSE)</f>
        <v>4</v>
      </c>
      <c r="G540" s="3">
        <f>VLOOKUP(Players[Pos],Positions[],2,FALSE)</f>
        <v>2</v>
      </c>
      <c r="H540" s="3" t="str">
        <f>CONCATENATE("INSERT INTO Players(playerName,positionId,teamId) VALUES ('",Players[Name],"',",Players[PositionId],",",Players[TeamId],")")</f>
        <v>INSERT INTO Players(playerName,positionId,teamId) VALUES ('Jonathan Williams',2,4)</v>
      </c>
      <c r="I540" s="3" t="str">
        <f>CONCATENATE("INSERT INTO Assignments(playerId,rosterId,round,pick) VALUES (",Players[PlayerId],",0,0,0)")</f>
        <v>INSERT INTO Assignments(playerId,rosterId,round,pick) VALUES (539,0,0,0)</v>
      </c>
    </row>
    <row r="541" spans="1:9" x14ac:dyDescent="0.25">
      <c r="A541" s="16">
        <v>540</v>
      </c>
      <c r="B541" t="s">
        <v>966</v>
      </c>
      <c r="C541" s="16">
        <v>540</v>
      </c>
      <c r="D541" s="5" t="s">
        <v>56</v>
      </c>
      <c r="E541" s="5" t="s">
        <v>5</v>
      </c>
      <c r="F541" s="6">
        <f>VLOOKUP(Players[Team],Teams[],2,FALSE)</f>
        <v>4</v>
      </c>
      <c r="G541" s="3">
        <f>VLOOKUP(Players[Pos],Positions[],2,FALSE)</f>
        <v>2</v>
      </c>
      <c r="H541" s="3" t="str">
        <f>CONCATENATE("INSERT INTO Players(playerName,positionId,teamId) VALUES ('",Players[Name],"',",Players[PositionId],",",Players[TeamId],")")</f>
        <v>INSERT INTO Players(playerName,positionId,teamId) VALUES ('Jerome Felton',2,4)</v>
      </c>
      <c r="I541" s="3" t="str">
        <f>CONCATENATE("INSERT INTO Assignments(playerId,rosterId,round,pick) VALUES (",Players[PlayerId],",0,0,0)")</f>
        <v>INSERT INTO Assignments(playerId,rosterId,round,pick) VALUES (540,0,0,0)</v>
      </c>
    </row>
    <row r="542" spans="1:9" x14ac:dyDescent="0.25">
      <c r="A542" s="16">
        <v>541</v>
      </c>
      <c r="B542" t="s">
        <v>1036</v>
      </c>
      <c r="C542" s="16">
        <v>541</v>
      </c>
      <c r="D542" s="5" t="s">
        <v>41</v>
      </c>
      <c r="E542" s="5" t="s">
        <v>1</v>
      </c>
      <c r="F542" s="6">
        <f>VLOOKUP(Players[Team],Teams[],2,FALSE)</f>
        <v>8</v>
      </c>
      <c r="G542" s="3">
        <f>VLOOKUP(Players[Pos],Positions[],2,FALSE)</f>
        <v>1</v>
      </c>
      <c r="H542" s="3" t="str">
        <f>CONCATENATE("INSERT INTO Players(playerName,positionId,teamId) VALUES ('",Players[Name],"',",Players[PositionId],",",Players[TeamId],")")</f>
        <v>INSERT INTO Players(playerName,positionId,teamId) VALUES ('Kevin Hogan',1,8)</v>
      </c>
      <c r="I542" s="3" t="str">
        <f>CONCATENATE("INSERT INTO Assignments(playerId,rosterId,round,pick) VALUES (",Players[PlayerId],",0,0,0)")</f>
        <v>INSERT INTO Assignments(playerId,rosterId,round,pick) VALUES (541,0,0,0)</v>
      </c>
    </row>
    <row r="543" spans="1:9" x14ac:dyDescent="0.25">
      <c r="A543" s="16">
        <v>542</v>
      </c>
      <c r="B543" s="18" t="s">
        <v>104</v>
      </c>
      <c r="C543" s="16">
        <v>542</v>
      </c>
      <c r="D543" s="19" t="s">
        <v>13</v>
      </c>
      <c r="E543" s="19" t="s">
        <v>46</v>
      </c>
      <c r="F543" s="6">
        <f>VLOOKUP(Players[Team],Teams[],2,FALSE)</f>
        <v>2</v>
      </c>
      <c r="G543" s="3">
        <f>VLOOKUP(Players[Pos],Positions[],2,FALSE)</f>
        <v>4</v>
      </c>
      <c r="H543" s="3" t="str">
        <f>CONCATENATE("INSERT INTO Players(playerName,positionId,teamId) VALUES ('",Players[Name],"',",Players[PositionId],",",Players[TeamId],")")</f>
        <v>INSERT INTO Players(playerName,positionId,teamId) VALUES ('Jacob Tamme',4,2)</v>
      </c>
      <c r="I543" s="3" t="str">
        <f>CONCATENATE("INSERT INTO Assignments(playerId,rosterId,round,pick) VALUES (",Players[PlayerId],",0,0,0)")</f>
        <v>INSERT INTO Assignments(playerId,rosterId,round,pick) VALUES (542,0,0,0)</v>
      </c>
    </row>
    <row r="544" spans="1:9" x14ac:dyDescent="0.25">
      <c r="A544" s="16">
        <v>543</v>
      </c>
      <c r="B544" t="s">
        <v>651</v>
      </c>
      <c r="C544" s="16">
        <v>543</v>
      </c>
      <c r="D544" s="16" t="s">
        <v>60</v>
      </c>
      <c r="E544" s="16" t="s">
        <v>5</v>
      </c>
      <c r="F544" s="6">
        <f>VLOOKUP(Players[Team],Teams[],2,FALSE)</f>
        <v>27</v>
      </c>
      <c r="G544" s="3">
        <f>VLOOKUP(Players[Pos],Positions[],2,FALSE)</f>
        <v>2</v>
      </c>
      <c r="H544" s="3" t="str">
        <f>CONCATENATE("INSERT INTO Players(playerName,positionId,teamId) VALUES ('",Players[Name],"',",Players[PositionId],",",Players[TeamId],")")</f>
        <v>INSERT INTO Players(playerName,positionId,teamId) VALUES ('Alex Collins',2,27)</v>
      </c>
      <c r="I544" s="3" t="str">
        <f>CONCATENATE("INSERT INTO Assignments(playerId,rosterId,round,pick) VALUES (",Players[PlayerId],",0,0,0)")</f>
        <v>INSERT INTO Assignments(playerId,rosterId,round,pick) VALUES (543,0,0,0)</v>
      </c>
    </row>
    <row r="545" spans="1:9" x14ac:dyDescent="0.25">
      <c r="A545" s="16">
        <v>544</v>
      </c>
      <c r="B545" t="s">
        <v>672</v>
      </c>
      <c r="C545" s="16">
        <v>544</v>
      </c>
      <c r="D545" s="5" t="s">
        <v>41</v>
      </c>
      <c r="E545" s="5" t="s">
        <v>14</v>
      </c>
      <c r="F545" s="6">
        <f>VLOOKUP(Players[Team],Teams[],2,FALSE)</f>
        <v>8</v>
      </c>
      <c r="G545" s="3">
        <f>VLOOKUP(Players[Pos],Positions[],2,FALSE)</f>
        <v>3</v>
      </c>
      <c r="H545" s="3" t="str">
        <f>CONCATENATE("INSERT INTO Players(playerName,positionId,teamId) VALUES ('",Players[Name],"',",Players[PositionId],",",Players[TeamId],")")</f>
        <v>INSERT INTO Players(playerName,positionId,teamId) VALUES ('Rashard Higgins',3,8)</v>
      </c>
      <c r="I545" s="3" t="str">
        <f>CONCATENATE("INSERT INTO Assignments(playerId,rosterId,round,pick) VALUES (",Players[PlayerId],",0,0,0)")</f>
        <v>INSERT INTO Assignments(playerId,rosterId,round,pick) VALUES (544,0,0,0)</v>
      </c>
    </row>
    <row r="546" spans="1:9" x14ac:dyDescent="0.25">
      <c r="A546" s="16">
        <v>545</v>
      </c>
      <c r="B546" s="16" t="s">
        <v>549</v>
      </c>
      <c r="C546" s="16">
        <v>545</v>
      </c>
      <c r="D546" s="5" t="s">
        <v>31</v>
      </c>
      <c r="E546" s="5" t="s">
        <v>5</v>
      </c>
      <c r="F546" s="6">
        <f>VLOOKUP(Players[Team],Teams[],2,FALSE)</f>
        <v>28</v>
      </c>
      <c r="G546" s="3">
        <f>VLOOKUP(Players[Pos],Positions[],2,FALSE)</f>
        <v>2</v>
      </c>
      <c r="H546" s="3" t="str">
        <f>CONCATENATE("INSERT INTO Players(playerName,positionId,teamId) VALUES ('",Players[Name],"',",Players[PositionId],",",Players[TeamId],")")</f>
        <v>INSERT INTO Players(playerName,positionId,teamId) VALUES ('Tim Hightower',2,28)</v>
      </c>
      <c r="I546" s="3" t="str">
        <f>CONCATENATE("INSERT INTO Assignments(playerId,rosterId,round,pick) VALUES (",Players[PlayerId],",0,0,0)")</f>
        <v>INSERT INTO Assignments(playerId,rosterId,round,pick) VALUES (545,0,0,0)</v>
      </c>
    </row>
    <row r="547" spans="1:9" x14ac:dyDescent="0.25">
      <c r="A547" s="16">
        <v>546</v>
      </c>
      <c r="B547" t="s">
        <v>962</v>
      </c>
      <c r="C547" s="16">
        <v>546</v>
      </c>
      <c r="D547" s="5" t="s">
        <v>23</v>
      </c>
      <c r="E547" s="5" t="s">
        <v>14</v>
      </c>
      <c r="F547" s="6">
        <f>VLOOKUP(Players[Team],Teams[],2,FALSE)</f>
        <v>1</v>
      </c>
      <c r="G547" s="3">
        <f>VLOOKUP(Players[Pos],Positions[],2,FALSE)</f>
        <v>3</v>
      </c>
      <c r="H547" s="3" t="str">
        <f>CONCATENATE("INSERT INTO Players(playerName,positionId,teamId) VALUES ('",Players[Name],"',",Players[PositionId],",",Players[TeamId],")")</f>
        <v>INSERT INTO Players(playerName,positionId,teamId) VALUES ('Jeremy Ross',3,1)</v>
      </c>
      <c r="I547" s="3" t="str">
        <f>CONCATENATE("INSERT INTO Assignments(playerId,rosterId,round,pick) VALUES (",Players[PlayerId],",0,0,0)")</f>
        <v>INSERT INTO Assignments(playerId,rosterId,round,pick) VALUES (546,0,0,0)</v>
      </c>
    </row>
    <row r="548" spans="1:9" x14ac:dyDescent="0.25">
      <c r="A548" s="16">
        <v>547</v>
      </c>
      <c r="B548" t="s">
        <v>723</v>
      </c>
      <c r="C548" s="16">
        <v>547</v>
      </c>
      <c r="D548" s="16" t="s">
        <v>52</v>
      </c>
      <c r="E548" s="16" t="s">
        <v>5</v>
      </c>
      <c r="F548" s="6">
        <f>VLOOKUP(Players[Team],Teams[],2,FALSE)</f>
        <v>10</v>
      </c>
      <c r="G548" s="3">
        <f>VLOOKUP(Players[Pos],Positions[],2,FALSE)</f>
        <v>2</v>
      </c>
      <c r="H548" s="3" t="str">
        <f>CONCATENATE("INSERT INTO Players(playerName,positionId,teamId) VALUES ('",Players[Name],"',",Players[PositionId],",",Players[TeamId],")")</f>
        <v>INSERT INTO Players(playerName,positionId,teamId) VALUES ('Andy Janovich',2,10)</v>
      </c>
      <c r="I548" s="3" t="str">
        <f>CONCATENATE("INSERT INTO Assignments(playerId,rosterId,round,pick) VALUES (",Players[PlayerId],",0,0,0)")</f>
        <v>INSERT INTO Assignments(playerId,rosterId,round,pick) VALUES (547,0,0,0)</v>
      </c>
    </row>
    <row r="549" spans="1:9" x14ac:dyDescent="0.25">
      <c r="A549" s="16">
        <v>548</v>
      </c>
      <c r="B549" t="s">
        <v>1080</v>
      </c>
      <c r="C549" s="16">
        <v>548</v>
      </c>
      <c r="D549" s="5" t="s">
        <v>36</v>
      </c>
      <c r="E549" s="5" t="s">
        <v>14</v>
      </c>
      <c r="F549" s="6">
        <f>VLOOKUP(Players[Team],Teams[],2,FALSE)</f>
        <v>19</v>
      </c>
      <c r="G549" s="3">
        <f>VLOOKUP(Players[Pos],Positions[],2,FALSE)</f>
        <v>3</v>
      </c>
      <c r="H549" s="3" t="str">
        <f>CONCATENATE("INSERT INTO Players(playerName,positionId,teamId) VALUES ('",Players[Name],"',",Players[PositionId],",",Players[TeamId],")")</f>
        <v>INSERT INTO Players(playerName,positionId,teamId) VALUES ('Matthew Slater',3,19)</v>
      </c>
      <c r="I549" s="3" t="str">
        <f>CONCATENATE("INSERT INTO Assignments(playerId,rosterId,round,pick) VALUES (",Players[PlayerId],",0,0,0)")</f>
        <v>INSERT INTO Assignments(playerId,rosterId,round,pick) VALUES (548,0,0,0)</v>
      </c>
    </row>
    <row r="550" spans="1:9" x14ac:dyDescent="0.25">
      <c r="A550" s="16">
        <v>549</v>
      </c>
      <c r="B550" t="s">
        <v>1191</v>
      </c>
      <c r="C550" s="16">
        <v>549</v>
      </c>
      <c r="D550" s="5" t="s">
        <v>694</v>
      </c>
      <c r="E550" s="5" t="s">
        <v>46</v>
      </c>
      <c r="F550" s="6">
        <f>VLOOKUP(Players[Team],Teams[],2,FALSE)</f>
        <v>29</v>
      </c>
      <c r="G550" s="3">
        <f>VLOOKUP(Players[Pos],Positions[],2,FALSE)</f>
        <v>4</v>
      </c>
      <c r="H550" s="3" t="str">
        <f>CONCATENATE("INSERT INTO Players(playerName,positionId,teamId) VALUES ('",Players[Name],"',",Players[PositionId],",",Players[TeamId],")")</f>
        <v>INSERT INTO Players(playerName,positionId,teamId) VALUES ('Temarrick Hemingway',4,29)</v>
      </c>
      <c r="I550" s="3" t="str">
        <f>CONCATENATE("INSERT INTO Assignments(playerId,rosterId,round,pick) VALUES (",Players[PlayerId],",0,0,0)")</f>
        <v>INSERT INTO Assignments(playerId,rosterId,round,pick) VALUES (549,0,0,0)</v>
      </c>
    </row>
    <row r="551" spans="1:9" x14ac:dyDescent="0.25">
      <c r="A551" s="16">
        <v>550</v>
      </c>
      <c r="B551" t="s">
        <v>1097</v>
      </c>
      <c r="C551" s="16">
        <v>550</v>
      </c>
      <c r="D551" s="5" t="s">
        <v>7</v>
      </c>
      <c r="E551" s="5" t="s">
        <v>14</v>
      </c>
      <c r="F551" s="6">
        <f>VLOOKUP(Players[Team],Teams[],2,FALSE)</f>
        <v>18</v>
      </c>
      <c r="G551" s="3">
        <f>VLOOKUP(Players[Pos],Positions[],2,FALSE)</f>
        <v>3</v>
      </c>
      <c r="H551" s="3" t="str">
        <f>CONCATENATE("INSERT INTO Players(playerName,positionId,teamId) VALUES ('",Players[Name],"',",Players[PositionId],",",Players[TeamId],")")</f>
        <v>INSERT INTO Players(playerName,positionId,teamId) VALUES ('Moritz Bohringer',3,18)</v>
      </c>
      <c r="I551" s="3" t="str">
        <f>CONCATENATE("INSERT INTO Assignments(playerId,rosterId,round,pick) VALUES (",Players[PlayerId],",0,0,0)")</f>
        <v>INSERT INTO Assignments(playerId,rosterId,round,pick) VALUES (550,0,0,0)</v>
      </c>
    </row>
    <row r="552" spans="1:9" x14ac:dyDescent="0.25">
      <c r="A552" s="16">
        <v>551</v>
      </c>
      <c r="B552" t="s">
        <v>164</v>
      </c>
      <c r="C552" s="16">
        <v>551</v>
      </c>
      <c r="D552" s="5" t="s">
        <v>29</v>
      </c>
      <c r="E552" s="5" t="s">
        <v>46</v>
      </c>
      <c r="F552" s="6">
        <f>VLOOKUP(Players[Team],Teams[],2,FALSE)</f>
        <v>22</v>
      </c>
      <c r="G552" s="3">
        <f>VLOOKUP(Players[Pos],Positions[],2,FALSE)</f>
        <v>4</v>
      </c>
      <c r="H552" s="3" t="str">
        <f>CONCATENATE("INSERT INTO Players(playerName,positionId,teamId) VALUES ('",Players[Name],"',",Players[PositionId],",",Players[TeamId],")")</f>
        <v>INSERT INTO Players(playerName,positionId,teamId) VALUES ('Kellen Davis',4,22)</v>
      </c>
      <c r="I552" s="3" t="str">
        <f>CONCATENATE("INSERT INTO Assignments(playerId,rosterId,round,pick) VALUES (",Players[PlayerId],",0,0,0)")</f>
        <v>INSERT INTO Assignments(playerId,rosterId,round,pick) VALUES (551,0,0,0)</v>
      </c>
    </row>
    <row r="553" spans="1:9" x14ac:dyDescent="0.25">
      <c r="A553" s="16">
        <v>552</v>
      </c>
      <c r="B553" t="s">
        <v>1019</v>
      </c>
      <c r="C553" s="16">
        <v>552</v>
      </c>
      <c r="D553" s="5" t="s">
        <v>10</v>
      </c>
      <c r="E553" s="5" t="s">
        <v>14</v>
      </c>
      <c r="F553" s="6">
        <f>VLOOKUP(Players[Team],Teams[],2,FALSE)</f>
        <v>3</v>
      </c>
      <c r="G553" s="3">
        <f>VLOOKUP(Players[Pos],Positions[],2,FALSE)</f>
        <v>3</v>
      </c>
      <c r="H553" s="3" t="str">
        <f>CONCATENATE("INSERT INTO Players(playerName,positionId,teamId) VALUES ('",Players[Name],"',",Players[PositionId],",",Players[TeamId],")")</f>
        <v>INSERT INTO Players(playerName,positionId,teamId) VALUES ('Keenan Reynolds',3,3)</v>
      </c>
      <c r="I553" s="3" t="str">
        <f>CONCATENATE("INSERT INTO Assignments(playerId,rosterId,round,pick) VALUES (",Players[PlayerId],",0,0,0)")</f>
        <v>INSERT INTO Assignments(playerId,rosterId,round,pick) VALUES (552,0,0,0)</v>
      </c>
    </row>
    <row r="554" spans="1:9" x14ac:dyDescent="0.25">
      <c r="A554" s="16">
        <v>553</v>
      </c>
      <c r="B554" t="s">
        <v>995</v>
      </c>
      <c r="C554" s="16">
        <v>553</v>
      </c>
      <c r="D554" s="5" t="s">
        <v>27</v>
      </c>
      <c r="E554" s="5" t="s">
        <v>1</v>
      </c>
      <c r="F554" s="6">
        <f>VLOOKUP(Players[Team],Teams[],2,FALSE)</f>
        <v>21</v>
      </c>
      <c r="G554" s="3">
        <f>VLOOKUP(Players[Pos],Positions[],2,FALSE)</f>
        <v>1</v>
      </c>
      <c r="H554" s="3" t="str">
        <f>CONCATENATE("INSERT INTO Players(playerName,positionId,teamId) VALUES ('",Players[Name],"',",Players[PositionId],",",Players[TeamId],")")</f>
        <v>INSERT INTO Players(playerName,positionId,teamId) VALUES ('Josh Johnson',1,21)</v>
      </c>
      <c r="I554" s="3" t="str">
        <f>CONCATENATE("INSERT INTO Assignments(playerId,rosterId,round,pick) VALUES (",Players[PlayerId],",0,0,0)")</f>
        <v>INSERT INTO Assignments(playerId,rosterId,round,pick) VALUES (553,0,0,0)</v>
      </c>
    </row>
    <row r="555" spans="1:9" x14ac:dyDescent="0.25">
      <c r="A555" s="16">
        <v>554</v>
      </c>
      <c r="B555" t="s">
        <v>940</v>
      </c>
      <c r="C555" s="16">
        <v>554</v>
      </c>
      <c r="D555" s="5" t="s">
        <v>50</v>
      </c>
      <c r="E555" s="5" t="s">
        <v>14</v>
      </c>
      <c r="F555" s="6">
        <f>VLOOKUP(Players[Team],Teams[],2,FALSE)</f>
        <v>17</v>
      </c>
      <c r="G555" s="3">
        <f>VLOOKUP(Players[Pos],Positions[],2,FALSE)</f>
        <v>3</v>
      </c>
      <c r="H555" s="3" t="str">
        <f>CONCATENATE("INSERT INTO Players(playerName,positionId,teamId) VALUES ('",Players[Name],"',",Players[PositionId],",",Players[TeamId],")")</f>
        <v>INSERT INTO Players(playerName,positionId,teamId) VALUES ('Jakeem Grant',3,17)</v>
      </c>
      <c r="I555" s="3" t="str">
        <f>CONCATENATE("INSERT INTO Assignments(playerId,rosterId,round,pick) VALUES (",Players[PlayerId],",0,0,0)")</f>
        <v>INSERT INTO Assignments(playerId,rosterId,round,pick) VALUES (554,0,0,0)</v>
      </c>
    </row>
    <row r="556" spans="1:9" x14ac:dyDescent="0.25">
      <c r="A556" s="16">
        <v>555</v>
      </c>
      <c r="B556" t="s">
        <v>1100</v>
      </c>
      <c r="C556" s="16">
        <v>555</v>
      </c>
      <c r="D556" s="5" t="s">
        <v>68</v>
      </c>
      <c r="E556" s="5" t="s">
        <v>1</v>
      </c>
      <c r="F556" s="6">
        <f>VLOOKUP(Players[Team],Teams[],2,FALSE)</f>
        <v>32</v>
      </c>
      <c r="G556" s="3">
        <f>VLOOKUP(Players[Pos],Positions[],2,FALSE)</f>
        <v>1</v>
      </c>
      <c r="H556" s="3" t="str">
        <f>CONCATENATE("INSERT INTO Players(playerName,positionId,teamId) VALUES ('",Players[Name],"',",Players[PositionId],",",Players[TeamId],")")</f>
        <v>INSERT INTO Players(playerName,positionId,teamId) VALUES ('Nate Sudfeld',1,32)</v>
      </c>
      <c r="I556" s="3" t="str">
        <f>CONCATENATE("INSERT INTO Assignments(playerId,rosterId,round,pick) VALUES (",Players[PlayerId],",0,0,0)")</f>
        <v>INSERT INTO Assignments(playerId,rosterId,round,pick) VALUES (555,0,0,0)</v>
      </c>
    </row>
    <row r="557" spans="1:9" x14ac:dyDescent="0.25">
      <c r="A557" s="16">
        <v>556</v>
      </c>
      <c r="B557" t="s">
        <v>939</v>
      </c>
      <c r="C557" s="16">
        <v>556</v>
      </c>
      <c r="D557" s="5" t="s">
        <v>24</v>
      </c>
      <c r="E557" s="5" t="s">
        <v>1</v>
      </c>
      <c r="F557" s="6">
        <f>VLOOKUP(Players[Team],Teams[],2,FALSE)</f>
        <v>11</v>
      </c>
      <c r="G557" s="3">
        <f>VLOOKUP(Players[Pos],Positions[],2,FALSE)</f>
        <v>1</v>
      </c>
      <c r="H557" s="3" t="str">
        <f>CONCATENATE("INSERT INTO Players(playerName,positionId,teamId) VALUES ('",Players[Name],"',",Players[PositionId],",",Players[TeamId],")")</f>
        <v>INSERT INTO Players(playerName,positionId,teamId) VALUES ('Jake Rudock',1,11)</v>
      </c>
      <c r="I557" s="3" t="str">
        <f>CONCATENATE("INSERT INTO Assignments(playerId,rosterId,round,pick) VALUES (",Players[PlayerId],",0,0,0)")</f>
        <v>INSERT INTO Assignments(playerId,rosterId,round,pick) VALUES (556,0,0,0)</v>
      </c>
    </row>
    <row r="558" spans="1:9" x14ac:dyDescent="0.25">
      <c r="A558" s="16">
        <v>557</v>
      </c>
      <c r="B558" t="s">
        <v>689</v>
      </c>
      <c r="C558" s="16">
        <v>557</v>
      </c>
      <c r="D558" s="5" t="s">
        <v>56</v>
      </c>
      <c r="E558" s="5" t="s">
        <v>14</v>
      </c>
      <c r="F558" s="6">
        <f>VLOOKUP(Players[Team],Teams[],2,FALSE)</f>
        <v>4</v>
      </c>
      <c r="G558" s="3">
        <f>VLOOKUP(Players[Pos],Positions[],2,FALSE)</f>
        <v>3</v>
      </c>
      <c r="H558" s="3" t="str">
        <f>CONCATENATE("INSERT INTO Players(playerName,positionId,teamId) VALUES ('",Players[Name],"',",Players[PositionId],",",Players[TeamId],")")</f>
        <v>INSERT INTO Players(playerName,positionId,teamId) VALUES ('Kolby Listenbee',3,4)</v>
      </c>
      <c r="I558" s="3" t="str">
        <f>CONCATENATE("INSERT INTO Assignments(playerId,rosterId,round,pick) VALUES (",Players[PlayerId],",0,0,0)")</f>
        <v>INSERT INTO Assignments(playerId,rosterId,round,pick) VALUES (557,0,0,0)</v>
      </c>
    </row>
    <row r="559" spans="1:9" x14ac:dyDescent="0.25">
      <c r="A559" s="16">
        <v>558</v>
      </c>
      <c r="B559" s="18" t="s">
        <v>626</v>
      </c>
      <c r="C559" s="16">
        <v>558</v>
      </c>
      <c r="D559" s="19" t="s">
        <v>41</v>
      </c>
      <c r="E559" s="19" t="s">
        <v>5</v>
      </c>
      <c r="F559" s="6">
        <f>VLOOKUP(Players[Team],Teams[],2,FALSE)</f>
        <v>8</v>
      </c>
      <c r="G559" s="3">
        <f>VLOOKUP(Players[Pos],Positions[],2,FALSE)</f>
        <v>2</v>
      </c>
      <c r="H559" s="3" t="str">
        <f>CONCATENATE("INSERT INTO Players(playerName,positionId,teamId) VALUES ('",Players[Name],"',",Players[PositionId],",",Players[TeamId],")")</f>
        <v>INSERT INTO Players(playerName,positionId,teamId) VALUES ('Danny Vitale',2,8)</v>
      </c>
      <c r="I559" s="3" t="str">
        <f>CONCATENATE("INSERT INTO Assignments(playerId,rosterId,round,pick) VALUES (",Players[PlayerId],",0,0,0)")</f>
        <v>INSERT INTO Assignments(playerId,rosterId,round,pick) VALUES (558,0,0,0)</v>
      </c>
    </row>
    <row r="560" spans="1:9" x14ac:dyDescent="0.25">
      <c r="A560" s="16">
        <v>559</v>
      </c>
      <c r="B560" t="s">
        <v>861</v>
      </c>
      <c r="C560" s="16">
        <v>559</v>
      </c>
      <c r="D560" s="16" t="s">
        <v>695</v>
      </c>
      <c r="E560" s="16" t="s">
        <v>5</v>
      </c>
      <c r="F560" s="6">
        <f>VLOOKUP(Players[Team],Teams[],2,FALSE)</f>
        <v>26</v>
      </c>
      <c r="G560" s="3">
        <f>VLOOKUP(Players[Pos],Positions[],2,FALSE)</f>
        <v>2</v>
      </c>
      <c r="H560" s="3" t="str">
        <f>CONCATENATE("INSERT INTO Players(playerName,positionId,teamId) VALUES ('",Players[Name],"',",Players[PositionId],",",Players[TeamId],")")</f>
        <v>INSERT INTO Players(playerName,positionId,teamId) VALUES ('Derek Watt',2,26)</v>
      </c>
      <c r="I560" s="3" t="str">
        <f>CONCATENATE("INSERT INTO Assignments(playerId,rosterId,round,pick) VALUES (",Players[PlayerId],",0,0,0)")</f>
        <v>INSERT INTO Assignments(playerId,rosterId,round,pick) VALUES (559,0,0,0)</v>
      </c>
    </row>
    <row r="561" spans="1:9" x14ac:dyDescent="0.25">
      <c r="A561" s="16">
        <v>560</v>
      </c>
      <c r="B561" s="18" t="s">
        <v>757</v>
      </c>
      <c r="C561" s="16">
        <v>560</v>
      </c>
      <c r="D561" s="19" t="s">
        <v>577</v>
      </c>
      <c r="E561" s="19" t="s">
        <v>1</v>
      </c>
      <c r="F561" s="6">
        <f>VLOOKUP(Players[Team],Teams[],2,FALSE)</f>
        <v>15</v>
      </c>
      <c r="G561" s="3">
        <f>VLOOKUP(Players[Pos],Positions[],2,FALSE)</f>
        <v>1</v>
      </c>
      <c r="H561" s="3" t="str">
        <f>CONCATENATE("INSERT INTO Players(playerName,positionId,teamId) VALUES ('",Players[Name],"',",Players[PositionId],",",Players[TeamId],")")</f>
        <v>INSERT INTO Players(playerName,positionId,teamId) VALUES ('Brandon Allen',1,15)</v>
      </c>
      <c r="I561" s="3" t="str">
        <f>CONCATENATE("INSERT INTO Assignments(playerId,rosterId,round,pick) VALUES (",Players[PlayerId],",0,0,0)")</f>
        <v>INSERT INTO Assignments(playerId,rosterId,round,pick) VALUES (560,0,0,0)</v>
      </c>
    </row>
    <row r="562" spans="1:9" x14ac:dyDescent="0.25">
      <c r="A562" s="16">
        <v>561</v>
      </c>
      <c r="B562" s="16" t="s">
        <v>675</v>
      </c>
      <c r="C562" s="16">
        <v>561</v>
      </c>
      <c r="D562" s="5" t="s">
        <v>694</v>
      </c>
      <c r="E562" s="5" t="s">
        <v>14</v>
      </c>
      <c r="F562" s="6">
        <f>VLOOKUP(Players[Team],Teams[],2,FALSE)</f>
        <v>29</v>
      </c>
      <c r="G562" s="3">
        <f>VLOOKUP(Players[Pos],Positions[],2,FALSE)</f>
        <v>3</v>
      </c>
      <c r="H562" s="3" t="str">
        <f>CONCATENATE("INSERT INTO Players(playerName,positionId,teamId) VALUES ('",Players[Name],"',",Players[PositionId],",",Players[TeamId],")")</f>
        <v>INSERT INTO Players(playerName,positionId,teamId) VALUES ('Mike Thomas',3,29)</v>
      </c>
      <c r="I562" s="3" t="str">
        <f>CONCATENATE("INSERT INTO Assignments(playerId,rosterId,round,pick) VALUES (",Players[PlayerId],",0,0,0)")</f>
        <v>INSERT INTO Assignments(playerId,rosterId,round,pick) VALUES (561,0,0,0)</v>
      </c>
    </row>
    <row r="563" spans="1:9" x14ac:dyDescent="0.25">
      <c r="A563" s="16">
        <v>562</v>
      </c>
      <c r="B563" t="s">
        <v>959</v>
      </c>
      <c r="C563" s="16">
        <v>562</v>
      </c>
      <c r="D563" s="5" t="s">
        <v>66</v>
      </c>
      <c r="E563" s="5" t="s">
        <v>1</v>
      </c>
      <c r="F563" s="6">
        <f>VLOOKUP(Players[Team],Teams[],2,FALSE)</f>
        <v>7</v>
      </c>
      <c r="G563" s="3">
        <f>VLOOKUP(Players[Pos],Positions[],2,FALSE)</f>
        <v>1</v>
      </c>
      <c r="H563" s="3" t="str">
        <f>CONCATENATE("INSERT INTO Players(playerName,positionId,teamId) VALUES ('",Players[Name],"',",Players[PositionId],",",Players[TeamId],")")</f>
        <v>INSERT INTO Players(playerName,positionId,teamId) VALUES ('Jeff Driskel',1,7)</v>
      </c>
      <c r="I563" s="3" t="str">
        <f>CONCATENATE("INSERT INTO Assignments(playerId,rosterId,round,pick) VALUES (",Players[PlayerId],",0,0,0)")</f>
        <v>INSERT INTO Assignments(playerId,rosterId,round,pick) VALUES (562,0,0,0)</v>
      </c>
    </row>
    <row r="564" spans="1:9" x14ac:dyDescent="0.25">
      <c r="A564" s="16">
        <v>563</v>
      </c>
      <c r="B564" s="16" t="s">
        <v>678</v>
      </c>
      <c r="C564" s="16">
        <v>563</v>
      </c>
      <c r="D564" s="5" t="s">
        <v>13</v>
      </c>
      <c r="E564" s="5" t="s">
        <v>5</v>
      </c>
      <c r="F564" s="6">
        <f>VLOOKUP(Players[Team],Teams[],2,FALSE)</f>
        <v>2</v>
      </c>
      <c r="G564" s="3">
        <f>VLOOKUP(Players[Pos],Positions[],2,FALSE)</f>
        <v>2</v>
      </c>
      <c r="H564" s="3" t="str">
        <f>CONCATENATE("INSERT INTO Players(playerName,positionId,teamId) VALUES ('",Players[Name],"',",Players[PositionId],",",Players[TeamId],")")</f>
        <v>INSERT INTO Players(playerName,positionId,teamId) VALUES ('Kelvin Taylor',2,2)</v>
      </c>
      <c r="I564" s="3" t="str">
        <f>CONCATENATE("INSERT INTO Assignments(playerId,rosterId,round,pick) VALUES (",Players[PlayerId],",0,0,0)")</f>
        <v>INSERT INTO Assignments(playerId,rosterId,round,pick) VALUES (563,0,0,0)</v>
      </c>
    </row>
    <row r="565" spans="1:9" x14ac:dyDescent="0.25">
      <c r="A565" s="16">
        <v>564</v>
      </c>
      <c r="B565" t="s">
        <v>681</v>
      </c>
      <c r="C565" s="16">
        <v>564</v>
      </c>
      <c r="D565" s="16" t="s">
        <v>31</v>
      </c>
      <c r="E565" s="16" t="s">
        <v>14</v>
      </c>
      <c r="F565" s="6">
        <f>VLOOKUP(Players[Team],Teams[],2,FALSE)</f>
        <v>28</v>
      </c>
      <c r="G565" s="3">
        <f>VLOOKUP(Players[Pos],Positions[],2,FALSE)</f>
        <v>3</v>
      </c>
      <c r="H565" s="3" t="str">
        <f>CONCATENATE("INSERT INTO Players(playerName,positionId,teamId) VALUES ('",Players[Name],"',",Players[PositionId],",",Players[TeamId],")")</f>
        <v>INSERT INTO Players(playerName,positionId,teamId) VALUES ('Aaron Burbridge',3,28)</v>
      </c>
      <c r="I565" s="3" t="str">
        <f>CONCATENATE("INSERT INTO Assignments(playerId,rosterId,round,pick) VALUES (",Players[PlayerId],",0,0,0)")</f>
        <v>INSERT INTO Assignments(playerId,rosterId,round,pick) VALUES (564,0,0,0)</v>
      </c>
    </row>
    <row r="566" spans="1:9" x14ac:dyDescent="0.25">
      <c r="A566" s="16">
        <v>565</v>
      </c>
      <c r="B566" s="16" t="s">
        <v>836</v>
      </c>
      <c r="C566" s="16">
        <v>565</v>
      </c>
      <c r="D566" s="16" t="s">
        <v>41</v>
      </c>
      <c r="E566" s="16" t="s">
        <v>5</v>
      </c>
      <c r="F566" s="6">
        <f>VLOOKUP(Players[Team],Teams[],2,FALSE)</f>
        <v>8</v>
      </c>
      <c r="G566" s="3">
        <f>VLOOKUP(Players[Pos],Positions[],2,FALSE)</f>
        <v>2</v>
      </c>
      <c r="H566" s="3" t="str">
        <f>CONCATENATE("INSERT INTO Players(playerName,positionId,teamId) VALUES ('",Players[Name],"',",Players[PositionId],",",Players[TeamId],")")</f>
        <v>INSERT INTO Players(playerName,positionId,teamId) VALUES ('Darius Jackson',2,8)</v>
      </c>
      <c r="I566" s="3" t="str">
        <f>CONCATENATE("INSERT INTO Assignments(playerId,rosterId,round,pick) VALUES (",Players[PlayerId],",0,0,0)")</f>
        <v>INSERT INTO Assignments(playerId,rosterId,round,pick) VALUES (565,0,0,0)</v>
      </c>
    </row>
    <row r="567" spans="1:9" x14ac:dyDescent="0.25">
      <c r="A567" s="16">
        <v>566</v>
      </c>
      <c r="B567" s="16" t="s">
        <v>1137</v>
      </c>
      <c r="C567" s="16">
        <v>566</v>
      </c>
      <c r="D567" s="5" t="s">
        <v>37</v>
      </c>
      <c r="E567" s="5" t="s">
        <v>46</v>
      </c>
      <c r="F567" s="6">
        <f>VLOOKUP(Players[Team],Teams[],2,FALSE)</f>
        <v>9</v>
      </c>
      <c r="G567" s="3">
        <f>VLOOKUP(Players[Pos],Positions[],2,FALSE)</f>
        <v>4</v>
      </c>
      <c r="H567" s="3" t="str">
        <f>CONCATENATE("INSERT INTO Players(playerName,positionId,teamId) VALUES ('",Players[Name],"',",Players[PositionId],",",Players[TeamId],")")</f>
        <v>INSERT INTO Players(playerName,positionId,teamId) VALUES ('Rico Gathers',4,9)</v>
      </c>
      <c r="I567" s="3" t="str">
        <f>CONCATENATE("INSERT INTO Assignments(playerId,rosterId,round,pick) VALUES (",Players[PlayerId],",0,0,0)")</f>
        <v>INSERT INTO Assignments(playerId,rosterId,round,pick) VALUES (566,0,0,0)</v>
      </c>
    </row>
    <row r="568" spans="1:9" x14ac:dyDescent="0.25">
      <c r="A568" s="16">
        <v>567</v>
      </c>
      <c r="B568" t="s">
        <v>761</v>
      </c>
      <c r="C568" s="16">
        <v>567</v>
      </c>
      <c r="D568" s="16" t="s">
        <v>50</v>
      </c>
      <c r="E568" s="16" t="s">
        <v>1</v>
      </c>
      <c r="F568" s="6">
        <f>VLOOKUP(Players[Team],Teams[],2,FALSE)</f>
        <v>17</v>
      </c>
      <c r="G568" s="3">
        <f>VLOOKUP(Players[Pos],Positions[],2,FALSE)</f>
        <v>1</v>
      </c>
      <c r="H568" s="3" t="str">
        <f>CONCATENATE("INSERT INTO Players(playerName,positionId,teamId) VALUES ('",Players[Name],"',",Players[PositionId],",",Players[TeamId],")")</f>
        <v>INSERT INTO Players(playerName,positionId,teamId) VALUES ('Brandon Doughty',1,17)</v>
      </c>
      <c r="I568" s="3" t="str">
        <f>CONCATENATE("INSERT INTO Assignments(playerId,rosterId,round,pick) VALUES (",Players[PlayerId],",0,0,0)")</f>
        <v>INSERT INTO Assignments(playerId,rosterId,round,pick) VALUES (567,0,0,0)</v>
      </c>
    </row>
    <row r="569" spans="1:9" x14ac:dyDescent="0.25">
      <c r="A569" s="16">
        <v>568</v>
      </c>
      <c r="B569" s="16" t="s">
        <v>870</v>
      </c>
      <c r="C569" s="16">
        <v>568</v>
      </c>
      <c r="D569" s="16" t="s">
        <v>36</v>
      </c>
      <c r="E569" s="16" t="s">
        <v>14</v>
      </c>
      <c r="F569" s="6">
        <f>VLOOKUP(Players[Team],Teams[],2,FALSE)</f>
        <v>19</v>
      </c>
      <c r="G569" s="3">
        <f>VLOOKUP(Players[Pos],Positions[],2,FALSE)</f>
        <v>3</v>
      </c>
      <c r="H569" s="3" t="str">
        <f>CONCATENATE("INSERT INTO Players(playerName,positionId,teamId) VALUES ('",Players[Name],"',",Players[PositionId],",",Players[TeamId],")")</f>
        <v>INSERT INTO Players(playerName,positionId,teamId) VALUES ('Devin Lucien',3,19)</v>
      </c>
      <c r="I569" s="3" t="str">
        <f>CONCATENATE("INSERT INTO Assignments(playerId,rosterId,round,pick) VALUES (",Players[PlayerId],",0,0,0)")</f>
        <v>INSERT INTO Assignments(playerId,rosterId,round,pick) VALUES (568,0,0,0)</v>
      </c>
    </row>
    <row r="570" spans="1:9" x14ac:dyDescent="0.25">
      <c r="A570" s="16">
        <v>569</v>
      </c>
      <c r="B570" t="s">
        <v>858</v>
      </c>
      <c r="C570" s="16">
        <v>569</v>
      </c>
      <c r="D570" s="16" t="s">
        <v>15</v>
      </c>
      <c r="E570" s="16" t="s">
        <v>14</v>
      </c>
      <c r="F570" s="6">
        <f>VLOOKUP(Players[Team],Teams[],2,FALSE)</f>
        <v>25</v>
      </c>
      <c r="G570" s="3">
        <f>VLOOKUP(Players[Pos],Positions[],2,FALSE)</f>
        <v>3</v>
      </c>
      <c r="H570" s="3" t="str">
        <f>CONCATENATE("INSERT INTO Players(playerName,positionId,teamId) VALUES ('",Players[Name],"',",Players[PositionId],",",Players[TeamId],")")</f>
        <v>INSERT INTO Players(playerName,positionId,teamId) VALUES ('Demarcus Ayers',3,25)</v>
      </c>
      <c r="I570" s="3" t="str">
        <f>CONCATENATE("INSERT INTO Assignments(playerId,rosterId,round,pick) VALUES (",Players[PlayerId],",0,0,0)")</f>
        <v>INSERT INTO Assignments(playerId,rosterId,round,pick) VALUES (569,0,0,0)</v>
      </c>
    </row>
    <row r="571" spans="1:9" x14ac:dyDescent="0.25">
      <c r="A571" s="16">
        <v>570</v>
      </c>
      <c r="B571" t="s">
        <v>831</v>
      </c>
      <c r="C571" s="16">
        <v>570</v>
      </c>
      <c r="D571" s="5" t="s">
        <v>34</v>
      </c>
      <c r="E571" s="5" t="s">
        <v>14</v>
      </c>
      <c r="F571" s="6">
        <f>VLOOKUP(Players[Team],Teams[],2,FALSE)</f>
        <v>6</v>
      </c>
      <c r="G571" s="3">
        <f>VLOOKUP(Players[Pos],Positions[],2,FALSE)</f>
        <v>3</v>
      </c>
      <c r="H571" s="3" t="str">
        <f>CONCATENATE("INSERT INTO Players(playerName,positionId,teamId) VALUES ('",Players[Name],"',",Players[PositionId],",",Players[TeamId],")")</f>
        <v>INSERT INTO Players(playerName,positionId,teamId) VALUES ('Daniel Braverman',3,6)</v>
      </c>
      <c r="I571" s="3" t="str">
        <f>CONCATENATE("INSERT INTO Assignments(playerId,rosterId,round,pick) VALUES (",Players[PlayerId],",0,0,0)")</f>
        <v>INSERT INTO Assignments(playerId,rosterId,round,pick) VALUES (570,0,0,0)</v>
      </c>
    </row>
    <row r="572" spans="1:9" x14ac:dyDescent="0.25">
      <c r="A572" s="16">
        <v>571</v>
      </c>
      <c r="B572" t="s">
        <v>1200</v>
      </c>
      <c r="C572" s="16">
        <v>571</v>
      </c>
      <c r="D572" s="5" t="s">
        <v>50</v>
      </c>
      <c r="E572" s="5" t="s">
        <v>46</v>
      </c>
      <c r="F572" s="6">
        <f>VLOOKUP(Players[Team],Teams[],2,FALSE)</f>
        <v>17</v>
      </c>
      <c r="G572" s="3">
        <f>VLOOKUP(Players[Pos],Positions[],2,FALSE)</f>
        <v>4</v>
      </c>
      <c r="H572" s="3" t="str">
        <f>CONCATENATE("INSERT INTO Players(playerName,positionId,teamId) VALUES ('",Players[Name],"',",Players[PositionId],",",Players[TeamId],")")</f>
        <v>INSERT INTO Players(playerName,positionId,teamId) VALUES ('Thomas Duarte',4,17)</v>
      </c>
      <c r="I572" s="3" t="str">
        <f>CONCATENATE("INSERT INTO Assignments(playerId,rosterId,round,pick) VALUES (",Players[PlayerId],",0,0,0)")</f>
        <v>INSERT INTO Assignments(playerId,rosterId,round,pick) VALUES (571,0,0,0)</v>
      </c>
    </row>
    <row r="573" spans="1:9" x14ac:dyDescent="0.25">
      <c r="A573" s="16">
        <v>572</v>
      </c>
      <c r="B573" t="s">
        <v>1109</v>
      </c>
      <c r="C573" s="16">
        <v>572</v>
      </c>
      <c r="D573" s="5" t="s">
        <v>34</v>
      </c>
      <c r="E573" s="5" t="s">
        <v>46</v>
      </c>
      <c r="F573" s="6">
        <f>VLOOKUP(Players[Team],Teams[],2,FALSE)</f>
        <v>6</v>
      </c>
      <c r="G573" s="3">
        <f>VLOOKUP(Players[Pos],Positions[],2,FALSE)</f>
        <v>4</v>
      </c>
      <c r="H573" s="3" t="str">
        <f>CONCATENATE("INSERT INTO Players(playerName,positionId,teamId) VALUES ('",Players[Name],"',",Players[PositionId],",",Players[TeamId],")")</f>
        <v>INSERT INTO Players(playerName,positionId,teamId) VALUES ('Patrick Scales',4,6)</v>
      </c>
      <c r="I573" s="3" t="str">
        <f>CONCATENATE("INSERT INTO Assignments(playerId,rosterId,round,pick) VALUES (",Players[PlayerId],",0,0,0)")</f>
        <v>INSERT INTO Assignments(playerId,rosterId,round,pick) VALUES (572,0,0,0)</v>
      </c>
    </row>
    <row r="574" spans="1:9" x14ac:dyDescent="0.25">
      <c r="A574" s="16">
        <v>573</v>
      </c>
      <c r="B574" t="s">
        <v>869</v>
      </c>
      <c r="C574" s="16">
        <v>573</v>
      </c>
      <c r="D574" s="16" t="s">
        <v>13</v>
      </c>
      <c r="E574" s="16" t="s">
        <v>14</v>
      </c>
      <c r="F574" s="6">
        <f>VLOOKUP(Players[Team],Teams[],2,FALSE)</f>
        <v>2</v>
      </c>
      <c r="G574" s="3">
        <f>VLOOKUP(Players[Pos],Positions[],2,FALSE)</f>
        <v>3</v>
      </c>
      <c r="H574" s="3" t="str">
        <f>CONCATENATE("INSERT INTO Players(playerName,positionId,teamId) VALUES ('",Players[Name],"',",Players[PositionId],",",Players[TeamId],")")</f>
        <v>INSERT INTO Players(playerName,positionId,teamId) VALUES ('Devin Fuller',3,2)</v>
      </c>
      <c r="I574" s="3" t="str">
        <f>CONCATENATE("INSERT INTO Assignments(playerId,rosterId,round,pick) VALUES (",Players[PlayerId],",0,0,0)")</f>
        <v>INSERT INTO Assignments(playerId,rosterId,round,pick) VALUES (573,0,0,0)</v>
      </c>
    </row>
    <row r="575" spans="1:9" x14ac:dyDescent="0.25">
      <c r="A575" s="16">
        <v>574</v>
      </c>
      <c r="B575" t="s">
        <v>650</v>
      </c>
      <c r="C575" s="16">
        <v>574</v>
      </c>
      <c r="D575" s="5" t="s">
        <v>68</v>
      </c>
      <c r="E575" s="5" t="s">
        <v>5</v>
      </c>
      <c r="F575" s="6">
        <f>VLOOKUP(Players[Team],Teams[],2,FALSE)</f>
        <v>32</v>
      </c>
      <c r="G575" s="3">
        <f>VLOOKUP(Players[Pos],Positions[],2,FALSE)</f>
        <v>2</v>
      </c>
      <c r="H575" s="3" t="str">
        <f>CONCATENATE("INSERT INTO Players(playerName,positionId,teamId) VALUES ('",Players[Name],"',",Players[PositionId],",",Players[TeamId],")")</f>
        <v>INSERT INTO Players(playerName,positionId,teamId) VALUES ('Keith Marshall',2,32)</v>
      </c>
      <c r="I575" s="3" t="str">
        <f>CONCATENATE("INSERT INTO Assignments(playerId,rosterId,round,pick) VALUES (",Players[PlayerId],",0,0,0)")</f>
        <v>INSERT INTO Assignments(playerId,rosterId,round,pick) VALUES (574,0,0,0)</v>
      </c>
    </row>
    <row r="576" spans="1:9" x14ac:dyDescent="0.25">
      <c r="A576" s="16">
        <v>575</v>
      </c>
      <c r="B576" t="s">
        <v>1033</v>
      </c>
      <c r="C576" s="16">
        <v>575</v>
      </c>
      <c r="D576" s="5" t="s">
        <v>60</v>
      </c>
      <c r="E576" s="5" t="s">
        <v>14</v>
      </c>
      <c r="F576" s="6">
        <f>VLOOKUP(Players[Team],Teams[],2,FALSE)</f>
        <v>27</v>
      </c>
      <c r="G576" s="3">
        <f>VLOOKUP(Players[Pos],Positions[],2,FALSE)</f>
        <v>3</v>
      </c>
      <c r="H576" s="3" t="str">
        <f>CONCATENATE("INSERT INTO Players(playerName,positionId,teamId) VALUES ('",Players[Name],"',",Players[PositionId],",",Players[TeamId],")")</f>
        <v>INSERT INTO Players(playerName,positionId,teamId) VALUES ('Kenny Lawler Jr.',3,27)</v>
      </c>
      <c r="I576" s="3" t="str">
        <f>CONCATENATE("INSERT INTO Assignments(playerId,rosterId,round,pick) VALUES (",Players[PlayerId],",0,0,0)")</f>
        <v>INSERT INTO Assignments(playerId,rosterId,round,pick) VALUES (575,0,0,0)</v>
      </c>
    </row>
    <row r="577" spans="1:9" x14ac:dyDescent="0.25">
      <c r="A577" s="16">
        <v>576</v>
      </c>
      <c r="B577" t="s">
        <v>1239</v>
      </c>
      <c r="C577" s="16">
        <v>576</v>
      </c>
      <c r="D577" s="5" t="s">
        <v>52</v>
      </c>
      <c r="E577" s="5" t="s">
        <v>5</v>
      </c>
      <c r="F577" s="6">
        <f>VLOOKUP(Players[Team],Teams[],2,FALSE)</f>
        <v>10</v>
      </c>
      <c r="G577" s="3">
        <f>VLOOKUP(Players[Pos],Positions[],2,FALSE)</f>
        <v>2</v>
      </c>
      <c r="H577" s="3" t="str">
        <f>CONCATENATE("INSERT INTO Players(playerName,positionId,teamId) VALUES ('",Players[Name],"',",Players[PositionId],",",Players[TeamId],")")</f>
        <v>INSERT INTO Players(playerName,positionId,teamId) VALUES ('Zac Brooks',2,10)</v>
      </c>
      <c r="I577" s="3" t="str">
        <f>CONCATENATE("INSERT INTO Assignments(playerId,rosterId,round,pick) VALUES (",Players[PlayerId],",0,0,0)")</f>
        <v>INSERT INTO Assignments(playerId,rosterId,round,pick) VALUES (576,0,0,0)</v>
      </c>
    </row>
    <row r="578" spans="1:9" x14ac:dyDescent="0.25">
      <c r="A578" s="16">
        <v>577</v>
      </c>
      <c r="B578" t="s">
        <v>55</v>
      </c>
      <c r="C578" s="16">
        <v>577</v>
      </c>
      <c r="D578" s="5" t="s">
        <v>695</v>
      </c>
      <c r="E578" s="5" t="s">
        <v>14</v>
      </c>
      <c r="F578" s="6">
        <f>VLOOKUP(Players[Team],Teams[],2,FALSE)</f>
        <v>26</v>
      </c>
      <c r="G578" s="3">
        <f>VLOOKUP(Players[Pos],Positions[],2,FALSE)</f>
        <v>3</v>
      </c>
      <c r="H578" s="3" t="str">
        <f>CONCATENATE("INSERT INTO Players(playerName,positionId,teamId) VALUES ('",Players[Name],"',",Players[PositionId],",",Players[TeamId],")")</f>
        <v>INSERT INTO Players(playerName,positionId,teamId) VALUES ('Stevie Johnson',3,26)</v>
      </c>
      <c r="I578" s="3" t="str">
        <f>CONCATENATE("INSERT INTO Assignments(playerId,rosterId,round,pick) VALUES (",Players[PlayerId],",0,0,0)")</f>
        <v>INSERT INTO Assignments(playerId,rosterId,round,pick) VALUES (577,0,0,0)</v>
      </c>
    </row>
    <row r="579" spans="1:9" x14ac:dyDescent="0.25">
      <c r="A579" s="16">
        <v>578</v>
      </c>
      <c r="B579" s="16" t="s">
        <v>744</v>
      </c>
      <c r="C579" s="16">
        <v>578</v>
      </c>
      <c r="D579" s="16" t="s">
        <v>17</v>
      </c>
      <c r="E579" s="16" t="s">
        <v>46</v>
      </c>
      <c r="F579" s="6">
        <f>VLOOKUP(Players[Team],Teams[],2,FALSE)</f>
        <v>12</v>
      </c>
      <c r="G579" s="3">
        <f>VLOOKUP(Players[Pos],Positions[],2,FALSE)</f>
        <v>4</v>
      </c>
      <c r="H579" s="3" t="str">
        <f>CONCATENATE("INSERT INTO Players(playerName,positionId,teamId) VALUES ('",Players[Name],"',",Players[PositionId],",",Players[TeamId],")")</f>
        <v>INSERT INTO Players(playerName,positionId,teamId) VALUES ('Beau Sandland',4,12)</v>
      </c>
      <c r="I579" s="3" t="str">
        <f>CONCATENATE("INSERT INTO Assignments(playerId,rosterId,round,pick) VALUES (",Players[PlayerId],",0,0,0)")</f>
        <v>INSERT INTO Assignments(playerId,rosterId,round,pick) VALUES (578,0,0,0)</v>
      </c>
    </row>
    <row r="580" spans="1:9" x14ac:dyDescent="0.25">
      <c r="A580" s="16">
        <v>579</v>
      </c>
      <c r="B580" t="s">
        <v>95</v>
      </c>
      <c r="C580" s="16">
        <v>579</v>
      </c>
      <c r="D580" s="5" t="s">
        <v>52</v>
      </c>
      <c r="E580" s="5" t="s">
        <v>5</v>
      </c>
      <c r="F580" s="6">
        <f>VLOOKUP(Players[Team],Teams[],2,FALSE)</f>
        <v>10</v>
      </c>
      <c r="G580" s="3">
        <f>VLOOKUP(Players[Pos],Positions[],2,FALSE)</f>
        <v>2</v>
      </c>
      <c r="H580" s="3" t="str">
        <f>CONCATENATE("INSERT INTO Players(playerName,positionId,teamId) VALUES ('",Players[Name],"',",Players[PositionId],",",Players[TeamId],")")</f>
        <v>INSERT INTO Players(playerName,positionId,teamId) VALUES ('Justin Forsett',2,10)</v>
      </c>
      <c r="I580" s="3" t="str">
        <f>CONCATENATE("INSERT INTO Assignments(playerId,rosterId,round,pick) VALUES (",Players[PlayerId],",0,0,0)")</f>
        <v>INSERT INTO Assignments(playerId,rosterId,round,pick) VALUES (579,0,0,0)</v>
      </c>
    </row>
    <row r="581" spans="1:9" x14ac:dyDescent="0.25">
      <c r="A581" s="16">
        <v>580</v>
      </c>
      <c r="B581" s="16" t="s">
        <v>785</v>
      </c>
      <c r="C581" s="16">
        <v>580</v>
      </c>
      <c r="D581" s="5" t="s">
        <v>27</v>
      </c>
      <c r="E581" s="5" t="s">
        <v>14</v>
      </c>
      <c r="F581" s="6">
        <f>VLOOKUP(Players[Team],Teams[],2,FALSE)</f>
        <v>21</v>
      </c>
      <c r="G581" s="3">
        <f>VLOOKUP(Players[Pos],Positions[],2,FALSE)</f>
        <v>3</v>
      </c>
      <c r="H581" s="3" t="str">
        <f>CONCATENATE("INSERT INTO Players(playerName,positionId,teamId) VALUES ('",Players[Name],"',",Players[PositionId],",",Players[TeamId],")")</f>
        <v>INSERT INTO Players(playerName,positionId,teamId) VALUES ('Canaan Severin',3,21)</v>
      </c>
      <c r="I581" s="3" t="str">
        <f>CONCATENATE("INSERT INTO Assignments(playerId,rosterId,round,pick) VALUES (",Players[PlayerId],",0,0,0)")</f>
        <v>INSERT INTO Assignments(playerId,rosterId,round,pick) VALUES (580,0,0,0)</v>
      </c>
    </row>
    <row r="582" spans="1:9" x14ac:dyDescent="0.25">
      <c r="A582" s="16">
        <v>581</v>
      </c>
      <c r="B582" t="s">
        <v>627</v>
      </c>
      <c r="C582" s="16">
        <v>581</v>
      </c>
      <c r="D582" s="19" t="s">
        <v>21</v>
      </c>
      <c r="E582" s="19" t="s">
        <v>5</v>
      </c>
      <c r="F582" s="6">
        <f>VLOOKUP(Players[Team],Teams[],2,FALSE)</f>
        <v>24</v>
      </c>
      <c r="G582" s="3">
        <f>VLOOKUP(Players[Pos],Positions[],2,FALSE)</f>
        <v>2</v>
      </c>
      <c r="H582" s="3" t="str">
        <f>CONCATENATE("INSERT INTO Players(playerName,positionId,teamId) VALUES ('",Players[Name],"',",Players[PositionId],",",Players[TeamId],")")</f>
        <v>INSERT INTO Players(playerName,positionId,teamId) VALUES ('Andrew Bonnet',2,24)</v>
      </c>
      <c r="I582" s="3" t="str">
        <f>CONCATENATE("INSERT INTO Assignments(playerId,rosterId,round,pick) VALUES (",Players[PlayerId],",0,0,0)")</f>
        <v>INSERT INTO Assignments(playerId,rosterId,round,pick) VALUES (581,0,0,0)</v>
      </c>
    </row>
    <row r="583" spans="1:9" x14ac:dyDescent="0.25">
      <c r="A583" s="16">
        <v>582</v>
      </c>
      <c r="B583" t="s">
        <v>634</v>
      </c>
      <c r="C583" s="16">
        <v>582</v>
      </c>
      <c r="D583" s="5" t="s">
        <v>48</v>
      </c>
      <c r="E583" s="5" t="s">
        <v>14</v>
      </c>
      <c r="F583" s="6">
        <f>VLOOKUP(Players[Team],Teams[],2,FALSE)</f>
        <v>5</v>
      </c>
      <c r="G583" s="3">
        <f>VLOOKUP(Players[Pos],Positions[],2,FALSE)</f>
        <v>3</v>
      </c>
      <c r="H583" s="3" t="str">
        <f>CONCATENATE("INSERT INTO Players(playerName,positionId,teamId) VALUES ('",Players[Name],"',",Players[PositionId],",",Players[TeamId],")")</f>
        <v>INSERT INTO Players(playerName,positionId,teamId) VALUES ('Keyarris Garrett',3,5)</v>
      </c>
      <c r="I583" s="3" t="str">
        <f>CONCATENATE("INSERT INTO Assignments(playerId,rosterId,round,pick) VALUES (",Players[PlayerId],",0,0,0)")</f>
        <v>INSERT INTO Assignments(playerId,rosterId,round,pick) VALUES (582,0,0,0)</v>
      </c>
    </row>
    <row r="584" spans="1:9" x14ac:dyDescent="0.25">
      <c r="A584" s="16">
        <v>583</v>
      </c>
      <c r="B584" t="s">
        <v>872</v>
      </c>
      <c r="C584" s="16">
        <v>583</v>
      </c>
      <c r="D584" s="19" t="s">
        <v>48</v>
      </c>
      <c r="E584" s="19" t="s">
        <v>5</v>
      </c>
      <c r="F584" s="6">
        <f>VLOOKUP(Players[Team],Teams[],2,FALSE)</f>
        <v>5</v>
      </c>
      <c r="G584" s="3">
        <f>VLOOKUP(Players[Pos],Positions[],2,FALSE)</f>
        <v>2</v>
      </c>
      <c r="H584" s="3" t="str">
        <f>CONCATENATE("INSERT INTO Players(playerName,positionId,teamId) VALUES ('",Players[Name],"',",Players[PositionId],",",Players[TeamId],")")</f>
        <v>INSERT INTO Players(playerName,positionId,teamId) VALUES ('Devon Johnson',2,5)</v>
      </c>
      <c r="I584" s="3" t="str">
        <f>CONCATENATE("INSERT INTO Assignments(playerId,rosterId,round,pick) VALUES (",Players[PlayerId],",0,0,0)")</f>
        <v>INSERT INTO Assignments(playerId,rosterId,round,pick) VALUES (583,0,0,0)</v>
      </c>
    </row>
    <row r="585" spans="1:9" x14ac:dyDescent="0.25">
      <c r="A585" s="16">
        <v>584</v>
      </c>
      <c r="B585" t="s">
        <v>624</v>
      </c>
      <c r="C585" s="16">
        <v>584</v>
      </c>
      <c r="D585" s="5" t="s">
        <v>15</v>
      </c>
      <c r="E585" s="5" t="s">
        <v>46</v>
      </c>
      <c r="F585" s="6">
        <f>VLOOKUP(Players[Team],Teams[],2,FALSE)</f>
        <v>25</v>
      </c>
      <c r="G585" s="3">
        <f>VLOOKUP(Players[Pos],Positions[],2,FALSE)</f>
        <v>4</v>
      </c>
      <c r="H585" s="3" t="str">
        <f>CONCATENATE("INSERT INTO Players(playerName,positionId,teamId) VALUES ('",Players[Name],"',",Players[PositionId],",",Players[TeamId],")")</f>
        <v>INSERT INTO Players(playerName,positionId,teamId) VALUES ('Jake McGee',4,25)</v>
      </c>
      <c r="I585" s="3" t="str">
        <f>CONCATENATE("INSERT INTO Assignments(playerId,rosterId,round,pick) VALUES (",Players[PlayerId],",0,0,0)")</f>
        <v>INSERT INTO Assignments(playerId,rosterId,round,pick) VALUES (584,0,0,0)</v>
      </c>
    </row>
    <row r="586" spans="1:9" x14ac:dyDescent="0.25">
      <c r="A586" s="16">
        <v>585</v>
      </c>
      <c r="B586" t="s">
        <v>615</v>
      </c>
      <c r="C586" s="16">
        <v>585</v>
      </c>
      <c r="D586" s="5" t="s">
        <v>26</v>
      </c>
      <c r="E586" s="5" t="s">
        <v>46</v>
      </c>
      <c r="F586" s="6">
        <f>VLOOKUP(Players[Team],Teams[],2,FALSE)</f>
        <v>20</v>
      </c>
      <c r="G586" s="3">
        <f>VLOOKUP(Players[Pos],Positions[],2,FALSE)</f>
        <v>4</v>
      </c>
      <c r="H586" s="3" t="str">
        <f>CONCATENATE("INSERT INTO Players(playerName,positionId,teamId) VALUES ('",Players[Name],"',",Players[PositionId],",",Players[TeamId],")")</f>
        <v>INSERT INTO Players(playerName,positionId,teamId) VALUES ('Braedon Bowman',4,20)</v>
      </c>
      <c r="I586" s="3" t="str">
        <f>CONCATENATE("INSERT INTO Assignments(playerId,rosterId,round,pick) VALUES (",Players[PlayerId],",0,0,0)")</f>
        <v>INSERT INTO Assignments(playerId,rosterId,round,pick) VALUES (585,0,0,0)</v>
      </c>
    </row>
    <row r="587" spans="1:9" x14ac:dyDescent="0.25">
      <c r="A587" s="16">
        <v>586</v>
      </c>
      <c r="B587" t="s">
        <v>947</v>
      </c>
      <c r="C587" s="16">
        <v>586</v>
      </c>
      <c r="D587" s="5" t="s">
        <v>577</v>
      </c>
      <c r="E587" s="5" t="s">
        <v>14</v>
      </c>
      <c r="F587" s="6">
        <f>VLOOKUP(Players[Team],Teams[],2,FALSE)</f>
        <v>15</v>
      </c>
      <c r="G587" s="3">
        <f>VLOOKUP(Players[Pos],Positions[],2,FALSE)</f>
        <v>3</v>
      </c>
      <c r="H587" s="3" t="str">
        <f>CONCATENATE("INSERT INTO Players(playerName,positionId,teamId) VALUES ('",Players[Name],"',",Players[PositionId],",",Players[TeamId],")")</f>
        <v>INSERT INTO Players(playerName,positionId,teamId) VALUES ('Jamal Robinson',3,15)</v>
      </c>
      <c r="I587" s="3" t="str">
        <f>CONCATENATE("INSERT INTO Assignments(playerId,rosterId,round,pick) VALUES (",Players[PlayerId],",0,0,0)")</f>
        <v>INSERT INTO Assignments(playerId,rosterId,round,pick) VALUES (586,0,0,0)</v>
      </c>
    </row>
    <row r="588" spans="1:9" x14ac:dyDescent="0.25">
      <c r="A588" s="16">
        <v>587</v>
      </c>
      <c r="B588" t="s">
        <v>1088</v>
      </c>
      <c r="C588" s="16">
        <v>587</v>
      </c>
      <c r="D588" s="5" t="s">
        <v>695</v>
      </c>
      <c r="E588" s="5" t="s">
        <v>1</v>
      </c>
      <c r="F588" s="6">
        <f>VLOOKUP(Players[Team],Teams[],2,FALSE)</f>
        <v>26</v>
      </c>
      <c r="G588" s="3">
        <f>VLOOKUP(Players[Pos],Positions[],2,FALSE)</f>
        <v>1</v>
      </c>
      <c r="H588" s="3" t="str">
        <f>CONCATENATE("INSERT INTO Players(playerName,positionId,teamId) VALUES ('",Players[Name],"',",Players[PositionId],",",Players[TeamId],")")</f>
        <v>INSERT INTO Players(playerName,positionId,teamId) VALUES ('Mike Bercovici',1,26)</v>
      </c>
      <c r="I588" s="3" t="str">
        <f>CONCATENATE("INSERT INTO Assignments(playerId,rosterId,round,pick) VALUES (",Players[PlayerId],",0,0,0)")</f>
        <v>INSERT INTO Assignments(playerId,rosterId,round,pick) VALUES (587,0,0,0)</v>
      </c>
    </row>
    <row r="589" spans="1:9" x14ac:dyDescent="0.25">
      <c r="A589" s="16">
        <v>588</v>
      </c>
      <c r="B589" t="s">
        <v>945</v>
      </c>
      <c r="C589" s="16">
        <v>588</v>
      </c>
      <c r="D589" s="5" t="s">
        <v>695</v>
      </c>
      <c r="E589" s="5" t="s">
        <v>14</v>
      </c>
      <c r="F589" s="6">
        <f>VLOOKUP(Players[Team],Teams[],2,FALSE)</f>
        <v>26</v>
      </c>
      <c r="G589" s="3">
        <f>VLOOKUP(Players[Pos],Positions[],2,FALSE)</f>
        <v>3</v>
      </c>
      <c r="H589" s="3" t="str">
        <f>CONCATENATE("INSERT INTO Players(playerName,positionId,teamId) VALUES ('",Players[Name],"',",Players[PositionId],",",Players[TeamId],")")</f>
        <v>INSERT INTO Players(playerName,positionId,teamId) VALUES ('Jamaal Jones',3,26)</v>
      </c>
      <c r="I589" s="3" t="str">
        <f>CONCATENATE("INSERT INTO Assignments(playerId,rosterId,round,pick) VALUES (",Players[PlayerId],",0,0,0)")</f>
        <v>INSERT INTO Assignments(playerId,rosterId,round,pick) VALUES (588,0,0,0)</v>
      </c>
    </row>
    <row r="590" spans="1:9" x14ac:dyDescent="0.25">
      <c r="A590" s="16">
        <v>589</v>
      </c>
      <c r="B590" s="16" t="s">
        <v>649</v>
      </c>
      <c r="C590" s="16">
        <v>589</v>
      </c>
      <c r="D590" s="16" t="s">
        <v>29</v>
      </c>
      <c r="E590" s="16" t="s">
        <v>5</v>
      </c>
      <c r="F590" s="6">
        <f>VLOOKUP(Players[Team],Teams[],2,FALSE)</f>
        <v>22</v>
      </c>
      <c r="G590" s="3">
        <f>VLOOKUP(Players[Pos],Positions[],2,FALSE)</f>
        <v>2</v>
      </c>
      <c r="H590" s="3" t="str">
        <f>CONCATENATE("INSERT INTO Players(playerName,positionId,teamId) VALUES ('",Players[Name],"',",Players[PositionId],",",Players[TeamId],")")</f>
        <v>INSERT INTO Players(playerName,positionId,teamId) VALUES ('Chris Swain',2,22)</v>
      </c>
      <c r="I590" s="3" t="str">
        <f>CONCATENATE("INSERT INTO Assignments(playerId,rosterId,round,pick) VALUES (",Players[PlayerId],",0,0,0)")</f>
        <v>INSERT INTO Assignments(playerId,rosterId,round,pick) VALUES (589,0,0,0)</v>
      </c>
    </row>
    <row r="591" spans="1:9" x14ac:dyDescent="0.25">
      <c r="A591" s="16">
        <v>590</v>
      </c>
      <c r="B591" t="s">
        <v>1078</v>
      </c>
      <c r="C591" s="16">
        <v>590</v>
      </c>
      <c r="D591" s="5" t="s">
        <v>695</v>
      </c>
      <c r="E591" s="5" t="s">
        <v>46</v>
      </c>
      <c r="F591" s="6">
        <f>VLOOKUP(Players[Team],Teams[],2,FALSE)</f>
        <v>26</v>
      </c>
      <c r="G591" s="3">
        <f>VLOOKUP(Players[Pos],Positions[],2,FALSE)</f>
        <v>4</v>
      </c>
      <c r="H591" s="3" t="str">
        <f>CONCATENATE("INSERT INTO Players(playerName,positionId,teamId) VALUES ('",Players[Name],"',",Players[PositionId],",",Players[TeamId],")")</f>
        <v>INSERT INTO Players(playerName,positionId,teamId) VALUES ('Matt Weiser',4,26)</v>
      </c>
      <c r="I591" s="3" t="str">
        <f>CONCATENATE("INSERT INTO Assignments(playerId,rosterId,round,pick) VALUES (",Players[PlayerId],",0,0,0)")</f>
        <v>INSERT INTO Assignments(playerId,rosterId,round,pick) VALUES (590,0,0,0)</v>
      </c>
    </row>
    <row r="592" spans="1:9" x14ac:dyDescent="0.25">
      <c r="A592" s="16">
        <v>591</v>
      </c>
      <c r="B592" t="s">
        <v>874</v>
      </c>
      <c r="C592" s="16">
        <v>591</v>
      </c>
      <c r="D592" s="16" t="s">
        <v>21</v>
      </c>
      <c r="E592" s="16" t="s">
        <v>14</v>
      </c>
      <c r="F592" s="6">
        <f>VLOOKUP(Players[Team],Teams[],2,FALSE)</f>
        <v>24</v>
      </c>
      <c r="G592" s="3">
        <f>VLOOKUP(Players[Pos],Positions[],2,FALSE)</f>
        <v>3</v>
      </c>
      <c r="H592" s="3" t="str">
        <f>CONCATENATE("INSERT INTO Players(playerName,positionId,teamId) VALUES ('",Players[Name],"',",Players[PositionId],",",Players[TeamId],")")</f>
        <v>INSERT INTO Players(playerName,positionId,teamId) VALUES ('Dom Williams',3,24)</v>
      </c>
      <c r="I592" s="3" t="str">
        <f>CONCATENATE("INSERT INTO Assignments(playerId,rosterId,round,pick) VALUES (",Players[PlayerId],",0,0,0)")</f>
        <v>INSERT INTO Assignments(playerId,rosterId,round,pick) VALUES (591,0,0,0)</v>
      </c>
    </row>
    <row r="593" spans="1:9" x14ac:dyDescent="0.25">
      <c r="A593" s="16">
        <v>592</v>
      </c>
      <c r="B593" t="s">
        <v>1044</v>
      </c>
      <c r="C593" s="16">
        <v>592</v>
      </c>
      <c r="D593" s="5" t="s">
        <v>7</v>
      </c>
      <c r="E593" s="5" t="s">
        <v>46</v>
      </c>
      <c r="F593" s="6">
        <f>VLOOKUP(Players[Team],Teams[],2,FALSE)</f>
        <v>18</v>
      </c>
      <c r="G593" s="3">
        <f>VLOOKUP(Players[Pos],Positions[],2,FALSE)</f>
        <v>4</v>
      </c>
      <c r="H593" s="3" t="str">
        <f>CONCATENATE("INSERT INTO Players(playerName,positionId,teamId) VALUES ('",Players[Name],"',",Players[PositionId],",",Players[TeamId],")")</f>
        <v>INSERT INTO Players(playerName,positionId,teamId) VALUES ('Kyle Carter',4,18)</v>
      </c>
      <c r="I593" s="3" t="str">
        <f>CONCATENATE("INSERT INTO Assignments(playerId,rosterId,round,pick) VALUES (",Players[PlayerId],",0,0,0)")</f>
        <v>INSERT INTO Assignments(playerId,rosterId,round,pick) VALUES (592,0,0,0)</v>
      </c>
    </row>
    <row r="594" spans="1:9" x14ac:dyDescent="0.25">
      <c r="A594" s="16">
        <v>593</v>
      </c>
      <c r="B594" t="s">
        <v>969</v>
      </c>
      <c r="C594" s="16">
        <v>593</v>
      </c>
      <c r="D594" s="5" t="s">
        <v>13</v>
      </c>
      <c r="E594" s="5" t="s">
        <v>5</v>
      </c>
      <c r="F594" s="6">
        <f>VLOOKUP(Players[Team],Teams[],2,FALSE)</f>
        <v>2</v>
      </c>
      <c r="G594" s="3">
        <f>VLOOKUP(Players[Pos],Positions[],2,FALSE)</f>
        <v>2</v>
      </c>
      <c r="H594" s="3" t="str">
        <f>CONCATENATE("INSERT INTO Players(playerName,positionId,teamId) VALUES ('",Players[Name],"',",Players[PositionId],",",Players[TeamId],")")</f>
        <v>INSERT INTO Players(playerName,positionId,teamId) VALUES ('Jhurell Pressley',2,2)</v>
      </c>
      <c r="I594" s="3" t="str">
        <f>CONCATENATE("INSERT INTO Assignments(playerId,rosterId,round,pick) VALUES (",Players[PlayerId],",0,0,0)")</f>
        <v>INSERT INTO Assignments(playerId,rosterId,round,pick) VALUES (593,0,0,0)</v>
      </c>
    </row>
    <row r="595" spans="1:9" x14ac:dyDescent="0.25">
      <c r="A595" s="16">
        <v>594</v>
      </c>
      <c r="B595" t="s">
        <v>978</v>
      </c>
      <c r="C595" s="16">
        <v>594</v>
      </c>
      <c r="D595" s="5" t="s">
        <v>9</v>
      </c>
      <c r="E595" s="5" t="s">
        <v>1</v>
      </c>
      <c r="F595" s="6">
        <f>VLOOKUP(Players[Team],Teams[],2,FALSE)</f>
        <v>16</v>
      </c>
      <c r="G595" s="3">
        <f>VLOOKUP(Players[Pos],Positions[],2,FALSE)</f>
        <v>1</v>
      </c>
      <c r="H595" s="3" t="str">
        <f>CONCATENATE("INSERT INTO Players(playerName,positionId,teamId) VALUES ('",Players[Name],"',",Players[PositionId],",",Players[TeamId],")")</f>
        <v>INSERT INTO Players(playerName,positionId,teamId) VALUES ('Joel Stave',1,16)</v>
      </c>
      <c r="I595" s="3" t="str">
        <f>CONCATENATE("INSERT INTO Assignments(playerId,rosterId,round,pick) VALUES (",Players[PlayerId],",0,0,0)")</f>
        <v>INSERT INTO Assignments(playerId,rosterId,round,pick) VALUES (594,0,0,0)</v>
      </c>
    </row>
    <row r="596" spans="1:9" x14ac:dyDescent="0.25">
      <c r="A596" s="16">
        <v>595</v>
      </c>
      <c r="B596" t="s">
        <v>918</v>
      </c>
      <c r="C596" s="16">
        <v>595</v>
      </c>
      <c r="D596" s="16" t="s">
        <v>36</v>
      </c>
      <c r="E596" s="16" t="s">
        <v>5</v>
      </c>
      <c r="F596" s="6">
        <f>VLOOKUP(Players[Team],Teams[],2,FALSE)</f>
        <v>19</v>
      </c>
      <c r="G596" s="3">
        <f>VLOOKUP(Players[Pos],Positions[],2,FALSE)</f>
        <v>2</v>
      </c>
      <c r="H596" s="3" t="str">
        <f>CONCATENATE("INSERT INTO Players(playerName,positionId,teamId) VALUES ('",Players[Name],"',",Players[PositionId],",",Players[TeamId],")")</f>
        <v>INSERT INTO Players(playerName,positionId,teamId) VALUES ('Glenn Gronkowski',2,19)</v>
      </c>
      <c r="I596" s="3" t="str">
        <f>CONCATENATE("INSERT INTO Assignments(playerId,rosterId,round,pick) VALUES (",Players[PlayerId],",0,0,0)")</f>
        <v>INSERT INTO Assignments(playerId,rosterId,round,pick) VALUES (595,0,0,0)</v>
      </c>
    </row>
    <row r="597" spans="1:9" x14ac:dyDescent="0.25">
      <c r="A597" s="16">
        <v>596</v>
      </c>
      <c r="B597" t="s">
        <v>606</v>
      </c>
      <c r="C597" s="16">
        <v>596</v>
      </c>
      <c r="D597" s="5" t="s">
        <v>43</v>
      </c>
      <c r="E597" s="5" t="s">
        <v>46</v>
      </c>
      <c r="F597" s="6">
        <f>VLOOKUP(Players[Team],Teams[],2,FALSE)</f>
        <v>30</v>
      </c>
      <c r="G597" s="3">
        <f>VLOOKUP(Players[Pos],Positions[],2,FALSE)</f>
        <v>4</v>
      </c>
      <c r="H597" s="3" t="str">
        <f>CONCATENATE("INSERT INTO Players(playerName,positionId,teamId) VALUES ('",Players[Name],"',",Players[PositionId],",",Players[TeamId],")")</f>
        <v>INSERT INTO Players(playerName,positionId,teamId) VALUES ('Kivon Cartwright',4,30)</v>
      </c>
      <c r="I597" s="3" t="str">
        <f>CONCATENATE("INSERT INTO Assignments(playerId,rosterId,round,pick) VALUES (",Players[PlayerId],",0,0,0)")</f>
        <v>INSERT INTO Assignments(playerId,rosterId,round,pick) VALUES (596,0,0,0)</v>
      </c>
    </row>
    <row r="598" spans="1:9" x14ac:dyDescent="0.25">
      <c r="A598" s="16">
        <v>597</v>
      </c>
      <c r="B598" s="16" t="s">
        <v>628</v>
      </c>
      <c r="C598" s="16">
        <v>597</v>
      </c>
      <c r="D598" s="16" t="s">
        <v>43</v>
      </c>
      <c r="E598" s="16" t="s">
        <v>46</v>
      </c>
      <c r="F598" s="6">
        <f>VLOOKUP(Players[Team],Teams[],2,FALSE)</f>
        <v>30</v>
      </c>
      <c r="G598" s="3">
        <f>VLOOKUP(Players[Pos],Positions[],2,FALSE)</f>
        <v>4</v>
      </c>
      <c r="H598" s="3" t="str">
        <f>CONCATENATE("INSERT INTO Players(playerName,positionId,teamId) VALUES ('",Players[Name],"',",Players[PositionId],",",Players[TeamId],")")</f>
        <v>INSERT INTO Players(playerName,positionId,teamId) VALUES ('Alan Cross',4,30)</v>
      </c>
      <c r="I598" s="3" t="str">
        <f>CONCATENATE("INSERT INTO Assignments(playerId,rosterId,round,pick) VALUES (",Players[PlayerId],",0,0,0)")</f>
        <v>INSERT INTO Assignments(playerId,rosterId,round,pick) VALUES (597,0,0,0)</v>
      </c>
    </row>
    <row r="599" spans="1:9" x14ac:dyDescent="0.25">
      <c r="A599" s="16">
        <v>598</v>
      </c>
      <c r="B599" t="s">
        <v>1149</v>
      </c>
      <c r="C599" s="16">
        <v>598</v>
      </c>
      <c r="D599" s="5" t="s">
        <v>43</v>
      </c>
      <c r="E599" s="5" t="s">
        <v>5</v>
      </c>
      <c r="F599" s="6">
        <f>VLOOKUP(Players[Team],Teams[],2,FALSE)</f>
        <v>30</v>
      </c>
      <c r="G599" s="3">
        <f>VLOOKUP(Players[Pos],Positions[],2,FALSE)</f>
        <v>2</v>
      </c>
      <c r="H599" s="3" t="str">
        <f>CONCATENATE("INSERT INTO Players(playerName,positionId,teamId) VALUES ('",Players[Name],"',",Players[PositionId],",",Players[TeamId],")")</f>
        <v>INSERT INTO Players(playerName,positionId,teamId) VALUES ('Russell Hansbrough',2,30)</v>
      </c>
      <c r="I599" s="3" t="str">
        <f>CONCATENATE("INSERT INTO Assignments(playerId,rosterId,round,pick) VALUES (",Players[PlayerId],",0,0,0)")</f>
        <v>INSERT INTO Assignments(playerId,rosterId,round,pick) VALUES (598,0,0,0)</v>
      </c>
    </row>
    <row r="600" spans="1:9" x14ac:dyDescent="0.25">
      <c r="A600" s="16">
        <v>599</v>
      </c>
      <c r="B600" t="s">
        <v>568</v>
      </c>
      <c r="C600" s="16">
        <v>599</v>
      </c>
      <c r="D600" s="5" t="s">
        <v>27</v>
      </c>
      <c r="E600" s="5" t="s">
        <v>5</v>
      </c>
      <c r="F600" s="6">
        <f>VLOOKUP(Players[Team],Teams[],2,FALSE)</f>
        <v>21</v>
      </c>
      <c r="G600" s="3">
        <f>VLOOKUP(Players[Pos],Positions[],2,FALSE)</f>
        <v>2</v>
      </c>
      <c r="H600" s="3" t="str">
        <f>CONCATENATE("INSERT INTO Players(playerName,positionId,teamId) VALUES ('",Players[Name],"',",Players[PositionId],",",Players[TeamId],")")</f>
        <v>INSERT INTO Players(playerName,positionId,teamId) VALUES ('Shaun Draughn',2,21)</v>
      </c>
      <c r="I600" s="3" t="str">
        <f>CONCATENATE("INSERT INTO Assignments(playerId,rosterId,round,pick) VALUES (",Players[PlayerId],",0,0,0)")</f>
        <v>INSERT INTO Assignments(playerId,rosterId,round,pick) VALUES (599,0,0,0)</v>
      </c>
    </row>
    <row r="601" spans="1:9" x14ac:dyDescent="0.25">
      <c r="A601" s="16">
        <v>600</v>
      </c>
      <c r="B601" t="s">
        <v>921</v>
      </c>
      <c r="C601" s="16">
        <v>600</v>
      </c>
      <c r="D601" s="16" t="s">
        <v>23</v>
      </c>
      <c r="E601" s="16" t="s">
        <v>46</v>
      </c>
      <c r="F601" s="6">
        <f>VLOOKUP(Players[Team],Teams[],2,FALSE)</f>
        <v>1</v>
      </c>
      <c r="G601" s="3">
        <f>VLOOKUP(Players[Pos],Positions[],2,FALSE)</f>
        <v>4</v>
      </c>
      <c r="H601" s="3" t="str">
        <f>CONCATENATE("INSERT INTO Players(playerName,positionId,teamId) VALUES ('",Players[Name],"',",Players[PositionId],",",Players[TeamId],")")</f>
        <v>INSERT INTO Players(playerName,positionId,teamId) VALUES ('Hakeem Valles',4,1)</v>
      </c>
      <c r="I601" s="3" t="str">
        <f>CONCATENATE("INSERT INTO Assignments(playerId,rosterId,round,pick) VALUES (",Players[PlayerId],",0,0,0)")</f>
        <v>INSERT INTO Assignments(playerId,rosterId,round,pick) VALUES (600,0,0,0)</v>
      </c>
    </row>
    <row r="602" spans="1:9" x14ac:dyDescent="0.25">
      <c r="A602" s="16">
        <v>601</v>
      </c>
      <c r="B602" t="s">
        <v>873</v>
      </c>
      <c r="C602" s="16">
        <v>601</v>
      </c>
      <c r="D602" s="19" t="s">
        <v>24</v>
      </c>
      <c r="E602" s="19" t="s">
        <v>14</v>
      </c>
      <c r="F602" s="6">
        <f>VLOOKUP(Players[Team],Teams[],2,FALSE)</f>
        <v>11</v>
      </c>
      <c r="G602" s="3">
        <f>VLOOKUP(Players[Pos],Positions[],2,FALSE)</f>
        <v>3</v>
      </c>
      <c r="H602" s="3" t="str">
        <f>CONCATENATE("INSERT INTO Players(playerName,positionId,teamId) VALUES ('",Players[Name],"',",Players[PositionId],",",Players[TeamId],")")</f>
        <v>INSERT INTO Players(playerName,positionId,teamId) VALUES ('Dez Stewart',3,11)</v>
      </c>
      <c r="I602" s="3" t="str">
        <f>CONCATENATE("INSERT INTO Assignments(playerId,rosterId,round,pick) VALUES (",Players[PlayerId],",0,0,0)")</f>
        <v>INSERT INTO Assignments(playerId,rosterId,round,pick) VALUES (601,0,0,0)</v>
      </c>
    </row>
    <row r="603" spans="1:9" x14ac:dyDescent="0.25">
      <c r="A603" s="16">
        <v>602</v>
      </c>
      <c r="B603" s="16" t="s">
        <v>835</v>
      </c>
      <c r="C603" s="16">
        <v>602</v>
      </c>
      <c r="D603" s="16" t="s">
        <v>13</v>
      </c>
      <c r="E603" s="16" t="s">
        <v>46</v>
      </c>
      <c r="F603" s="6">
        <f>VLOOKUP(Players[Team],Teams[],2,FALSE)</f>
        <v>2</v>
      </c>
      <c r="G603" s="3">
        <f>VLOOKUP(Players[Pos],Positions[],2,FALSE)</f>
        <v>4</v>
      </c>
      <c r="H603" s="3" t="str">
        <f>CONCATENATE("INSERT INTO Players(playerName,positionId,teamId) VALUES ('",Players[Name],"',",Players[PositionId],",",Players[TeamId],")")</f>
        <v>INSERT INTO Players(playerName,positionId,teamId) VALUES ('Darion Griswold',4,2)</v>
      </c>
      <c r="I603" s="3" t="str">
        <f>CONCATENATE("INSERT INTO Assignments(playerId,rosterId,round,pick) VALUES (",Players[PlayerId],",0,0,0)")</f>
        <v>INSERT INTO Assignments(playerId,rosterId,round,pick) VALUES (602,0,0,0)</v>
      </c>
    </row>
    <row r="604" spans="1:9" x14ac:dyDescent="0.25">
      <c r="A604" s="16">
        <v>603</v>
      </c>
      <c r="B604" t="s">
        <v>1062</v>
      </c>
      <c r="C604" s="16">
        <v>603</v>
      </c>
      <c r="D604" s="5" t="s">
        <v>4</v>
      </c>
      <c r="E604" s="5" t="s">
        <v>14</v>
      </c>
      <c r="F604" s="6">
        <f>VLOOKUP(Players[Team],Teams[],2,FALSE)</f>
        <v>13</v>
      </c>
      <c r="G604" s="3">
        <f>VLOOKUP(Players[Pos],Positions[],2,FALSE)</f>
        <v>3</v>
      </c>
      <c r="H604" s="3" t="str">
        <f>CONCATENATE("INSERT INTO Players(playerName,positionId,teamId) VALUES ('",Players[Name],"',",Players[PositionId],",",Players[TeamId],")")</f>
        <v>INSERT INTO Players(playerName,positionId,teamId) VALUES ('Marcus Leak',3,13)</v>
      </c>
      <c r="I604" s="3" t="str">
        <f>CONCATENATE("INSERT INTO Assignments(playerId,rosterId,round,pick) VALUES (",Players[PlayerId],",0,0,0)")</f>
        <v>INSERT INTO Assignments(playerId,rosterId,round,pick) VALUES (603,0,0,0)</v>
      </c>
    </row>
    <row r="605" spans="1:9" x14ac:dyDescent="0.25">
      <c r="A605" s="16">
        <v>604</v>
      </c>
      <c r="B605" s="16" t="s">
        <v>643</v>
      </c>
      <c r="C605" s="16">
        <v>604</v>
      </c>
      <c r="D605" s="5" t="s">
        <v>12</v>
      </c>
      <c r="E605" s="5" t="s">
        <v>14</v>
      </c>
      <c r="F605" s="6">
        <f>VLOOKUP(Players[Team],Teams[],2,FALSE)</f>
        <v>31</v>
      </c>
      <c r="G605" s="3">
        <f>VLOOKUP(Players[Pos],Positions[],2,FALSE)</f>
        <v>3</v>
      </c>
      <c r="H605" s="3" t="str">
        <f>CONCATENATE("INSERT INTO Players(playerName,positionId,teamId) VALUES ('",Players[Name],"',",Players[PositionId],",",Players[TeamId],")")</f>
        <v>INSERT INTO Players(playerName,positionId,teamId) VALUES ('Mekale McKay',3,31)</v>
      </c>
      <c r="I605" s="3" t="str">
        <f>CONCATENATE("INSERT INTO Assignments(playerId,rosterId,round,pick) VALUES (",Players[PlayerId],",0,0,0)")</f>
        <v>INSERT INTO Assignments(playerId,rosterId,round,pick) VALUES (604,0,0,0)</v>
      </c>
    </row>
    <row r="606" spans="1:9" x14ac:dyDescent="0.25">
      <c r="A606" s="16">
        <v>605</v>
      </c>
      <c r="B606" t="s">
        <v>1197</v>
      </c>
      <c r="C606" s="16">
        <v>605</v>
      </c>
      <c r="D606" s="5" t="s">
        <v>32</v>
      </c>
      <c r="E606" s="5" t="s">
        <v>14</v>
      </c>
      <c r="F606" s="6">
        <f>VLOOKUP(Players[Team],Teams[],2,FALSE)</f>
        <v>14</v>
      </c>
      <c r="G606" s="3">
        <f>VLOOKUP(Players[Pos],Positions[],2,FALSE)</f>
        <v>3</v>
      </c>
      <c r="H606" s="3" t="str">
        <f>CONCATENATE("INSERT INTO Players(playerName,positionId,teamId) VALUES ('",Players[Name],"',",Players[PositionId],",",Players[TeamId],")")</f>
        <v>INSERT INTO Players(playerName,positionId,teamId) VALUES ('Tevaun Smith',3,14)</v>
      </c>
      <c r="I606" s="3" t="str">
        <f>CONCATENATE("INSERT INTO Assignments(playerId,rosterId,round,pick) VALUES (",Players[PlayerId],",0,0,0)")</f>
        <v>INSERT INTO Assignments(playerId,rosterId,round,pick) VALUES (605,0,0,0)</v>
      </c>
    </row>
    <row r="607" spans="1:9" x14ac:dyDescent="0.25">
      <c r="A607" s="16">
        <v>606</v>
      </c>
      <c r="B607" t="s">
        <v>756</v>
      </c>
      <c r="C607" s="16">
        <v>606</v>
      </c>
      <c r="D607" s="16" t="s">
        <v>34</v>
      </c>
      <c r="E607" s="16" t="s">
        <v>5</v>
      </c>
      <c r="F607" s="6">
        <f>VLOOKUP(Players[Team],Teams[],2,FALSE)</f>
        <v>6</v>
      </c>
      <c r="G607" s="3">
        <f>VLOOKUP(Players[Pos],Positions[],2,FALSE)</f>
        <v>2</v>
      </c>
      <c r="H607" s="3" t="str">
        <f>CONCATENATE("INSERT INTO Players(playerName,positionId,teamId) VALUES ('",Players[Name],"',",Players[PositionId],",",Players[TeamId],")")</f>
        <v>INSERT INTO Players(playerName,positionId,teamId) VALUES ('Bralon Addison',2,6)</v>
      </c>
      <c r="I607" s="3" t="str">
        <f>CONCATENATE("INSERT INTO Assignments(playerId,rosterId,round,pick) VALUES (",Players[PlayerId],",0,0,0)")</f>
        <v>INSERT INTO Assignments(playerId,rosterId,round,pick) VALUES (606,0,0,0)</v>
      </c>
    </row>
    <row r="608" spans="1:9" x14ac:dyDescent="0.25">
      <c r="A608" s="16">
        <v>607</v>
      </c>
      <c r="B608" t="s">
        <v>630</v>
      </c>
      <c r="C608" s="16">
        <v>607</v>
      </c>
      <c r="D608" s="5" t="s">
        <v>48</v>
      </c>
      <c r="E608" s="5" t="s">
        <v>14</v>
      </c>
      <c r="F608" s="6">
        <f>VLOOKUP(Players[Team],Teams[],2,FALSE)</f>
        <v>5</v>
      </c>
      <c r="G608" s="3">
        <f>VLOOKUP(Players[Pos],Positions[],2,FALSE)</f>
        <v>3</v>
      </c>
      <c r="H608" s="3" t="str">
        <f>CONCATENATE("INSERT INTO Players(playerName,positionId,teamId) VALUES ('",Players[Name],"',",Players[PositionId],",",Players[TeamId],")")</f>
        <v>INSERT INTO Players(playerName,positionId,teamId) VALUES ('Mose Frazier',3,5)</v>
      </c>
      <c r="I608" s="3" t="str">
        <f>CONCATENATE("INSERT INTO Assignments(playerId,rosterId,round,pick) VALUES (",Players[PlayerId],",0,0,0)")</f>
        <v>INSERT INTO Assignments(playerId,rosterId,round,pick) VALUES (607,0,0,0)</v>
      </c>
    </row>
    <row r="609" spans="1:9" x14ac:dyDescent="0.25">
      <c r="A609" s="16">
        <v>608</v>
      </c>
      <c r="B609" t="s">
        <v>611</v>
      </c>
      <c r="C609" s="16">
        <v>608</v>
      </c>
      <c r="D609" s="16" t="s">
        <v>32</v>
      </c>
      <c r="E609" s="16" t="s">
        <v>46</v>
      </c>
      <c r="F609" s="6">
        <f>VLOOKUP(Players[Team],Teams[],2,FALSE)</f>
        <v>14</v>
      </c>
      <c r="G609" s="3">
        <f>VLOOKUP(Players[Pos],Positions[],2,FALSE)</f>
        <v>4</v>
      </c>
      <c r="H609" s="3" t="str">
        <f>CONCATENATE("INSERT INTO Players(playerName,positionId,teamId) VALUES ('",Players[Name],"',",Players[PositionId],",",Players[TeamId],")")</f>
        <v>INSERT INTO Players(playerName,positionId,teamId) VALUES ('Henry Krieger-Coble',4,14)</v>
      </c>
      <c r="I609" s="3" t="str">
        <f>CONCATENATE("INSERT INTO Assignments(playerId,rosterId,round,pick) VALUES (",Players[PlayerId],",0,0,0)")</f>
        <v>INSERT INTO Assignments(playerId,rosterId,round,pick) VALUES (608,0,0,0)</v>
      </c>
    </row>
    <row r="610" spans="1:9" x14ac:dyDescent="0.25">
      <c r="A610" s="16">
        <v>609</v>
      </c>
      <c r="B610" t="s">
        <v>1014</v>
      </c>
      <c r="C610" s="16">
        <v>609</v>
      </c>
      <c r="D610" s="5" t="s">
        <v>29</v>
      </c>
      <c r="E610" s="5" t="s">
        <v>14</v>
      </c>
      <c r="F610" s="6">
        <f>VLOOKUP(Players[Team],Teams[],2,FALSE)</f>
        <v>22</v>
      </c>
      <c r="G610" s="3">
        <f>VLOOKUP(Players[Pos],Positions[],2,FALSE)</f>
        <v>3</v>
      </c>
      <c r="H610" s="3" t="str">
        <f>CONCATENATE("INSERT INTO Players(playerName,positionId,teamId) VALUES ('",Players[Name],"',",Players[PositionId],",",Players[TeamId],")")</f>
        <v>INSERT INTO Players(playerName,positionId,teamId) VALUES ('Kalif Raymond',3,22)</v>
      </c>
      <c r="I610" s="3" t="str">
        <f>CONCATENATE("INSERT INTO Assignments(playerId,rosterId,round,pick) VALUES (",Players[PlayerId],",0,0,0)")</f>
        <v>INSERT INTO Assignments(playerId,rosterId,round,pick) VALUES (609,0,0,0)</v>
      </c>
    </row>
    <row r="611" spans="1:9" x14ac:dyDescent="0.25">
      <c r="A611" s="16">
        <v>610</v>
      </c>
      <c r="B611" t="s">
        <v>1081</v>
      </c>
      <c r="C611" s="16">
        <v>610</v>
      </c>
      <c r="D611" s="5" t="s">
        <v>68</v>
      </c>
      <c r="E611" s="5" t="s">
        <v>14</v>
      </c>
      <c r="F611" s="6">
        <f>VLOOKUP(Players[Team],Teams[],2,FALSE)</f>
        <v>32</v>
      </c>
      <c r="G611" s="3">
        <f>VLOOKUP(Players[Pos],Positions[],2,FALSE)</f>
        <v>3</v>
      </c>
      <c r="H611" s="3" t="str">
        <f>CONCATENATE("INSERT INTO Players(playerName,positionId,teamId) VALUES ('",Players[Name],"',",Players[PositionId],",",Players[TeamId],")")</f>
        <v>INSERT INTO Players(playerName,positionId,teamId) VALUES ('Maurice Harris',3,32)</v>
      </c>
      <c r="I611" s="3" t="str">
        <f>CONCATENATE("INSERT INTO Assignments(playerId,rosterId,round,pick) VALUES (",Players[PlayerId],",0,0,0)")</f>
        <v>INSERT INTO Assignments(playerId,rosterId,round,pick) VALUES (610,0,0,0)</v>
      </c>
    </row>
    <row r="612" spans="1:9" x14ac:dyDescent="0.25">
      <c r="A612" s="16">
        <v>611</v>
      </c>
      <c r="B612" s="16" t="s">
        <v>167</v>
      </c>
      <c r="C612" s="16">
        <v>611</v>
      </c>
      <c r="D612" s="5" t="s">
        <v>60</v>
      </c>
      <c r="E612" s="5" t="s">
        <v>5</v>
      </c>
      <c r="F612" s="6">
        <f>VLOOKUP(Players[Team],Teams[],2,FALSE)</f>
        <v>27</v>
      </c>
      <c r="G612" s="3">
        <f>VLOOKUP(Players[Pos],Positions[],2,FALSE)</f>
        <v>2</v>
      </c>
      <c r="H612" s="3" t="str">
        <f>CONCATENATE("INSERT INTO Players(playerName,positionId,teamId) VALUES ('",Players[Name],"',",Players[PositionId],",",Players[TeamId],")")</f>
        <v>INSERT INTO Players(playerName,positionId,teamId) VALUES ('Marcel Reece',2,27)</v>
      </c>
      <c r="I612" s="3" t="str">
        <f>CONCATENATE("INSERT INTO Assignments(playerId,rosterId,round,pick) VALUES (",Players[PlayerId],",0,0,0)")</f>
        <v>INSERT INTO Assignments(playerId,rosterId,round,pick) VALUES (611,0,0,0)</v>
      </c>
    </row>
    <row r="613" spans="1:9" x14ac:dyDescent="0.25">
      <c r="A613" s="16">
        <v>612</v>
      </c>
      <c r="B613" t="s">
        <v>930</v>
      </c>
      <c r="C613" s="16">
        <v>612</v>
      </c>
      <c r="D613" s="16" t="s">
        <v>60</v>
      </c>
      <c r="E613" s="16" t="s">
        <v>5</v>
      </c>
      <c r="F613" s="6">
        <f>VLOOKUP(Players[Team],Teams[],2,FALSE)</f>
        <v>27</v>
      </c>
      <c r="G613" s="3">
        <f>VLOOKUP(Players[Pos],Positions[],2,FALSE)</f>
        <v>2</v>
      </c>
      <c r="H613" s="3" t="str">
        <f>CONCATENATE("INSERT INTO Players(playerName,positionId,teamId) VALUES ('",Players[Name],"',",Players[PositionId],",",Players[TeamId],")")</f>
        <v>INSERT INTO Players(playerName,positionId,teamId) VALUES ('J.D. McKissic',2,27)</v>
      </c>
      <c r="I613" s="3" t="str">
        <f>CONCATENATE("INSERT INTO Assignments(playerId,rosterId,round,pick) VALUES (",Players[PlayerId],",0,0,0)")</f>
        <v>INSERT INTO Assignments(playerId,rosterId,round,pick) VALUES (612,0,0,0)</v>
      </c>
    </row>
    <row r="614" spans="1:9" x14ac:dyDescent="0.25">
      <c r="A614" s="16">
        <v>613</v>
      </c>
      <c r="B614" t="s">
        <v>1002</v>
      </c>
      <c r="C614" s="16">
        <v>613</v>
      </c>
      <c r="D614" s="5" t="s">
        <v>13</v>
      </c>
      <c r="E614" s="5" t="s">
        <v>46</v>
      </c>
      <c r="F614" s="6">
        <f>VLOOKUP(Players[Team],Teams[],2,FALSE)</f>
        <v>2</v>
      </c>
      <c r="G614" s="3">
        <f>VLOOKUP(Players[Pos],Positions[],2,FALSE)</f>
        <v>4</v>
      </c>
      <c r="H614" s="3" t="str">
        <f>CONCATENATE("INSERT INTO Players(playerName,positionId,teamId) VALUES ('",Players[Name],"',",Players[PositionId],",",Players[TeamId],")")</f>
        <v>INSERT INTO Players(playerName,positionId,teamId) VALUES ('Joshua Perkins',4,2)</v>
      </c>
      <c r="I614" s="3" t="str">
        <f>CONCATENATE("INSERT INTO Assignments(playerId,rosterId,round,pick) VALUES (",Players[PlayerId],",0,0,0)")</f>
        <v>INSERT INTO Assignments(playerId,rosterId,round,pick) VALUES (613,0,0,0)</v>
      </c>
    </row>
    <row r="615" spans="1:9" x14ac:dyDescent="0.25">
      <c r="A615" s="16">
        <v>614</v>
      </c>
      <c r="B615" t="s">
        <v>648</v>
      </c>
      <c r="C615" s="16">
        <v>614</v>
      </c>
      <c r="D615" s="5" t="s">
        <v>9</v>
      </c>
      <c r="E615" s="5" t="s">
        <v>5</v>
      </c>
      <c r="F615" s="6">
        <f>VLOOKUP(Players[Team],Teams[],2,FALSE)</f>
        <v>16</v>
      </c>
      <c r="G615" s="3">
        <f>VLOOKUP(Players[Pos],Positions[],2,FALSE)</f>
        <v>2</v>
      </c>
      <c r="H615" s="3" t="str">
        <f>CONCATENATE("INSERT INTO Players(playerName,positionId,teamId) VALUES ('",Players[Name],"',",Players[PositionId],",",Players[TeamId],")")</f>
        <v>INSERT INTO Players(playerName,positionId,teamId) VALUES ('Will Ratelle',2,16)</v>
      </c>
      <c r="I615" s="3" t="str">
        <f>CONCATENATE("INSERT INTO Assignments(playerId,rosterId,round,pick) VALUES (",Players[PlayerId],",0,0,0)")</f>
        <v>INSERT INTO Assignments(playerId,rosterId,round,pick) VALUES (614,0,0,0)</v>
      </c>
    </row>
    <row r="616" spans="1:9" x14ac:dyDescent="0.25">
      <c r="A616" s="16">
        <v>615</v>
      </c>
      <c r="B616" t="s">
        <v>610</v>
      </c>
      <c r="C616" s="16">
        <v>615</v>
      </c>
      <c r="D616" s="16" t="s">
        <v>41</v>
      </c>
      <c r="E616" s="16" t="s">
        <v>46</v>
      </c>
      <c r="F616" s="6">
        <f>VLOOKUP(Players[Team],Teams[],2,FALSE)</f>
        <v>8</v>
      </c>
      <c r="G616" s="3">
        <f>VLOOKUP(Players[Pos],Positions[],2,FALSE)</f>
        <v>4</v>
      </c>
      <c r="H616" s="3" t="str">
        <f>CONCATENATE("INSERT INTO Players(playerName,positionId,teamId) VALUES ('",Players[Name],"',",Players[PositionId],",",Players[TeamId],")")</f>
        <v>INSERT INTO Players(playerName,positionId,teamId) VALUES ('J.P. Holtz',4,8)</v>
      </c>
      <c r="I616" s="3" t="str">
        <f>CONCATENATE("INSERT INTO Assignments(playerId,rosterId,round,pick) VALUES (",Players[PlayerId],",0,0,0)")</f>
        <v>INSERT INTO Assignments(playerId,rosterId,round,pick) VALUES (615,0,0,0)</v>
      </c>
    </row>
    <row r="617" spans="1:9" x14ac:dyDescent="0.25">
      <c r="A617" s="16">
        <v>616</v>
      </c>
      <c r="B617" t="s">
        <v>631</v>
      </c>
      <c r="C617" s="16">
        <v>616</v>
      </c>
      <c r="D617" s="5" t="s">
        <v>21</v>
      </c>
      <c r="E617" s="5" t="s">
        <v>14</v>
      </c>
      <c r="F617" s="6">
        <f>VLOOKUP(Players[Team],Teams[],2,FALSE)</f>
        <v>24</v>
      </c>
      <c r="G617" s="3">
        <f>VLOOKUP(Players[Pos],Positions[],2,FALSE)</f>
        <v>3</v>
      </c>
      <c r="H617" s="3" t="str">
        <f>CONCATENATE("INSERT INTO Players(playerName,positionId,teamId) VALUES ('",Players[Name],"',",Players[PositionId],",",Players[TeamId],")")</f>
        <v>INSERT INTO Players(playerName,positionId,teamId) VALUES ('Marcus Johnson',3,24)</v>
      </c>
      <c r="I617" s="3" t="str">
        <f>CONCATENATE("INSERT INTO Assignments(playerId,rosterId,round,pick) VALUES (",Players[PlayerId],",0,0,0)")</f>
        <v>INSERT INTO Assignments(playerId,rosterId,round,pick) VALUES (616,0,0,0)</v>
      </c>
    </row>
    <row r="618" spans="1:9" x14ac:dyDescent="0.25">
      <c r="A618" s="16">
        <v>617</v>
      </c>
      <c r="B618" t="s">
        <v>788</v>
      </c>
      <c r="C618" s="16">
        <v>617</v>
      </c>
      <c r="D618" s="16" t="s">
        <v>7</v>
      </c>
      <c r="E618" s="16" t="s">
        <v>14</v>
      </c>
      <c r="F618" s="6">
        <f>VLOOKUP(Players[Team],Teams[],2,FALSE)</f>
        <v>18</v>
      </c>
      <c r="G618" s="3">
        <f>VLOOKUP(Players[Pos],Positions[],2,FALSE)</f>
        <v>3</v>
      </c>
      <c r="H618" s="3" t="str">
        <f>CONCATENATE("INSERT INTO Players(playerName,positionId,teamId) VALUES ('",Players[Name],"',",Players[PositionId],",",Players[TeamId],")")</f>
        <v>INSERT INTO Players(playerName,positionId,teamId) VALUES ('Cayleb Jones',3,18)</v>
      </c>
      <c r="I618" s="3" t="str">
        <f>CONCATENATE("INSERT INTO Assignments(playerId,rosterId,round,pick) VALUES (",Players[PlayerId],",0,0,0)")</f>
        <v>INSERT INTO Assignments(playerId,rosterId,round,pick) VALUES (617,0,0,0)</v>
      </c>
    </row>
    <row r="619" spans="1:9" x14ac:dyDescent="0.25">
      <c r="A619" s="16">
        <v>618</v>
      </c>
      <c r="B619" t="s">
        <v>646</v>
      </c>
      <c r="C619" s="16">
        <v>618</v>
      </c>
      <c r="D619" s="16" t="s">
        <v>21</v>
      </c>
      <c r="E619" s="16" t="s">
        <v>5</v>
      </c>
      <c r="F619" s="6">
        <f>VLOOKUP(Players[Team],Teams[],2,FALSE)</f>
        <v>24</v>
      </c>
      <c r="G619" s="3">
        <f>VLOOKUP(Players[Pos],Positions[],2,FALSE)</f>
        <v>2</v>
      </c>
      <c r="H619" s="3" t="str">
        <f>CONCATENATE("INSERT INTO Players(playerName,positionId,teamId) VALUES ('",Players[Name],"',",Players[PositionId],",",Players[TeamId],")")</f>
        <v>INSERT INTO Players(playerName,positionId,teamId) VALUES ('Byron Marshall',2,24)</v>
      </c>
      <c r="I619" s="3" t="str">
        <f>CONCATENATE("INSERT INTO Assignments(playerId,rosterId,round,pick) VALUES (",Players[PlayerId],",0,0,0)")</f>
        <v>INSERT INTO Assignments(playerId,rosterId,round,pick) VALUES (618,0,0,0)</v>
      </c>
    </row>
    <row r="620" spans="1:9" x14ac:dyDescent="0.25">
      <c r="A620" s="16">
        <v>619</v>
      </c>
      <c r="B620" t="s">
        <v>1285</v>
      </c>
      <c r="C620" s="16">
        <v>619</v>
      </c>
      <c r="D620" s="16" t="s">
        <v>56</v>
      </c>
      <c r="E620" s="16" t="s">
        <v>5</v>
      </c>
      <c r="F620" s="6">
        <f>VLOOKUP(Players[Team],Teams[],2,FALSE)</f>
        <v>4</v>
      </c>
      <c r="G620" s="3">
        <f>VLOOKUP(Players[Pos],Positions[],2,FALSE)</f>
        <v>2</v>
      </c>
      <c r="H620" s="3" t="str">
        <f>CONCATENATE("INSERT INTO Players(playerName,positionId,teamId) VALUES ('",Players[Name],"',",Players[PositionId],",",Players[TeamId],")")</f>
        <v>INSERT INTO Players(playerName,positionId,teamId) VALUES ('Cedric ONeal',2,4)</v>
      </c>
      <c r="I620" s="3" t="str">
        <f>CONCATENATE("INSERT INTO Assignments(playerId,rosterId,round,pick) VALUES (",Players[PlayerId],",0,0,0)")</f>
        <v>INSERT INTO Assignments(playerId,rosterId,round,pick) VALUES (619,0,0,0)</v>
      </c>
    </row>
    <row r="621" spans="1:9" x14ac:dyDescent="0.25">
      <c r="A621" s="16">
        <v>620</v>
      </c>
      <c r="B621" t="s">
        <v>923</v>
      </c>
      <c r="C621" s="16">
        <v>620</v>
      </c>
      <c r="D621" s="16" t="s">
        <v>52</v>
      </c>
      <c r="E621" s="16" t="s">
        <v>14</v>
      </c>
      <c r="F621" s="6">
        <f>VLOOKUP(Players[Team],Teams[],2,FALSE)</f>
        <v>10</v>
      </c>
      <c r="G621" s="3">
        <f>VLOOKUP(Players[Pos],Positions[],2,FALSE)</f>
        <v>3</v>
      </c>
      <c r="H621" s="3" t="str">
        <f>CONCATENATE("INSERT INTO Players(playerName,positionId,teamId) VALUES ('",Players[Name],"',",Players[PositionId],",",Players[TeamId],")")</f>
        <v>INSERT INTO Players(playerName,positionId,teamId) VALUES ('Hunter Sharp',3,10)</v>
      </c>
      <c r="I621" s="3" t="str">
        <f>CONCATENATE("INSERT INTO Assignments(playerId,rosterId,round,pick) VALUES (",Players[PlayerId],",0,0,0)")</f>
        <v>INSERT INTO Assignments(playerId,rosterId,round,pick) VALUES (620,0,0,0)</v>
      </c>
    </row>
    <row r="622" spans="1:9" x14ac:dyDescent="0.25">
      <c r="A622" s="16">
        <v>621</v>
      </c>
      <c r="B622" t="s">
        <v>1111</v>
      </c>
      <c r="C622" s="16">
        <v>621</v>
      </c>
      <c r="D622" s="5" t="s">
        <v>21</v>
      </c>
      <c r="E622" s="5" t="s">
        <v>14</v>
      </c>
      <c r="F622" s="6">
        <f>VLOOKUP(Players[Team],Teams[],2,FALSE)</f>
        <v>24</v>
      </c>
      <c r="G622" s="3">
        <f>VLOOKUP(Players[Pos],Positions[],2,FALSE)</f>
        <v>3</v>
      </c>
      <c r="H622" s="3" t="str">
        <f>CONCATENATE("INSERT INTO Players(playerName,positionId,teamId) VALUES ('",Players[Name],"',",Players[PositionId],",",Players[TeamId],")")</f>
        <v>INSERT INTO Players(playerName,positionId,teamId) VALUES ('Paul Turner',3,24)</v>
      </c>
      <c r="I622" s="3" t="str">
        <f>CONCATENATE("INSERT INTO Assignments(playerId,rosterId,round,pick) VALUES (",Players[PlayerId],",0,0,0)")</f>
        <v>INSERT INTO Assignments(playerId,rosterId,round,pick) VALUES (621,0,0,0)</v>
      </c>
    </row>
    <row r="623" spans="1:9" x14ac:dyDescent="0.25">
      <c r="A623" s="16">
        <v>622</v>
      </c>
      <c r="B623" t="s">
        <v>803</v>
      </c>
      <c r="C623" s="16">
        <v>622</v>
      </c>
      <c r="D623" s="16" t="s">
        <v>10</v>
      </c>
      <c r="E623" s="16" t="s">
        <v>14</v>
      </c>
      <c r="F623" s="6">
        <f>VLOOKUP(Players[Team],Teams[],2,FALSE)</f>
        <v>3</v>
      </c>
      <c r="G623" s="3">
        <f>VLOOKUP(Players[Pos],Positions[],2,FALSE)</f>
        <v>3</v>
      </c>
      <c r="H623" s="3" t="str">
        <f>CONCATENATE("INSERT INTO Players(playerName,positionId,teamId) VALUES ('",Players[Name],"',",Players[PositionId],",",Players[TeamId],")")</f>
        <v>INSERT INTO Players(playerName,positionId,teamId) VALUES ('Chris Matthews',3,3)</v>
      </c>
      <c r="I623" s="3" t="str">
        <f>CONCATENATE("INSERT INTO Assignments(playerId,rosterId,round,pick) VALUES (",Players[PlayerId],",0,0,0)")</f>
        <v>INSERT INTO Assignments(playerId,rosterId,round,pick) VALUES (622,0,0,0)</v>
      </c>
    </row>
    <row r="624" spans="1:9" x14ac:dyDescent="0.25">
      <c r="A624" s="16">
        <v>623</v>
      </c>
      <c r="B624" s="16" t="s">
        <v>645</v>
      </c>
      <c r="C624" s="16">
        <v>623</v>
      </c>
      <c r="D624" s="5" t="s">
        <v>68</v>
      </c>
      <c r="E624" s="5" t="s">
        <v>14</v>
      </c>
      <c r="F624" s="6">
        <f>VLOOKUP(Players[Team],Teams[],2,FALSE)</f>
        <v>32</v>
      </c>
      <c r="G624" s="3">
        <f>VLOOKUP(Players[Pos],Positions[],2,FALSE)</f>
        <v>3</v>
      </c>
      <c r="H624" s="3" t="str">
        <f>CONCATENATE("INSERT INTO Players(playerName,positionId,teamId) VALUES ('",Players[Name],"',",Players[PositionId],",",Players[TeamId],")")</f>
        <v>INSERT INTO Players(playerName,positionId,teamId) VALUES ('Reggie Diggs',3,32)</v>
      </c>
      <c r="I624" s="3" t="str">
        <f>CONCATENATE("INSERT INTO Assignments(playerId,rosterId,round,pick) VALUES (",Players[PlayerId],",0,0,0)")</f>
        <v>INSERT INTO Assignments(playerId,rosterId,round,pick) VALUES (623,0,0,0)</v>
      </c>
    </row>
    <row r="625" spans="1:9" x14ac:dyDescent="0.25">
      <c r="A625" s="16">
        <v>624</v>
      </c>
      <c r="B625" t="s">
        <v>973</v>
      </c>
      <c r="C625" s="16">
        <v>624</v>
      </c>
      <c r="D625" s="5" t="s">
        <v>17</v>
      </c>
      <c r="E625" s="5" t="s">
        <v>5</v>
      </c>
      <c r="F625" s="6">
        <f>VLOOKUP(Players[Team],Teams[],2,FALSE)</f>
        <v>12</v>
      </c>
      <c r="G625" s="3">
        <f>VLOOKUP(Players[Pos],Positions[],2,FALSE)</f>
        <v>2</v>
      </c>
      <c r="H625" s="3" t="str">
        <f>CONCATENATE("INSERT INTO Players(playerName,positionId,teamId) VALUES ('",Players[Name],"',",Players[PositionId],",",Players[TeamId],")")</f>
        <v>INSERT INTO Players(playerName,positionId,teamId) VALUES ('Joe Kerridge',2,12)</v>
      </c>
      <c r="I625" s="3" t="str">
        <f>CONCATENATE("INSERT INTO Assignments(playerId,rosterId,round,pick) VALUES (",Players[PlayerId],",0,0,0)")</f>
        <v>INSERT INTO Assignments(playerId,rosterId,round,pick) VALUES (624,0,0,0)</v>
      </c>
    </row>
    <row r="626" spans="1:9" x14ac:dyDescent="0.25">
      <c r="A626" s="16">
        <v>625</v>
      </c>
      <c r="B626" t="s">
        <v>638</v>
      </c>
      <c r="C626" s="16">
        <v>625</v>
      </c>
      <c r="D626" s="5" t="s">
        <v>32</v>
      </c>
      <c r="E626" s="5" t="s">
        <v>14</v>
      </c>
      <c r="F626" s="6">
        <f>VLOOKUP(Players[Team],Teams[],2,FALSE)</f>
        <v>14</v>
      </c>
      <c r="G626" s="3">
        <f>VLOOKUP(Players[Pos],Positions[],2,FALSE)</f>
        <v>3</v>
      </c>
      <c r="H626" s="3" t="str">
        <f>CONCATENATE("INSERT INTO Players(playerName,positionId,teamId) VALUES ('",Players[Name],"',",Players[PositionId],",",Players[TeamId],")")</f>
        <v>INSERT INTO Players(playerName,positionId,teamId) VALUES ('Valdez Showers',3,14)</v>
      </c>
      <c r="I626" s="3" t="str">
        <f>CONCATENATE("INSERT INTO Assignments(playerId,rosterId,round,pick) VALUES (",Players[PlayerId],",0,0,0)")</f>
        <v>INSERT INTO Assignments(playerId,rosterId,round,pick) VALUES (625,0,0,0)</v>
      </c>
    </row>
    <row r="627" spans="1:9" x14ac:dyDescent="0.25">
      <c r="A627" s="16">
        <v>626</v>
      </c>
      <c r="B627" t="s">
        <v>1211</v>
      </c>
      <c r="C627" s="16">
        <v>626</v>
      </c>
      <c r="D627" s="5" t="s">
        <v>66</v>
      </c>
      <c r="E627" s="5" t="s">
        <v>5</v>
      </c>
      <c r="F627" s="6">
        <f>VLOOKUP(Players[Team],Teams[],2,FALSE)</f>
        <v>7</v>
      </c>
      <c r="G627" s="3">
        <f>VLOOKUP(Players[Pos],Positions[],2,FALSE)</f>
        <v>2</v>
      </c>
      <c r="H627" s="3" t="str">
        <f>CONCATENATE("INSERT INTO Players(playerName,positionId,teamId) VALUES ('",Players[Name],"',",Players[PositionId],",",Players[TeamId],")")</f>
        <v>INSERT INTO Players(playerName,positionId,teamId) VALUES ('Tra Carson',2,7)</v>
      </c>
      <c r="I627" s="3" t="str">
        <f>CONCATENATE("INSERT INTO Assignments(playerId,rosterId,round,pick) VALUES (",Players[PlayerId],",0,0,0)")</f>
        <v>INSERT INTO Assignments(playerId,rosterId,round,pick) VALUES (626,0,0,0)</v>
      </c>
    </row>
    <row r="628" spans="1:9" x14ac:dyDescent="0.25">
      <c r="A628" s="16">
        <v>627</v>
      </c>
      <c r="B628" t="s">
        <v>642</v>
      </c>
      <c r="C628" s="16">
        <v>627</v>
      </c>
      <c r="D628" s="16" t="s">
        <v>66</v>
      </c>
      <c r="E628" s="16" t="s">
        <v>14</v>
      </c>
      <c r="F628" s="6">
        <f>VLOOKUP(Players[Team],Teams[],2,FALSE)</f>
        <v>7</v>
      </c>
      <c r="G628" s="3">
        <f>VLOOKUP(Players[Pos],Positions[],2,FALSE)</f>
        <v>3</v>
      </c>
      <c r="H628" s="3" t="str">
        <f>CONCATENATE("INSERT INTO Players(playerName,positionId,teamId) VALUES ('",Players[Name],"',",Players[PositionId],",",Players[TeamId],")")</f>
        <v>INSERT INTO Players(playerName,positionId,teamId) VALUES ('Alex Erickson',3,7)</v>
      </c>
      <c r="I628" s="3" t="str">
        <f>CONCATENATE("INSERT INTO Assignments(playerId,rosterId,round,pick) VALUES (",Players[PlayerId],",0,0,0)")</f>
        <v>INSERT INTO Assignments(playerId,rosterId,round,pick) VALUES (627,0,0,0)</v>
      </c>
    </row>
    <row r="629" spans="1:9" x14ac:dyDescent="0.25">
      <c r="A629" s="16">
        <v>628</v>
      </c>
      <c r="B629" t="s">
        <v>641</v>
      </c>
      <c r="C629" s="16">
        <v>628</v>
      </c>
      <c r="D629" s="16" t="s">
        <v>66</v>
      </c>
      <c r="E629" s="16" t="s">
        <v>14</v>
      </c>
      <c r="F629" s="6">
        <f>VLOOKUP(Players[Team],Teams[],2,FALSE)</f>
        <v>7</v>
      </c>
      <c r="G629" s="3">
        <f>VLOOKUP(Players[Pos],Positions[],2,FALSE)</f>
        <v>3</v>
      </c>
      <c r="H629" s="3" t="str">
        <f>CONCATENATE("INSERT INTO Players(playerName,positionId,teamId) VALUES ('",Players[Name],"',",Players[PositionId],",",Players[TeamId],")")</f>
        <v>INSERT INTO Players(playerName,positionId,teamId) VALUES ('Alonzo Russell',3,7)</v>
      </c>
      <c r="I629" s="3" t="str">
        <f>CONCATENATE("INSERT INTO Assignments(playerId,rosterId,round,pick) VALUES (",Players[PlayerId],",0,0,0)")</f>
        <v>INSERT INTO Assignments(playerId,rosterId,round,pick) VALUES (628,0,0,0)</v>
      </c>
    </row>
    <row r="630" spans="1:9" x14ac:dyDescent="0.25">
      <c r="A630" s="16">
        <v>629</v>
      </c>
      <c r="B630" s="18" t="s">
        <v>697</v>
      </c>
      <c r="C630" s="16">
        <v>629</v>
      </c>
      <c r="D630" s="19" t="s">
        <v>694</v>
      </c>
      <c r="E630" s="19" t="s">
        <v>5</v>
      </c>
      <c r="F630" s="6">
        <f>VLOOKUP(Players[Team],Teams[],2,FALSE)</f>
        <v>29</v>
      </c>
      <c r="G630" s="3">
        <f>VLOOKUP(Players[Pos],Positions[],2,FALSE)</f>
        <v>2</v>
      </c>
      <c r="H630" s="3" t="str">
        <f>CONCATENATE("INSERT INTO Players(playerName,positionId,teamId) VALUES ('",Players[Name],"',",Players[PositionId],",",Players[TeamId],")")</f>
        <v>INSERT INTO Players(playerName,positionId,teamId) VALUES ('Aaron Green',2,29)</v>
      </c>
      <c r="I630" s="3" t="str">
        <f>CONCATENATE("INSERT INTO Assignments(playerId,rosterId,round,pick) VALUES (",Players[PlayerId],",0,0,0)")</f>
        <v>INSERT INTO Assignments(playerId,rosterId,round,pick) VALUES (629,0,0,0)</v>
      </c>
    </row>
    <row r="631" spans="1:9" x14ac:dyDescent="0.25">
      <c r="A631" s="16">
        <v>630</v>
      </c>
      <c r="B631" t="s">
        <v>972</v>
      </c>
      <c r="C631" s="16">
        <v>630</v>
      </c>
      <c r="D631" s="5" t="s">
        <v>17</v>
      </c>
      <c r="E631" s="5" t="s">
        <v>1</v>
      </c>
      <c r="F631" s="6">
        <f>VLOOKUP(Players[Team],Teams[],2,FALSE)</f>
        <v>12</v>
      </c>
      <c r="G631" s="3">
        <f>VLOOKUP(Players[Pos],Positions[],2,FALSE)</f>
        <v>1</v>
      </c>
      <c r="H631" s="3" t="str">
        <f>CONCATENATE("INSERT INTO Players(playerName,positionId,teamId) VALUES ('",Players[Name],"',",Players[PositionId],",",Players[TeamId],")")</f>
        <v>INSERT INTO Players(playerName,positionId,teamId) VALUES ('Joe Callahan',1,12)</v>
      </c>
      <c r="I631" s="3" t="str">
        <f>CONCATENATE("INSERT INTO Assignments(playerId,rosterId,round,pick) VALUES (",Players[PlayerId],",0,0,0)")</f>
        <v>INSERT INTO Assignments(playerId,rosterId,round,pick) VALUES (630,0,0,0)</v>
      </c>
    </row>
    <row r="632" spans="1:9" x14ac:dyDescent="0.25">
      <c r="A632" s="16">
        <v>631</v>
      </c>
      <c r="B632" t="s">
        <v>614</v>
      </c>
      <c r="C632" s="16">
        <v>631</v>
      </c>
      <c r="D632" s="16" t="s">
        <v>577</v>
      </c>
      <c r="E632" s="16" t="s">
        <v>46</v>
      </c>
      <c r="F632" s="6">
        <f>VLOOKUP(Players[Team],Teams[],2,FALSE)</f>
        <v>15</v>
      </c>
      <c r="G632" s="3">
        <f>VLOOKUP(Players[Pos],Positions[],2,FALSE)</f>
        <v>4</v>
      </c>
      <c r="H632" s="3" t="str">
        <f>CONCATENATE("INSERT INTO Players(playerName,positionId,teamId) VALUES ('",Players[Name],"',",Players[PositionId],",",Players[TeamId],")")</f>
        <v>INSERT INTO Players(playerName,positionId,teamId) VALUES ('David Grinnage',4,15)</v>
      </c>
      <c r="I632" s="3" t="str">
        <f>CONCATENATE("INSERT INTO Assignments(playerId,rosterId,round,pick) VALUES (",Players[PlayerId],",0,0,0)")</f>
        <v>INSERT INTO Assignments(playerId,rosterId,round,pick) VALUES (631,0,0,0)</v>
      </c>
    </row>
    <row r="633" spans="1:9" x14ac:dyDescent="0.25">
      <c r="A633" s="16">
        <v>632</v>
      </c>
      <c r="B633" s="16" t="s">
        <v>640</v>
      </c>
      <c r="C633" s="16">
        <v>632</v>
      </c>
      <c r="D633" s="5" t="s">
        <v>694</v>
      </c>
      <c r="E633" s="5" t="s">
        <v>14</v>
      </c>
      <c r="F633" s="6">
        <f>VLOOKUP(Players[Team],Teams[],2,FALSE)</f>
        <v>29</v>
      </c>
      <c r="G633" s="3">
        <f>VLOOKUP(Players[Pos],Positions[],2,FALSE)</f>
        <v>3</v>
      </c>
      <c r="H633" s="3" t="str">
        <f>CONCATENATE("INSERT INTO Players(playerName,positionId,teamId) VALUES ('",Players[Name],"',",Players[PositionId],",",Players[TeamId],")")</f>
        <v>INSERT INTO Players(playerName,positionId,teamId) VALUES ('Paul McRoberts',3,29)</v>
      </c>
      <c r="I633" s="3" t="str">
        <f>CONCATENATE("INSERT INTO Assignments(playerId,rosterId,round,pick) VALUES (",Players[PlayerId],",0,0,0)")</f>
        <v>INSERT INTO Assignments(playerId,rosterId,round,pick) VALUES (632,0,0,0)</v>
      </c>
    </row>
    <row r="634" spans="1:9" x14ac:dyDescent="0.25">
      <c r="A634" s="16">
        <v>633</v>
      </c>
      <c r="B634" t="s">
        <v>875</v>
      </c>
      <c r="C634" s="16">
        <v>633</v>
      </c>
      <c r="D634" s="16" t="s">
        <v>17</v>
      </c>
      <c r="E634" s="16" t="s">
        <v>5</v>
      </c>
      <c r="F634" s="6">
        <f>VLOOKUP(Players[Team],Teams[],2,FALSE)</f>
        <v>12</v>
      </c>
      <c r="G634" s="3">
        <f>VLOOKUP(Players[Pos],Positions[],2,FALSE)</f>
        <v>2</v>
      </c>
      <c r="H634" s="3" t="str">
        <f>CONCATENATE("INSERT INTO Players(playerName,positionId,teamId) VALUES ('",Players[Name],"',",Players[PositionId],",",Players[TeamId],")")</f>
        <v>INSERT INTO Players(playerName,positionId,teamId) VALUES ('Don Jackson',2,12)</v>
      </c>
      <c r="I634" s="3" t="str">
        <f>CONCATENATE("INSERT INTO Assignments(playerId,rosterId,round,pick) VALUES (",Players[PlayerId],",0,0,0)")</f>
        <v>INSERT INTO Assignments(playerId,rosterId,round,pick) VALUES (633,0,0,0)</v>
      </c>
    </row>
    <row r="635" spans="1:9" x14ac:dyDescent="0.25">
      <c r="A635" s="16">
        <v>634</v>
      </c>
      <c r="B635" t="s">
        <v>1068</v>
      </c>
      <c r="C635" s="16">
        <v>634</v>
      </c>
      <c r="D635" s="5" t="s">
        <v>694</v>
      </c>
      <c r="E635" s="5" t="s">
        <v>14</v>
      </c>
      <c r="F635" s="6">
        <f>VLOOKUP(Players[Team],Teams[],2,FALSE)</f>
        <v>29</v>
      </c>
      <c r="G635" s="3">
        <f>VLOOKUP(Players[Pos],Positions[],2,FALSE)</f>
        <v>3</v>
      </c>
      <c r="H635" s="3" t="str">
        <f>CONCATENATE("INSERT INTO Players(playerName,positionId,teamId) VALUES ('",Players[Name],"',",Players[PositionId],",",Players[TeamId],")")</f>
        <v>INSERT INTO Players(playerName,positionId,teamId) VALUES ('Marquez North',3,29)</v>
      </c>
      <c r="I635" s="3" t="str">
        <f>CONCATENATE("INSERT INTO Assignments(playerId,rosterId,round,pick) VALUES (",Players[PlayerId],",0,0,0)")</f>
        <v>INSERT INTO Assignments(playerId,rosterId,round,pick) VALUES (634,0,0,0)</v>
      </c>
    </row>
    <row r="636" spans="1:9" x14ac:dyDescent="0.25">
      <c r="A636" s="16">
        <v>635</v>
      </c>
      <c r="B636" s="16" t="s">
        <v>1102</v>
      </c>
      <c r="C636" s="16">
        <v>635</v>
      </c>
      <c r="D636" s="5" t="s">
        <v>694</v>
      </c>
      <c r="E636" s="5" t="s">
        <v>14</v>
      </c>
      <c r="F636" s="6">
        <f>VLOOKUP(Players[Team],Teams[],2,FALSE)</f>
        <v>29</v>
      </c>
      <c r="G636" s="3">
        <f>VLOOKUP(Players[Pos],Positions[],2,FALSE)</f>
        <v>3</v>
      </c>
      <c r="H636" s="3" t="str">
        <f>CONCATENATE("INSERT INTO Players(playerName,positionId,teamId) VALUES ('",Players[Name],"',",Players[PositionId],",",Players[TeamId],")")</f>
        <v>INSERT INTO Players(playerName,positionId,teamId) VALUES ('Nelson Spruce',3,29)</v>
      </c>
      <c r="I636" s="3" t="str">
        <f>CONCATENATE("INSERT INTO Assignments(playerId,rosterId,round,pick) VALUES (",Players[PlayerId],",0,0,0)")</f>
        <v>INSERT INTO Assignments(playerId,rosterId,round,pick) VALUES (635,0,0,0)</v>
      </c>
    </row>
    <row r="637" spans="1:9" x14ac:dyDescent="0.25">
      <c r="A637" s="16">
        <v>636</v>
      </c>
      <c r="B637" t="s">
        <v>91</v>
      </c>
      <c r="C637" s="16">
        <v>636</v>
      </c>
      <c r="D637" s="5" t="s">
        <v>34</v>
      </c>
      <c r="E637" s="5" t="s">
        <v>1</v>
      </c>
      <c r="F637" s="6">
        <f>VLOOKUP(Players[Team],Teams[],2,FALSE)</f>
        <v>6</v>
      </c>
      <c r="G637" s="3">
        <f>VLOOKUP(Players[Pos],Positions[],2,FALSE)</f>
        <v>1</v>
      </c>
      <c r="H637" s="3" t="str">
        <f>CONCATENATE("INSERT INTO Players(playerName,positionId,teamId) VALUES ('",Players[Name],"',",Players[PositionId],",",Players[TeamId],")")</f>
        <v>INSERT INTO Players(playerName,positionId,teamId) VALUES ('Mark Sanchez',1,6)</v>
      </c>
      <c r="I637" s="3" t="str">
        <f>CONCATENATE("INSERT INTO Assignments(playerId,rosterId,round,pick) VALUES (",Players[PlayerId],",0,0,0)")</f>
        <v>INSERT INTO Assignments(playerId,rosterId,round,pick) VALUES (636,0,0,0)</v>
      </c>
    </row>
    <row r="638" spans="1:9" x14ac:dyDescent="0.25">
      <c r="A638" s="16">
        <v>637</v>
      </c>
      <c r="B638" t="s">
        <v>931</v>
      </c>
      <c r="C638" s="16">
        <v>637</v>
      </c>
      <c r="D638" s="16" t="s">
        <v>24</v>
      </c>
      <c r="E638" s="16" t="s">
        <v>14</v>
      </c>
      <c r="F638" s="6">
        <f>VLOOKUP(Players[Team],Teams[],2,FALSE)</f>
        <v>11</v>
      </c>
      <c r="G638" s="3">
        <f>VLOOKUP(Players[Pos],Positions[],2,FALSE)</f>
        <v>3</v>
      </c>
      <c r="H638" s="3" t="str">
        <f>CONCATENATE("INSERT INTO Players(playerName,positionId,teamId) VALUES ('",Players[Name],"',",Players[PositionId],",",Players[TeamId],")")</f>
        <v>INSERT INTO Players(playerName,positionId,teamId) VALUES ('Jace Billingsley',3,11)</v>
      </c>
      <c r="I638" s="3" t="str">
        <f>CONCATENATE("INSERT INTO Assignments(playerId,rosterId,round,pick) VALUES (",Players[PlayerId],",0,0,0)")</f>
        <v>INSERT INTO Assignments(playerId,rosterId,round,pick) VALUES (637,0,0,0)</v>
      </c>
    </row>
    <row r="639" spans="1:9" x14ac:dyDescent="0.25">
      <c r="A639" s="16">
        <v>638</v>
      </c>
      <c r="B639" t="s">
        <v>775</v>
      </c>
      <c r="C639" s="16">
        <v>638</v>
      </c>
      <c r="D639" s="5" t="s">
        <v>21</v>
      </c>
      <c r="E639" s="5" t="s">
        <v>14</v>
      </c>
      <c r="F639" s="6">
        <f>VLOOKUP(Players[Team],Teams[],2,FALSE)</f>
        <v>24</v>
      </c>
      <c r="G639" s="3">
        <f>VLOOKUP(Players[Pos],Positions[],2,FALSE)</f>
        <v>3</v>
      </c>
      <c r="H639" s="3" t="str">
        <f>CONCATENATE("INSERT INTO Players(playerName,positionId,teamId) VALUES ('",Players[Name],"',",Players[PositionId],",",Players[TeamId],")")</f>
        <v>INSERT INTO Players(playerName,positionId,teamId) VALUES ('Bryce Treggs',3,24)</v>
      </c>
      <c r="I639" s="3" t="str">
        <f>CONCATENATE("INSERT INTO Assignments(playerId,rosterId,round,pick) VALUES (",Players[PlayerId],",0,0,0)")</f>
        <v>INSERT INTO Assignments(playerId,rosterId,round,pick) VALUES (638,0,0,0)</v>
      </c>
    </row>
    <row r="640" spans="1:9" x14ac:dyDescent="0.25">
      <c r="A640" s="16">
        <v>639</v>
      </c>
      <c r="B640" t="s">
        <v>625</v>
      </c>
      <c r="C640" s="16">
        <v>639</v>
      </c>
      <c r="D640" s="16" t="s">
        <v>24</v>
      </c>
      <c r="E640" s="16" t="s">
        <v>46</v>
      </c>
      <c r="F640" s="6">
        <f>VLOOKUP(Players[Team],Teams[],2,FALSE)</f>
        <v>11</v>
      </c>
      <c r="G640" s="3">
        <f>VLOOKUP(Players[Pos],Positions[],2,FALSE)</f>
        <v>4</v>
      </c>
      <c r="H640" s="3" t="str">
        <f>CONCATENATE("INSERT INTO Players(playerName,positionId,teamId) VALUES ('",Players[Name],"',",Players[PositionId],",",Players[TeamId],")")</f>
        <v>INSERT INTO Players(playerName,positionId,teamId) VALUES ('Cole Wick',4,11)</v>
      </c>
      <c r="I640" s="3" t="str">
        <f>CONCATENATE("INSERT INTO Assignments(playerId,rosterId,round,pick) VALUES (",Players[PlayerId],",0,0,0)")</f>
        <v>INSERT INTO Assignments(playerId,rosterId,round,pick) VALUES (639,0,0,0)</v>
      </c>
    </row>
    <row r="641" spans="1:9" x14ac:dyDescent="0.25">
      <c r="A641" s="16">
        <v>640</v>
      </c>
      <c r="B641" t="s">
        <v>944</v>
      </c>
      <c r="C641" s="16">
        <v>640</v>
      </c>
      <c r="D641" s="5" t="s">
        <v>29</v>
      </c>
      <c r="E641" s="5" t="s">
        <v>14</v>
      </c>
      <c r="F641" s="6">
        <f>VLOOKUP(Players[Team],Teams[],2,FALSE)</f>
        <v>22</v>
      </c>
      <c r="G641" s="3">
        <f>VLOOKUP(Players[Pos],Positions[],2,FALSE)</f>
        <v>3</v>
      </c>
      <c r="H641" s="3" t="str">
        <f>CONCATENATE("INSERT INTO Players(playerName,positionId,teamId) VALUES ('",Players[Name],"',",Players[PositionId],",",Players[TeamId],")")</f>
        <v>INSERT INTO Players(playerName,positionId,teamId) VALUES ('Jalin Marshall',3,22)</v>
      </c>
      <c r="I641" s="3" t="str">
        <f>CONCATENATE("INSERT INTO Assignments(playerId,rosterId,round,pick) VALUES (",Players[PlayerId],",0,0,0)")</f>
        <v>INSERT INTO Assignments(playerId,rosterId,round,pick) VALUES (640,0,0,0)</v>
      </c>
    </row>
    <row r="642" spans="1:9" x14ac:dyDescent="0.25">
      <c r="A642" s="16">
        <v>641</v>
      </c>
      <c r="B642" s="16" t="s">
        <v>1198</v>
      </c>
      <c r="C642" s="16">
        <v>641</v>
      </c>
      <c r="D642" s="5" t="s">
        <v>9</v>
      </c>
      <c r="E642" s="5" t="s">
        <v>14</v>
      </c>
      <c r="F642" s="6">
        <f>VLOOKUP(Players[Team],Teams[],2,FALSE)</f>
        <v>16</v>
      </c>
      <c r="G642" s="3">
        <f>VLOOKUP(Players[Pos],Positions[],2,FALSE)</f>
        <v>3</v>
      </c>
      <c r="H642" s="3" t="str">
        <f>CONCATENATE("INSERT INTO Players(playerName,positionId,teamId) VALUES ('",Players[Name],"',",Players[PositionId],",",Players[TeamId],")")</f>
        <v>INSERT INTO Players(playerName,positionId,teamId) VALUES ('Tevin Jones',3,16)</v>
      </c>
      <c r="I642" s="3" t="str">
        <f>CONCATENATE("INSERT INTO Assignments(playerId,rosterId,round,pick) VALUES (",Players[PlayerId],",0,0,0)")</f>
        <v>INSERT INTO Assignments(playerId,rosterId,round,pick) VALUES (641,0,0,0)</v>
      </c>
    </row>
    <row r="643" spans="1:9" x14ac:dyDescent="0.25">
      <c r="A643" s="16">
        <v>642</v>
      </c>
      <c r="B643" t="s">
        <v>196</v>
      </c>
      <c r="C643" s="16">
        <v>642</v>
      </c>
      <c r="D643" s="5" t="s">
        <v>10</v>
      </c>
      <c r="E643" s="5" t="s">
        <v>46</v>
      </c>
      <c r="F643" s="6">
        <f>VLOOKUP(Players[Team],Teams[],2,FALSE)</f>
        <v>3</v>
      </c>
      <c r="G643" s="3">
        <f>VLOOKUP(Players[Pos],Positions[],2,FALSE)</f>
        <v>4</v>
      </c>
      <c r="H643" s="3" t="str">
        <f>CONCATENATE("INSERT INTO Players(playerName,positionId,teamId) VALUES ('",Players[Name],"',",Players[PositionId],",",Players[TeamId],")")</f>
        <v>INSERT INTO Players(playerName,positionId,teamId) VALUES ('Larry Donnell',4,3)</v>
      </c>
      <c r="I643" s="3" t="str">
        <f>CONCATENATE("INSERT INTO Assignments(playerId,rosterId,round,pick) VALUES (",Players[PlayerId],",0,0,0)")</f>
        <v>INSERT INTO Assignments(playerId,rosterId,round,pick) VALUES (642,0,0,0)</v>
      </c>
    </row>
    <row r="644" spans="1:9" x14ac:dyDescent="0.25">
      <c r="A644" s="16">
        <v>643</v>
      </c>
      <c r="B644" s="16" t="s">
        <v>1134</v>
      </c>
      <c r="C644" s="16">
        <v>643</v>
      </c>
      <c r="D644" s="5" t="s">
        <v>41</v>
      </c>
      <c r="E644" s="5" t="s">
        <v>14</v>
      </c>
      <c r="F644" s="6">
        <f>VLOOKUP(Players[Team],Teams[],2,FALSE)</f>
        <v>8</v>
      </c>
      <c r="G644" s="3">
        <f>VLOOKUP(Players[Pos],Positions[],2,FALSE)</f>
        <v>3</v>
      </c>
      <c r="H644" s="3" t="str">
        <f>CONCATENATE("INSERT INTO Players(playerName,positionId,teamId) VALUES ('",Players[Name],"',",Players[PositionId],",",Players[TeamId],")")</f>
        <v>INSERT INTO Players(playerName,positionId,teamId) VALUES ('Richard Mullaney',3,8)</v>
      </c>
      <c r="I644" s="3" t="str">
        <f>CONCATENATE("INSERT INTO Assignments(playerId,rosterId,round,pick) VALUES (",Players[PlayerId],",0,0,0)")</f>
        <v>INSERT INTO Assignments(playerId,rosterId,round,pick) VALUES (643,0,0,0)</v>
      </c>
    </row>
    <row r="645" spans="1:9" x14ac:dyDescent="0.25">
      <c r="A645" s="16">
        <v>644</v>
      </c>
      <c r="B645" s="16" t="s">
        <v>652</v>
      </c>
      <c r="C645" s="16">
        <v>644</v>
      </c>
      <c r="D645" s="5" t="s">
        <v>29</v>
      </c>
      <c r="E645" s="5" t="s">
        <v>46</v>
      </c>
      <c r="F645" s="6">
        <f>VLOOKUP(Players[Team],Teams[],2,FALSE)</f>
        <v>22</v>
      </c>
      <c r="G645" s="3">
        <f>VLOOKUP(Players[Pos],Positions[],2,FALSE)</f>
        <v>4</v>
      </c>
      <c r="H645" s="3" t="str">
        <f>CONCATENATE("INSERT INTO Players(playerName,positionId,teamId) VALUES ('",Players[Name],"',",Players[PositionId],",",Players[TeamId],")")</f>
        <v>INSERT INTO Players(playerName,positionId,teamId) VALUES ('Jason Vander Laan',4,22)</v>
      </c>
      <c r="I645" s="3" t="str">
        <f>CONCATENATE("INSERT INTO Assignments(playerId,rosterId,round,pick) VALUES (",Players[PlayerId],",0,0,0)")</f>
        <v>INSERT INTO Assignments(playerId,rosterId,round,pick) VALUES (644,0,0,0)</v>
      </c>
    </row>
    <row r="646" spans="1:9" x14ac:dyDescent="0.25">
      <c r="A646" s="16">
        <v>645</v>
      </c>
      <c r="B646" t="s">
        <v>178</v>
      </c>
      <c r="C646" s="16">
        <v>645</v>
      </c>
      <c r="D646" s="5" t="s">
        <v>41</v>
      </c>
      <c r="E646" s="5" t="s">
        <v>1</v>
      </c>
      <c r="F646" s="6">
        <f>VLOOKUP(Players[Team],Teams[],2,FALSE)</f>
        <v>8</v>
      </c>
      <c r="G646" s="3">
        <f>VLOOKUP(Players[Pos],Positions[],2,FALSE)</f>
        <v>1</v>
      </c>
      <c r="H646" s="3" t="str">
        <f>CONCATENATE("INSERT INTO Players(playerName,positionId,teamId) VALUES ('",Players[Name],"',",Players[PositionId],",",Players[TeamId],")")</f>
        <v>INSERT INTO Players(playerName,positionId,teamId) VALUES ('Robert Griffin III',1,8)</v>
      </c>
      <c r="I646" s="3" t="str">
        <f>CONCATENATE("INSERT INTO Assignments(playerId,rosterId,round,pick) VALUES (",Players[PlayerId],",0,0,0)")</f>
        <v>INSERT INTO Assignments(playerId,rosterId,round,pick) VALUES (645,0,0,0)</v>
      </c>
    </row>
    <row r="647" spans="1:9" x14ac:dyDescent="0.25">
      <c r="A647" s="16">
        <v>646</v>
      </c>
      <c r="B647" t="s">
        <v>1171</v>
      </c>
      <c r="C647" s="16">
        <v>646</v>
      </c>
      <c r="D647" s="5" t="s">
        <v>13</v>
      </c>
      <c r="E647" s="5" t="s">
        <v>5</v>
      </c>
      <c r="F647" s="6">
        <f>VLOOKUP(Players[Team],Teams[],2,FALSE)</f>
        <v>2</v>
      </c>
      <c r="G647" s="3">
        <f>VLOOKUP(Players[Pos],Positions[],2,FALSE)</f>
        <v>2</v>
      </c>
      <c r="H647" s="3" t="str">
        <f>CONCATENATE("INSERT INTO Players(playerName,positionId,teamId) VALUES ('",Players[Name],"',",Players[PositionId],",",Players[TeamId],")")</f>
        <v>INSERT INTO Players(playerName,positionId,teamId) VALUES ('Soma Vainuku',2,2)</v>
      </c>
      <c r="I647" s="3" t="str">
        <f>CONCATENATE("INSERT INTO Assignments(playerId,rosterId,round,pick) VALUES (",Players[PlayerId],",0,0,0)")</f>
        <v>INSERT INTO Assignments(playerId,rosterId,round,pick) VALUES (646,0,0,0)</v>
      </c>
    </row>
    <row r="648" spans="1:9" x14ac:dyDescent="0.25">
      <c r="A648" s="16">
        <v>647</v>
      </c>
      <c r="B648" t="s">
        <v>654</v>
      </c>
      <c r="C648" s="16">
        <v>647</v>
      </c>
      <c r="D648" s="5" t="s">
        <v>60</v>
      </c>
      <c r="E648" s="5" t="s">
        <v>1</v>
      </c>
      <c r="F648" s="6">
        <f>VLOOKUP(Players[Team],Teams[],2,FALSE)</f>
        <v>27</v>
      </c>
      <c r="G648" s="3">
        <f>VLOOKUP(Players[Pos],Positions[],2,FALSE)</f>
        <v>1</v>
      </c>
      <c r="H648" s="3" t="str">
        <f>CONCATENATE("INSERT INTO Players(playerName,positionId,teamId) VALUES ('",Players[Name],"',",Players[PositionId],",",Players[TeamId],")")</f>
        <v>INSERT INTO Players(playerName,positionId,teamId) VALUES ('Trevone Boykin',1,27)</v>
      </c>
      <c r="I648" s="3" t="str">
        <f>CONCATENATE("INSERT INTO Assignments(playerId,rosterId,round,pick) VALUES (",Players[PlayerId],",0,0,0)")</f>
        <v>INSERT INTO Assignments(playerId,rosterId,round,pick) VALUES (647,0,0,0)</v>
      </c>
    </row>
    <row r="649" spans="1:9" x14ac:dyDescent="0.25">
      <c r="A649" s="16">
        <v>648</v>
      </c>
      <c r="B649" t="s">
        <v>224</v>
      </c>
      <c r="C649" s="16">
        <v>648</v>
      </c>
      <c r="D649" s="5" t="s">
        <v>50</v>
      </c>
      <c r="E649" s="5" t="s">
        <v>1</v>
      </c>
      <c r="F649" s="6">
        <f>VLOOKUP(Players[Team],Teams[],2,FALSE)</f>
        <v>17</v>
      </c>
      <c r="G649" s="3">
        <f>VLOOKUP(Players[Pos],Positions[],2,FALSE)</f>
        <v>1</v>
      </c>
      <c r="H649" s="3" t="str">
        <f>CONCATENATE("INSERT INTO Players(playerName,positionId,teamId) VALUES ('",Players[Name],"',",Players[PositionId],",",Players[TeamId],")")</f>
        <v>INSERT INTO Players(playerName,positionId,teamId) VALUES ('Ryan Tannehill',1,17)</v>
      </c>
      <c r="I649" s="3" t="str">
        <f>CONCATENATE("INSERT INTO Assignments(playerId,rosterId,round,pick) VALUES (",Players[PlayerId],",0,0,0)")</f>
        <v>INSERT INTO Assignments(playerId,rosterId,round,pick) VALUES (648,0,0,0)</v>
      </c>
    </row>
    <row r="650" spans="1:9" x14ac:dyDescent="0.25">
      <c r="A650" s="16">
        <v>649</v>
      </c>
      <c r="B650" t="s">
        <v>1232</v>
      </c>
      <c r="C650" s="16">
        <v>649</v>
      </c>
      <c r="D650" s="5" t="s">
        <v>4</v>
      </c>
      <c r="E650" s="5" t="s">
        <v>14</v>
      </c>
      <c r="F650" s="6">
        <f>VLOOKUP(Players[Team],Teams[],2,FALSE)</f>
        <v>13</v>
      </c>
      <c r="G650" s="3">
        <f>VLOOKUP(Players[Pos],Positions[],2,FALSE)</f>
        <v>3</v>
      </c>
      <c r="H650" s="3" t="str">
        <f>CONCATENATE("INSERT INTO Players(playerName,positionId,teamId) VALUES ('",Players[Name],"',",Players[PositionId],",",Players[TeamId],")")</f>
        <v>INSERT INTO Players(playerName,positionId,teamId) VALUES ('Wendall Williams',3,13)</v>
      </c>
      <c r="I650" s="3" t="str">
        <f>CONCATENATE("INSERT INTO Assignments(playerId,rosterId,round,pick) VALUES (",Players[PlayerId],",0,0,0)")</f>
        <v>INSERT INTO Assignments(playerId,rosterId,round,pick) VALUES (649,0,0,0)</v>
      </c>
    </row>
    <row r="651" spans="1:9" x14ac:dyDescent="0.25">
      <c r="A651" s="16">
        <v>650</v>
      </c>
      <c r="B651" t="s">
        <v>1215</v>
      </c>
      <c r="C651" s="16">
        <v>650</v>
      </c>
      <c r="D651" s="5" t="s">
        <v>60</v>
      </c>
      <c r="E651" s="5" t="s">
        <v>5</v>
      </c>
      <c r="F651" s="6">
        <f>VLOOKUP(Players[Team],Teams[],2,FALSE)</f>
        <v>27</v>
      </c>
      <c r="G651" s="3">
        <f>VLOOKUP(Players[Pos],Positions[],2,FALSE)</f>
        <v>2</v>
      </c>
      <c r="H651" s="3" t="str">
        <f>CONCATENATE("INSERT INTO Players(playerName,positionId,teamId) VALUES ('",Players[Name],"',",Players[PositionId],",",Players[TeamId],")")</f>
        <v>INSERT INTO Players(playerName,positionId,teamId) VALUES ('Tre Madden',2,27)</v>
      </c>
      <c r="I651" s="3" t="str">
        <f>CONCATENATE("INSERT INTO Assignments(playerId,rosterId,round,pick) VALUES (",Players[PlayerId],",0,0,0)")</f>
        <v>INSERT INTO Assignments(playerId,rosterId,round,pick) VALUES (650,0,0,0)</v>
      </c>
    </row>
    <row r="652" spans="1:9" x14ac:dyDescent="0.25">
      <c r="A652" s="16">
        <v>651</v>
      </c>
      <c r="B652" t="s">
        <v>1184</v>
      </c>
      <c r="C652" s="16">
        <v>651</v>
      </c>
      <c r="D652" s="5" t="s">
        <v>60</v>
      </c>
      <c r="E652" s="5" t="s">
        <v>14</v>
      </c>
      <c r="F652" s="6">
        <f>VLOOKUP(Players[Team],Teams[],2,FALSE)</f>
        <v>27</v>
      </c>
      <c r="G652" s="3">
        <f>VLOOKUP(Players[Pos],Positions[],2,FALSE)</f>
        <v>3</v>
      </c>
      <c r="H652" s="3" t="str">
        <f>CONCATENATE("INSERT INTO Players(playerName,positionId,teamId) VALUES ('",Players[Name],"',",Players[PositionId],",",Players[TeamId],")")</f>
        <v>INSERT INTO Players(playerName,positionId,teamId) VALUES ('Tanner McEvoy',3,27)</v>
      </c>
      <c r="I652" s="3" t="str">
        <f>CONCATENATE("INSERT INTO Assignments(playerId,rosterId,round,pick) VALUES (",Players[PlayerId],",0,0,0)")</f>
        <v>INSERT INTO Assignments(playerId,rosterId,round,pick) VALUES (651,0,0,0)</v>
      </c>
    </row>
    <row r="653" spans="1:9" x14ac:dyDescent="0.25">
      <c r="A653" s="16">
        <v>652</v>
      </c>
      <c r="B653" t="s">
        <v>341</v>
      </c>
      <c r="C653" s="16">
        <v>652</v>
      </c>
      <c r="D653" s="16" t="s">
        <v>56</v>
      </c>
      <c r="E653" s="16" t="s">
        <v>14</v>
      </c>
      <c r="F653" s="6">
        <f>VLOOKUP(Players[Team],Teams[],2,FALSE)</f>
        <v>4</v>
      </c>
      <c r="G653" s="3">
        <f>VLOOKUP(Players[Pos],Positions[],2,FALSE)</f>
        <v>3</v>
      </c>
      <c r="H653" s="3" t="str">
        <f>CONCATENATE("INSERT INTO Players(playerName,positionId,teamId) VALUES ('",Players[Name],"',",Players[PositionId],",",Players[TeamId],")")</f>
        <v>INSERT INTO Players(playerName,positionId,teamId) VALUES ('Brandon Tate',3,4)</v>
      </c>
      <c r="I653" s="3" t="str">
        <f>CONCATENATE("INSERT INTO Assignments(playerId,rosterId,round,pick) VALUES (",Players[PlayerId],",0,0,0)")</f>
        <v>INSERT INTO Assignments(playerId,rosterId,round,pick) VALUES (652,0,0,0)</v>
      </c>
    </row>
    <row r="654" spans="1:9" x14ac:dyDescent="0.25">
      <c r="A654" s="16">
        <v>653</v>
      </c>
      <c r="B654" s="16" t="s">
        <v>225</v>
      </c>
      <c r="C654" s="16">
        <v>653</v>
      </c>
      <c r="D654" s="16" t="s">
        <v>4</v>
      </c>
      <c r="E654" s="16" t="s">
        <v>1</v>
      </c>
      <c r="F654" s="6">
        <f>VLOOKUP(Players[Team],Teams[],2,FALSE)</f>
        <v>13</v>
      </c>
      <c r="G654" s="3">
        <f>VLOOKUP(Players[Pos],Positions[],2,FALSE)</f>
        <v>1</v>
      </c>
      <c r="H654" s="3" t="str">
        <f>CONCATENATE("INSERT INTO Players(playerName,positionId,teamId) VALUES ('",Players[Name],"',",Players[PositionId],",",Players[TeamId],")")</f>
        <v>INSERT INTO Players(playerName,positionId,teamId) VALUES ('Brandon Weeden',1,13)</v>
      </c>
      <c r="I654" s="3" t="str">
        <f>CONCATENATE("INSERT INTO Assignments(playerId,rosterId,round,pick) VALUES (",Players[PlayerId],",0,0,0)")</f>
        <v>INSERT INTO Assignments(playerId,rosterId,round,pick) VALUES (653,0,0,0)</v>
      </c>
    </row>
    <row r="655" spans="1:9" x14ac:dyDescent="0.25">
      <c r="A655" s="16">
        <v>654</v>
      </c>
      <c r="B655" t="s">
        <v>633</v>
      </c>
      <c r="C655" s="16">
        <v>654</v>
      </c>
      <c r="D655" s="5" t="s">
        <v>50</v>
      </c>
      <c r="E655" s="5" t="s">
        <v>14</v>
      </c>
      <c r="F655" s="6">
        <f>VLOOKUP(Players[Team],Teams[],2,FALSE)</f>
        <v>17</v>
      </c>
      <c r="G655" s="3">
        <f>VLOOKUP(Players[Pos],Positions[],2,FALSE)</f>
        <v>3</v>
      </c>
      <c r="H655" s="3" t="str">
        <f>CONCATENATE("INSERT INTO Players(playerName,positionId,teamId) VALUES ('",Players[Name],"',",Players[PositionId],",",Players[TeamId],")")</f>
        <v>INSERT INTO Players(playerName,positionId,teamId) VALUES ('Rashawn Scott',3,17)</v>
      </c>
      <c r="I655" s="3" t="str">
        <f>CONCATENATE("INSERT INTO Assignments(playerId,rosterId,round,pick) VALUES (",Players[PlayerId],",0,0,0)")</f>
        <v>INSERT INTO Assignments(playerId,rosterId,round,pick) VALUES (654,0,0,0)</v>
      </c>
    </row>
    <row r="656" spans="1:9" x14ac:dyDescent="0.25">
      <c r="A656" s="16">
        <v>655</v>
      </c>
      <c r="B656" t="s">
        <v>764</v>
      </c>
      <c r="C656" s="16">
        <v>655</v>
      </c>
      <c r="D656" s="16" t="s">
        <v>694</v>
      </c>
      <c r="E656" s="16" t="s">
        <v>14</v>
      </c>
      <c r="F656" s="6">
        <f>VLOOKUP(Players[Team],Teams[],2,FALSE)</f>
        <v>29</v>
      </c>
      <c r="G656" s="3">
        <f>VLOOKUP(Players[Pos],Positions[],2,FALSE)</f>
        <v>3</v>
      </c>
      <c r="H656" s="3" t="str">
        <f>CONCATENATE("INSERT INTO Players(playerName,positionId,teamId) VALUES ('",Players[Name],"',",Players[PositionId],",",Players[TeamId],")")</f>
        <v>INSERT INTO Players(playerName,positionId,teamId) VALUES ('Brandon Shippen',3,29)</v>
      </c>
      <c r="I656" s="3" t="str">
        <f>CONCATENATE("INSERT INTO Assignments(playerId,rosterId,round,pick) VALUES (",Players[PlayerId],",0,0,0)")</f>
        <v>INSERT INTO Assignments(playerId,rosterId,round,pick) VALUES (655,0,0,0)</v>
      </c>
    </row>
    <row r="657" spans="1:9" x14ac:dyDescent="0.25">
      <c r="A657" s="16">
        <v>656</v>
      </c>
      <c r="B657" t="s">
        <v>790</v>
      </c>
      <c r="C657" s="16">
        <v>656</v>
      </c>
      <c r="D657" s="16" t="s">
        <v>52</v>
      </c>
      <c r="E657" s="16" t="s">
        <v>46</v>
      </c>
      <c r="F657" s="6">
        <f>VLOOKUP(Players[Team],Teams[],2,FALSE)</f>
        <v>10</v>
      </c>
      <c r="G657" s="3">
        <f>VLOOKUP(Players[Pos],Positions[],2,FALSE)</f>
        <v>4</v>
      </c>
      <c r="H657" s="3" t="str">
        <f>CONCATENATE("INSERT INTO Players(playerName,positionId,teamId) VALUES ('",Players[Name],"',",Players[PositionId],",",Players[TeamId],")")</f>
        <v>INSERT INTO Players(playerName,positionId,teamId) VALUES ('Cedrick Lang',4,10)</v>
      </c>
      <c r="I657" s="3" t="str">
        <f>CONCATENATE("INSERT INTO Assignments(playerId,rosterId,round,pick) VALUES (",Players[PlayerId],",0,0,0)")</f>
        <v>INSERT INTO Assignments(playerId,rosterId,round,pick) VALUES (656,0,0,0)</v>
      </c>
    </row>
    <row r="658" spans="1:9" x14ac:dyDescent="0.25">
      <c r="A658" s="16">
        <v>657</v>
      </c>
      <c r="B658" t="s">
        <v>1208</v>
      </c>
      <c r="C658" s="16">
        <v>657</v>
      </c>
      <c r="D658" s="5" t="s">
        <v>26</v>
      </c>
      <c r="E658" s="5" t="s">
        <v>14</v>
      </c>
      <c r="F658" s="6">
        <f>VLOOKUP(Players[Team],Teams[],2,FALSE)</f>
        <v>20</v>
      </c>
      <c r="G658" s="3">
        <f>VLOOKUP(Players[Pos],Positions[],2,FALSE)</f>
        <v>3</v>
      </c>
      <c r="H658" s="3" t="str">
        <f>CONCATENATE("INSERT INTO Players(playerName,positionId,teamId) VALUES ('",Players[Name],"',",Players[PositionId],",",Players[TeamId],")")</f>
        <v>INSERT INTO Players(playerName,positionId,teamId) VALUES ('Tommylee Lewis',3,20)</v>
      </c>
      <c r="I658" s="3" t="str">
        <f>CONCATENATE("INSERT INTO Assignments(playerId,rosterId,round,pick) VALUES (",Players[PlayerId],",0,0,0)")</f>
        <v>INSERT INTO Assignments(playerId,rosterId,round,pick) VALUES (657,0,0,0)</v>
      </c>
    </row>
    <row r="659" spans="1:9" x14ac:dyDescent="0.25">
      <c r="A659" s="16">
        <v>658</v>
      </c>
      <c r="B659" t="s">
        <v>607</v>
      </c>
      <c r="C659" s="16">
        <v>658</v>
      </c>
      <c r="D659" s="5" t="s">
        <v>10</v>
      </c>
      <c r="E659" s="5" t="s">
        <v>46</v>
      </c>
      <c r="F659" s="6">
        <f>VLOOKUP(Players[Team],Teams[],2,FALSE)</f>
        <v>3</v>
      </c>
      <c r="G659" s="3">
        <f>VLOOKUP(Players[Pos],Positions[],2,FALSE)</f>
        <v>4</v>
      </c>
      <c r="H659" s="3" t="str">
        <f>CONCATENATE("INSERT INTO Players(playerName,positionId,teamId) VALUES ('",Players[Name],"',",Players[PositionId],",",Players[TeamId],")")</f>
        <v>INSERT INTO Players(playerName,positionId,teamId) VALUES ('Ryan Malleck',4,3)</v>
      </c>
      <c r="I659" s="3" t="str">
        <f>CONCATENATE("INSERT INTO Assignments(playerId,rosterId,round,pick) VALUES (",Players[PlayerId],",0,0,0)")</f>
        <v>INSERT INTO Assignments(playerId,rosterId,round,pick) VALUES (658,0,0,0)</v>
      </c>
    </row>
    <row r="660" spans="1:9" x14ac:dyDescent="0.25">
      <c r="A660" s="16">
        <v>659</v>
      </c>
      <c r="B660" s="16" t="s">
        <v>1011</v>
      </c>
      <c r="C660" s="16">
        <v>659</v>
      </c>
      <c r="D660" s="5" t="s">
        <v>36</v>
      </c>
      <c r="E660" s="5" t="s">
        <v>14</v>
      </c>
      <c r="F660" s="6">
        <f>VLOOKUP(Players[Team],Teams[],2,FALSE)</f>
        <v>19</v>
      </c>
      <c r="G660" s="3">
        <f>VLOOKUP(Players[Pos],Positions[],2,FALSE)</f>
        <v>3</v>
      </c>
      <c r="H660" s="3" t="str">
        <f>CONCATENATE("INSERT INTO Players(playerName,positionId,teamId) VALUES ('",Players[Name],"',",Players[PositionId],",",Players[TeamId],")")</f>
        <v>INSERT INTO Players(playerName,positionId,teamId) VALUES ('K.J. Maye',3,19)</v>
      </c>
      <c r="I660" s="3" t="str">
        <f>CONCATENATE("INSERT INTO Assignments(playerId,rosterId,round,pick) VALUES (",Players[PlayerId],",0,0,0)")</f>
        <v>INSERT INTO Assignments(playerId,rosterId,round,pick) VALUES (659,0,0,0)</v>
      </c>
    </row>
    <row r="661" spans="1:9" x14ac:dyDescent="0.25">
      <c r="A661" s="16">
        <v>660</v>
      </c>
      <c r="B661" t="s">
        <v>365</v>
      </c>
      <c r="C661" s="16">
        <v>660</v>
      </c>
      <c r="D661" s="16" t="s">
        <v>52</v>
      </c>
      <c r="E661" s="16" t="s">
        <v>1</v>
      </c>
      <c r="F661" s="6">
        <f>VLOOKUP(Players[Team],Teams[],2,FALSE)</f>
        <v>10</v>
      </c>
      <c r="G661" s="3">
        <f>VLOOKUP(Players[Pos],Positions[],2,FALSE)</f>
        <v>1</v>
      </c>
      <c r="H661" s="3" t="str">
        <f>CONCATENATE("INSERT INTO Players(playerName,positionId,teamId) VALUES ('",Players[Name],"',",Players[PositionId],",",Players[TeamId],")")</f>
        <v>INSERT INTO Players(playerName,positionId,teamId) VALUES ('Brock Osweiler',1,10)</v>
      </c>
      <c r="I661" s="3" t="str">
        <f>CONCATENATE("INSERT INTO Assignments(playerId,rosterId,round,pick) VALUES (",Players[PlayerId],",0,0,0)")</f>
        <v>INSERT INTO Assignments(playerId,rosterId,round,pick) VALUES (660,0,0,0)</v>
      </c>
    </row>
    <row r="662" spans="1:9" x14ac:dyDescent="0.25">
      <c r="A662" s="16">
        <v>661</v>
      </c>
      <c r="B662" t="s">
        <v>637</v>
      </c>
      <c r="C662" s="16">
        <v>661</v>
      </c>
      <c r="D662" s="5" t="s">
        <v>26</v>
      </c>
      <c r="E662" s="5" t="s">
        <v>14</v>
      </c>
      <c r="F662" s="6">
        <f>VLOOKUP(Players[Team],Teams[],2,FALSE)</f>
        <v>20</v>
      </c>
      <c r="G662" s="3">
        <f>VLOOKUP(Players[Pos],Positions[],2,FALSE)</f>
        <v>3</v>
      </c>
      <c r="H662" s="3" t="str">
        <f>CONCATENATE("INSERT INTO Players(playerName,positionId,teamId) VALUES ('",Players[Name],"',",Players[PositionId],",",Players[TeamId],")")</f>
        <v>INSERT INTO Players(playerName,positionId,teamId) VALUES ('Jordan Williams-Lambert',3,20)</v>
      </c>
      <c r="I662" s="3" t="str">
        <f>CONCATENATE("INSERT INTO Assignments(playerId,rosterId,round,pick) VALUES (",Players[PlayerId],",0,0,0)")</f>
        <v>INSERT INTO Assignments(playerId,rosterId,round,pick) VALUES (661,0,0,0)</v>
      </c>
    </row>
    <row r="663" spans="1:9" x14ac:dyDescent="0.25">
      <c r="A663" s="16">
        <v>662</v>
      </c>
      <c r="B663" s="16" t="s">
        <v>838</v>
      </c>
      <c r="C663" s="16">
        <v>662</v>
      </c>
      <c r="D663" s="16" t="s">
        <v>27</v>
      </c>
      <c r="E663" s="16" t="s">
        <v>14</v>
      </c>
      <c r="F663" s="6">
        <f>VLOOKUP(Players[Team],Teams[],2,FALSE)</f>
        <v>21</v>
      </c>
      <c r="G663" s="3">
        <f>VLOOKUP(Players[Pos],Positions[],2,FALSE)</f>
        <v>3</v>
      </c>
      <c r="H663" s="3" t="str">
        <f>CONCATENATE("INSERT INTO Players(playerName,positionId,teamId) VALUES ('",Players[Name],"',",Players[PositionId],",",Players[TeamId],")")</f>
        <v>INSERT INTO Players(playerName,positionId,teamId) VALUES ('Darius Powe',3,21)</v>
      </c>
      <c r="I663" s="3" t="str">
        <f>CONCATENATE("INSERT INTO Assignments(playerId,rosterId,round,pick) VALUES (",Players[PlayerId],",0,0,0)")</f>
        <v>INSERT INTO Assignments(playerId,rosterId,round,pick) VALUES (662,0,0,0)</v>
      </c>
    </row>
    <row r="664" spans="1:9" x14ac:dyDescent="0.25">
      <c r="A664" s="16">
        <v>663</v>
      </c>
      <c r="B664" s="16" t="s">
        <v>96</v>
      </c>
      <c r="C664" s="16">
        <v>663</v>
      </c>
      <c r="D664" s="5" t="s">
        <v>31</v>
      </c>
      <c r="E664" s="5" t="s">
        <v>14</v>
      </c>
      <c r="F664" s="6">
        <f>VLOOKUP(Players[Team],Teams[],2,FALSE)</f>
        <v>28</v>
      </c>
      <c r="G664" s="3">
        <f>VLOOKUP(Players[Pos],Positions[],2,FALSE)</f>
        <v>3</v>
      </c>
      <c r="H664" s="3" t="str">
        <f>CONCATENATE("INSERT INTO Players(playerName,positionId,teamId) VALUES ('",Players[Name],"',",Players[PositionId],",",Players[TeamId],")")</f>
        <v>INSERT INTO Players(playerName,positionId,teamId) VALUES ('Louis Murphy',3,28)</v>
      </c>
      <c r="I664" s="3" t="str">
        <f>CONCATENATE("INSERT INTO Assignments(playerId,rosterId,round,pick) VALUES (",Players[PlayerId],",0,0,0)")</f>
        <v>INSERT INTO Assignments(playerId,rosterId,round,pick) VALUES (663,0,0,0)</v>
      </c>
    </row>
    <row r="665" spans="1:9" x14ac:dyDescent="0.25">
      <c r="A665" s="16">
        <v>664</v>
      </c>
      <c r="B665" s="16" t="s">
        <v>185</v>
      </c>
      <c r="C665" s="16">
        <v>664</v>
      </c>
      <c r="D665" s="5" t="s">
        <v>34</v>
      </c>
      <c r="E665" s="5" t="s">
        <v>14</v>
      </c>
      <c r="F665" s="6">
        <f>VLOOKUP(Players[Team],Teams[],2,FALSE)</f>
        <v>6</v>
      </c>
      <c r="G665" s="3">
        <f>VLOOKUP(Players[Pos],Positions[],2,FALSE)</f>
        <v>3</v>
      </c>
      <c r="H665" s="3" t="str">
        <f>CONCATENATE("INSERT INTO Players(playerName,positionId,teamId) VALUES ('",Players[Name],"',",Players[PositionId],",",Players[TeamId],")")</f>
        <v>INSERT INTO Players(playerName,positionId,teamId) VALUES ('Rueben Randle',3,6)</v>
      </c>
      <c r="I665" s="3" t="str">
        <f>CONCATENATE("INSERT INTO Assignments(playerId,rosterId,round,pick) VALUES (",Players[PlayerId],",0,0,0)")</f>
        <v>INSERT INTO Assignments(playerId,rosterId,round,pick) VALUES (664,0,0,0)</v>
      </c>
    </row>
    <row r="666" spans="1:9" x14ac:dyDescent="0.25">
      <c r="A666" s="16">
        <v>665</v>
      </c>
      <c r="B666" s="16" t="s">
        <v>1000</v>
      </c>
      <c r="C666" s="16">
        <v>665</v>
      </c>
      <c r="D666" s="5" t="s">
        <v>41</v>
      </c>
      <c r="E666" s="5" t="s">
        <v>1</v>
      </c>
      <c r="F666" s="6">
        <f>VLOOKUP(Players[Team],Teams[],2,FALSE)</f>
        <v>8</v>
      </c>
      <c r="G666" s="3">
        <f>VLOOKUP(Players[Pos],Positions[],2,FALSE)</f>
        <v>1</v>
      </c>
      <c r="H666" s="3" t="str">
        <f>CONCATENATE("INSERT INTO Players(playerName,positionId,teamId) VALUES ('",Players[Name],"',",Players[PositionId],",",Players[TeamId],")")</f>
        <v>INSERT INTO Players(playerName,positionId,teamId) VALUES ('Josh Woodrum',1,8)</v>
      </c>
      <c r="I666" s="3" t="str">
        <f>CONCATENATE("INSERT INTO Assignments(playerId,rosterId,round,pick) VALUES (",Players[PlayerId],",0,0,0)")</f>
        <v>INSERT INTO Assignments(playerId,rosterId,round,pick) VALUES (665,0,0,0)</v>
      </c>
    </row>
    <row r="667" spans="1:9" x14ac:dyDescent="0.25">
      <c r="A667" s="16">
        <v>666</v>
      </c>
      <c r="B667" s="16" t="s">
        <v>647</v>
      </c>
      <c r="C667" s="16">
        <v>666</v>
      </c>
      <c r="D667" s="16" t="s">
        <v>36</v>
      </c>
      <c r="E667" s="16" t="s">
        <v>5</v>
      </c>
      <c r="F667" s="6">
        <f>VLOOKUP(Players[Team],Teams[],2,FALSE)</f>
        <v>19</v>
      </c>
      <c r="G667" s="3">
        <f>VLOOKUP(Players[Pos],Positions[],2,FALSE)</f>
        <v>2</v>
      </c>
      <c r="H667" s="3" t="str">
        <f>CONCATENATE("INSERT INTO Players(playerName,positionId,teamId) VALUES ('",Players[Name],"',",Players[PositionId],",",Players[TeamId],")")</f>
        <v>INSERT INTO Players(playerName,positionId,teamId) VALUES ('D.J. Foster',2,19)</v>
      </c>
      <c r="I667" s="3" t="str">
        <f>CONCATENATE("INSERT INTO Assignments(playerId,rosterId,round,pick) VALUES (",Players[PlayerId],",0,0,0)")</f>
        <v>INSERT INTO Assignments(playerId,rosterId,round,pick) VALUES (666,0,0,0)</v>
      </c>
    </row>
    <row r="668" spans="1:9" x14ac:dyDescent="0.25">
      <c r="A668" s="16">
        <v>667</v>
      </c>
      <c r="B668" s="16" t="s">
        <v>179</v>
      </c>
      <c r="C668" s="16">
        <v>667</v>
      </c>
      <c r="D668" s="5" t="s">
        <v>37</v>
      </c>
      <c r="E668" s="5" t="s">
        <v>5</v>
      </c>
      <c r="F668" s="6">
        <f>VLOOKUP(Players[Team],Teams[],2,FALSE)</f>
        <v>9</v>
      </c>
      <c r="G668" s="3">
        <f>VLOOKUP(Players[Pos],Positions[],2,FALSE)</f>
        <v>2</v>
      </c>
      <c r="H668" s="3" t="str">
        <f>CONCATENATE("INSERT INTO Players(playerName,positionId,teamId) VALUES ('",Players[Name],"',",Players[PositionId],",",Players[TeamId],")")</f>
        <v>INSERT INTO Players(playerName,positionId,teamId) VALUES ('Ronnie Hillman',2,9)</v>
      </c>
      <c r="I668" s="3" t="str">
        <f>CONCATENATE("INSERT INTO Assignments(playerId,rosterId,round,pick) VALUES (",Players[PlayerId],",0,0,0)")</f>
        <v>INSERT INTO Assignments(playerId,rosterId,round,pick) VALUES (667,0,0,0)</v>
      </c>
    </row>
    <row r="669" spans="1:9" x14ac:dyDescent="0.25">
      <c r="A669" s="16">
        <v>668</v>
      </c>
      <c r="B669" s="16" t="s">
        <v>1217</v>
      </c>
      <c r="C669" s="16">
        <v>668</v>
      </c>
      <c r="D669" s="5" t="s">
        <v>48</v>
      </c>
      <c r="E669" s="5" t="s">
        <v>14</v>
      </c>
      <c r="F669" s="6">
        <f>VLOOKUP(Players[Team],Teams[],2,FALSE)</f>
        <v>5</v>
      </c>
      <c r="G669" s="3">
        <f>VLOOKUP(Players[Pos],Positions[],2,FALSE)</f>
        <v>3</v>
      </c>
      <c r="H669" s="3" t="str">
        <f>CONCATENATE("INSERT INTO Players(playerName,positionId,teamId) VALUES ('",Players[Name],"',",Players[PositionId],",",Players[TeamId],")")</f>
        <v>INSERT INTO Players(playerName,positionId,teamId) VALUES ('Trevor Graham',3,5)</v>
      </c>
      <c r="I669" s="3" t="str">
        <f>CONCATENATE("INSERT INTO Assignments(playerId,rosterId,round,pick) VALUES (",Players[PlayerId],",0,0,0)")</f>
        <v>INSERT INTO Assignments(playerId,rosterId,round,pick) VALUES (668,0,0,0)</v>
      </c>
    </row>
    <row r="670" spans="1:9" x14ac:dyDescent="0.25">
      <c r="A670" s="16">
        <v>669</v>
      </c>
      <c r="B670" s="16" t="s">
        <v>1177</v>
      </c>
      <c r="C670" s="16">
        <v>669</v>
      </c>
      <c r="D670" s="5" t="s">
        <v>52</v>
      </c>
      <c r="E670" s="5" t="s">
        <v>46</v>
      </c>
      <c r="F670" s="6">
        <f>VLOOKUP(Players[Team],Teams[],2,FALSE)</f>
        <v>10</v>
      </c>
      <c r="G670" s="3">
        <f>VLOOKUP(Players[Pos],Positions[],2,FALSE)</f>
        <v>4</v>
      </c>
      <c r="H670" s="3" t="str">
        <f>CONCATENATE("INSERT INTO Players(playerName,positionId,teamId) VALUES ('",Players[Name],"',",Players[PositionId],",",Players[TeamId],")")</f>
        <v>INSERT INTO Players(playerName,positionId,teamId) VALUES ('Steven Scheu',4,10)</v>
      </c>
      <c r="I670" s="3" t="str">
        <f>CONCATENATE("INSERT INTO Assignments(playerId,rosterId,round,pick) VALUES (",Players[PlayerId],",0,0,0)")</f>
        <v>INSERT INTO Assignments(playerId,rosterId,round,pick) VALUES (669,0,0,0)</v>
      </c>
    </row>
    <row r="671" spans="1:9" x14ac:dyDescent="0.25">
      <c r="A671" s="16">
        <v>670</v>
      </c>
      <c r="B671" s="16" t="s">
        <v>619</v>
      </c>
      <c r="C671" s="16">
        <v>670</v>
      </c>
      <c r="D671" s="16" t="s">
        <v>48</v>
      </c>
      <c r="E671" s="16" t="s">
        <v>46</v>
      </c>
      <c r="F671" s="6">
        <f>VLOOKUP(Players[Team],Teams[],2,FALSE)</f>
        <v>5</v>
      </c>
      <c r="G671" s="3">
        <f>VLOOKUP(Players[Pos],Positions[],2,FALSE)</f>
        <v>4</v>
      </c>
      <c r="H671" s="3" t="str">
        <f>CONCATENATE("INSERT INTO Players(playerName,positionId,teamId) VALUES ('",Players[Name],"',",Players[PositionId],",",Players[TeamId],")")</f>
        <v>INSERT INTO Players(playerName,positionId,teamId) VALUES ('Bryce Williams',4,5)</v>
      </c>
      <c r="I671" s="3" t="str">
        <f>CONCATENATE("INSERT INTO Assignments(playerId,rosterId,round,pick) VALUES (",Players[PlayerId],",0,0,0)")</f>
        <v>INSERT INTO Assignments(playerId,rosterId,round,pick) VALUES (670,0,0,0)</v>
      </c>
    </row>
    <row r="672" spans="1:9" x14ac:dyDescent="0.25">
      <c r="A672" s="16">
        <v>671</v>
      </c>
      <c r="B672" s="16" t="s">
        <v>1091</v>
      </c>
      <c r="C672" s="16">
        <v>671</v>
      </c>
      <c r="D672" s="5" t="s">
        <v>50</v>
      </c>
      <c r="E672" s="5" t="s">
        <v>14</v>
      </c>
      <c r="F672" s="6">
        <f>VLOOKUP(Players[Team],Teams[],2,FALSE)</f>
        <v>17</v>
      </c>
      <c r="G672" s="3">
        <f>VLOOKUP(Players[Pos],Positions[],2,FALSE)</f>
        <v>3</v>
      </c>
      <c r="H672" s="3" t="str">
        <f>CONCATENATE("INSERT INTO Players(playerName,positionId,teamId) VALUES ('",Players[Name],"',",Players[PositionId],",",Players[TeamId],")")</f>
        <v>INSERT INTO Players(playerName,positionId,teamId) VALUES ('Mitch Mathews',3,17)</v>
      </c>
      <c r="I672" s="3" t="str">
        <f>CONCATENATE("INSERT INTO Assignments(playerId,rosterId,round,pick) VALUES (",Players[PlayerId],",0,0,0)")</f>
        <v>INSERT INTO Assignments(playerId,rosterId,round,pick) VALUES (671,0,0,0)</v>
      </c>
    </row>
    <row r="673" spans="1:9" x14ac:dyDescent="0.25">
      <c r="A673" s="16">
        <v>672</v>
      </c>
      <c r="B673" s="16" t="s">
        <v>797</v>
      </c>
      <c r="C673" s="16">
        <v>672</v>
      </c>
      <c r="D673" s="16" t="s">
        <v>66</v>
      </c>
      <c r="E673" s="16" t="s">
        <v>14</v>
      </c>
      <c r="F673" s="6">
        <f>VLOOKUP(Players[Team],Teams[],2,FALSE)</f>
        <v>7</v>
      </c>
      <c r="G673" s="3">
        <f>VLOOKUP(Players[Pos],Positions[],2,FALSE)</f>
        <v>3</v>
      </c>
      <c r="H673" s="3" t="str">
        <f>CONCATENATE("INSERT INTO Players(playerName,positionId,teamId) VALUES ('",Players[Name],"',",Players[PositionId],",",Players[TeamId],")")</f>
        <v>INSERT INTO Players(playerName,positionId,teamId) VALUES ('Chris Brown',3,7)</v>
      </c>
      <c r="I673" s="3" t="str">
        <f>CONCATENATE("INSERT INTO Assignments(playerId,rosterId,round,pick) VALUES (",Players[PlayerId],",0,0,0)")</f>
        <v>INSERT INTO Assignments(playerId,rosterId,round,pick) VALUES (672,0,0,0)</v>
      </c>
    </row>
    <row r="674" spans="1:9" x14ac:dyDescent="0.25">
      <c r="A674" s="16">
        <v>673</v>
      </c>
      <c r="B674" s="16" t="s">
        <v>747</v>
      </c>
      <c r="C674" s="16">
        <v>673</v>
      </c>
      <c r="D674" s="5" t="s">
        <v>52</v>
      </c>
      <c r="E674" s="5" t="s">
        <v>5</v>
      </c>
      <c r="F674" s="6">
        <f>VLOOKUP(Players[Team],Teams[],2,FALSE)</f>
        <v>10</v>
      </c>
      <c r="G674" s="3">
        <f>VLOOKUP(Players[Pos],Positions[],2,FALSE)</f>
        <v>2</v>
      </c>
      <c r="H674" s="3" t="str">
        <f>CONCATENATE("INSERT INTO Players(playerName,positionId,teamId) VALUES ('",Players[Name],"',",Players[PositionId],",",Players[TeamId],")")</f>
        <v>INSERT INTO Players(playerName,positionId,teamId) VALUES ('Bernard Pierce',2,10)</v>
      </c>
      <c r="I674" s="3" t="str">
        <f>CONCATENATE("INSERT INTO Assignments(playerId,rosterId,round,pick) VALUES (",Players[PlayerId],",0,0,0)")</f>
        <v>INSERT INTO Assignments(playerId,rosterId,round,pick) VALUES (673,0,0,0)</v>
      </c>
    </row>
    <row r="675" spans="1:9" x14ac:dyDescent="0.25">
      <c r="A675" s="16">
        <v>674</v>
      </c>
      <c r="B675" s="16" t="s">
        <v>884</v>
      </c>
      <c r="C675" s="16">
        <v>674</v>
      </c>
      <c r="D675" s="16" t="s">
        <v>27</v>
      </c>
      <c r="E675" s="16" t="s">
        <v>14</v>
      </c>
      <c r="F675" s="6">
        <f>VLOOKUP(Players[Team],Teams[],2,FALSE)</f>
        <v>21</v>
      </c>
      <c r="G675" s="3">
        <f>VLOOKUP(Players[Pos],Positions[],2,FALSE)</f>
        <v>3</v>
      </c>
      <c r="H675" s="3" t="str">
        <f>CONCATENATE("INSERT INTO Players(playerName,positionId,teamId) VALUES ('",Players[Name],"',",Players[PositionId],",",Players[TeamId],")")</f>
        <v>INSERT INTO Players(playerName,positionId,teamId) VALUES ('Ed Eagan',3,21)</v>
      </c>
      <c r="I675" s="3" t="str">
        <f>CONCATENATE("INSERT INTO Assignments(playerId,rosterId,round,pick) VALUES (",Players[PlayerId],",0,0,0)")</f>
        <v>INSERT INTO Assignments(playerId,rosterId,round,pick) VALUES (674,0,0,0)</v>
      </c>
    </row>
    <row r="676" spans="1:9" x14ac:dyDescent="0.25">
      <c r="A676" s="16">
        <v>675</v>
      </c>
      <c r="B676" s="16" t="s">
        <v>724</v>
      </c>
      <c r="C676" s="16">
        <v>675</v>
      </c>
      <c r="D676" s="16" t="s">
        <v>4</v>
      </c>
      <c r="E676" s="16" t="s">
        <v>14</v>
      </c>
      <c r="F676" s="6">
        <f>VLOOKUP(Players[Team],Teams[],2,FALSE)</f>
        <v>13</v>
      </c>
      <c r="G676" s="3">
        <f>VLOOKUP(Players[Pos],Positions[],2,FALSE)</f>
        <v>3</v>
      </c>
      <c r="H676" s="3" t="str">
        <f>CONCATENATE("INSERT INTO Players(playerName,positionId,teamId) VALUES ('",Players[Name],"',",Players[PositionId],",",Players[TeamId],")")</f>
        <v>INSERT INTO Players(playerName,positionId,teamId) VALUES ('Andy Jones',3,13)</v>
      </c>
      <c r="I676" s="3" t="str">
        <f>CONCATENATE("INSERT INTO Assignments(playerId,rosterId,round,pick) VALUES (",Players[PlayerId],",0,0,0)")</f>
        <v>INSERT INTO Assignments(playerId,rosterId,round,pick) VALUES (675,0,0,0)</v>
      </c>
    </row>
    <row r="677" spans="1:9" x14ac:dyDescent="0.25">
      <c r="A677" s="16">
        <v>676</v>
      </c>
      <c r="B677" s="16" t="s">
        <v>222</v>
      </c>
      <c r="C677" s="16">
        <v>676</v>
      </c>
      <c r="D677" s="5" t="s">
        <v>21</v>
      </c>
      <c r="E677" s="5" t="s">
        <v>1</v>
      </c>
      <c r="F677" s="6">
        <f>VLOOKUP(Players[Team],Teams[],2,FALSE)</f>
        <v>24</v>
      </c>
      <c r="G677" s="3">
        <f>VLOOKUP(Players[Pos],Positions[],2,FALSE)</f>
        <v>1</v>
      </c>
      <c r="H677" s="3" t="str">
        <f>CONCATENATE("INSERT INTO Players(playerName,positionId,teamId) VALUES ('",Players[Name],"',",Players[PositionId],",",Players[TeamId],")")</f>
        <v>INSERT INTO Players(playerName,positionId,teamId) VALUES ('Nick Foles',1,24)</v>
      </c>
      <c r="I677" s="3" t="str">
        <f>CONCATENATE("INSERT INTO Assignments(playerId,rosterId,round,pick) VALUES (",Players[PlayerId],",0,0,0)")</f>
        <v>INSERT INTO Assignments(playerId,rosterId,round,pick) VALUES (676,0,0,0)</v>
      </c>
    </row>
    <row r="678" spans="1:9" x14ac:dyDescent="0.25">
      <c r="A678" s="16">
        <v>677</v>
      </c>
      <c r="B678" s="16" t="s">
        <v>759</v>
      </c>
      <c r="C678" s="16">
        <v>677</v>
      </c>
      <c r="D678" s="16" t="s">
        <v>37</v>
      </c>
      <c r="E678" s="16" t="s">
        <v>5</v>
      </c>
      <c r="F678" s="6">
        <f>VLOOKUP(Players[Team],Teams[],2,FALSE)</f>
        <v>9</v>
      </c>
      <c r="G678" s="3">
        <f>VLOOKUP(Players[Pos],Positions[],2,FALSE)</f>
        <v>2</v>
      </c>
      <c r="H678" s="3" t="str">
        <f>CONCATENATE("INSERT INTO Players(playerName,positionId,teamId) VALUES ('",Players[Name],"',",Players[PositionId],",",Players[TeamId],")")</f>
        <v>INSERT INTO Players(playerName,positionId,teamId) VALUES ('Brandon Brown-Dukes',2,9)</v>
      </c>
      <c r="I678" s="3" t="str">
        <f>CONCATENATE("INSERT INTO Assignments(playerId,rosterId,round,pick) VALUES (",Players[PlayerId],",0,0,0)")</f>
        <v>INSERT INTO Assignments(playerId,rosterId,round,pick) VALUES (677,0,0,0)</v>
      </c>
    </row>
    <row r="679" spans="1:9" x14ac:dyDescent="0.25">
      <c r="A679" s="16">
        <v>678</v>
      </c>
      <c r="B679" s="16" t="s">
        <v>632</v>
      </c>
      <c r="C679" s="16">
        <v>678</v>
      </c>
      <c r="D679" s="5" t="s">
        <v>15</v>
      </c>
      <c r="E679" s="5" t="s">
        <v>14</v>
      </c>
      <c r="F679" s="6">
        <f>VLOOKUP(Players[Team],Teams[],2,FALSE)</f>
        <v>25</v>
      </c>
      <c r="G679" s="3">
        <f>VLOOKUP(Players[Pos],Positions[],2,FALSE)</f>
        <v>3</v>
      </c>
      <c r="H679" s="3" t="str">
        <f>CONCATENATE("INSERT INTO Players(playerName,positionId,teamId) VALUES ('",Players[Name],"',",Players[PositionId],",",Players[TeamId],")")</f>
        <v>INSERT INTO Players(playerName,positionId,teamId) VALUES ('Marcus Tucker',3,25)</v>
      </c>
      <c r="I679" s="3" t="str">
        <f>CONCATENATE("INSERT INTO Assignments(playerId,rosterId,round,pick) VALUES (",Players[PlayerId],",0,0,0)")</f>
        <v>INSERT INTO Assignments(playerId,rosterId,round,pick) VALUES (678,0,0,0)</v>
      </c>
    </row>
    <row r="680" spans="1:9" x14ac:dyDescent="0.25">
      <c r="A680" s="16">
        <v>679</v>
      </c>
      <c r="B680" s="16" t="s">
        <v>801</v>
      </c>
      <c r="C680" s="16">
        <v>679</v>
      </c>
      <c r="D680" s="16" t="s">
        <v>23</v>
      </c>
      <c r="E680" s="16" t="s">
        <v>14</v>
      </c>
      <c r="F680" s="6">
        <f>VLOOKUP(Players[Team],Teams[],2,FALSE)</f>
        <v>1</v>
      </c>
      <c r="G680" s="3">
        <f>VLOOKUP(Players[Pos],Positions[],2,FALSE)</f>
        <v>3</v>
      </c>
      <c r="H680" s="3" t="str">
        <f>CONCATENATE("INSERT INTO Players(playerName,positionId,teamId) VALUES ('",Players[Name],"',",Players[PositionId],",",Players[TeamId],")")</f>
        <v>INSERT INTO Players(playerName,positionId,teamId) VALUES ('Chris Hubert',3,1)</v>
      </c>
      <c r="I680" s="3" t="str">
        <f>CONCATENATE("INSERT INTO Assignments(playerId,rosterId,round,pick) VALUES (",Players[PlayerId],",0,0,0)")</f>
        <v>INSERT INTO Assignments(playerId,rosterId,round,pick) VALUES (679,0,0,0)</v>
      </c>
    </row>
    <row r="681" spans="1:9" x14ac:dyDescent="0.25">
      <c r="A681" s="16">
        <v>680</v>
      </c>
      <c r="B681" s="16" t="s">
        <v>888</v>
      </c>
      <c r="C681" s="16">
        <v>680</v>
      </c>
      <c r="D681" s="16" t="s">
        <v>23</v>
      </c>
      <c r="E681" s="16" t="s">
        <v>5</v>
      </c>
      <c r="F681" s="6">
        <f>VLOOKUP(Players[Team],Teams[],2,FALSE)</f>
        <v>1</v>
      </c>
      <c r="G681" s="3">
        <f>VLOOKUP(Players[Pos],Positions[],2,FALSE)</f>
        <v>2</v>
      </c>
      <c r="H681" s="3" t="str">
        <f>CONCATENATE("INSERT INTO Players(playerName,positionId,teamId) VALUES ('",Players[Name],"',",Players[PositionId],",",Players[TeamId],")")</f>
        <v>INSERT INTO Players(playerName,positionId,teamId) VALUES ('Elijhaa Penny',2,1)</v>
      </c>
      <c r="I681" s="3" t="str">
        <f>CONCATENATE("INSERT INTO Assignments(playerId,rosterId,round,pick) VALUES (",Players[PlayerId],",0,0,0)")</f>
        <v>INSERT INTO Assignments(playerId,rosterId,round,pick) VALUES (680,0,0,0)</v>
      </c>
    </row>
    <row r="682" spans="1:9" x14ac:dyDescent="0.25">
      <c r="A682" s="16">
        <v>681</v>
      </c>
      <c r="B682" s="16" t="s">
        <v>197</v>
      </c>
      <c r="C682" s="16">
        <v>681</v>
      </c>
      <c r="D682" s="5" t="s">
        <v>15</v>
      </c>
      <c r="E682" s="5" t="s">
        <v>46</v>
      </c>
      <c r="F682" s="6">
        <f>VLOOKUP(Players[Team],Teams[],2,FALSE)</f>
        <v>25</v>
      </c>
      <c r="G682" s="3">
        <f>VLOOKUP(Players[Pos],Positions[],2,FALSE)</f>
        <v>4</v>
      </c>
      <c r="H682" s="3" t="str">
        <f>CONCATENATE("INSERT INTO Players(playerName,positionId,teamId) VALUES ('",Players[Name],"',",Players[PositionId],",",Players[TeamId],")")</f>
        <v>INSERT INTO Players(playerName,positionId,teamId) VALUES ('Ladarius Green',4,25)</v>
      </c>
      <c r="I682" s="3" t="str">
        <f>CONCATENATE("INSERT INTO Assignments(playerId,rosterId,round,pick) VALUES (",Players[PlayerId],",0,0,0)")</f>
        <v>INSERT INTO Assignments(playerId,rosterId,round,pick) VALUES (681,0,0,0)</v>
      </c>
    </row>
    <row r="683" spans="1:9" x14ac:dyDescent="0.25">
      <c r="A683" s="16">
        <v>682</v>
      </c>
      <c r="B683" s="16" t="s">
        <v>367</v>
      </c>
      <c r="C683" s="16">
        <v>682</v>
      </c>
      <c r="D683" s="5" t="s">
        <v>9</v>
      </c>
      <c r="E683" s="5" t="s">
        <v>46</v>
      </c>
      <c r="F683" s="6">
        <f>VLOOKUP(Players[Team],Teams[],2,FALSE)</f>
        <v>16</v>
      </c>
      <c r="G683" s="3">
        <f>VLOOKUP(Players[Pos],Positions[],2,FALSE)</f>
        <v>4</v>
      </c>
      <c r="H683" s="3" t="str">
        <f>CONCATENATE("INSERT INTO Players(playerName,positionId,teamId) VALUES ('",Players[Name],"',",Players[PositionId],",",Players[TeamId],")")</f>
        <v>INSERT INTO Players(playerName,positionId,teamId) VALUES ('Orson Charles',4,16)</v>
      </c>
      <c r="I683" s="3" t="str">
        <f>CONCATENATE("INSERT INTO Assignments(playerId,rosterId,round,pick) VALUES (",Players[PlayerId],",0,0,0)")</f>
        <v>INSERT INTO Assignments(playerId,rosterId,round,pick) VALUES (682,0,0,0)</v>
      </c>
    </row>
    <row r="684" spans="1:9" x14ac:dyDescent="0.25">
      <c r="A684" s="16">
        <v>683</v>
      </c>
      <c r="B684" s="16" t="s">
        <v>340</v>
      </c>
      <c r="C684" s="16">
        <v>683</v>
      </c>
      <c r="D684" s="5" t="s">
        <v>24</v>
      </c>
      <c r="E684" s="5" t="s">
        <v>14</v>
      </c>
      <c r="F684" s="6">
        <f>VLOOKUP(Players[Team],Teams[],2,FALSE)</f>
        <v>11</v>
      </c>
      <c r="G684" s="3">
        <f>VLOOKUP(Players[Pos],Positions[],2,FALSE)</f>
        <v>3</v>
      </c>
      <c r="H684" s="3" t="str">
        <f>CONCATENATE("INSERT INTO Players(playerName,positionId,teamId) VALUES ('",Players[Name],"',",Players[PositionId],",",Players[TeamId],")")</f>
        <v>INSERT INTO Players(playerName,positionId,teamId) VALUES ('Keshawn Martin',3,11)</v>
      </c>
      <c r="I684" s="3" t="str">
        <f>CONCATENATE("INSERT INTO Assignments(playerId,rosterId,round,pick) VALUES (",Players[PlayerId],",0,0,0)")</f>
        <v>INSERT INTO Assignments(playerId,rosterId,round,pick) VALUES (683,0,0,0)</v>
      </c>
    </row>
    <row r="685" spans="1:9" x14ac:dyDescent="0.25">
      <c r="A685" s="16">
        <v>684</v>
      </c>
      <c r="B685" s="16" t="s">
        <v>789</v>
      </c>
      <c r="C685" s="16">
        <v>684</v>
      </c>
      <c r="D685" s="16" t="s">
        <v>66</v>
      </c>
      <c r="E685" s="16" t="s">
        <v>5</v>
      </c>
      <c r="F685" s="6">
        <f>VLOOKUP(Players[Team],Teams[],2,FALSE)</f>
        <v>7</v>
      </c>
      <c r="G685" s="3">
        <f>VLOOKUP(Players[Pos],Positions[],2,FALSE)</f>
        <v>2</v>
      </c>
      <c r="H685" s="3" t="str">
        <f>CONCATENATE("INSERT INTO Players(playerName,positionId,teamId) VALUES ('",Players[Name],"',",Players[PositionId],",",Players[TeamId],")")</f>
        <v>INSERT INTO Players(playerName,positionId,teamId) VALUES ('Cedric Peerman',2,7)</v>
      </c>
      <c r="I685" s="3" t="str">
        <f>CONCATENATE("INSERT INTO Assignments(playerId,rosterId,round,pick) VALUES (",Players[PlayerId],",0,0,0)")</f>
        <v>INSERT INTO Assignments(playerId,rosterId,round,pick) VALUES (684,0,0,0)</v>
      </c>
    </row>
    <row r="686" spans="1:9" x14ac:dyDescent="0.25">
      <c r="A686" s="16">
        <v>685</v>
      </c>
      <c r="B686" s="16" t="s">
        <v>760</v>
      </c>
      <c r="C686" s="16">
        <v>685</v>
      </c>
      <c r="D686" s="5" t="s">
        <v>29</v>
      </c>
      <c r="E686" s="5" t="s">
        <v>5</v>
      </c>
      <c r="F686" s="6">
        <f>VLOOKUP(Players[Team],Teams[],2,FALSE)</f>
        <v>22</v>
      </c>
      <c r="G686" s="3">
        <f>VLOOKUP(Players[Pos],Positions[],2,FALSE)</f>
        <v>2</v>
      </c>
      <c r="H686" s="3" t="str">
        <f>CONCATENATE("INSERT INTO Players(playerName,positionId,teamId) VALUES ('",Players[Name],"',",Players[PositionId],",",Players[TeamId],")")</f>
        <v>INSERT INTO Players(playerName,positionId,teamId) VALUES ('Brandon Burks',2,22)</v>
      </c>
      <c r="I686" s="3" t="str">
        <f>CONCATENATE("INSERT INTO Assignments(playerId,rosterId,round,pick) VALUES (",Players[PlayerId],",0,0,0)")</f>
        <v>INSERT INTO Assignments(playerId,rosterId,round,pick) VALUES (685,0,0,0)</v>
      </c>
    </row>
    <row r="687" spans="1:9" x14ac:dyDescent="0.25">
      <c r="A687" s="16">
        <v>686</v>
      </c>
      <c r="B687" s="16" t="s">
        <v>1182</v>
      </c>
      <c r="C687" s="16">
        <v>686</v>
      </c>
      <c r="D687" s="5" t="s">
        <v>13</v>
      </c>
      <c r="E687" s="5" t="s">
        <v>5</v>
      </c>
      <c r="F687" s="6">
        <f>VLOOKUP(Players[Team],Teams[],2,FALSE)</f>
        <v>2</v>
      </c>
      <c r="G687" s="3">
        <f>VLOOKUP(Players[Pos],Positions[],2,FALSE)</f>
        <v>2</v>
      </c>
      <c r="H687" s="3" t="str">
        <f>CONCATENATE("INSERT INTO Players(playerName,positionId,teamId) VALUES ('",Players[Name],"',",Players[PositionId],",",Players[TeamId],")")</f>
        <v>INSERT INTO Players(playerName,positionId,teamId) VALUES ('Tani Tupou',2,2)</v>
      </c>
      <c r="I687" s="3" t="str">
        <f>CONCATENATE("INSERT INTO Assignments(playerId,rosterId,round,pick) VALUES (",Players[PlayerId],",0,0,0)")</f>
        <v>INSERT INTO Assignments(playerId,rosterId,round,pick) VALUES (686,0,0,0)</v>
      </c>
    </row>
    <row r="688" spans="1:9" x14ac:dyDescent="0.25">
      <c r="A688" s="16">
        <v>687</v>
      </c>
      <c r="B688" s="18" t="s">
        <v>612</v>
      </c>
      <c r="C688" s="16">
        <v>687</v>
      </c>
      <c r="D688" s="19" t="s">
        <v>577</v>
      </c>
      <c r="E688" s="19" t="s">
        <v>46</v>
      </c>
      <c r="F688" s="6">
        <f>VLOOKUP(Players[Team],Teams[],2,FALSE)</f>
        <v>15</v>
      </c>
      <c r="G688" s="3">
        <f>VLOOKUP(Players[Pos],Positions[],2,FALSE)</f>
        <v>4</v>
      </c>
      <c r="H688" s="3" t="str">
        <f>CONCATENATE("INSERT INTO Players(playerName,positionId,teamId) VALUES ('",Players[Name],"',",Players[PositionId],",",Players[TeamId],")")</f>
        <v>INSERT INTO Players(playerName,positionId,teamId) VALUES ('Alex Ellis',4,15)</v>
      </c>
      <c r="I688" s="3" t="str">
        <f>CONCATENATE("INSERT INTO Assignments(playerId,rosterId,round,pick) VALUES (",Players[PlayerId],",0,0,0)")</f>
        <v>INSERT INTO Assignments(playerId,rosterId,round,pick) VALUES (687,0,0,0)</v>
      </c>
    </row>
    <row r="689" spans="1:9" x14ac:dyDescent="0.25">
      <c r="A689" s="16">
        <v>688</v>
      </c>
      <c r="B689" s="16" t="s">
        <v>218</v>
      </c>
      <c r="C689" s="16">
        <v>688</v>
      </c>
      <c r="D689" s="16" t="s">
        <v>43</v>
      </c>
      <c r="E689" s="16" t="s">
        <v>46</v>
      </c>
      <c r="F689" s="6">
        <f>VLOOKUP(Players[Team],Teams[],2,FALSE)</f>
        <v>30</v>
      </c>
      <c r="G689" s="3">
        <f>VLOOKUP(Players[Pos],Positions[],2,FALSE)</f>
        <v>4</v>
      </c>
      <c r="H689" s="3" t="str">
        <f>CONCATENATE("INSERT INTO Players(playerName,positionId,teamId) VALUES ('",Players[Name],"',",Players[PositionId],",",Players[TeamId],")")</f>
        <v>INSERT INTO Players(playerName,positionId,teamId) VALUES ('Brandon Myers',4,30)</v>
      </c>
      <c r="I689" s="3" t="str">
        <f>CONCATENATE("INSERT INTO Assignments(playerId,rosterId,round,pick) VALUES (",Players[PlayerId],",0,0,0)")</f>
        <v>INSERT INTO Assignments(playerId,rosterId,round,pick) VALUES (688,0,0,0)</v>
      </c>
    </row>
    <row r="690" spans="1:9" x14ac:dyDescent="0.25">
      <c r="A690" s="16">
        <v>689</v>
      </c>
      <c r="B690" s="16" t="s">
        <v>781</v>
      </c>
      <c r="C690" s="16">
        <v>689</v>
      </c>
      <c r="D690" s="16" t="s">
        <v>7</v>
      </c>
      <c r="E690" s="16" t="s">
        <v>5</v>
      </c>
      <c r="F690" s="6">
        <f>VLOOKUP(Players[Team],Teams[],2,FALSE)</f>
        <v>18</v>
      </c>
      <c r="G690" s="3">
        <f>VLOOKUP(Players[Pos],Positions[],2,FALSE)</f>
        <v>2</v>
      </c>
      <c r="H690" s="3" t="str">
        <f>CONCATENATE("INSERT INTO Players(playerName,positionId,teamId) VALUES ('",Players[Name],"',",Players[PositionId],",",Players[TeamId],")")</f>
        <v>INSERT INTO Players(playerName,positionId,teamId) VALUES ('C.J. Ham',2,18)</v>
      </c>
      <c r="I690" s="3" t="str">
        <f>CONCATENATE("INSERT INTO Assignments(playerId,rosterId,round,pick) VALUES (",Players[PlayerId],",0,0,0)")</f>
        <v>INSERT INTO Assignments(playerId,rosterId,round,pick) VALUES (689,0,0,0)</v>
      </c>
    </row>
    <row r="691" spans="1:9" x14ac:dyDescent="0.25">
      <c r="A691" s="16">
        <v>690</v>
      </c>
      <c r="B691" s="16" t="s">
        <v>335</v>
      </c>
      <c r="C691" s="16">
        <v>690</v>
      </c>
      <c r="D691" s="5" t="s">
        <v>26</v>
      </c>
      <c r="E691" s="5" t="s">
        <v>46</v>
      </c>
      <c r="F691" s="6">
        <f>VLOOKUP(Players[Team],Teams[],2,FALSE)</f>
        <v>20</v>
      </c>
      <c r="G691" s="3">
        <f>VLOOKUP(Players[Pos],Positions[],2,FALSE)</f>
        <v>4</v>
      </c>
      <c r="H691" s="3" t="str">
        <f>CONCATENATE("INSERT INTO Players(playerName,positionId,teamId) VALUES ('",Players[Name],"',",Players[PositionId],",",Players[TeamId],")")</f>
        <v>INSERT INTO Players(playerName,positionId,teamId) VALUES ('John Phillips',4,20)</v>
      </c>
      <c r="I691" s="3" t="str">
        <f>CONCATENATE("INSERT INTO Assignments(playerId,rosterId,round,pick) VALUES (",Players[PlayerId],",0,0,0)")</f>
        <v>INSERT INTO Assignments(playerId,rosterId,round,pick) VALUES (690,0,0,0)</v>
      </c>
    </row>
    <row r="692" spans="1:9" x14ac:dyDescent="0.25">
      <c r="A692" s="16">
        <v>691</v>
      </c>
      <c r="B692" s="16" t="s">
        <v>1010</v>
      </c>
      <c r="C692" s="16">
        <v>691</v>
      </c>
      <c r="D692" s="5" t="s">
        <v>19</v>
      </c>
      <c r="E692" s="5" t="s">
        <v>14</v>
      </c>
      <c r="F692" s="6">
        <f>VLOOKUP(Players[Team],Teams[],2,FALSE)</f>
        <v>23</v>
      </c>
      <c r="G692" s="3">
        <f>VLOOKUP(Players[Pos],Positions[],2,FALSE)</f>
        <v>3</v>
      </c>
      <c r="H692" s="3" t="str">
        <f>CONCATENATE("INSERT INTO Players(playerName,positionId,teamId) VALUES ('",Players[Name],"',",Players[PositionId],",",Players[TeamId],")")</f>
        <v>INSERT INTO Players(playerName,positionId,teamId) VALUES ('K.J. Brent',3,23)</v>
      </c>
      <c r="I692" s="3" t="str">
        <f>CONCATENATE("INSERT INTO Assignments(playerId,rosterId,round,pick) VALUES (",Players[PlayerId],",0,0,0)")</f>
        <v>INSERT INTO Assignments(playerId,rosterId,round,pick) VALUES (691,0,0,0)</v>
      </c>
    </row>
    <row r="693" spans="1:9" x14ac:dyDescent="0.25">
      <c r="A693" s="16">
        <v>692</v>
      </c>
      <c r="B693" s="16" t="s">
        <v>644</v>
      </c>
      <c r="C693" s="16">
        <v>692</v>
      </c>
      <c r="D693" s="5" t="s">
        <v>19</v>
      </c>
      <c r="E693" s="5" t="s">
        <v>14</v>
      </c>
      <c r="F693" s="6">
        <f>VLOOKUP(Players[Team],Teams[],2,FALSE)</f>
        <v>23</v>
      </c>
      <c r="G693" s="3">
        <f>VLOOKUP(Players[Pos],Positions[],2,FALSE)</f>
        <v>3</v>
      </c>
      <c r="H693" s="3" t="str">
        <f>CONCATENATE("INSERT INTO Players(playerName,positionId,teamId) VALUES ('",Players[Name],"',",Players[PositionId],",",Players[TeamId],")")</f>
        <v>INSERT INTO Players(playerName,positionId,teamId) VALUES ('Johnny Holton',3,23)</v>
      </c>
      <c r="I693" s="3" t="str">
        <f>CONCATENATE("INSERT INTO Assignments(playerId,rosterId,round,pick) VALUES (",Players[PlayerId],",0,0,0)")</f>
        <v>INSERT INTO Assignments(playerId,rosterId,round,pick) VALUES (692,0,0,0)</v>
      </c>
    </row>
    <row r="694" spans="1:9" x14ac:dyDescent="0.25">
      <c r="A694" s="16">
        <v>693</v>
      </c>
      <c r="B694" s="16" t="s">
        <v>1082</v>
      </c>
      <c r="C694" s="16">
        <v>693</v>
      </c>
      <c r="D694" s="5" t="s">
        <v>17</v>
      </c>
      <c r="E694" s="5" t="s">
        <v>14</v>
      </c>
      <c r="F694" s="6">
        <f>VLOOKUP(Players[Team],Teams[],2,FALSE)</f>
        <v>12</v>
      </c>
      <c r="G694" s="3">
        <f>VLOOKUP(Players[Pos],Positions[],2,FALSE)</f>
        <v>3</v>
      </c>
      <c r="H694" s="3" t="str">
        <f>CONCATENATE("INSERT INTO Players(playerName,positionId,teamId) VALUES ('",Players[Name],"',",Players[PositionId],",",Players[TeamId],")")</f>
        <v>INSERT INTO Players(playerName,positionId,teamId) VALUES ('Max McCaffrey',3,12)</v>
      </c>
      <c r="I694" s="3" t="str">
        <f>CONCATENATE("INSERT INTO Assignments(playerId,rosterId,round,pick) VALUES (",Players[PlayerId],",0,0,0)")</f>
        <v>INSERT INTO Assignments(playerId,rosterId,round,pick) VALUES (693,0,0,0)</v>
      </c>
    </row>
    <row r="695" spans="1:9" x14ac:dyDescent="0.25">
      <c r="A695" s="16">
        <v>694</v>
      </c>
      <c r="B695" t="s">
        <v>1286</v>
      </c>
      <c r="C695" s="16">
        <v>694</v>
      </c>
      <c r="D695" s="5" t="s">
        <v>19</v>
      </c>
      <c r="E695" s="5" t="s">
        <v>46</v>
      </c>
      <c r="F695" s="6">
        <f>VLOOKUP(Players[Team],Teams[],2,FALSE)</f>
        <v>23</v>
      </c>
      <c r="G695" s="3">
        <f>VLOOKUP(Players[Pos],Positions[],2,FALSE)</f>
        <v>4</v>
      </c>
      <c r="H695" s="3" t="str">
        <f>CONCATENATE("INSERT INTO Players(playerName,positionId,teamId) VALUES ('",Players[Name],"',",Players[PositionId],",",Players[TeamId],")")</f>
        <v>INSERT INTO Players(playerName,positionId,teamId) VALUES ('Ryan OMalley',4,23)</v>
      </c>
      <c r="I695" s="3" t="str">
        <f>CONCATENATE("INSERT INTO Assignments(playerId,rosterId,round,pick) VALUES (",Players[PlayerId],",0,0,0)")</f>
        <v>INSERT INTO Assignments(playerId,rosterId,round,pick) VALUES (694,0,0,0)</v>
      </c>
    </row>
    <row r="696" spans="1:9" x14ac:dyDescent="0.25">
      <c r="A696" s="16">
        <v>695</v>
      </c>
      <c r="B696" t="s">
        <v>220</v>
      </c>
      <c r="C696" s="16">
        <v>695</v>
      </c>
      <c r="D696" s="5" t="s">
        <v>36</v>
      </c>
      <c r="E696" s="5" t="s">
        <v>14</v>
      </c>
      <c r="F696" s="6">
        <f>VLOOKUP(Players[Team],Teams[],2,FALSE)</f>
        <v>19</v>
      </c>
      <c r="G696" s="3">
        <f>VLOOKUP(Players[Pos],Positions[],2,FALSE)</f>
        <v>3</v>
      </c>
      <c r="H696" s="3" t="str">
        <f>CONCATENATE("INSERT INTO Players(playerName,positionId,teamId) VALUES ('",Players[Name],"',",Players[PositionId],",",Players[TeamId],")")</f>
        <v>INSERT INTO Players(playerName,positionId,teamId) VALUES ('Julian Edelman',3,19)</v>
      </c>
      <c r="I696" s="3" t="str">
        <f>CONCATENATE("INSERT INTO Assignments(playerId,rosterId,round,pick) VALUES (",Players[PlayerId],",0,0,0)")</f>
        <v>INSERT INTO Assignments(playerId,rosterId,round,pick) VALUES (695,0,0,0)</v>
      </c>
    </row>
    <row r="697" spans="1:9" x14ac:dyDescent="0.25">
      <c r="A697" s="16">
        <v>696</v>
      </c>
      <c r="B697" t="s">
        <v>958</v>
      </c>
      <c r="C697" s="16">
        <v>696</v>
      </c>
      <c r="D697" s="5" t="s">
        <v>19</v>
      </c>
      <c r="E697" s="5" t="s">
        <v>14</v>
      </c>
      <c r="F697" s="6">
        <f>VLOOKUP(Players[Team],Teams[],2,FALSE)</f>
        <v>23</v>
      </c>
      <c r="G697" s="3">
        <f>VLOOKUP(Players[Pos],Positions[],2,FALSE)</f>
        <v>3</v>
      </c>
      <c r="H697" s="3" t="str">
        <f>CONCATENATE("INSERT INTO Players(playerName,positionId,teamId) VALUES ('",Players[Name],"',",Players[PositionId],",",Players[TeamId],")")</f>
        <v>INSERT INTO Players(playerName,positionId,teamId) VALUES ('Jaydon Mickens',3,23)</v>
      </c>
      <c r="I697" s="3" t="str">
        <f>CONCATENATE("INSERT INTO Assignments(playerId,rosterId,round,pick) VALUES (",Players[PlayerId],",0,0,0)")</f>
        <v>INSERT INTO Assignments(playerId,rosterId,round,pick) VALUES (696,0,0,0)</v>
      </c>
    </row>
    <row r="698" spans="1:9" x14ac:dyDescent="0.25">
      <c r="A698" s="16">
        <v>697</v>
      </c>
      <c r="B698" t="s">
        <v>1274</v>
      </c>
      <c r="C698" s="16">
        <v>697</v>
      </c>
      <c r="D698" s="16" t="s">
        <v>15</v>
      </c>
      <c r="E698" s="16" t="s">
        <v>46</v>
      </c>
      <c r="F698" s="6">
        <f>VLOOKUP(Players[Team],Teams[],2,FALSE)</f>
        <v>25</v>
      </c>
      <c r="G698" s="3">
        <f>VLOOKUP(Players[Pos],Positions[],2,FALSE)</f>
        <v>4</v>
      </c>
      <c r="H698" s="3" t="str">
        <f>CONCATENATE("INSERT INTO Players(playerName,positionId,teamId) VALUES ('",Players[Name],"',",Players[PositionId],",",Players[TeamId],")")</f>
        <v>INSERT INTO Players(playerName,positionId,teamId) VALUES ('David Johnson TE',4,25)</v>
      </c>
      <c r="I698" s="3" t="str">
        <f>CONCATENATE("INSERT INTO Assignments(playerId,rosterId,round,pick) VALUES (",Players[PlayerId],",0,0,0)")</f>
        <v>INSERT INTO Assignments(playerId,rosterId,round,pick) VALUES (697,0,0,0)</v>
      </c>
    </row>
    <row r="699" spans="1:9" x14ac:dyDescent="0.25">
      <c r="A699" s="16">
        <v>698</v>
      </c>
      <c r="B699" t="s">
        <v>334</v>
      </c>
      <c r="C699" s="16">
        <v>698</v>
      </c>
      <c r="D699" s="5" t="s">
        <v>37</v>
      </c>
      <c r="E699" s="5" t="s">
        <v>46</v>
      </c>
      <c r="F699" s="6">
        <f>VLOOKUP(Players[Team],Teams[],2,FALSE)</f>
        <v>9</v>
      </c>
      <c r="G699" s="3">
        <f>VLOOKUP(Players[Pos],Positions[],2,FALSE)</f>
        <v>4</v>
      </c>
      <c r="H699" s="3" t="str">
        <f>CONCATENATE("INSERT INTO Players(playerName,positionId,teamId) VALUES ('",Players[Name],"',",Players[PositionId],",",Players[TeamId],")")</f>
        <v>INSERT INTO Players(playerName,positionId,teamId) VALUES ('James Hanna',4,9)</v>
      </c>
      <c r="I699" s="3" t="str">
        <f>CONCATENATE("INSERT INTO Assignments(playerId,rosterId,round,pick) VALUES (",Players[PlayerId],",0,0,0)")</f>
        <v>INSERT INTO Assignments(playerId,rosterId,round,pick) VALUES (698,0,0,0)</v>
      </c>
    </row>
    <row r="700" spans="1:9" x14ac:dyDescent="0.25">
      <c r="A700" s="16">
        <v>699</v>
      </c>
      <c r="B700" t="s">
        <v>942</v>
      </c>
      <c r="C700" s="16">
        <v>699</v>
      </c>
      <c r="D700" s="5" t="s">
        <v>48</v>
      </c>
      <c r="E700" s="5" t="s">
        <v>5</v>
      </c>
      <c r="F700" s="6">
        <f>VLOOKUP(Players[Team],Teams[],2,FALSE)</f>
        <v>5</v>
      </c>
      <c r="G700" s="3">
        <f>VLOOKUP(Players[Pos],Positions[],2,FALSE)</f>
        <v>2</v>
      </c>
      <c r="H700" s="3" t="str">
        <f>CONCATENATE("INSERT INTO Players(playerName,positionId,teamId) VALUES ('",Players[Name],"',",Players[PositionId],",",Players[TeamId],")")</f>
        <v>INSERT INTO Players(playerName,positionId,teamId) VALUES ('Jalen Simmons',2,5)</v>
      </c>
      <c r="I700" s="3" t="str">
        <f>CONCATENATE("INSERT INTO Assignments(playerId,rosterId,round,pick) VALUES (",Players[PlayerId],",0,0,0)")</f>
        <v>INSERT INTO Assignments(playerId,rosterId,round,pick) VALUES (699,0,0,0)</v>
      </c>
    </row>
    <row r="701" spans="1:9" x14ac:dyDescent="0.25">
      <c r="A701" s="16">
        <v>700</v>
      </c>
      <c r="B701" t="s">
        <v>187</v>
      </c>
      <c r="C701" s="16">
        <v>700</v>
      </c>
      <c r="D701" s="5" t="s">
        <v>27</v>
      </c>
      <c r="E701" s="5" t="s">
        <v>5</v>
      </c>
      <c r="F701" s="6">
        <f>VLOOKUP(Players[Team],Teams[],2,FALSE)</f>
        <v>21</v>
      </c>
      <c r="G701" s="3">
        <f>VLOOKUP(Players[Pos],Positions[],2,FALSE)</f>
        <v>2</v>
      </c>
      <c r="H701" s="3" t="str">
        <f>CONCATENATE("INSERT INTO Players(playerName,positionId,teamId) VALUES ('",Players[Name],"',",Players[PositionId],",",Players[TeamId],")")</f>
        <v>INSERT INTO Players(playerName,positionId,teamId) VALUES ('Rashad Jennings',2,21)</v>
      </c>
      <c r="I701" s="3" t="str">
        <f>CONCATENATE("INSERT INTO Assignments(playerId,rosterId,round,pick) VALUES (",Players[PlayerId],",0,0,0)")</f>
        <v>INSERT INTO Assignments(playerId,rosterId,round,pick) VALUES (700,0,0,0)</v>
      </c>
    </row>
    <row r="702" spans="1:9" x14ac:dyDescent="0.25">
      <c r="A702" s="16">
        <v>701</v>
      </c>
      <c r="B702" t="s">
        <v>938</v>
      </c>
      <c r="C702" s="16">
        <v>701</v>
      </c>
      <c r="D702" s="5" t="s">
        <v>26</v>
      </c>
      <c r="E702" s="5" t="s">
        <v>14</v>
      </c>
      <c r="F702" s="6">
        <f>VLOOKUP(Players[Team],Teams[],2,FALSE)</f>
        <v>20</v>
      </c>
      <c r="G702" s="3">
        <f>VLOOKUP(Players[Pos],Positions[],2,FALSE)</f>
        <v>3</v>
      </c>
      <c r="H702" s="3" t="str">
        <f>CONCATENATE("INSERT INTO Players(playerName,positionId,teamId) VALUES ('",Players[Name],"',",Players[PositionId],",",Players[TeamId],")")</f>
        <v>INSERT INTO Players(playerName,positionId,teamId) VALUES ('Jake Lampman',3,20)</v>
      </c>
      <c r="I702" s="3" t="str">
        <f>CONCATENATE("INSERT INTO Assignments(playerId,rosterId,round,pick) VALUES (",Players[PlayerId],",0,0,0)")</f>
        <v>INSERT INTO Assignments(playerId,rosterId,round,pick) VALUES (701,0,0,0)</v>
      </c>
    </row>
    <row r="703" spans="1:9" x14ac:dyDescent="0.25">
      <c r="A703" s="16">
        <v>702</v>
      </c>
      <c r="B703" t="s">
        <v>616</v>
      </c>
      <c r="C703" s="16">
        <v>702</v>
      </c>
      <c r="D703" s="5" t="s">
        <v>37</v>
      </c>
      <c r="E703" s="5" t="s">
        <v>46</v>
      </c>
      <c r="F703" s="6">
        <f>VLOOKUP(Players[Team],Teams[],2,FALSE)</f>
        <v>9</v>
      </c>
      <c r="G703" s="3">
        <f>VLOOKUP(Players[Pos],Positions[],2,FALSE)</f>
        <v>4</v>
      </c>
      <c r="H703" s="3" t="str">
        <f>CONCATENATE("INSERT INTO Players(playerName,positionId,teamId) VALUES ('",Players[Name],"',",Players[PositionId],",",Players[TeamId],")")</f>
        <v>INSERT INTO Players(playerName,positionId,teamId) VALUES ('M.J. McFarland',4,9)</v>
      </c>
      <c r="I703" s="3" t="str">
        <f>CONCATENATE("INSERT INTO Assignments(playerId,rosterId,round,pick) VALUES (",Players[PlayerId],",0,0,0)")</f>
        <v>INSERT INTO Assignments(playerId,rosterId,round,pick) VALUES (702,0,0,0)</v>
      </c>
    </row>
    <row r="704" spans="1:9" x14ac:dyDescent="0.25">
      <c r="A704" s="16">
        <v>703</v>
      </c>
      <c r="B704" t="s">
        <v>622</v>
      </c>
      <c r="C704" s="16">
        <v>703</v>
      </c>
      <c r="D704" s="16" t="s">
        <v>52</v>
      </c>
      <c r="E704" s="16" t="s">
        <v>46</v>
      </c>
      <c r="F704" s="6">
        <f>VLOOKUP(Players[Team],Teams[],2,FALSE)</f>
        <v>10</v>
      </c>
      <c r="G704" s="3">
        <f>VLOOKUP(Players[Pos],Positions[],2,FALSE)</f>
        <v>4</v>
      </c>
      <c r="H704" s="3" t="str">
        <f>CONCATENATE("INSERT INTO Players(playerName,positionId,teamId) VALUES ('",Players[Name],"',",Players[PositionId],",",Players[TeamId],")")</f>
        <v>INSERT INTO Players(playerName,positionId,teamId) VALUES ('Austin Traylor',4,10)</v>
      </c>
      <c r="I704" s="3" t="str">
        <f>CONCATENATE("INSERT INTO Assignments(playerId,rosterId,round,pick) VALUES (",Players[PlayerId],",0,0,0)")</f>
        <v>INSERT INTO Assignments(playerId,rosterId,round,pick) VALUES (703,0,0,0)</v>
      </c>
    </row>
    <row r="705" spans="1:9" x14ac:dyDescent="0.25">
      <c r="A705" s="16">
        <v>704</v>
      </c>
      <c r="B705" t="s">
        <v>1145</v>
      </c>
      <c r="C705" s="16">
        <v>704</v>
      </c>
      <c r="D705" s="5" t="s">
        <v>29</v>
      </c>
      <c r="E705" s="5" t="s">
        <v>5</v>
      </c>
      <c r="F705" s="6">
        <f>VLOOKUP(Players[Team],Teams[],2,FALSE)</f>
        <v>22</v>
      </c>
      <c r="G705" s="3">
        <f>VLOOKUP(Players[Pos],Positions[],2,FALSE)</f>
        <v>2</v>
      </c>
      <c r="H705" s="3" t="str">
        <f>CONCATENATE("INSERT INTO Players(playerName,positionId,teamId) VALUES ('",Players[Name],"',",Players[PositionId],",",Players[TeamId],")")</f>
        <v>INSERT INTO Players(playerName,positionId,teamId) VALUES ('Romar Morris',2,22)</v>
      </c>
      <c r="I705" s="3" t="str">
        <f>CONCATENATE("INSERT INTO Assignments(playerId,rosterId,round,pick) VALUES (",Players[PlayerId],",0,0,0)")</f>
        <v>INSERT INTO Assignments(playerId,rosterId,round,pick) VALUES (704,0,0,0)</v>
      </c>
    </row>
    <row r="706" spans="1:9" x14ac:dyDescent="0.25">
      <c r="A706" s="16">
        <v>705</v>
      </c>
      <c r="B706" t="s">
        <v>1070</v>
      </c>
      <c r="C706" s="16">
        <v>705</v>
      </c>
      <c r="D706" s="5" t="s">
        <v>27</v>
      </c>
      <c r="E706" s="5" t="s">
        <v>14</v>
      </c>
      <c r="F706" s="6">
        <f>VLOOKUP(Players[Team],Teams[],2,FALSE)</f>
        <v>21</v>
      </c>
      <c r="G706" s="3">
        <f>VLOOKUP(Players[Pos],Positions[],2,FALSE)</f>
        <v>3</v>
      </c>
      <c r="H706" s="3" t="str">
        <f>CONCATENATE("INSERT INTO Players(playerName,positionId,teamId) VALUES ('",Players[Name],"',",Players[PositionId],",",Players[TeamId],")")</f>
        <v>INSERT INTO Players(playerName,positionId,teamId) VALUES ('Marquis Bundy',3,21)</v>
      </c>
      <c r="I706" s="3" t="str">
        <f>CONCATENATE("INSERT INTO Assignments(playerId,rosterId,round,pick) VALUES (",Players[PlayerId],",0,0,0)")</f>
        <v>INSERT INTO Assignments(playerId,rosterId,round,pick) VALUES (705,0,0,0)</v>
      </c>
    </row>
    <row r="707" spans="1:9" x14ac:dyDescent="0.25">
      <c r="A707" s="16">
        <v>706</v>
      </c>
      <c r="B707" t="s">
        <v>1072</v>
      </c>
      <c r="C707" s="16">
        <v>706</v>
      </c>
      <c r="D707" s="5" t="s">
        <v>13</v>
      </c>
      <c r="E707" s="5" t="s">
        <v>14</v>
      </c>
      <c r="F707" s="6">
        <f>VLOOKUP(Players[Team],Teams[],2,FALSE)</f>
        <v>2</v>
      </c>
      <c r="G707" s="3">
        <f>VLOOKUP(Players[Pos],Positions[],2,FALSE)</f>
        <v>3</v>
      </c>
      <c r="H707" s="3" t="str">
        <f>CONCATENATE("INSERT INTO Players(playerName,positionId,teamId) VALUES ('",Players[Name],"',",Players[PositionId],",",Players[TeamId],")")</f>
        <v>INSERT INTO Players(playerName,positionId,teamId) VALUES ('Marvin Hall',3,2)</v>
      </c>
      <c r="I707" s="3" t="str">
        <f>CONCATENATE("INSERT INTO Assignments(playerId,rosterId,round,pick) VALUES (",Players[PlayerId],",0,0,0)")</f>
        <v>INSERT INTO Assignments(playerId,rosterId,round,pick) VALUES (706,0,0,0)</v>
      </c>
    </row>
    <row r="708" spans="1:9" x14ac:dyDescent="0.25">
      <c r="A708" s="16">
        <v>707</v>
      </c>
      <c r="B708" s="16" t="s">
        <v>907</v>
      </c>
      <c r="C708" s="16">
        <v>707</v>
      </c>
      <c r="D708" s="16" t="s">
        <v>26</v>
      </c>
      <c r="E708" s="16" t="s">
        <v>46</v>
      </c>
      <c r="F708" s="6">
        <f>VLOOKUP(Players[Team],Teams[],2,FALSE)</f>
        <v>20</v>
      </c>
      <c r="G708" s="3">
        <f>VLOOKUP(Players[Pos],Positions[],2,FALSE)</f>
        <v>4</v>
      </c>
      <c r="H708" s="3" t="str">
        <f>CONCATENATE("INSERT INTO Players(playerName,positionId,teamId) VALUES ('",Players[Name],"',",Players[PositionId],",",Players[TeamId],")")</f>
        <v>INSERT INTO Players(playerName,positionId,teamId) VALUES ('Garrett Griffin',4,20)</v>
      </c>
      <c r="I708" s="3" t="str">
        <f>CONCATENATE("INSERT INTO Assignments(playerId,rosterId,round,pick) VALUES (",Players[PlayerId],",0,0,0)")</f>
        <v>INSERT INTO Assignments(playerId,rosterId,round,pick) VALUES (707,0,0,0)</v>
      </c>
    </row>
    <row r="709" spans="1:9" x14ac:dyDescent="0.25">
      <c r="A709" s="16">
        <v>708</v>
      </c>
      <c r="B709" s="18" t="s">
        <v>892</v>
      </c>
      <c r="C709" s="16">
        <v>708</v>
      </c>
      <c r="D709" s="19" t="s">
        <v>48</v>
      </c>
      <c r="E709" s="19" t="s">
        <v>46</v>
      </c>
      <c r="F709" s="6">
        <f>VLOOKUP(Players[Team],Teams[],2,FALSE)</f>
        <v>5</v>
      </c>
      <c r="G709" s="3">
        <f>VLOOKUP(Players[Pos],Positions[],2,FALSE)</f>
        <v>4</v>
      </c>
      <c r="H709" s="3" t="str">
        <f>CONCATENATE("INSERT INTO Players(playerName,positionId,teamId) VALUES ('",Players[Name],"',",Players[PositionId],",",Players[TeamId],")")</f>
        <v>INSERT INTO Players(playerName,positionId,teamId) VALUES ('Eric Wallace',4,5)</v>
      </c>
      <c r="I709" s="3" t="str">
        <f>CONCATENATE("INSERT INTO Assignments(playerId,rosterId,round,pick) VALUES (",Players[PlayerId],",0,0,0)")</f>
        <v>INSERT INTO Assignments(playerId,rosterId,round,pick) VALUES (708,0,0,0)</v>
      </c>
    </row>
    <row r="710" spans="1:9" x14ac:dyDescent="0.25">
      <c r="A710" s="16">
        <v>709</v>
      </c>
      <c r="B710" t="s">
        <v>653</v>
      </c>
      <c r="C710" s="16">
        <v>709</v>
      </c>
      <c r="D710" s="16" t="s">
        <v>21</v>
      </c>
      <c r="E710" s="16" t="s">
        <v>14</v>
      </c>
      <c r="F710" s="6">
        <f>VLOOKUP(Players[Team],Teams[],2,FALSE)</f>
        <v>24</v>
      </c>
      <c r="G710" s="3">
        <f>VLOOKUP(Players[Pos],Positions[],2,FALSE)</f>
        <v>3</v>
      </c>
      <c r="H710" s="3" t="str">
        <f>CONCATENATE("INSERT INTO Players(playerName,positionId,teamId) VALUES ('",Players[Name],"',",Players[PositionId],",",Players[TeamId],")")</f>
        <v>INSERT INTO Players(playerName,positionId,teamId) VALUES ('David Watford',3,24)</v>
      </c>
      <c r="I710" s="3" t="str">
        <f>CONCATENATE("INSERT INTO Assignments(playerId,rosterId,round,pick) VALUES (",Players[PlayerId],",0,0,0)")</f>
        <v>INSERT INTO Assignments(playerId,rosterId,round,pick) VALUES (709,0,0,0)</v>
      </c>
    </row>
    <row r="711" spans="1:9" x14ac:dyDescent="0.25">
      <c r="A711" s="16">
        <v>710</v>
      </c>
      <c r="B711" s="16" t="s">
        <v>1027</v>
      </c>
      <c r="C711" s="16">
        <v>710</v>
      </c>
      <c r="D711" s="5" t="s">
        <v>68</v>
      </c>
      <c r="E711" s="5" t="s">
        <v>14</v>
      </c>
      <c r="F711" s="6">
        <f>VLOOKUP(Players[Team],Teams[],2,FALSE)</f>
        <v>32</v>
      </c>
      <c r="G711" s="3">
        <f>VLOOKUP(Players[Pos],Positions[],2,FALSE)</f>
        <v>3</v>
      </c>
      <c r="H711" s="3" t="str">
        <f>CONCATENATE("INSERT INTO Players(playerName,positionId,teamId) VALUES ('",Players[Name],"',",Players[PositionId],",",Players[TeamId],")")</f>
        <v>INSERT INTO Players(playerName,positionId,teamId) VALUES ('Kendal Thompson',3,32)</v>
      </c>
      <c r="I711" s="3" t="str">
        <f>CONCATENATE("INSERT INTO Assignments(playerId,rosterId,round,pick) VALUES (",Players[PlayerId],",0,0,0)")</f>
        <v>INSERT INTO Assignments(playerId,rosterId,round,pick) VALUES (710,0,0,0)</v>
      </c>
    </row>
    <row r="712" spans="1:9" x14ac:dyDescent="0.25">
      <c r="A712" s="16">
        <v>711</v>
      </c>
      <c r="B712" t="s">
        <v>922</v>
      </c>
      <c r="C712" s="16">
        <v>711</v>
      </c>
      <c r="D712" s="16" t="s">
        <v>32</v>
      </c>
      <c r="E712" s="16" t="s">
        <v>14</v>
      </c>
      <c r="F712" s="6">
        <f>VLOOKUP(Players[Team],Teams[],2,FALSE)</f>
        <v>14</v>
      </c>
      <c r="G712" s="3">
        <f>VLOOKUP(Players[Pos],Positions[],2,FALSE)</f>
        <v>3</v>
      </c>
      <c r="H712" s="3" t="str">
        <f>CONCATENATE("INSERT INTO Players(playerName,positionId,teamId) VALUES ('",Players[Name],"',",Players[PositionId],",",Players[TeamId],")")</f>
        <v>INSERT INTO Players(playerName,positionId,teamId) VALUES ('Harvey Binford',3,14)</v>
      </c>
      <c r="I712" s="3" t="str">
        <f>CONCATENATE("INSERT INTO Assignments(playerId,rosterId,round,pick) VALUES (",Players[PlayerId],",0,0,0)")</f>
        <v>INSERT INTO Assignments(playerId,rosterId,round,pick) VALUES (711,0,0,0)</v>
      </c>
    </row>
    <row r="713" spans="1:9" x14ac:dyDescent="0.25">
      <c r="A713" s="16">
        <v>712</v>
      </c>
      <c r="B713" t="s">
        <v>623</v>
      </c>
      <c r="C713" s="16">
        <v>712</v>
      </c>
      <c r="D713" s="5" t="s">
        <v>7</v>
      </c>
      <c r="E713" s="5" t="s">
        <v>46</v>
      </c>
      <c r="F713" s="6">
        <f>VLOOKUP(Players[Team],Teams[],2,FALSE)</f>
        <v>18</v>
      </c>
      <c r="G713" s="3">
        <f>VLOOKUP(Players[Pos],Positions[],2,FALSE)</f>
        <v>4</v>
      </c>
      <c r="H713" s="3" t="str">
        <f>CONCATENATE("INSERT INTO Players(playerName,positionId,teamId) VALUES ('",Players[Name],"',",Players[PositionId],",",Players[TeamId],")")</f>
        <v>INSERT INTO Players(playerName,positionId,teamId) VALUES ('Nick Truesdell',4,18)</v>
      </c>
      <c r="I713" s="3" t="str">
        <f>CONCATENATE("INSERT INTO Assignments(playerId,rosterId,round,pick) VALUES (",Players[PlayerId],",0,0,0)")</f>
        <v>INSERT INTO Assignments(playerId,rosterId,round,pick) VALUES (712,0,0,0)</v>
      </c>
    </row>
    <row r="714" spans="1:9" x14ac:dyDescent="0.25">
      <c r="A714" s="16">
        <v>713</v>
      </c>
      <c r="B714" t="s">
        <v>845</v>
      </c>
      <c r="C714" s="16">
        <v>713</v>
      </c>
      <c r="D714" s="16" t="s">
        <v>32</v>
      </c>
      <c r="E714" s="16" t="s">
        <v>5</v>
      </c>
      <c r="F714" s="6">
        <f>VLOOKUP(Players[Team],Teams[],2,FALSE)</f>
        <v>14</v>
      </c>
      <c r="G714" s="3">
        <f>VLOOKUP(Players[Pos],Positions[],2,FALSE)</f>
        <v>2</v>
      </c>
      <c r="H714" s="3" t="str">
        <f>CONCATENATE("INSERT INTO Players(playerName,positionId,teamId) VALUES ('",Players[Name],"',",Players[PositionId],",",Players[TeamId],")")</f>
        <v>INSERT INTO Players(playerName,positionId,teamId) VALUES ('Daryl Richardson',2,14)</v>
      </c>
      <c r="I714" s="3" t="str">
        <f>CONCATENATE("INSERT INTO Assignments(playerId,rosterId,round,pick) VALUES (",Players[PlayerId],",0,0,0)")</f>
        <v>INSERT INTO Assignments(playerId,rosterId,round,pick) VALUES (713,0,0,0)</v>
      </c>
    </row>
    <row r="715" spans="1:9" x14ac:dyDescent="0.25">
      <c r="A715" s="16">
        <v>714</v>
      </c>
      <c r="B715" t="s">
        <v>1222</v>
      </c>
      <c r="C715" s="16">
        <v>714</v>
      </c>
      <c r="D715" s="5" t="s">
        <v>32</v>
      </c>
      <c r="E715" s="5" t="s">
        <v>5</v>
      </c>
      <c r="F715" s="6">
        <f>VLOOKUP(Players[Team],Teams[],2,FALSE)</f>
        <v>14</v>
      </c>
      <c r="G715" s="3">
        <f>VLOOKUP(Players[Pos],Positions[],2,FALSE)</f>
        <v>2</v>
      </c>
      <c r="H715" s="3" t="str">
        <f>CONCATENATE("INSERT INTO Players(playerName,positionId,teamId) VALUES ('",Players[Name],"',",Players[PositionId],",",Players[TeamId],")")</f>
        <v>INSERT INTO Players(playerName,positionId,teamId) VALUES ('Troymaine Pope',2,14)</v>
      </c>
      <c r="I715" s="3" t="str">
        <f>CONCATENATE("INSERT INTO Assignments(playerId,rosterId,round,pick) VALUES (",Players[PlayerId],",0,0,0)")</f>
        <v>INSERT INTO Assignments(playerId,rosterId,round,pick) VALUES (714,0,0,0)</v>
      </c>
    </row>
    <row r="716" spans="1:9" x14ac:dyDescent="0.25">
      <c r="A716" s="16">
        <v>715</v>
      </c>
      <c r="B716" t="s">
        <v>773</v>
      </c>
      <c r="C716" s="16">
        <v>715</v>
      </c>
      <c r="D716" s="16" t="s">
        <v>23</v>
      </c>
      <c r="E716" s="16" t="s">
        <v>14</v>
      </c>
      <c r="F716" s="6">
        <f>VLOOKUP(Players[Team],Teams[],2,FALSE)</f>
        <v>1</v>
      </c>
      <c r="G716" s="3">
        <f>VLOOKUP(Players[Pos],Positions[],2,FALSE)</f>
        <v>3</v>
      </c>
      <c r="H716" s="3" t="str">
        <f>CONCATENATE("INSERT INTO Players(playerName,positionId,teamId) VALUES ('",Players[Name],"',",Players[PositionId],",",Players[TeamId],")")</f>
        <v>INSERT INTO Players(playerName,positionId,teamId) VALUES ('Brittan Golden',3,1)</v>
      </c>
      <c r="I716" s="3" t="str">
        <f>CONCATENATE("INSERT INTO Assignments(playerId,rosterId,round,pick) VALUES (",Players[PlayerId],",0,0,0)")</f>
        <v>INSERT INTO Assignments(playerId,rosterId,round,pick) VALUES (715,0,0,0)</v>
      </c>
    </row>
    <row r="717" spans="1:9" x14ac:dyDescent="0.25">
      <c r="A717" s="16">
        <v>716</v>
      </c>
      <c r="B717" t="s">
        <v>752</v>
      </c>
      <c r="C717" s="16">
        <v>716</v>
      </c>
      <c r="D717" s="16" t="s">
        <v>43</v>
      </c>
      <c r="E717" s="16" t="s">
        <v>5</v>
      </c>
      <c r="F717" s="6">
        <f>VLOOKUP(Players[Team],Teams[],2,FALSE)</f>
        <v>30</v>
      </c>
      <c r="G717" s="3">
        <f>VLOOKUP(Players[Pos],Positions[],2,FALSE)</f>
        <v>2</v>
      </c>
      <c r="H717" s="3" t="str">
        <f>CONCATENATE("INSERT INTO Players(playerName,positionId,teamId) VALUES ('",Players[Name],"',",Players[PositionId],",",Players[TeamId],")")</f>
        <v>INSERT INTO Players(playerName,positionId,teamId) VALUES ('Blake Sims',2,30)</v>
      </c>
      <c r="I717" s="3" t="str">
        <f>CONCATENATE("INSERT INTO Assignments(playerId,rosterId,round,pick) VALUES (",Players[PlayerId],",0,0,0)")</f>
        <v>INSERT INTO Assignments(playerId,rosterId,round,pick) VALUES (716,0,0,0)</v>
      </c>
    </row>
    <row r="718" spans="1:9" x14ac:dyDescent="0.25">
      <c r="A718" s="16">
        <v>717</v>
      </c>
      <c r="B718" s="18" t="s">
        <v>933</v>
      </c>
      <c r="C718" s="16">
        <v>717</v>
      </c>
      <c r="D718" s="19" t="s">
        <v>27</v>
      </c>
      <c r="E718" s="19" t="s">
        <v>5</v>
      </c>
      <c r="F718" s="6">
        <f>VLOOKUP(Players[Team],Teams[],2,FALSE)</f>
        <v>21</v>
      </c>
      <c r="G718" s="3">
        <f>VLOOKUP(Players[Pos],Positions[],2,FALSE)</f>
        <v>2</v>
      </c>
      <c r="H718" s="3" t="str">
        <f>CONCATENATE("INSERT INTO Players(playerName,positionId,teamId) VALUES ('",Players[Name],"',",Players[PositionId],",",Players[TeamId],")")</f>
        <v>INSERT INTO Players(playerName,positionId,teamId) VALUES ('Jacob Huesman',2,21)</v>
      </c>
      <c r="I718" s="3" t="str">
        <f>CONCATENATE("INSERT INTO Assignments(playerId,rosterId,round,pick) VALUES (",Players[PlayerId],",0,0,0)")</f>
        <v>INSERT INTO Assignments(playerId,rosterId,round,pick) VALUES (717,0,0,0)</v>
      </c>
    </row>
    <row r="719" spans="1:9" x14ac:dyDescent="0.25">
      <c r="A719" s="16">
        <v>718</v>
      </c>
      <c r="B719" t="s">
        <v>1118</v>
      </c>
      <c r="C719" s="16">
        <v>718</v>
      </c>
      <c r="D719" s="5" t="s">
        <v>43</v>
      </c>
      <c r="E719" s="5" t="s">
        <v>5</v>
      </c>
      <c r="F719" s="6">
        <f>VLOOKUP(Players[Team],Teams[],2,FALSE)</f>
        <v>30</v>
      </c>
      <c r="G719" s="3">
        <f>VLOOKUP(Players[Pos],Positions[],2,FALSE)</f>
        <v>2</v>
      </c>
      <c r="H719" s="3" t="str">
        <f>CONCATENATE("INSERT INTO Players(playerName,positionId,teamId) VALUES ('",Players[Name],"',",Players[PositionId],",",Players[TeamId],")")</f>
        <v>INSERT INTO Players(playerName,positionId,teamId) VALUES ('Quayvon Hicks',2,30)</v>
      </c>
      <c r="I719" s="3" t="str">
        <f>CONCATENATE("INSERT INTO Assignments(playerId,rosterId,round,pick) VALUES (",Players[PlayerId],",0,0,0)")</f>
        <v>INSERT INTO Assignments(playerId,rosterId,round,pick) VALUES (718,0,0,0)</v>
      </c>
    </row>
    <row r="720" spans="1:9" x14ac:dyDescent="0.25">
      <c r="A720" s="16">
        <v>719</v>
      </c>
      <c r="B720" s="16" t="s">
        <v>317</v>
      </c>
      <c r="C720" s="16">
        <v>719</v>
      </c>
      <c r="D720" s="5" t="s">
        <v>695</v>
      </c>
      <c r="E720" s="5" t="s">
        <v>46</v>
      </c>
      <c r="F720" s="6">
        <f>VLOOKUP(Players[Team],Teams[],2,FALSE)</f>
        <v>26</v>
      </c>
      <c r="G720" s="3">
        <f>VLOOKUP(Players[Pos],Positions[],2,FALSE)</f>
        <v>4</v>
      </c>
      <c r="H720" s="3" t="str">
        <f>CONCATENATE("INSERT INTO Players(playerName,positionId,teamId) VALUES ('",Players[Name],"',",Players[PositionId],",",Players[TeamId],")")</f>
        <v>INSERT INTO Players(playerName,positionId,teamId) VALUES ('Sean McGrath',4,26)</v>
      </c>
      <c r="I720" s="3" t="str">
        <f>CONCATENATE("INSERT INTO Assignments(playerId,rosterId,round,pick) VALUES (",Players[PlayerId],",0,0,0)")</f>
        <v>INSERT INTO Assignments(playerId,rosterId,round,pick) VALUES (719,0,0,0)</v>
      </c>
    </row>
    <row r="721" spans="1:9" x14ac:dyDescent="0.25">
      <c r="A721" s="16">
        <v>720</v>
      </c>
      <c r="B721" t="s">
        <v>846</v>
      </c>
      <c r="C721" s="16">
        <v>720</v>
      </c>
      <c r="D721" s="16" t="s">
        <v>27</v>
      </c>
      <c r="E721" s="16" t="s">
        <v>5</v>
      </c>
      <c r="F721" s="6">
        <f>VLOOKUP(Players[Team],Teams[],2,FALSE)</f>
        <v>21</v>
      </c>
      <c r="G721" s="3">
        <f>VLOOKUP(Players[Pos],Positions[],2,FALSE)</f>
        <v>2</v>
      </c>
      <c r="H721" s="3" t="str">
        <f>CONCATENATE("INSERT INTO Players(playerName,positionId,teamId) VALUES ('",Players[Name],"',",Players[PositionId],",",Players[TeamId],")")</f>
        <v>INSERT INTO Players(playerName,positionId,teamId) VALUES ('Daryl Virgies',2,21)</v>
      </c>
      <c r="I721" s="3" t="str">
        <f>CONCATENATE("INSERT INTO Assignments(playerId,rosterId,round,pick) VALUES (",Players[PlayerId],",0,0,0)")</f>
        <v>INSERT INTO Assignments(playerId,rosterId,round,pick) VALUES (720,0,0,0)</v>
      </c>
    </row>
    <row r="722" spans="1:9" x14ac:dyDescent="0.25">
      <c r="A722" s="16">
        <v>721</v>
      </c>
      <c r="B722" t="s">
        <v>796</v>
      </c>
      <c r="C722" s="16">
        <v>721</v>
      </c>
      <c r="D722" s="16" t="s">
        <v>32</v>
      </c>
      <c r="E722" s="16" t="s">
        <v>14</v>
      </c>
      <c r="F722" s="6">
        <f>VLOOKUP(Players[Team],Teams[],2,FALSE)</f>
        <v>14</v>
      </c>
      <c r="G722" s="3">
        <f>VLOOKUP(Players[Pos],Positions[],2,FALSE)</f>
        <v>3</v>
      </c>
      <c r="H722" s="3" t="str">
        <f>CONCATENATE("INSERT INTO Players(playerName,positionId,teamId) VALUES ('",Players[Name],"',",Players[PositionId],",",Players[TeamId],")")</f>
        <v>INSERT INTO Players(playerName,positionId,teamId) VALUES ('Chris Briggs',3,14)</v>
      </c>
      <c r="I722" s="3" t="str">
        <f>CONCATENATE("INSERT INTO Assignments(playerId,rosterId,round,pick) VALUES (",Players[PlayerId],",0,0,0)")</f>
        <v>INSERT INTO Assignments(playerId,rosterId,round,pick) VALUES (721,0,0,0)</v>
      </c>
    </row>
    <row r="723" spans="1:9" x14ac:dyDescent="0.25">
      <c r="A723" s="16">
        <v>722</v>
      </c>
      <c r="B723" t="s">
        <v>860</v>
      </c>
      <c r="C723" s="16">
        <v>722</v>
      </c>
      <c r="D723" s="16" t="s">
        <v>17</v>
      </c>
      <c r="E723" s="16" t="s">
        <v>46</v>
      </c>
      <c r="F723" s="6">
        <f>VLOOKUP(Players[Team],Teams[],2,FALSE)</f>
        <v>12</v>
      </c>
      <c r="G723" s="3">
        <f>VLOOKUP(Players[Pos],Positions[],2,FALSE)</f>
        <v>4</v>
      </c>
      <c r="H723" s="3" t="str">
        <f>CONCATENATE("INSERT INTO Players(playerName,positionId,teamId) VALUES ('",Players[Name],"',",Players[PositionId],",",Players[TeamId],")")</f>
        <v>INSERT INTO Players(playerName,positionId,teamId) VALUES ('Derek Hart',4,12)</v>
      </c>
      <c r="I723" s="3" t="str">
        <f>CONCATENATE("INSERT INTO Assignments(playerId,rosterId,round,pick) VALUES (",Players[PlayerId],",0,0,0)")</f>
        <v>INSERT INTO Assignments(playerId,rosterId,round,pick) VALUES (722,0,0,0)</v>
      </c>
    </row>
    <row r="724" spans="1:9" x14ac:dyDescent="0.25">
      <c r="A724" s="16">
        <v>723</v>
      </c>
      <c r="B724" s="18" t="s">
        <v>908</v>
      </c>
      <c r="C724" s="16">
        <v>723</v>
      </c>
      <c r="D724" s="19" t="s">
        <v>13</v>
      </c>
      <c r="E724" s="19" t="s">
        <v>14</v>
      </c>
      <c r="F724" s="6">
        <f>VLOOKUP(Players[Team],Teams[],2,FALSE)</f>
        <v>2</v>
      </c>
      <c r="G724" s="3">
        <f>VLOOKUP(Players[Pos],Positions[],2,FALSE)</f>
        <v>3</v>
      </c>
      <c r="H724" s="3" t="str">
        <f>CONCATENATE("INSERT INTO Players(playerName,positionId,teamId) VALUES ('",Players[Name],"',",Players[PositionId],",",Players[TeamId],")")</f>
        <v>INSERT INTO Players(playerName,positionId,teamId) VALUES ('Garrett Scantling',3,2)</v>
      </c>
      <c r="I724" s="3" t="str">
        <f>CONCATENATE("INSERT INTO Assignments(playerId,rosterId,round,pick) VALUES (",Players[PlayerId],",0,0,0)")</f>
        <v>INSERT INTO Assignments(playerId,rosterId,round,pick) VALUES (723,0,0,0)</v>
      </c>
    </row>
    <row r="725" spans="1:9" x14ac:dyDescent="0.25">
      <c r="A725" s="16">
        <v>724</v>
      </c>
      <c r="B725" t="s">
        <v>823</v>
      </c>
      <c r="C725" s="16">
        <v>724</v>
      </c>
      <c r="D725" s="16" t="s">
        <v>60</v>
      </c>
      <c r="E725" s="16" t="s">
        <v>14</v>
      </c>
      <c r="F725" s="6">
        <f>VLOOKUP(Players[Team],Teams[],2,FALSE)</f>
        <v>27</v>
      </c>
      <c r="G725" s="3">
        <f>VLOOKUP(Players[Pos],Positions[],2,FALSE)</f>
        <v>3</v>
      </c>
      <c r="H725" s="3" t="str">
        <f>CONCATENATE("INSERT INTO Players(playerName,positionId,teamId) VALUES ('",Players[Name],"',",Players[PositionId],",",Players[TeamId],")")</f>
        <v>INSERT INTO Players(playerName,positionId,teamId) VALUES ('Cyril Grayson',3,27)</v>
      </c>
      <c r="I725" s="3" t="str">
        <f>CONCATENATE("INSERT INTO Assignments(playerId,rosterId,round,pick) VALUES (",Players[PlayerId],",0,0,0)")</f>
        <v>INSERT INTO Assignments(playerId,rosterId,round,pick) VALUES (724,0,0,0)</v>
      </c>
    </row>
    <row r="726" spans="1:9" x14ac:dyDescent="0.25">
      <c r="A726" s="16">
        <v>725</v>
      </c>
      <c r="B726" s="16" t="s">
        <v>743</v>
      </c>
      <c r="C726" s="16">
        <v>725</v>
      </c>
      <c r="D726" s="16" t="s">
        <v>12</v>
      </c>
      <c r="E726" s="16" t="s">
        <v>46</v>
      </c>
      <c r="F726" s="6">
        <f>VLOOKUP(Players[Team],Teams[],2,FALSE)</f>
        <v>31</v>
      </c>
      <c r="G726" s="3">
        <f>VLOOKUP(Players[Pos],Positions[],2,FALSE)</f>
        <v>4</v>
      </c>
      <c r="H726" s="3" t="str">
        <f>CONCATENATE("INSERT INTO Players(playerName,positionId,teamId) VALUES ('",Players[Name],"',",Players[PositionId],",",Players[TeamId],")")</f>
        <v>INSERT INTO Players(playerName,positionId,teamId) VALUES ('Beau Brinkley',4,31)</v>
      </c>
      <c r="I726" s="3" t="str">
        <f>CONCATENATE("INSERT INTO Assignments(playerId,rosterId,round,pick) VALUES (",Players[PlayerId],",0,0,0)")</f>
        <v>INSERT INTO Assignments(playerId,rosterId,round,pick) VALUES (725,0,0,0)</v>
      </c>
    </row>
    <row r="727" spans="1:9" x14ac:dyDescent="0.25">
      <c r="A727" s="16">
        <v>726</v>
      </c>
      <c r="B727" t="s">
        <v>1094</v>
      </c>
      <c r="C727" s="16">
        <v>726</v>
      </c>
      <c r="D727" s="5" t="s">
        <v>32</v>
      </c>
      <c r="E727" s="5" t="s">
        <v>46</v>
      </c>
      <c r="F727" s="6">
        <f>VLOOKUP(Players[Team],Teams[],2,FALSE)</f>
        <v>14</v>
      </c>
      <c r="G727" s="3">
        <f>VLOOKUP(Players[Pos],Positions[],2,FALSE)</f>
        <v>4</v>
      </c>
      <c r="H727" s="3" t="str">
        <f>CONCATENATE("INSERT INTO Players(playerName,positionId,teamId) VALUES ('",Players[Name],"',",Players[PositionId],",",Players[TeamId],")")</f>
        <v>INSERT INTO Players(playerName,positionId,teamId) VALUES ('Mo Alie-Cox',4,14)</v>
      </c>
      <c r="I727" s="3" t="str">
        <f>CONCATENATE("INSERT INTO Assignments(playerId,rosterId,round,pick) VALUES (",Players[PlayerId],",0,0,0)")</f>
        <v>INSERT INTO Assignments(playerId,rosterId,round,pick) VALUES (726,0,0,0)</v>
      </c>
    </row>
    <row r="728" spans="1:9" x14ac:dyDescent="0.25">
      <c r="A728" s="16">
        <v>727</v>
      </c>
      <c r="B728" t="s">
        <v>1093</v>
      </c>
      <c r="C728" s="16">
        <v>727</v>
      </c>
      <c r="D728" s="5" t="s">
        <v>34</v>
      </c>
      <c r="E728" s="5" t="s">
        <v>1</v>
      </c>
      <c r="F728" s="6">
        <f>VLOOKUP(Players[Team],Teams[],2,FALSE)</f>
        <v>6</v>
      </c>
      <c r="G728" s="3">
        <f>VLOOKUP(Players[Pos],Positions[],2,FALSE)</f>
        <v>1</v>
      </c>
      <c r="H728" s="3" t="str">
        <f>CONCATENATE("INSERT INTO Players(playerName,positionId,teamId) VALUES ('",Players[Name],"',",Players[PositionId],",",Players[TeamId],")")</f>
        <v>INSERT INTO Players(playerName,positionId,teamId) VALUES ('Mitchell Trubisky',1,6)</v>
      </c>
      <c r="I728" s="3" t="str">
        <f>CONCATENATE("INSERT INTO Assignments(playerId,rosterId,round,pick) VALUES (",Players[PlayerId],",0,0,0)")</f>
        <v>INSERT INTO Assignments(playerId,rosterId,round,pick) VALUES (727,0,0,0)</v>
      </c>
    </row>
    <row r="729" spans="1:9" x14ac:dyDescent="0.25">
      <c r="A729" s="16">
        <v>728</v>
      </c>
      <c r="B729" t="s">
        <v>344</v>
      </c>
      <c r="C729" s="16">
        <v>728</v>
      </c>
      <c r="D729" s="5" t="s">
        <v>26</v>
      </c>
      <c r="E729" s="5" t="s">
        <v>5</v>
      </c>
      <c r="F729" s="6">
        <f>VLOOKUP(Players[Team],Teams[],2,FALSE)</f>
        <v>20</v>
      </c>
      <c r="G729" s="3">
        <f>VLOOKUP(Players[Pos],Positions[],2,FALSE)</f>
        <v>2</v>
      </c>
      <c r="H729" s="3" t="str">
        <f>CONCATENATE("INSERT INTO Players(playerName,positionId,teamId) VALUES ('",Players[Name],"',",Players[PositionId],",",Players[TeamId],")")</f>
        <v>INSERT INTO Players(playerName,positionId,teamId) VALUES ('Travaris Cadet',2,20)</v>
      </c>
      <c r="I729" s="3" t="str">
        <f>CONCATENATE("INSERT INTO Assignments(playerId,rosterId,round,pick) VALUES (",Players[PlayerId],",0,0,0)")</f>
        <v>INSERT INTO Assignments(playerId,rosterId,round,pick) VALUES (728,0,0,0)</v>
      </c>
    </row>
    <row r="730" spans="1:9" x14ac:dyDescent="0.25">
      <c r="A730" s="16">
        <v>729</v>
      </c>
      <c r="B730" s="16" t="s">
        <v>1108</v>
      </c>
      <c r="C730" s="16">
        <v>729</v>
      </c>
      <c r="D730" s="5" t="s">
        <v>9</v>
      </c>
      <c r="E730" s="5" t="s">
        <v>1</v>
      </c>
      <c r="F730" s="6">
        <f>VLOOKUP(Players[Team],Teams[],2,FALSE)</f>
        <v>16</v>
      </c>
      <c r="G730" s="3">
        <f>VLOOKUP(Players[Pos],Positions[],2,FALSE)</f>
        <v>1</v>
      </c>
      <c r="H730" s="3" t="str">
        <f>CONCATENATE("INSERT INTO Players(playerName,positionId,teamId) VALUES ('",Players[Name],"',",Players[PositionId],",",Players[TeamId],")")</f>
        <v>INSERT INTO Players(playerName,positionId,teamId) VALUES ('Patrick Mahomes II',1,16)</v>
      </c>
      <c r="I730" s="3" t="str">
        <f>CONCATENATE("INSERT INTO Assignments(playerId,rosterId,round,pick) VALUES (",Players[PlayerId],",0,0,0)")</f>
        <v>INSERT INTO Assignments(playerId,rosterId,round,pick) VALUES (729,0,0,0)</v>
      </c>
    </row>
    <row r="731" spans="1:9" x14ac:dyDescent="0.25">
      <c r="A731" s="16">
        <v>730</v>
      </c>
      <c r="B731" s="16" t="s">
        <v>840</v>
      </c>
      <c r="C731" s="16">
        <v>730</v>
      </c>
      <c r="D731" s="16" t="s">
        <v>48</v>
      </c>
      <c r="E731" s="16" t="s">
        <v>5</v>
      </c>
      <c r="F731" s="6">
        <f>VLOOKUP(Players[Team],Teams[],2,FALSE)</f>
        <v>5</v>
      </c>
      <c r="G731" s="3">
        <f>VLOOKUP(Players[Pos],Positions[],2,FALSE)</f>
        <v>2</v>
      </c>
      <c r="H731" s="3" t="str">
        <f>CONCATENATE("INSERT INTO Players(playerName,positionId,teamId) VALUES ('",Players[Name],"',",Players[PositionId],",",Players[TeamId],")")</f>
        <v>INSERT INTO Players(playerName,positionId,teamId) VALUES ('Darrel Young',2,5)</v>
      </c>
      <c r="I731" s="3" t="str">
        <f>CONCATENATE("INSERT INTO Assignments(playerId,rosterId,round,pick) VALUES (",Players[PlayerId],",0,0,0)")</f>
        <v>INSERT INTO Assignments(playerId,rosterId,round,pick) VALUES (730,0,0,0)</v>
      </c>
    </row>
    <row r="732" spans="1:9" x14ac:dyDescent="0.25">
      <c r="A732" s="16">
        <v>731</v>
      </c>
      <c r="B732" s="16" t="s">
        <v>795</v>
      </c>
      <c r="C732" s="16">
        <v>731</v>
      </c>
      <c r="D732" s="5" t="s">
        <v>26</v>
      </c>
      <c r="E732" s="5" t="s">
        <v>1</v>
      </c>
      <c r="F732" s="6">
        <f>VLOOKUP(Players[Team],Teams[],2,FALSE)</f>
        <v>20</v>
      </c>
      <c r="G732" s="3">
        <f>VLOOKUP(Players[Pos],Positions[],2,FALSE)</f>
        <v>1</v>
      </c>
      <c r="H732" s="3" t="str">
        <f>CONCATENATE("INSERT INTO Players(playerName,positionId,teamId) VALUES ('",Players[Name],"',",Players[PositionId],",",Players[TeamId],")")</f>
        <v>INSERT INTO Players(playerName,positionId,teamId) VALUES ('Chase Daniel',1,20)</v>
      </c>
      <c r="I732" s="3" t="str">
        <f>CONCATENATE("INSERT INTO Assignments(playerId,rosterId,round,pick) VALUES (",Players[PlayerId],",0,0,0)")</f>
        <v>INSERT INTO Assignments(playerId,rosterId,round,pick) VALUES (731,0,0,0)</v>
      </c>
    </row>
    <row r="733" spans="1:9" x14ac:dyDescent="0.25">
      <c r="A733" s="16">
        <v>732</v>
      </c>
      <c r="B733" s="16" t="s">
        <v>971</v>
      </c>
      <c r="C733" s="16">
        <v>732</v>
      </c>
      <c r="D733" s="5" t="s">
        <v>56</v>
      </c>
      <c r="E733" s="5" t="s">
        <v>5</v>
      </c>
      <c r="F733" s="6">
        <f>VLOOKUP(Players[Team],Teams[],2,FALSE)</f>
        <v>4</v>
      </c>
      <c r="G733" s="3">
        <f>VLOOKUP(Players[Pos],Positions[],2,FALSE)</f>
        <v>2</v>
      </c>
      <c r="H733" s="3" t="str">
        <f>CONCATENATE("INSERT INTO Players(playerName,positionId,teamId) VALUES ('",Players[Name],"',",Players[PositionId],",",Players[TeamId],")")</f>
        <v>INSERT INTO Players(playerName,positionId,teamId) VALUES ('Joe Banyard',2,4)</v>
      </c>
      <c r="I733" s="3" t="str">
        <f>CONCATENATE("INSERT INTO Assignments(playerId,rosterId,round,pick) VALUES (",Players[PlayerId],",0,0,0)")</f>
        <v>INSERT INTO Assignments(playerId,rosterId,round,pick) VALUES (732,0,0,0)</v>
      </c>
    </row>
    <row r="734" spans="1:9" x14ac:dyDescent="0.25">
      <c r="A734" s="16">
        <v>733</v>
      </c>
      <c r="B734" s="16" t="s">
        <v>481</v>
      </c>
      <c r="C734" s="16">
        <v>733</v>
      </c>
      <c r="D734" s="5" t="s">
        <v>52</v>
      </c>
      <c r="E734" s="5" t="s">
        <v>14</v>
      </c>
      <c r="F734" s="6">
        <f>VLOOKUP(Players[Team],Teams[],2,FALSE)</f>
        <v>10</v>
      </c>
      <c r="G734" s="3">
        <f>VLOOKUP(Players[Pos],Positions[],2,FALSE)</f>
        <v>3</v>
      </c>
      <c r="H734" s="3" t="str">
        <f>CONCATENATE("INSERT INTO Players(playerName,positionId,teamId) VALUES ('",Players[Name],"',",Players[PositionId],",",Players[TeamId],")")</f>
        <v>INSERT INTO Players(playerName,positionId,teamId) VALUES ('Jordan Norwood',3,10)</v>
      </c>
      <c r="I734" s="3" t="str">
        <f>CONCATENATE("INSERT INTO Assignments(playerId,rosterId,round,pick) VALUES (",Players[PlayerId],",0,0,0)")</f>
        <v>INSERT INTO Assignments(playerId,rosterId,round,pick) VALUES (733,0,0,0)</v>
      </c>
    </row>
    <row r="735" spans="1:9" x14ac:dyDescent="0.25">
      <c r="A735" s="16">
        <v>734</v>
      </c>
      <c r="B735" s="16" t="s">
        <v>349</v>
      </c>
      <c r="C735" s="16">
        <v>734</v>
      </c>
      <c r="D735" s="5" t="s">
        <v>43</v>
      </c>
      <c r="E735" s="5" t="s">
        <v>5</v>
      </c>
      <c r="F735" s="6">
        <f>VLOOKUP(Players[Team],Teams[],2,FALSE)</f>
        <v>30</v>
      </c>
      <c r="G735" s="3">
        <f>VLOOKUP(Players[Pos],Positions[],2,FALSE)</f>
        <v>2</v>
      </c>
      <c r="H735" s="3" t="str">
        <f>CONCATENATE("INSERT INTO Players(playerName,positionId,teamId) VALUES ('",Players[Name],"',",Players[PositionId],",",Players[TeamId],")")</f>
        <v>INSERT INTO Players(playerName,positionId,teamId) VALUES ('Antone Smith',2,30)</v>
      </c>
      <c r="I735" s="3" t="str">
        <f>CONCATENATE("INSERT INTO Assignments(playerId,rosterId,round,pick) VALUES (",Players[PlayerId],",0,0,0)")</f>
        <v>INSERT INTO Assignments(playerId,rosterId,round,pick) VALUES (734,0,0,0)</v>
      </c>
    </row>
    <row r="736" spans="1:9" x14ac:dyDescent="0.25">
      <c r="A736" s="16">
        <v>735</v>
      </c>
      <c r="B736" s="16" t="s">
        <v>767</v>
      </c>
      <c r="C736" s="16">
        <v>735</v>
      </c>
      <c r="D736" s="16" t="s">
        <v>48</v>
      </c>
      <c r="E736" s="16" t="s">
        <v>14</v>
      </c>
      <c r="F736" s="6">
        <f>VLOOKUP(Players[Team],Teams[],2,FALSE)</f>
        <v>5</v>
      </c>
      <c r="G736" s="3">
        <f>VLOOKUP(Players[Pos],Positions[],2,FALSE)</f>
        <v>3</v>
      </c>
      <c r="H736" s="3" t="str">
        <f>CONCATENATE("INSERT INTO Players(playerName,positionId,teamId) VALUES ('",Players[Name],"',",Players[PositionId],",",Players[TeamId],")")</f>
        <v>INSERT INTO Players(playerName,positionId,teamId) VALUES ('Brenton Bersin',3,5)</v>
      </c>
      <c r="I736" s="3" t="str">
        <f>CONCATENATE("INSERT INTO Assignments(playerId,rosterId,round,pick) VALUES (",Players[PlayerId],",0,0,0)")</f>
        <v>INSERT INTO Assignments(playerId,rosterId,round,pick) VALUES (735,0,0,0)</v>
      </c>
    </row>
    <row r="737" spans="1:9" x14ac:dyDescent="0.25">
      <c r="A737" s="16">
        <v>736</v>
      </c>
      <c r="B737" s="16" t="s">
        <v>786</v>
      </c>
      <c r="C737" s="16">
        <v>736</v>
      </c>
      <c r="D737" s="16" t="s">
        <v>52</v>
      </c>
      <c r="E737" s="16" t="s">
        <v>14</v>
      </c>
      <c r="F737" s="6">
        <f>VLOOKUP(Players[Team],Teams[],2,FALSE)</f>
        <v>10</v>
      </c>
      <c r="G737" s="3">
        <f>VLOOKUP(Players[Pos],Positions[],2,FALSE)</f>
        <v>3</v>
      </c>
      <c r="H737" s="3" t="str">
        <f>CONCATENATE("INSERT INTO Players(playerName,positionId,teamId) VALUES ('",Players[Name],"',",Players[PositionId],",",Players[TeamId],")")</f>
        <v>INSERT INTO Players(playerName,positionId,teamId) VALUES ('Carlos Henderson',3,10)</v>
      </c>
      <c r="I737" s="3" t="str">
        <f>CONCATENATE("INSERT INTO Assignments(playerId,rosterId,round,pick) VALUES (",Players[PlayerId],",0,0,0)")</f>
        <v>INSERT INTO Assignments(playerId,rosterId,round,pick) VALUES (736,0,0,0)</v>
      </c>
    </row>
    <row r="738" spans="1:9" x14ac:dyDescent="0.25">
      <c r="A738" s="16">
        <v>737</v>
      </c>
      <c r="B738" s="16" t="s">
        <v>853</v>
      </c>
      <c r="C738" s="16">
        <v>737</v>
      </c>
      <c r="D738" s="16" t="s">
        <v>27</v>
      </c>
      <c r="E738" s="16" t="s">
        <v>1</v>
      </c>
      <c r="F738" s="6">
        <f>VLOOKUP(Players[Team],Teams[],2,FALSE)</f>
        <v>21</v>
      </c>
      <c r="G738" s="3">
        <f>VLOOKUP(Players[Pos],Positions[],2,FALSE)</f>
        <v>1</v>
      </c>
      <c r="H738" s="3" t="str">
        <f>CONCATENATE("INSERT INTO Players(playerName,positionId,teamId) VALUES ('",Players[Name],"',",Players[PositionId],",",Players[TeamId],")")</f>
        <v>INSERT INTO Players(playerName,positionId,teamId) VALUES ('Davis Webb',1,21)</v>
      </c>
      <c r="I738" s="3" t="str">
        <f>CONCATENATE("INSERT INTO Assignments(playerId,rosterId,round,pick) VALUES (",Players[PlayerId],",0,0,0)")</f>
        <v>INSERT INTO Assignments(playerId,rosterId,round,pick) VALUES (737,0,0,0)</v>
      </c>
    </row>
    <row r="739" spans="1:9" x14ac:dyDescent="0.25">
      <c r="A739" s="16">
        <v>738</v>
      </c>
      <c r="B739" s="16" t="s">
        <v>993</v>
      </c>
      <c r="C739" s="16">
        <v>738</v>
      </c>
      <c r="D739" s="5" t="s">
        <v>34</v>
      </c>
      <c r="E739" s="5" t="s">
        <v>14</v>
      </c>
      <c r="F739" s="6">
        <f>VLOOKUP(Players[Team],Teams[],2,FALSE)</f>
        <v>6</v>
      </c>
      <c r="G739" s="3">
        <f>VLOOKUP(Players[Pos],Positions[],2,FALSE)</f>
        <v>3</v>
      </c>
      <c r="H739" s="3" t="str">
        <f>CONCATENATE("INSERT INTO Players(playerName,positionId,teamId) VALUES ('",Players[Name],"',",Players[PositionId],",",Players[TeamId],")")</f>
        <v>INSERT INTO Players(playerName,positionId,teamId) VALUES ('Josh Bellamy',3,6)</v>
      </c>
      <c r="I739" s="3" t="str">
        <f>CONCATENATE("INSERT INTO Assignments(playerId,rosterId,round,pick) VALUES (",Players[PlayerId],",0,0,0)")</f>
        <v>INSERT INTO Assignments(playerId,rosterId,round,pick) VALUES (738,0,0,0)</v>
      </c>
    </row>
    <row r="740" spans="1:9" x14ac:dyDescent="0.25">
      <c r="A740" s="16">
        <v>739</v>
      </c>
      <c r="B740" s="16" t="s">
        <v>778</v>
      </c>
      <c r="C740" s="16">
        <v>739</v>
      </c>
      <c r="D740" s="5" t="s">
        <v>31</v>
      </c>
      <c r="E740" s="5" t="s">
        <v>1</v>
      </c>
      <c r="F740" s="6">
        <f>VLOOKUP(Players[Team],Teams[],2,FALSE)</f>
        <v>28</v>
      </c>
      <c r="G740" s="3">
        <f>VLOOKUP(Players[Pos],Positions[],2,FALSE)</f>
        <v>1</v>
      </c>
      <c r="H740" s="3" t="str">
        <f>CONCATENATE("INSERT INTO Players(playerName,positionId,teamId) VALUES ('",Players[Name],"',",Players[PositionId],",",Players[TeamId],")")</f>
        <v>INSERT INTO Players(playerName,positionId,teamId) VALUES ('C.J. Beathard',1,28)</v>
      </c>
      <c r="I740" s="3" t="str">
        <f>CONCATENATE("INSERT INTO Assignments(playerId,rosterId,round,pick) VALUES (",Players[PlayerId],",0,0,0)")</f>
        <v>INSERT INTO Assignments(playerId,rosterId,round,pick) VALUES (739,0,0,0)</v>
      </c>
    </row>
    <row r="741" spans="1:9" x14ac:dyDescent="0.25">
      <c r="A741" s="16">
        <v>740</v>
      </c>
      <c r="B741" s="16" t="s">
        <v>1001</v>
      </c>
      <c r="C741" s="16">
        <v>740</v>
      </c>
      <c r="D741" s="5" t="s">
        <v>15</v>
      </c>
      <c r="E741" s="5" t="s">
        <v>1</v>
      </c>
      <c r="F741" s="6">
        <f>VLOOKUP(Players[Team],Teams[],2,FALSE)</f>
        <v>25</v>
      </c>
      <c r="G741" s="3">
        <f>VLOOKUP(Players[Pos],Positions[],2,FALSE)</f>
        <v>1</v>
      </c>
      <c r="H741" s="3" t="str">
        <f>CONCATENATE("INSERT INTO Players(playerName,positionId,teamId) VALUES ('",Players[Name],"',",Players[PositionId],",",Players[TeamId],")")</f>
        <v>INSERT INTO Players(playerName,positionId,teamId) VALUES ('Joshua Dobbs',1,25)</v>
      </c>
      <c r="I741" s="3" t="str">
        <f>CONCATENATE("INSERT INTO Assignments(playerId,rosterId,round,pick) VALUES (",Players[PlayerId],",0,0,0)")</f>
        <v>INSERT INTO Assignments(playerId,rosterId,round,pick) VALUES (740,0,0,0)</v>
      </c>
    </row>
    <row r="742" spans="1:9" x14ac:dyDescent="0.25">
      <c r="A742" s="16">
        <v>741</v>
      </c>
      <c r="B742" s="16" t="s">
        <v>961</v>
      </c>
      <c r="C742" s="16">
        <v>741</v>
      </c>
      <c r="D742" s="5" t="s">
        <v>43</v>
      </c>
      <c r="E742" s="5" t="s">
        <v>5</v>
      </c>
      <c r="F742" s="6">
        <f>VLOOKUP(Players[Team],Teams[],2,FALSE)</f>
        <v>30</v>
      </c>
      <c r="G742" s="3">
        <f>VLOOKUP(Players[Pos],Positions[],2,FALSE)</f>
        <v>2</v>
      </c>
      <c r="H742" s="3" t="str">
        <f>CONCATENATE("INSERT INTO Players(playerName,positionId,teamId) VALUES ('",Players[Name],"',",Players[PositionId],",",Players[TeamId],")")</f>
        <v>INSERT INTO Players(playerName,positionId,teamId) VALUES ('Jeremy McNichols',2,30)</v>
      </c>
      <c r="I742" s="3" t="str">
        <f>CONCATENATE("INSERT INTO Assignments(playerId,rosterId,round,pick) VALUES (",Players[PlayerId],",0,0,0)")</f>
        <v>INSERT INTO Assignments(playerId,rosterId,round,pick) VALUES (741,0,0,0)</v>
      </c>
    </row>
    <row r="743" spans="1:9" x14ac:dyDescent="0.25">
      <c r="A743" s="16">
        <v>742</v>
      </c>
      <c r="B743" s="16" t="s">
        <v>1101</v>
      </c>
      <c r="C743" s="16">
        <v>742</v>
      </c>
      <c r="D743" s="5" t="s">
        <v>56</v>
      </c>
      <c r="E743" s="5" t="s">
        <v>1</v>
      </c>
      <c r="F743" s="6">
        <f>VLOOKUP(Players[Team],Teams[],2,FALSE)</f>
        <v>4</v>
      </c>
      <c r="G743" s="3">
        <f>VLOOKUP(Players[Pos],Positions[],2,FALSE)</f>
        <v>1</v>
      </c>
      <c r="H743" s="3" t="str">
        <f>CONCATENATE("INSERT INTO Players(playerName,positionId,teamId) VALUES ('",Players[Name],"',",Players[PositionId],",",Players[TeamId],")")</f>
        <v>INSERT INTO Players(playerName,positionId,teamId) VALUES ('Nathan Peterman',1,4)</v>
      </c>
      <c r="I743" s="3" t="str">
        <f>CONCATENATE("INSERT INTO Assignments(playerId,rosterId,round,pick) VALUES (",Players[PlayerId],",0,0,0)")</f>
        <v>INSERT INTO Assignments(playerId,rosterId,round,pick) VALUES (742,0,0,0)</v>
      </c>
    </row>
    <row r="744" spans="1:9" x14ac:dyDescent="0.25">
      <c r="A744" s="16">
        <v>743</v>
      </c>
      <c r="B744" s="16" t="s">
        <v>855</v>
      </c>
      <c r="C744" s="16">
        <v>743</v>
      </c>
      <c r="D744" s="16" t="s">
        <v>17</v>
      </c>
      <c r="E744" s="16" t="s">
        <v>14</v>
      </c>
      <c r="F744" s="6">
        <f>VLOOKUP(Players[Team],Teams[],2,FALSE)</f>
        <v>12</v>
      </c>
      <c r="G744" s="3">
        <f>VLOOKUP(Players[Pos],Positions[],2,FALSE)</f>
        <v>3</v>
      </c>
      <c r="H744" s="3" t="str">
        <f>CONCATENATE("INSERT INTO Players(playerName,positionId,teamId) VALUES ('",Players[Name],"',",Players[PositionId],",",Players[TeamId],")")</f>
        <v>INSERT INTO Players(playerName,positionId,teamId) VALUES ('DeAngelo Yancey',3,12)</v>
      </c>
      <c r="I744" s="3" t="str">
        <f>CONCATENATE("INSERT INTO Assignments(playerId,rosterId,round,pick) VALUES (",Players[PlayerId],",0,0,0)")</f>
        <v>INSERT INTO Assignments(playerId,rosterId,round,pick) VALUES (743,0,0,0)</v>
      </c>
    </row>
    <row r="745" spans="1:9" x14ac:dyDescent="0.25">
      <c r="A745" s="16">
        <v>744</v>
      </c>
      <c r="B745" s="16" t="s">
        <v>709</v>
      </c>
      <c r="C745" s="16">
        <v>744</v>
      </c>
      <c r="D745" s="16" t="s">
        <v>48</v>
      </c>
      <c r="E745" s="16" t="s">
        <v>5</v>
      </c>
      <c r="F745" s="6">
        <f>VLOOKUP(Players[Team],Teams[],2,FALSE)</f>
        <v>5</v>
      </c>
      <c r="G745" s="3">
        <f>VLOOKUP(Players[Pos],Positions[],2,FALSE)</f>
        <v>2</v>
      </c>
      <c r="H745" s="3" t="str">
        <f>CONCATENATE("INSERT INTO Players(playerName,positionId,teamId) VALUES ('",Players[Name],"',",Players[PositionId],",",Players[TeamId],")")</f>
        <v>INSERT INTO Players(playerName,positionId,teamId) VALUES ('Alex Armah',2,5)</v>
      </c>
      <c r="I745" s="3" t="str">
        <f>CONCATENATE("INSERT INTO Assignments(playerId,rosterId,round,pick) VALUES (",Players[PlayerId],",0,0,0)")</f>
        <v>INSERT INTO Assignments(playerId,rosterId,round,pick) VALUES (744,0,0,0)</v>
      </c>
    </row>
    <row r="746" spans="1:9" x14ac:dyDescent="0.25">
      <c r="A746" s="16">
        <v>745</v>
      </c>
      <c r="B746" s="16" t="s">
        <v>204</v>
      </c>
      <c r="C746" s="16">
        <v>745</v>
      </c>
      <c r="D746" s="5" t="s">
        <v>10</v>
      </c>
      <c r="E746" s="5" t="s">
        <v>14</v>
      </c>
      <c r="F746" s="6">
        <f>VLOOKUP(Players[Team],Teams[],2,FALSE)</f>
        <v>3</v>
      </c>
      <c r="G746" s="3">
        <f>VLOOKUP(Players[Pos],Positions[],2,FALSE)</f>
        <v>3</v>
      </c>
      <c r="H746" s="3" t="str">
        <f>CONCATENATE("INSERT INTO Players(playerName,positionId,teamId) VALUES ('",Players[Name],"',",Players[PositionId],",",Players[TeamId],")")</f>
        <v>INSERT INTO Players(playerName,positionId,teamId) VALUES ('Griff Whalen',3,3)</v>
      </c>
      <c r="I746" s="3" t="str">
        <f>CONCATENATE("INSERT INTO Assignments(playerId,rosterId,round,pick) VALUES (",Players[PlayerId],",0,0,0)")</f>
        <v>INSERT INTO Assignments(playerId,rosterId,round,pick) VALUES (745,0,0,0)</v>
      </c>
    </row>
    <row r="747" spans="1:9" x14ac:dyDescent="0.25">
      <c r="A747" s="16">
        <v>746</v>
      </c>
      <c r="B747" s="16" t="s">
        <v>776</v>
      </c>
      <c r="C747" s="16">
        <v>746</v>
      </c>
      <c r="D747" s="16" t="s">
        <v>7</v>
      </c>
      <c r="E747" s="16" t="s">
        <v>46</v>
      </c>
      <c r="F747" s="6">
        <f>VLOOKUP(Players[Team],Teams[],2,FALSE)</f>
        <v>18</v>
      </c>
      <c r="G747" s="3">
        <f>VLOOKUP(Players[Pos],Positions[],2,FALSE)</f>
        <v>4</v>
      </c>
      <c r="H747" s="3" t="str">
        <f>CONCATENATE("INSERT INTO Players(playerName,positionId,teamId) VALUES ('",Players[Name],"',",Players[PositionId],",",Players[TeamId],")")</f>
        <v>INSERT INTO Players(playerName,positionId,teamId) VALUES ('Bucky Hodges',4,18)</v>
      </c>
      <c r="I747" s="3" t="str">
        <f>CONCATENATE("INSERT INTO Assignments(playerId,rosterId,round,pick) VALUES (",Players[PlayerId],",0,0,0)")</f>
        <v>INSERT INTO Assignments(playerId,rosterId,round,pick) VALUES (746,0,0,0)</v>
      </c>
    </row>
    <row r="748" spans="1:9" x14ac:dyDescent="0.25">
      <c r="A748" s="16">
        <v>747</v>
      </c>
      <c r="B748" s="16" t="s">
        <v>1154</v>
      </c>
      <c r="C748" s="16">
        <v>747</v>
      </c>
      <c r="D748" s="5" t="s">
        <v>694</v>
      </c>
      <c r="E748" s="5" t="s">
        <v>5</v>
      </c>
      <c r="F748" s="6">
        <f>VLOOKUP(Players[Team],Teams[],2,FALSE)</f>
        <v>29</v>
      </c>
      <c r="G748" s="3">
        <f>VLOOKUP(Players[Pos],Positions[],2,FALSE)</f>
        <v>2</v>
      </c>
      <c r="H748" s="3" t="str">
        <f>CONCATENATE("INSERT INTO Players(playerName,positionId,teamId) VALUES ('",Players[Name],"',",Players[PositionId],",",Players[TeamId],")")</f>
        <v>INSERT INTO Players(playerName,positionId,teamId) VALUES ('Sam Rogers',2,29)</v>
      </c>
      <c r="I748" s="3" t="str">
        <f>CONCATENATE("INSERT INTO Assignments(playerId,rosterId,round,pick) VALUES (",Players[PlayerId],",0,0,0)")</f>
        <v>INSERT INTO Assignments(playerId,rosterId,round,pick) VALUES (747,0,0,0)</v>
      </c>
    </row>
    <row r="749" spans="1:9" x14ac:dyDescent="0.25">
      <c r="A749" s="16">
        <v>748</v>
      </c>
      <c r="B749" s="16" t="s">
        <v>1140</v>
      </c>
      <c r="C749" s="16">
        <v>748</v>
      </c>
      <c r="D749" s="5" t="s">
        <v>68</v>
      </c>
      <c r="E749" s="5" t="s">
        <v>14</v>
      </c>
      <c r="F749" s="6">
        <f>VLOOKUP(Players[Team],Teams[],2,FALSE)</f>
        <v>32</v>
      </c>
      <c r="G749" s="3">
        <f>VLOOKUP(Players[Pos],Positions[],2,FALSE)</f>
        <v>3</v>
      </c>
      <c r="H749" s="3" t="str">
        <f>CONCATENATE("INSERT INTO Players(playerName,positionId,teamId) VALUES ('",Players[Name],"',",Players[PositionId],",",Players[TeamId],")")</f>
        <v>INSERT INTO Players(playerName,positionId,teamId) VALUES ('Robert Davis',3,32)</v>
      </c>
      <c r="I749" s="3" t="str">
        <f>CONCATENATE("INSERT INTO Assignments(playerId,rosterId,round,pick) VALUES (",Players[PlayerId],",0,0,0)")</f>
        <v>INSERT INTO Assignments(playerId,rosterId,round,pick) VALUES (748,0,0,0)</v>
      </c>
    </row>
    <row r="750" spans="1:9" x14ac:dyDescent="0.25">
      <c r="A750" s="16">
        <v>749</v>
      </c>
      <c r="B750" s="16" t="s">
        <v>755</v>
      </c>
      <c r="C750" s="16">
        <v>749</v>
      </c>
      <c r="D750" s="16" t="s">
        <v>48</v>
      </c>
      <c r="E750" s="16" t="s">
        <v>1</v>
      </c>
      <c r="F750" s="6">
        <f>VLOOKUP(Players[Team],Teams[],2,FALSE)</f>
        <v>5</v>
      </c>
      <c r="G750" s="3">
        <f>VLOOKUP(Players[Pos],Positions[],2,FALSE)</f>
        <v>1</v>
      </c>
      <c r="H750" s="3" t="str">
        <f>CONCATENATE("INSERT INTO Players(playerName,positionId,teamId) VALUES ('",Players[Name],"',",Players[PositionId],",",Players[TeamId],")")</f>
        <v>INSERT INTO Players(playerName,positionId,teamId) VALUES ('Brad Kaaya',1,5)</v>
      </c>
      <c r="I750" s="3" t="str">
        <f>CONCATENATE("INSERT INTO Assignments(playerId,rosterId,round,pick) VALUES (",Players[PlayerId],",0,0,0)")</f>
        <v>INSERT INTO Assignments(playerId,rosterId,round,pick) VALUES (749,0,0,0)</v>
      </c>
    </row>
    <row r="751" spans="1:9" x14ac:dyDescent="0.25">
      <c r="A751" s="16">
        <v>750</v>
      </c>
      <c r="B751" s="16" t="s">
        <v>849</v>
      </c>
      <c r="C751" s="16">
        <v>750</v>
      </c>
      <c r="D751" s="16" t="s">
        <v>60</v>
      </c>
      <c r="E751" s="16" t="s">
        <v>14</v>
      </c>
      <c r="F751" s="6">
        <f>VLOOKUP(Players[Team],Teams[],2,FALSE)</f>
        <v>27</v>
      </c>
      <c r="G751" s="3">
        <f>VLOOKUP(Players[Pos],Positions[],2,FALSE)</f>
        <v>3</v>
      </c>
      <c r="H751" s="3" t="str">
        <f>CONCATENATE("INSERT INTO Players(playerName,positionId,teamId) VALUES ('",Players[Name],"',",Players[PositionId],",",Players[TeamId],")")</f>
        <v>INSERT INTO Players(playerName,positionId,teamId) VALUES ('David Moore',3,27)</v>
      </c>
      <c r="I751" s="3" t="str">
        <f>CONCATENATE("INSERT INTO Assignments(playerId,rosterId,round,pick) VALUES (",Players[PlayerId],",0,0,0)")</f>
        <v>INSERT INTO Assignments(playerId,rosterId,round,pick) VALUES (750,0,0,0)</v>
      </c>
    </row>
    <row r="752" spans="1:9" x14ac:dyDescent="0.25">
      <c r="A752" s="16">
        <v>751</v>
      </c>
      <c r="B752" s="16" t="s">
        <v>1069</v>
      </c>
      <c r="C752" s="16">
        <v>751</v>
      </c>
      <c r="D752" s="5" t="s">
        <v>577</v>
      </c>
      <c r="E752" s="5" t="s">
        <v>5</v>
      </c>
      <c r="F752" s="6">
        <f>VLOOKUP(Players[Team],Teams[],2,FALSE)</f>
        <v>15</v>
      </c>
      <c r="G752" s="3">
        <f>VLOOKUP(Players[Pos],Positions[],2,FALSE)</f>
        <v>2</v>
      </c>
      <c r="H752" s="3" t="str">
        <f>CONCATENATE("INSERT INTO Players(playerName,positionId,teamId) VALUES ('",Players[Name],"',",Players[PositionId],",",Players[TeamId],")")</f>
        <v>INSERT INTO Players(playerName,positionId,teamId) VALUES ('Marquez Williams',2,15)</v>
      </c>
      <c r="I752" s="3" t="str">
        <f>CONCATENATE("INSERT INTO Assignments(playerId,rosterId,round,pick) VALUES (",Players[PlayerId],",0,0,0)")</f>
        <v>INSERT INTO Assignments(playerId,rosterId,round,pick) VALUES (751,0,0,0)</v>
      </c>
    </row>
    <row r="753" spans="1:9" x14ac:dyDescent="0.25">
      <c r="A753" s="16">
        <v>752</v>
      </c>
      <c r="B753" s="16" t="s">
        <v>886</v>
      </c>
      <c r="C753" s="16">
        <v>752</v>
      </c>
      <c r="D753" s="16" t="s">
        <v>19</v>
      </c>
      <c r="E753" s="16" t="s">
        <v>5</v>
      </c>
      <c r="F753" s="6">
        <f>VLOOKUP(Players[Team],Teams[],2,FALSE)</f>
        <v>23</v>
      </c>
      <c r="G753" s="3">
        <f>VLOOKUP(Players[Pos],Positions[],2,FALSE)</f>
        <v>2</v>
      </c>
      <c r="H753" s="3" t="str">
        <f>CONCATENATE("INSERT INTO Players(playerName,positionId,teamId) VALUES ('",Players[Name],"',",Players[PositionId],",",Players[TeamId],")")</f>
        <v>INSERT INTO Players(playerName,positionId,teamId) VALUES ('Elijah Hood',2,23)</v>
      </c>
      <c r="I753" s="3" t="str">
        <f>CONCATENATE("INSERT INTO Assignments(playerId,rosterId,round,pick) VALUES (",Players[PlayerId],",0,0,0)")</f>
        <v>INSERT INTO Assignments(playerId,rosterId,round,pick) VALUES (752,0,0,0)</v>
      </c>
    </row>
    <row r="754" spans="1:9" x14ac:dyDescent="0.25">
      <c r="A754" s="16">
        <v>753</v>
      </c>
      <c r="B754" s="16" t="s">
        <v>1040</v>
      </c>
      <c r="C754" s="16">
        <v>753</v>
      </c>
      <c r="D754" s="5" t="s">
        <v>12</v>
      </c>
      <c r="E754" s="5" t="s">
        <v>5</v>
      </c>
      <c r="F754" s="6">
        <f>VLOOKUP(Players[Team],Teams[],2,FALSE)</f>
        <v>31</v>
      </c>
      <c r="G754" s="3">
        <f>VLOOKUP(Players[Pos],Positions[],2,FALSE)</f>
        <v>2</v>
      </c>
      <c r="H754" s="3" t="str">
        <f>CONCATENATE("INSERT INTO Players(playerName,positionId,teamId) VALUES ('",Players[Name],"',",Players[PositionId],",",Players[TeamId],")")</f>
        <v>INSERT INTO Players(playerName,positionId,teamId) VALUES ('Khalfani Muhammad',2,31)</v>
      </c>
      <c r="I754" s="3" t="str">
        <f>CONCATENATE("INSERT INTO Assignments(playerId,rosterId,round,pick) VALUES (",Players[PlayerId],",0,0,0)")</f>
        <v>INSERT INTO Assignments(playerId,rosterId,round,pick) VALUES (753,0,0,0)</v>
      </c>
    </row>
    <row r="755" spans="1:9" x14ac:dyDescent="0.25">
      <c r="A755" s="16">
        <v>754</v>
      </c>
      <c r="B755" s="16" t="s">
        <v>1057</v>
      </c>
      <c r="C755" s="16">
        <v>754</v>
      </c>
      <c r="D755" s="5" t="s">
        <v>17</v>
      </c>
      <c r="E755" s="5" t="s">
        <v>14</v>
      </c>
      <c r="F755" s="6">
        <f>VLOOKUP(Players[Team],Teams[],2,FALSE)</f>
        <v>12</v>
      </c>
      <c r="G755" s="3">
        <f>VLOOKUP(Players[Pos],Positions[],2,FALSE)</f>
        <v>3</v>
      </c>
      <c r="H755" s="3" t="str">
        <f>CONCATENATE("INSERT INTO Players(playerName,positionId,teamId) VALUES ('",Players[Name],"',",Players[PositionId],",",Players[TeamId],")")</f>
        <v>INSERT INTO Players(playerName,positionId,teamId) VALUES ('Malachi Dupre',3,12)</v>
      </c>
      <c r="I755" s="3" t="str">
        <f>CONCATENATE("INSERT INTO Assignments(playerId,rosterId,round,pick) VALUES (",Players[PlayerId],",0,0,0)")</f>
        <v>INSERT INTO Assignments(playerId,rosterId,round,pick) VALUES (754,0,0,0)</v>
      </c>
    </row>
    <row r="756" spans="1:9" x14ac:dyDescent="0.25">
      <c r="A756" s="16">
        <v>755</v>
      </c>
      <c r="B756" s="16" t="s">
        <v>793</v>
      </c>
      <c r="C756" s="16">
        <v>755</v>
      </c>
      <c r="D756" s="16" t="s">
        <v>52</v>
      </c>
      <c r="E756" s="16" t="s">
        <v>1</v>
      </c>
      <c r="F756" s="6">
        <f>VLOOKUP(Players[Team],Teams[],2,FALSE)</f>
        <v>10</v>
      </c>
      <c r="G756" s="3">
        <f>VLOOKUP(Players[Pos],Positions[],2,FALSE)</f>
        <v>1</v>
      </c>
      <c r="H756" s="3" t="str">
        <f>CONCATENATE("INSERT INTO Players(playerName,positionId,teamId) VALUES ('",Players[Name],"',",Players[PositionId],",",Players[TeamId],")")</f>
        <v>INSERT INTO Players(playerName,positionId,teamId) VALUES ('Chad Kelly',1,10)</v>
      </c>
      <c r="I756" s="3" t="str">
        <f>CONCATENATE("INSERT INTO Assignments(playerId,rosterId,round,pick) VALUES (",Players[PlayerId],",0,0,0)")</f>
        <v>INSERT INTO Assignments(playerId,rosterId,round,pick) VALUES (755,0,0,0)</v>
      </c>
    </row>
    <row r="757" spans="1:9" x14ac:dyDescent="0.25">
      <c r="A757" s="16">
        <v>756</v>
      </c>
      <c r="B757" s="16" t="s">
        <v>1007</v>
      </c>
      <c r="C757" s="16">
        <v>756</v>
      </c>
      <c r="D757" s="5" t="s">
        <v>694</v>
      </c>
      <c r="E757" s="5" t="s">
        <v>5</v>
      </c>
      <c r="F757" s="6">
        <f>VLOOKUP(Players[Team],Teams[],2,FALSE)</f>
        <v>29</v>
      </c>
      <c r="G757" s="3">
        <f>VLOOKUP(Players[Pos],Positions[],2,FALSE)</f>
        <v>2</v>
      </c>
      <c r="H757" s="3" t="str">
        <f>CONCATENATE("INSERT INTO Players(playerName,positionId,teamId) VALUES ('",Players[Name],"',",Players[PositionId],",",Players[TeamId],")")</f>
        <v>INSERT INTO Players(playerName,positionId,teamId) VALUES ('Justin Davis',2,29)</v>
      </c>
      <c r="I757" s="3" t="str">
        <f>CONCATENATE("INSERT INTO Assignments(playerId,rosterId,round,pick) VALUES (",Players[PlayerId],",0,0,0)")</f>
        <v>INSERT INTO Assignments(playerId,rosterId,round,pick) VALUES (756,0,0,0)</v>
      </c>
    </row>
    <row r="758" spans="1:9" x14ac:dyDescent="0.25">
      <c r="A758" s="16">
        <v>757</v>
      </c>
      <c r="B758" s="16" t="s">
        <v>983</v>
      </c>
      <c r="C758" s="16">
        <v>757</v>
      </c>
      <c r="D758" s="5" t="s">
        <v>694</v>
      </c>
      <c r="E758" s="5" t="s">
        <v>46</v>
      </c>
      <c r="F758" s="6">
        <f>VLOOKUP(Players[Team],Teams[],2,FALSE)</f>
        <v>29</v>
      </c>
      <c r="G758" s="3">
        <f>VLOOKUP(Players[Pos],Positions[],2,FALSE)</f>
        <v>4</v>
      </c>
      <c r="H758" s="3" t="str">
        <f>CONCATENATE("INSERT INTO Players(playerName,positionId,teamId) VALUES ('",Players[Name],"',",Players[PositionId],",",Players[TeamId],")")</f>
        <v>INSERT INTO Players(playerName,positionId,teamId) VALUES ('Johnny Mundt',4,29)</v>
      </c>
      <c r="I758" s="3" t="str">
        <f>CONCATENATE("INSERT INTO Assignments(playerId,rosterId,round,pick) VALUES (",Players[PlayerId],",0,0,0)")</f>
        <v>INSERT INTO Assignments(playerId,rosterId,round,pick) VALUES (757,0,0,0)</v>
      </c>
    </row>
    <row r="759" spans="1:9" x14ac:dyDescent="0.25">
      <c r="A759" s="16">
        <v>758</v>
      </c>
      <c r="B759" s="16" t="s">
        <v>738</v>
      </c>
      <c r="C759" s="16">
        <v>758</v>
      </c>
      <c r="D759" s="16" t="s">
        <v>48</v>
      </c>
      <c r="E759" s="16" t="s">
        <v>14</v>
      </c>
      <c r="F759" s="6">
        <f>VLOOKUP(Players[Team],Teams[],2,FALSE)</f>
        <v>5</v>
      </c>
      <c r="G759" s="3">
        <f>VLOOKUP(Players[Pos],Positions[],2,FALSE)</f>
        <v>3</v>
      </c>
      <c r="H759" s="3" t="str">
        <f>CONCATENATE("INSERT INTO Players(playerName,positionId,teamId) VALUES ('",Players[Name],"',",Players[PositionId],",",Players[TeamId],")")</f>
        <v>INSERT INTO Players(playerName,positionId,teamId) VALUES ('Austin Duke',3,5)</v>
      </c>
      <c r="I759" s="3" t="str">
        <f>CONCATENATE("INSERT INTO Assignments(playerId,rosterId,round,pick) VALUES (",Players[PlayerId],",0,0,0)")</f>
        <v>INSERT INTO Assignments(playerId,rosterId,round,pick) VALUES (758,0,0,0)</v>
      </c>
    </row>
    <row r="760" spans="1:9" x14ac:dyDescent="0.25">
      <c r="A760" s="16">
        <v>759</v>
      </c>
      <c r="B760" s="16" t="s">
        <v>900</v>
      </c>
      <c r="C760" s="16">
        <v>759</v>
      </c>
      <c r="D760" s="16" t="s">
        <v>48</v>
      </c>
      <c r="E760" s="16" t="s">
        <v>14</v>
      </c>
      <c r="F760" s="6">
        <f>VLOOKUP(Players[Team],Teams[],2,FALSE)</f>
        <v>5</v>
      </c>
      <c r="G760" s="3">
        <f>VLOOKUP(Players[Pos],Positions[],2,FALSE)</f>
        <v>3</v>
      </c>
      <c r="H760" s="3" t="str">
        <f>CONCATENATE("INSERT INTO Players(playerName,positionId,teamId) VALUES ('",Players[Name],"',",Players[PositionId],",",Players[TeamId],")")</f>
        <v>INSERT INTO Players(playerName,positionId,teamId) VALUES ('Fred Ross Jr.',3,5)</v>
      </c>
      <c r="I760" s="3" t="str">
        <f>CONCATENATE("INSERT INTO Assignments(playerId,rosterId,round,pick) VALUES (",Players[PlayerId],",0,0,0)")</f>
        <v>INSERT INTO Assignments(playerId,rosterId,round,pick) VALUES (759,0,0,0)</v>
      </c>
    </row>
    <row r="761" spans="1:9" x14ac:dyDescent="0.25">
      <c r="A761" s="16">
        <v>760</v>
      </c>
      <c r="B761" s="16" t="s">
        <v>1156</v>
      </c>
      <c r="C761" s="16">
        <v>760</v>
      </c>
      <c r="D761" s="5" t="s">
        <v>24</v>
      </c>
      <c r="E761" s="5" t="s">
        <v>46</v>
      </c>
      <c r="F761" s="6">
        <f>VLOOKUP(Players[Team],Teams[],2,FALSE)</f>
        <v>11</v>
      </c>
      <c r="G761" s="3">
        <f>VLOOKUP(Players[Pos],Positions[],2,FALSE)</f>
        <v>4</v>
      </c>
      <c r="H761" s="3" t="str">
        <f>CONCATENATE("INSERT INTO Players(playerName,positionId,teamId) VALUES ('",Players[Name],"',",Players[PositionId],",",Players[TeamId],")")</f>
        <v>INSERT INTO Players(playerName,positionId,teamId) VALUES ('Scott Orndoff',4,11)</v>
      </c>
      <c r="I761" s="3" t="str">
        <f>CONCATENATE("INSERT INTO Assignments(playerId,rosterId,round,pick) VALUES (",Players[PlayerId],",0,0,0)")</f>
        <v>INSERT INTO Assignments(playerId,rosterId,round,pick) VALUES (760,0,0,0)</v>
      </c>
    </row>
    <row r="762" spans="1:9" x14ac:dyDescent="0.25">
      <c r="A762" s="16">
        <v>761</v>
      </c>
      <c r="B762" s="16" t="s">
        <v>1104</v>
      </c>
      <c r="C762" s="16">
        <v>761</v>
      </c>
      <c r="D762" s="5" t="s">
        <v>15</v>
      </c>
      <c r="E762" s="5" t="s">
        <v>1</v>
      </c>
      <c r="F762" s="6">
        <f>VLOOKUP(Players[Team],Teams[],2,FALSE)</f>
        <v>25</v>
      </c>
      <c r="G762" s="3">
        <f>VLOOKUP(Players[Pos],Positions[],2,FALSE)</f>
        <v>1</v>
      </c>
      <c r="H762" s="3" t="str">
        <f>CONCATENATE("INSERT INTO Players(playerName,positionId,teamId) VALUES ('",Players[Name],"',",Players[PositionId],",",Players[TeamId],")")</f>
        <v>INSERT INTO Players(playerName,positionId,teamId) VALUES ('Nick Schuessler',1,25)</v>
      </c>
      <c r="I762" s="3" t="str">
        <f>CONCATENATE("INSERT INTO Assignments(playerId,rosterId,round,pick) VALUES (",Players[PlayerId],",0,0,0)")</f>
        <v>INSERT INTO Assignments(playerId,rosterId,round,pick) VALUES (761,0,0,0)</v>
      </c>
    </row>
    <row r="763" spans="1:9" x14ac:dyDescent="0.25">
      <c r="A763" s="16">
        <v>762</v>
      </c>
      <c r="B763" s="16" t="s">
        <v>1148</v>
      </c>
      <c r="C763" s="16">
        <v>762</v>
      </c>
      <c r="D763" s="5" t="s">
        <v>15</v>
      </c>
      <c r="E763" s="5" t="s">
        <v>5</v>
      </c>
      <c r="F763" s="6">
        <f>VLOOKUP(Players[Team],Teams[],2,FALSE)</f>
        <v>25</v>
      </c>
      <c r="G763" s="3">
        <f>VLOOKUP(Players[Pos],Positions[],2,FALSE)</f>
        <v>2</v>
      </c>
      <c r="H763" s="3" t="str">
        <f>CONCATENATE("INSERT INTO Players(playerName,positionId,teamId) VALUES ('",Players[Name],"',",Players[PositionId],",",Players[TeamId],")")</f>
        <v>INSERT INTO Players(playerName,positionId,teamId) VALUES ('Rushel Shell III',2,25)</v>
      </c>
      <c r="I763" s="3" t="str">
        <f>CONCATENATE("INSERT INTO Assignments(playerId,rosterId,round,pick) VALUES (",Players[PlayerId],",0,0,0)")</f>
        <v>INSERT INTO Assignments(playerId,rosterId,round,pick) VALUES (762,0,0,0)</v>
      </c>
    </row>
    <row r="764" spans="1:9" x14ac:dyDescent="0.25">
      <c r="A764" s="16">
        <v>763</v>
      </c>
      <c r="B764" s="16" t="s">
        <v>717</v>
      </c>
      <c r="C764" s="16">
        <v>763</v>
      </c>
      <c r="D764" s="16" t="s">
        <v>577</v>
      </c>
      <c r="E764" s="16" t="s">
        <v>14</v>
      </c>
      <c r="F764" s="6">
        <f>VLOOKUP(Players[Team],Teams[],2,FALSE)</f>
        <v>15</v>
      </c>
      <c r="G764" s="3">
        <f>VLOOKUP(Players[Pos],Positions[],2,FALSE)</f>
        <v>3</v>
      </c>
      <c r="H764" s="3" t="str">
        <f>CONCATENATE("INSERT INTO Players(playerName,positionId,teamId) VALUES ('",Players[Name],"',",Players[PositionId],",",Players[TeamId],")")</f>
        <v>INSERT INTO Players(playerName,positionId,teamId) VALUES ('Amba Etta-Tawo',3,15)</v>
      </c>
      <c r="I764" s="3" t="str">
        <f>CONCATENATE("INSERT INTO Assignments(playerId,rosterId,round,pick) VALUES (",Players[PlayerId],",0,0,0)")</f>
        <v>INSERT INTO Assignments(playerId,rosterId,round,pick) VALUES (763,0,0,0)</v>
      </c>
    </row>
    <row r="765" spans="1:9" x14ac:dyDescent="0.25">
      <c r="A765" s="16">
        <v>764</v>
      </c>
      <c r="B765" s="16" t="s">
        <v>863</v>
      </c>
      <c r="C765" s="16">
        <v>764</v>
      </c>
      <c r="D765" s="16" t="s">
        <v>13</v>
      </c>
      <c r="E765" s="16" t="s">
        <v>5</v>
      </c>
      <c r="F765" s="6">
        <f>VLOOKUP(Players[Team],Teams[],2,FALSE)</f>
        <v>2</v>
      </c>
      <c r="G765" s="3">
        <f>VLOOKUP(Players[Pos],Positions[],2,FALSE)</f>
        <v>2</v>
      </c>
      <c r="H765" s="3" t="str">
        <f>CONCATENATE("INSERT INTO Players(playerName,positionId,teamId) VALUES ('",Players[Name],"',",Players[PositionId],",",Players[TeamId],")")</f>
        <v>INSERT INTO Players(playerName,positionId,teamId) VALUES ('Derrick Coleman',2,2)</v>
      </c>
      <c r="I765" s="3" t="str">
        <f>CONCATENATE("INSERT INTO Assignments(playerId,rosterId,round,pick) VALUES (",Players[PlayerId],",0,0,0)")</f>
        <v>INSERT INTO Assignments(playerId,rosterId,round,pick) VALUES (764,0,0,0)</v>
      </c>
    </row>
    <row r="766" spans="1:9" x14ac:dyDescent="0.25">
      <c r="A766" s="16">
        <v>765</v>
      </c>
      <c r="B766" s="16" t="s">
        <v>782</v>
      </c>
      <c r="C766" s="16">
        <v>765</v>
      </c>
      <c r="D766" s="16" t="s">
        <v>577</v>
      </c>
      <c r="E766" s="16" t="s">
        <v>46</v>
      </c>
      <c r="F766" s="6">
        <f>VLOOKUP(Players[Team],Teams[],2,FALSE)</f>
        <v>15</v>
      </c>
      <c r="G766" s="3">
        <f>VLOOKUP(Players[Pos],Positions[],2,FALSE)</f>
        <v>4</v>
      </c>
      <c r="H766" s="3" t="str">
        <f>CONCATENATE("INSERT INTO Players(playerName,positionId,teamId) VALUES ('",Players[Name],"',",Players[PositionId],",",Players[TeamId],")")</f>
        <v>INSERT INTO Players(playerName,positionId,teamId) VALUES ('Caleb Bluiett',4,15)</v>
      </c>
      <c r="I766" s="3" t="str">
        <f>CONCATENATE("INSERT INTO Assignments(playerId,rosterId,round,pick) VALUES (",Players[PlayerId],",0,0,0)")</f>
        <v>INSERT INTO Assignments(playerId,rosterId,round,pick) VALUES (765,0,0,0)</v>
      </c>
    </row>
    <row r="767" spans="1:9" x14ac:dyDescent="0.25">
      <c r="A767" s="16">
        <v>766</v>
      </c>
      <c r="B767" s="16" t="s">
        <v>1018</v>
      </c>
      <c r="C767" s="16">
        <v>766</v>
      </c>
      <c r="D767" s="5" t="s">
        <v>577</v>
      </c>
      <c r="E767" s="5" t="s">
        <v>14</v>
      </c>
      <c r="F767" s="6">
        <f>VLOOKUP(Players[Team],Teams[],2,FALSE)</f>
        <v>15</v>
      </c>
      <c r="G767" s="3">
        <f>VLOOKUP(Players[Pos],Positions[],2,FALSE)</f>
        <v>3</v>
      </c>
      <c r="H767" s="3" t="str">
        <f>CONCATENATE("INSERT INTO Players(playerName,positionId,teamId) VALUES ('",Players[Name],"',",Players[PositionId],",",Players[TeamId],")")</f>
        <v>INSERT INTO Players(playerName,positionId,teamId) VALUES ('Keelan Cole',3,15)</v>
      </c>
      <c r="I767" s="3" t="str">
        <f>CONCATENATE("INSERT INTO Assignments(playerId,rosterId,round,pick) VALUES (",Players[PlayerId],",0,0,0)")</f>
        <v>INSERT INTO Assignments(playerId,rosterId,round,pick) VALUES (766,0,0,0)</v>
      </c>
    </row>
    <row r="768" spans="1:9" x14ac:dyDescent="0.25">
      <c r="A768" s="16">
        <v>767</v>
      </c>
      <c r="B768" s="16" t="s">
        <v>1202</v>
      </c>
      <c r="C768" s="16">
        <v>767</v>
      </c>
      <c r="D768" s="5" t="s">
        <v>577</v>
      </c>
      <c r="E768" s="5" t="s">
        <v>5</v>
      </c>
      <c r="F768" s="6">
        <f>VLOOKUP(Players[Team],Teams[],2,FALSE)</f>
        <v>15</v>
      </c>
      <c r="G768" s="3">
        <f>VLOOKUP(Players[Pos],Positions[],2,FALSE)</f>
        <v>2</v>
      </c>
      <c r="H768" s="3" t="str">
        <f>CONCATENATE("INSERT INTO Players(playerName,positionId,teamId) VALUES ('",Players[Name],"',",Players[PositionId],",",Players[TeamId],")")</f>
        <v>INSERT INTO Players(playerName,positionId,teamId) VALUES ('Tim Cook',2,15)</v>
      </c>
      <c r="I768" s="3" t="str">
        <f>CONCATENATE("INSERT INTO Assignments(playerId,rosterId,round,pick) VALUES (",Players[PlayerId],",0,0,0)")</f>
        <v>INSERT INTO Assignments(playerId,rosterId,round,pick) VALUES (767,0,0,0)</v>
      </c>
    </row>
    <row r="769" spans="1:9" x14ac:dyDescent="0.25">
      <c r="A769" s="16">
        <v>768</v>
      </c>
      <c r="B769" s="16" t="s">
        <v>1287</v>
      </c>
      <c r="C769" s="16">
        <v>768</v>
      </c>
      <c r="D769" s="16" t="s">
        <v>577</v>
      </c>
      <c r="E769" s="16" t="s">
        <v>5</v>
      </c>
      <c r="F769" s="6">
        <f>VLOOKUP(Players[Team],Teams[],2,FALSE)</f>
        <v>15</v>
      </c>
      <c r="G769" s="3">
        <f>VLOOKUP(Players[Pos],Positions[],2,FALSE)</f>
        <v>2</v>
      </c>
      <c r="H769" s="3" t="str">
        <f>CONCATENATE("INSERT INTO Players(playerName,positionId,teamId) VALUES ('",Players[Name],"',",Players[PositionId],",",Players[TeamId],")")</f>
        <v>INSERT INTO Players(playerName,positionId,teamId) VALUES ('ITavius Mathers',2,15)</v>
      </c>
      <c r="I769" s="3" t="str">
        <f>CONCATENATE("INSERT INTO Assignments(playerId,rosterId,round,pick) VALUES (",Players[PlayerId],",0,0,0)")</f>
        <v>INSERT INTO Assignments(playerId,rosterId,round,pick) VALUES (768,0,0,0)</v>
      </c>
    </row>
    <row r="770" spans="1:9" x14ac:dyDescent="0.25">
      <c r="A770" s="16">
        <v>769</v>
      </c>
      <c r="B770" s="16" t="s">
        <v>1030</v>
      </c>
      <c r="C770" s="16">
        <v>769</v>
      </c>
      <c r="D770" s="5" t="s">
        <v>577</v>
      </c>
      <c r="E770" s="5" t="s">
        <v>14</v>
      </c>
      <c r="F770" s="6">
        <f>VLOOKUP(Players[Team],Teams[],2,FALSE)</f>
        <v>15</v>
      </c>
      <c r="G770" s="3">
        <f>VLOOKUP(Players[Pos],Positions[],2,FALSE)</f>
        <v>3</v>
      </c>
      <c r="H770" s="3" t="str">
        <f>CONCATENATE("INSERT INTO Players(playerName,positionId,teamId) VALUES ('",Players[Name],"',",Players[PositionId],",",Players[TeamId],")")</f>
        <v>INSERT INTO Players(playerName,positionId,teamId) VALUES ('Kenneth Walker III',3,15)</v>
      </c>
      <c r="I770" s="3" t="str">
        <f>CONCATENATE("INSERT INTO Assignments(playerId,rosterId,round,pick) VALUES (",Players[PlayerId],",0,0,0)")</f>
        <v>INSERT INTO Assignments(playerId,rosterId,round,pick) VALUES (769,0,0,0)</v>
      </c>
    </row>
    <row r="771" spans="1:9" x14ac:dyDescent="0.25">
      <c r="A771" s="16">
        <v>770</v>
      </c>
      <c r="B771" s="16" t="s">
        <v>1212</v>
      </c>
      <c r="C771" s="16">
        <v>770</v>
      </c>
      <c r="D771" s="5" t="s">
        <v>26</v>
      </c>
      <c r="E771" s="5" t="s">
        <v>14</v>
      </c>
      <c r="F771" s="6">
        <f>VLOOKUP(Players[Team],Teams[],2,FALSE)</f>
        <v>20</v>
      </c>
      <c r="G771" s="3">
        <f>VLOOKUP(Players[Pos],Positions[],2,FALSE)</f>
        <v>3</v>
      </c>
      <c r="H771" s="3" t="str">
        <f>CONCATENATE("INSERT INTO Players(playerName,positionId,teamId) VALUES ('",Players[Name],"',",Players[PositionId],",",Players[TeamId],")")</f>
        <v>INSERT INTO Players(playerName,positionId,teamId) VALUES ('Travin Dural',3,20)</v>
      </c>
      <c r="I771" s="3" t="str">
        <f>CONCATENATE("INSERT INTO Assignments(playerId,rosterId,round,pick) VALUES (",Players[PlayerId],",0,0,0)")</f>
        <v>INSERT INTO Assignments(playerId,rosterId,round,pick) VALUES (770,0,0,0)</v>
      </c>
    </row>
    <row r="772" spans="1:9" x14ac:dyDescent="0.25">
      <c r="A772" s="16">
        <v>771</v>
      </c>
      <c r="B772" s="17" t="s">
        <v>703</v>
      </c>
      <c r="C772" s="16">
        <v>771</v>
      </c>
      <c r="D772" s="16" t="s">
        <v>26</v>
      </c>
      <c r="E772" s="16" t="s">
        <v>14</v>
      </c>
      <c r="F772" s="6">
        <f>VLOOKUP(Players[Team],Teams[],2,FALSE)</f>
        <v>20</v>
      </c>
      <c r="G772" s="3">
        <f>VLOOKUP(Players[Pos],Positions[],2,FALSE)</f>
        <v>3</v>
      </c>
      <c r="H772" s="3" t="str">
        <f>CONCATENATE("INSERT INTO Players(playerName,positionId,teamId) VALUES ('",Players[Name],"',",Players[PositionId],",",Players[TeamId],")")</f>
        <v>INSERT INTO Players(playerName,positionId,teamId) VALUES ('Ahmad Fulwood',3,20)</v>
      </c>
      <c r="I772" s="3" t="str">
        <f>CONCATENATE("INSERT INTO Assignments(playerId,rosterId,round,pick) VALUES (",Players[PlayerId],",0,0,0)")</f>
        <v>INSERT INTO Assignments(playerId,rosterId,round,pick) VALUES (771,0,0,0)</v>
      </c>
    </row>
    <row r="773" spans="1:9" x14ac:dyDescent="0.25">
      <c r="A773" s="16">
        <v>772</v>
      </c>
      <c r="B773" s="16" t="s">
        <v>1077</v>
      </c>
      <c r="C773" s="16">
        <v>772</v>
      </c>
      <c r="D773" s="5" t="s">
        <v>13</v>
      </c>
      <c r="E773" s="5" t="s">
        <v>1</v>
      </c>
      <c r="F773" s="6">
        <f>VLOOKUP(Players[Team],Teams[],2,FALSE)</f>
        <v>2</v>
      </c>
      <c r="G773" s="3">
        <f>VLOOKUP(Players[Pos],Positions[],2,FALSE)</f>
        <v>1</v>
      </c>
      <c r="H773" s="3" t="str">
        <f>CONCATENATE("INSERT INTO Players(playerName,positionId,teamId) VALUES ('",Players[Name],"',",Players[PositionId],",",Players[TeamId],")")</f>
        <v>INSERT INTO Players(playerName,positionId,teamId) VALUES ('Matt Simms',1,2)</v>
      </c>
      <c r="I773" s="3" t="str">
        <f>CONCATENATE("INSERT INTO Assignments(playerId,rosterId,round,pick) VALUES (",Players[PlayerId],",0,0,0)")</f>
        <v>INSERT INTO Assignments(playerId,rosterId,round,pick) VALUES (772,0,0,0)</v>
      </c>
    </row>
    <row r="774" spans="1:9" x14ac:dyDescent="0.25">
      <c r="A774" s="16">
        <v>773</v>
      </c>
      <c r="B774" s="16" t="s">
        <v>980</v>
      </c>
      <c r="C774" s="16">
        <v>773</v>
      </c>
      <c r="D774" s="5" t="s">
        <v>26</v>
      </c>
      <c r="E774" s="5" t="s">
        <v>5</v>
      </c>
      <c r="F774" s="6">
        <f>VLOOKUP(Players[Team],Teams[],2,FALSE)</f>
        <v>20</v>
      </c>
      <c r="G774" s="3">
        <f>VLOOKUP(Players[Pos],Positions[],2,FALSE)</f>
        <v>2</v>
      </c>
      <c r="H774" s="3" t="str">
        <f>CONCATENATE("INSERT INTO Players(playerName,positionId,teamId) VALUES ('",Players[Name],"',",Players[PositionId],",",Players[TeamId],")")</f>
        <v>INSERT INTO Players(playerName,positionId,teamId) VALUES ('John Robinson-Woodgett',2,20)</v>
      </c>
      <c r="I774" s="3" t="str">
        <f>CONCATENATE("INSERT INTO Assignments(playerId,rosterId,round,pick) VALUES (",Players[PlayerId],",0,0,0)")</f>
        <v>INSERT INTO Assignments(playerId,rosterId,round,pick) VALUES (773,0,0,0)</v>
      </c>
    </row>
    <row r="775" spans="1:9" x14ac:dyDescent="0.25">
      <c r="A775" s="16">
        <v>774</v>
      </c>
      <c r="B775" s="16" t="s">
        <v>1158</v>
      </c>
      <c r="C775" s="16">
        <v>774</v>
      </c>
      <c r="D775" s="5" t="s">
        <v>695</v>
      </c>
      <c r="E775" s="5" t="s">
        <v>46</v>
      </c>
      <c r="F775" s="6">
        <f>VLOOKUP(Players[Team],Teams[],2,FALSE)</f>
        <v>26</v>
      </c>
      <c r="G775" s="3">
        <f>VLOOKUP(Players[Pos],Positions[],2,FALSE)</f>
        <v>4</v>
      </c>
      <c r="H775" s="3" t="str">
        <f>CONCATENATE("INSERT INTO Players(playerName,positionId,teamId) VALUES ('",Players[Name],"',",Players[PositionId],",",Players[TeamId],")")</f>
        <v>INSERT INTO Players(playerName,positionId,teamId) VALUES ('Sean Culkin',4,26)</v>
      </c>
      <c r="I775" s="3" t="str">
        <f>CONCATENATE("INSERT INTO Assignments(playerId,rosterId,round,pick) VALUES (",Players[PlayerId],",0,0,0)")</f>
        <v>INSERT INTO Assignments(playerId,rosterId,round,pick) VALUES (774,0,0,0)</v>
      </c>
    </row>
    <row r="776" spans="1:9" x14ac:dyDescent="0.25">
      <c r="A776" s="16">
        <v>775</v>
      </c>
      <c r="B776" s="16" t="s">
        <v>739</v>
      </c>
      <c r="C776" s="16">
        <v>775</v>
      </c>
      <c r="D776" s="16" t="s">
        <v>695</v>
      </c>
      <c r="E776" s="16" t="s">
        <v>5</v>
      </c>
      <c r="F776" s="6">
        <f>VLOOKUP(Players[Team],Teams[],2,FALSE)</f>
        <v>26</v>
      </c>
      <c r="G776" s="3">
        <f>VLOOKUP(Players[Pos],Positions[],2,FALSE)</f>
        <v>2</v>
      </c>
      <c r="H776" s="3" t="str">
        <f>CONCATENATE("INSERT INTO Players(playerName,positionId,teamId) VALUES ('",Players[Name],"',",Players[PositionId],",",Players[TeamId],")")</f>
        <v>INSERT INTO Players(playerName,positionId,teamId) VALUES ('Austin Ekeler',2,26)</v>
      </c>
      <c r="I776" s="3" t="str">
        <f>CONCATENATE("INSERT INTO Assignments(playerId,rosterId,round,pick) VALUES (",Players[PlayerId],",0,0,0)")</f>
        <v>INSERT INTO Assignments(playerId,rosterId,round,pick) VALUES (775,0,0,0)</v>
      </c>
    </row>
    <row r="777" spans="1:9" x14ac:dyDescent="0.25">
      <c r="A777" s="16">
        <v>776</v>
      </c>
      <c r="B777" s="16" t="s">
        <v>885</v>
      </c>
      <c r="C777" s="16">
        <v>776</v>
      </c>
      <c r="D777" s="16" t="s">
        <v>695</v>
      </c>
      <c r="E777" s="16" t="s">
        <v>1</v>
      </c>
      <c r="F777" s="6">
        <f>VLOOKUP(Players[Team],Teams[],2,FALSE)</f>
        <v>26</v>
      </c>
      <c r="G777" s="3">
        <f>VLOOKUP(Players[Pos],Positions[],2,FALSE)</f>
        <v>1</v>
      </c>
      <c r="H777" s="3" t="str">
        <f>CONCATENATE("INSERT INTO Players(playerName,positionId,teamId) VALUES ('",Players[Name],"',",Players[PositionId],",",Players[TeamId],")")</f>
        <v>INSERT INTO Players(playerName,positionId,teamId) VALUES ('Eli Jenkins',1,26)</v>
      </c>
      <c r="I777" s="3" t="str">
        <f>CONCATENATE("INSERT INTO Assignments(playerId,rosterId,round,pick) VALUES (",Players[PlayerId],",0,0,0)")</f>
        <v>INSERT INTO Assignments(playerId,rosterId,round,pick) VALUES (776,0,0,0)</v>
      </c>
    </row>
    <row r="778" spans="1:9" x14ac:dyDescent="0.25">
      <c r="A778" s="16">
        <v>777</v>
      </c>
      <c r="B778" s="16" t="s">
        <v>719</v>
      </c>
      <c r="C778" s="16">
        <v>777</v>
      </c>
      <c r="D778" s="16" t="s">
        <v>695</v>
      </c>
      <c r="E778" s="16" t="s">
        <v>14</v>
      </c>
      <c r="F778" s="6">
        <f>VLOOKUP(Players[Team],Teams[],2,FALSE)</f>
        <v>26</v>
      </c>
      <c r="G778" s="3">
        <f>VLOOKUP(Players[Pos],Positions[],2,FALSE)</f>
        <v>3</v>
      </c>
      <c r="H778" s="3" t="str">
        <f>CONCATENATE("INSERT INTO Players(playerName,positionId,teamId) VALUES ('",Players[Name],"',",Players[PositionId],",",Players[TeamId],")")</f>
        <v>INSERT INTO Players(playerName,positionId,teamId) VALUES ('Andre Patton',3,26)</v>
      </c>
      <c r="I778" s="3" t="str">
        <f>CONCATENATE("INSERT INTO Assignments(playerId,rosterId,round,pick) VALUES (",Players[PlayerId],",0,0,0)")</f>
        <v>INSERT INTO Assignments(playerId,rosterId,round,pick) VALUES (777,0,0,0)</v>
      </c>
    </row>
    <row r="779" spans="1:9" x14ac:dyDescent="0.25">
      <c r="A779" s="16">
        <v>778</v>
      </c>
      <c r="B779" s="16" t="s">
        <v>735</v>
      </c>
      <c r="C779" s="16">
        <v>778</v>
      </c>
      <c r="D779" s="16" t="s">
        <v>695</v>
      </c>
      <c r="E779" s="16" t="s">
        <v>14</v>
      </c>
      <c r="F779" s="6">
        <f>VLOOKUP(Players[Team],Teams[],2,FALSE)</f>
        <v>26</v>
      </c>
      <c r="G779" s="3">
        <f>VLOOKUP(Players[Pos],Positions[],2,FALSE)</f>
        <v>3</v>
      </c>
      <c r="H779" s="3" t="str">
        <f>CONCATENATE("INSERT INTO Players(playerName,positionId,teamId) VALUES ('",Players[Name],"',",Players[PositionId],",",Players[TeamId],")")</f>
        <v>INSERT INTO Players(playerName,positionId,teamId) VALUES ('Artavis Scott',3,26)</v>
      </c>
      <c r="I779" s="3" t="str">
        <f>CONCATENATE("INSERT INTO Assignments(playerId,rosterId,round,pick) VALUES (",Players[PlayerId],",0,0,0)")</f>
        <v>INSERT INTO Assignments(playerId,rosterId,round,pick) VALUES (778,0,0,0)</v>
      </c>
    </row>
    <row r="780" spans="1:9" x14ac:dyDescent="0.25">
      <c r="A780" s="16">
        <v>779</v>
      </c>
      <c r="B780" s="16" t="s">
        <v>1233</v>
      </c>
      <c r="C780" s="16">
        <v>779</v>
      </c>
      <c r="D780" s="5" t="s">
        <v>7</v>
      </c>
      <c r="E780" s="5" t="s">
        <v>1</v>
      </c>
      <c r="F780" s="6">
        <f>VLOOKUP(Players[Team],Teams[],2,FALSE)</f>
        <v>18</v>
      </c>
      <c r="G780" s="3">
        <f>VLOOKUP(Players[Pos],Positions[],2,FALSE)</f>
        <v>1</v>
      </c>
      <c r="H780" s="3" t="str">
        <f>CONCATENATE("INSERT INTO Players(playerName,positionId,teamId) VALUES ('",Players[Name],"',",Players[PositionId],",",Players[TeamId],")")</f>
        <v>INSERT INTO Players(playerName,positionId,teamId) VALUES ('Wes Lunt',1,18)</v>
      </c>
      <c r="I780" s="3" t="str">
        <f>CONCATENATE("INSERT INTO Assignments(playerId,rosterId,round,pick) VALUES (",Players[PlayerId],",0,0,0)")</f>
        <v>INSERT INTO Assignments(playerId,rosterId,round,pick) VALUES (779,0,0,0)</v>
      </c>
    </row>
    <row r="781" spans="1:9" x14ac:dyDescent="0.25">
      <c r="A781" s="16">
        <v>780</v>
      </c>
      <c r="B781" s="16" t="s">
        <v>1192</v>
      </c>
      <c r="C781" s="16">
        <v>780</v>
      </c>
      <c r="D781" s="5" t="s">
        <v>7</v>
      </c>
      <c r="E781" s="5" t="s">
        <v>5</v>
      </c>
      <c r="F781" s="6">
        <f>VLOOKUP(Players[Team],Teams[],2,FALSE)</f>
        <v>18</v>
      </c>
      <c r="G781" s="3">
        <f>VLOOKUP(Players[Pos],Positions[],2,FALSE)</f>
        <v>2</v>
      </c>
      <c r="H781" s="3" t="str">
        <f>CONCATENATE("INSERT INTO Players(playerName,positionId,teamId) VALUES ('",Players[Name],"',",Players[PositionId],",",Players[TeamId],")")</f>
        <v>INSERT INTO Players(playerName,positionId,teamId) VALUES ('Terrell Newby',2,18)</v>
      </c>
      <c r="I781" s="3" t="str">
        <f>CONCATENATE("INSERT INTO Assignments(playerId,rosterId,round,pick) VALUES (",Players[PlayerId],",0,0,0)")</f>
        <v>INSERT INTO Assignments(playerId,rosterId,round,pick) VALUES (780,0,0,0)</v>
      </c>
    </row>
    <row r="782" spans="1:9" x14ac:dyDescent="0.25">
      <c r="A782" s="16">
        <v>781</v>
      </c>
      <c r="B782" s="16" t="s">
        <v>879</v>
      </c>
      <c r="C782" s="16">
        <v>781</v>
      </c>
      <c r="D782" s="16" t="s">
        <v>695</v>
      </c>
      <c r="E782" s="16" t="s">
        <v>14</v>
      </c>
      <c r="F782" s="6">
        <f>VLOOKUP(Players[Team],Teams[],2,FALSE)</f>
        <v>26</v>
      </c>
      <c r="G782" s="3">
        <f>VLOOKUP(Players[Pos],Positions[],2,FALSE)</f>
        <v>3</v>
      </c>
      <c r="H782" s="3" t="str">
        <f>CONCATENATE("INSERT INTO Players(playerName,positionId,teamId) VALUES ('",Players[Name],"',",Players[PositionId],",",Players[TeamId],")")</f>
        <v>INSERT INTO Players(playerName,positionId,teamId) VALUES ('Dontre Wilson',3,26)</v>
      </c>
      <c r="I782" s="3" t="str">
        <f>CONCATENATE("INSERT INTO Assignments(playerId,rosterId,round,pick) VALUES (",Players[PlayerId],",0,0,0)")</f>
        <v>INSERT INTO Assignments(playerId,rosterId,round,pick) VALUES (781,0,0,0)</v>
      </c>
    </row>
    <row r="783" spans="1:9" x14ac:dyDescent="0.25">
      <c r="A783" s="16">
        <v>782</v>
      </c>
      <c r="B783" s="16" t="s">
        <v>1003</v>
      </c>
      <c r="C783" s="16">
        <v>782</v>
      </c>
      <c r="D783" s="5" t="s">
        <v>7</v>
      </c>
      <c r="E783" s="5" t="s">
        <v>46</v>
      </c>
      <c r="F783" s="6">
        <f>VLOOKUP(Players[Team],Teams[],2,FALSE)</f>
        <v>18</v>
      </c>
      <c r="G783" s="3">
        <f>VLOOKUP(Players[Pos],Positions[],2,FALSE)</f>
        <v>4</v>
      </c>
      <c r="H783" s="3" t="str">
        <f>CONCATENATE("INSERT INTO Players(playerName,positionId,teamId) VALUES ('",Players[Name],"',",Players[PositionId],",",Players[TeamId],")")</f>
        <v>INSERT INTO Players(playerName,positionId,teamId) VALUES ('Josiah Price',4,18)</v>
      </c>
      <c r="I783" s="3" t="str">
        <f>CONCATENATE("INSERT INTO Assignments(playerId,rosterId,round,pick) VALUES (",Players[PlayerId],",0,0,0)")</f>
        <v>INSERT INTO Assignments(playerId,rosterId,round,pick) VALUES (782,0,0,0)</v>
      </c>
    </row>
    <row r="784" spans="1:9" x14ac:dyDescent="0.25">
      <c r="A784" s="16">
        <v>783</v>
      </c>
      <c r="B784" s="16" t="s">
        <v>475</v>
      </c>
      <c r="C784" s="16">
        <v>783</v>
      </c>
      <c r="D784" s="16" t="s">
        <v>60</v>
      </c>
      <c r="E784" s="16" t="s">
        <v>1</v>
      </c>
      <c r="F784" s="6">
        <f>VLOOKUP(Players[Team],Teams[],2,FALSE)</f>
        <v>27</v>
      </c>
      <c r="G784" s="3">
        <f>VLOOKUP(Players[Pos],Positions[],2,FALSE)</f>
        <v>1</v>
      </c>
      <c r="H784" s="3" t="str">
        <f>CONCATENATE("INSERT INTO Players(playerName,positionId,teamId) VALUES ('",Players[Name],"',",Players[PositionId],",",Players[TeamId],")")</f>
        <v>INSERT INTO Players(playerName,positionId,teamId) VALUES ('Austin Davis',1,27)</v>
      </c>
      <c r="I784" s="3" t="str">
        <f>CONCATENATE("INSERT INTO Assignments(playerId,rosterId,round,pick) VALUES (",Players[PlayerId],",0,0,0)")</f>
        <v>INSERT INTO Assignments(playerId,rosterId,round,pick) VALUES (783,0,0,0)</v>
      </c>
    </row>
    <row r="785" spans="1:9" x14ac:dyDescent="0.25">
      <c r="A785" s="16">
        <v>784</v>
      </c>
      <c r="B785" s="16" t="s">
        <v>821</v>
      </c>
      <c r="C785" s="16">
        <v>784</v>
      </c>
      <c r="D785" s="16" t="s">
        <v>694</v>
      </c>
      <c r="E785" s="16" t="s">
        <v>46</v>
      </c>
      <c r="F785" s="6">
        <f>VLOOKUP(Players[Team],Teams[],2,FALSE)</f>
        <v>29</v>
      </c>
      <c r="G785" s="3">
        <f>VLOOKUP(Players[Pos],Positions[],2,FALSE)</f>
        <v>4</v>
      </c>
      <c r="H785" s="3" t="str">
        <f>CONCATENATE("INSERT INTO Players(playerName,positionId,teamId) VALUES ('",Players[Name],"',",Players[PositionId],",",Players[TeamId],")")</f>
        <v>INSERT INTO Players(playerName,positionId,teamId) VALUES ('Cory Harkey',4,29)</v>
      </c>
      <c r="I785" s="3" t="str">
        <f>CONCATENATE("INSERT INTO Assignments(playerId,rosterId,round,pick) VALUES (",Players[PlayerId],",0,0,0)")</f>
        <v>INSERT INTO Assignments(playerId,rosterId,round,pick) VALUES (784,0,0,0)</v>
      </c>
    </row>
    <row r="786" spans="1:9" x14ac:dyDescent="0.25">
      <c r="A786" s="16">
        <v>785</v>
      </c>
      <c r="B786" s="16" t="s">
        <v>1121</v>
      </c>
      <c r="C786" s="16">
        <v>785</v>
      </c>
      <c r="D786" s="5" t="s">
        <v>7</v>
      </c>
      <c r="E786" s="5" t="s">
        <v>14</v>
      </c>
      <c r="F786" s="6">
        <f>VLOOKUP(Players[Team],Teams[],2,FALSE)</f>
        <v>18</v>
      </c>
      <c r="G786" s="3">
        <f>VLOOKUP(Players[Pos],Positions[],2,FALSE)</f>
        <v>3</v>
      </c>
      <c r="H786" s="3" t="str">
        <f>CONCATENATE("INSERT INTO Players(playerName,positionId,teamId) VALUES ('",Players[Name],"',",Players[PositionId],",",Players[TeamId],")")</f>
        <v>INSERT INTO Players(playerName,positionId,teamId) VALUES ('R.J. Shelton',3,18)</v>
      </c>
      <c r="I786" s="3" t="str">
        <f>CONCATENATE("INSERT INTO Assignments(playerId,rosterId,round,pick) VALUES (",Players[PlayerId],",0,0,0)")</f>
        <v>INSERT INTO Assignments(playerId,rosterId,round,pick) VALUES (785,0,0,0)</v>
      </c>
    </row>
    <row r="787" spans="1:9" x14ac:dyDescent="0.25">
      <c r="A787" s="16">
        <v>786</v>
      </c>
      <c r="B787" s="16" t="s">
        <v>856</v>
      </c>
      <c r="C787" s="16">
        <v>786</v>
      </c>
      <c r="D787" s="16" t="s">
        <v>13</v>
      </c>
      <c r="E787" s="16" t="s">
        <v>14</v>
      </c>
      <c r="F787" s="6">
        <f>VLOOKUP(Players[Team],Teams[],2,FALSE)</f>
        <v>2</v>
      </c>
      <c r="G787" s="3">
        <f>VLOOKUP(Players[Pos],Positions[],2,FALSE)</f>
        <v>3</v>
      </c>
      <c r="H787" s="3" t="str">
        <f>CONCATENATE("INSERT INTO Players(playerName,positionId,teamId) VALUES ('",Players[Name],"',",Players[PositionId],",",Players[TeamId],")")</f>
        <v>INSERT INTO Players(playerName,positionId,teamId) VALUES ('Deante Burton',3,2)</v>
      </c>
      <c r="I787" s="3" t="str">
        <f>CONCATENATE("INSERT INTO Assignments(playerId,rosterId,round,pick) VALUES (",Players[PlayerId],",0,0,0)")</f>
        <v>INSERT INTO Assignments(playerId,rosterId,round,pick) VALUES (786,0,0,0)</v>
      </c>
    </row>
    <row r="788" spans="1:9" x14ac:dyDescent="0.25">
      <c r="A788" s="16">
        <v>787</v>
      </c>
      <c r="B788" s="16" t="s">
        <v>1132</v>
      </c>
      <c r="C788" s="16">
        <v>787</v>
      </c>
      <c r="D788" s="5" t="s">
        <v>13</v>
      </c>
      <c r="E788" s="5" t="s">
        <v>14</v>
      </c>
      <c r="F788" s="6">
        <f>VLOOKUP(Players[Team],Teams[],2,FALSE)</f>
        <v>2</v>
      </c>
      <c r="G788" s="3">
        <f>VLOOKUP(Players[Pos],Positions[],2,FALSE)</f>
        <v>3</v>
      </c>
      <c r="H788" s="3" t="str">
        <f>CONCATENATE("INSERT INTO Players(playerName,positionId,teamId) VALUES ('",Players[Name],"',",Players[PositionId],",",Players[TeamId],")")</f>
        <v>INSERT INTO Players(playerName,positionId,teamId) VALUES ('Reginald Davis III',3,2)</v>
      </c>
      <c r="I788" s="3" t="str">
        <f>CONCATENATE("INSERT INTO Assignments(playerId,rosterId,round,pick) VALUES (",Players[PlayerId],",0,0,0)")</f>
        <v>INSERT INTO Assignments(playerId,rosterId,round,pick) VALUES (787,0,0,0)</v>
      </c>
    </row>
    <row r="789" spans="1:9" x14ac:dyDescent="0.25">
      <c r="A789" s="16">
        <v>788</v>
      </c>
      <c r="B789" s="16" t="s">
        <v>996</v>
      </c>
      <c r="C789" s="16">
        <v>788</v>
      </c>
      <c r="D789" s="5" t="s">
        <v>13</v>
      </c>
      <c r="E789" s="5" t="s">
        <v>14</v>
      </c>
      <c r="F789" s="6">
        <f>VLOOKUP(Players[Team],Teams[],2,FALSE)</f>
        <v>2</v>
      </c>
      <c r="G789" s="3">
        <f>VLOOKUP(Players[Pos],Positions[],2,FALSE)</f>
        <v>3</v>
      </c>
      <c r="H789" s="3" t="str">
        <f>CONCATENATE("INSERT INTO Players(playerName,positionId,teamId) VALUES ('",Players[Name],"',",Players[PositionId],",",Players[TeamId],")")</f>
        <v>INSERT INTO Players(playerName,positionId,teamId) VALUES ('Josh Magee',3,2)</v>
      </c>
      <c r="I789" s="3" t="str">
        <f>CONCATENATE("INSERT INTO Assignments(playerId,rosterId,round,pick) VALUES (",Players[PlayerId],",0,0,0)")</f>
        <v>INSERT INTO Assignments(playerId,rosterId,round,pick) VALUES (788,0,0,0)</v>
      </c>
    </row>
    <row r="790" spans="1:9" x14ac:dyDescent="0.25">
      <c r="A790" s="16">
        <v>789</v>
      </c>
      <c r="B790" s="16" t="s">
        <v>1226</v>
      </c>
      <c r="C790" s="16">
        <v>789</v>
      </c>
      <c r="D790" s="5" t="s">
        <v>13</v>
      </c>
      <c r="E790" s="5" t="s">
        <v>5</v>
      </c>
      <c r="F790" s="6">
        <f>VLOOKUP(Players[Team],Teams[],2,FALSE)</f>
        <v>2</v>
      </c>
      <c r="G790" s="3">
        <f>VLOOKUP(Players[Pos],Positions[],2,FALSE)</f>
        <v>2</v>
      </c>
      <c r="H790" s="3" t="str">
        <f>CONCATENATE("INSERT INTO Players(playerName,positionId,teamId) VALUES ('",Players[Name],"',",Players[PositionId],",",Players[TeamId],")")</f>
        <v>INSERT INTO Players(playerName,positionId,teamId) VALUES ('Tyler Renew',2,2)</v>
      </c>
      <c r="I790" s="3" t="str">
        <f>CONCATENATE("INSERT INTO Assignments(playerId,rosterId,round,pick) VALUES (",Players[PlayerId],",0,0,0)")</f>
        <v>INSERT INTO Assignments(playerId,rosterId,round,pick) VALUES (789,0,0,0)</v>
      </c>
    </row>
    <row r="791" spans="1:9" x14ac:dyDescent="0.25">
      <c r="A791" s="16">
        <v>790</v>
      </c>
      <c r="B791" s="16" t="s">
        <v>708</v>
      </c>
      <c r="C791" s="16">
        <v>790</v>
      </c>
      <c r="D791" s="16" t="s">
        <v>13</v>
      </c>
      <c r="E791" s="16" t="s">
        <v>1</v>
      </c>
      <c r="F791" s="6">
        <f>VLOOKUP(Players[Team],Teams[],2,FALSE)</f>
        <v>2</v>
      </c>
      <c r="G791" s="3">
        <f>VLOOKUP(Players[Pos],Positions[],2,FALSE)</f>
        <v>1</v>
      </c>
      <c r="H791" s="3" t="str">
        <f>CONCATENATE("INSERT INTO Players(playerName,positionId,teamId) VALUES ('",Players[Name],"',",Players[PositionId],",",Players[TeamId],")")</f>
        <v>INSERT INTO Players(playerName,positionId,teamId) VALUES ('Alek Torgersen',1,2)</v>
      </c>
      <c r="I791" s="3" t="str">
        <f>CONCATENATE("INSERT INTO Assignments(playerId,rosterId,round,pick) VALUES (",Players[PlayerId],",0,0,0)")</f>
        <v>INSERT INTO Assignments(playerId,rosterId,round,pick) VALUES (790,0,0,0)</v>
      </c>
    </row>
    <row r="792" spans="1:9" x14ac:dyDescent="0.25">
      <c r="A792" s="16">
        <v>791</v>
      </c>
      <c r="B792" s="16" t="s">
        <v>731</v>
      </c>
      <c r="C792" s="16">
        <v>791</v>
      </c>
      <c r="D792" s="16" t="s">
        <v>43</v>
      </c>
      <c r="E792" s="16" t="s">
        <v>46</v>
      </c>
      <c r="F792" s="6">
        <f>VLOOKUP(Players[Team],Teams[],2,FALSE)</f>
        <v>30</v>
      </c>
      <c r="G792" s="3">
        <f>VLOOKUP(Players[Pos],Positions[],2,FALSE)</f>
        <v>4</v>
      </c>
      <c r="H792" s="3" t="str">
        <f>CONCATENATE("INSERT INTO Players(playerName,positionId,teamId) VALUES ('",Players[Name],"',",Players[PositionId],",",Players[TeamId],")")</f>
        <v>INSERT INTO Players(playerName,positionId,teamId) VALUES ('Antony Auclair',4,30)</v>
      </c>
      <c r="I792" s="3" t="str">
        <f>CONCATENATE("INSERT INTO Assignments(playerId,rosterId,round,pick) VALUES (",Players[PlayerId],",0,0,0)")</f>
        <v>INSERT INTO Assignments(playerId,rosterId,round,pick) VALUES (791,0,0,0)</v>
      </c>
    </row>
    <row r="793" spans="1:9" x14ac:dyDescent="0.25">
      <c r="A793" s="16">
        <v>792</v>
      </c>
      <c r="B793" s="16" t="s">
        <v>1162</v>
      </c>
      <c r="C793" s="16">
        <v>792</v>
      </c>
      <c r="D793" s="5" t="s">
        <v>43</v>
      </c>
      <c r="E793" s="5" t="s">
        <v>1</v>
      </c>
      <c r="F793" s="6">
        <f>VLOOKUP(Players[Team],Teams[],2,FALSE)</f>
        <v>30</v>
      </c>
      <c r="G793" s="3">
        <f>VLOOKUP(Players[Pos],Positions[],2,FALSE)</f>
        <v>1</v>
      </c>
      <c r="H793" s="3" t="str">
        <f>CONCATENATE("INSERT INTO Players(playerName,positionId,teamId) VALUES ('",Players[Name],"',",Players[PositionId],",",Players[TeamId],")")</f>
        <v>INSERT INTO Players(playerName,positionId,teamId) VALUES ('Sefo Liufau',1,30)</v>
      </c>
      <c r="I793" s="3" t="str">
        <f>CONCATENATE("INSERT INTO Assignments(playerId,rosterId,round,pick) VALUES (",Players[PlayerId],",0,0,0)")</f>
        <v>INSERT INTO Assignments(playerId,rosterId,round,pick) VALUES (792,0,0,0)</v>
      </c>
    </row>
    <row r="794" spans="1:9" x14ac:dyDescent="0.25">
      <c r="A794" s="16">
        <v>793</v>
      </c>
      <c r="B794" s="16" t="s">
        <v>1201</v>
      </c>
      <c r="C794" s="16">
        <v>793</v>
      </c>
      <c r="D794" s="5" t="s">
        <v>43</v>
      </c>
      <c r="E794" s="5" t="s">
        <v>14</v>
      </c>
      <c r="F794" s="6">
        <f>VLOOKUP(Players[Team],Teams[],2,FALSE)</f>
        <v>30</v>
      </c>
      <c r="G794" s="3">
        <f>VLOOKUP(Players[Pos],Positions[],2,FALSE)</f>
        <v>3</v>
      </c>
      <c r="H794" s="3" t="str">
        <f>CONCATENATE("INSERT INTO Players(playerName,positionId,teamId) VALUES ('",Players[Name],"',",Players[PositionId],",",Players[TeamId],")")</f>
        <v>INSERT INTO Players(playerName,positionId,teamId) VALUES ('Thomas Sperbeck',3,30)</v>
      </c>
      <c r="I794" s="3" t="str">
        <f>CONCATENATE("INSERT INTO Assignments(playerId,rosterId,round,pick) VALUES (",Players[PlayerId],",0,0,0)")</f>
        <v>INSERT INTO Assignments(playerId,rosterId,round,pick) VALUES (793,0,0,0)</v>
      </c>
    </row>
    <row r="795" spans="1:9" x14ac:dyDescent="0.25">
      <c r="A795" s="16">
        <v>794</v>
      </c>
      <c r="B795" s="16" t="s">
        <v>754</v>
      </c>
      <c r="C795" s="16">
        <v>794</v>
      </c>
      <c r="D795" s="16" t="s">
        <v>43</v>
      </c>
      <c r="E795" s="16" t="s">
        <v>14</v>
      </c>
      <c r="F795" s="6">
        <f>VLOOKUP(Players[Team],Teams[],2,FALSE)</f>
        <v>30</v>
      </c>
      <c r="G795" s="3">
        <f>VLOOKUP(Players[Pos],Positions[],2,FALSE)</f>
        <v>3</v>
      </c>
      <c r="H795" s="3" t="str">
        <f>CONCATENATE("INSERT INTO Players(playerName,positionId,teamId) VALUES ('",Players[Name],"',",Players[PositionId],",",Players[TeamId],")")</f>
        <v>INSERT INTO Players(playerName,positionId,teamId) VALUES ('Bobo Wilson',3,30)</v>
      </c>
      <c r="I795" s="3" t="str">
        <f>CONCATENATE("INSERT INTO Assignments(playerId,rosterId,round,pick) VALUES (",Players[PlayerId],",0,0,0)")</f>
        <v>INSERT INTO Assignments(playerId,rosterId,round,pick) VALUES (794,0,0,0)</v>
      </c>
    </row>
    <row r="796" spans="1:9" x14ac:dyDescent="0.25">
      <c r="A796" s="16">
        <v>795</v>
      </c>
      <c r="B796" s="16" t="s">
        <v>787</v>
      </c>
      <c r="C796" s="16">
        <v>795</v>
      </c>
      <c r="D796" s="16" t="s">
        <v>23</v>
      </c>
      <c r="E796" s="16" t="s">
        <v>14</v>
      </c>
      <c r="F796" s="6">
        <f>VLOOKUP(Players[Team],Teams[],2,FALSE)</f>
        <v>1</v>
      </c>
      <c r="G796" s="3">
        <f>VLOOKUP(Players[Pos],Positions[],2,FALSE)</f>
        <v>3</v>
      </c>
      <c r="H796" s="3" t="str">
        <f>CONCATENATE("INSERT INTO Players(playerName,positionId,teamId) VALUES ('",Players[Name],"',",Players[PositionId],",",Players[TeamId],")")</f>
        <v>INSERT INTO Players(playerName,positionId,teamId) VALUES ('Carlton Agudosi',3,1)</v>
      </c>
      <c r="I796" s="3" t="str">
        <f>CONCATENATE("INSERT INTO Assignments(playerId,rosterId,round,pick) VALUES (",Players[PlayerId],",0,0,0)")</f>
        <v>INSERT INTO Assignments(playerId,rosterId,round,pick) VALUES (795,0,0,0)</v>
      </c>
    </row>
    <row r="797" spans="1:9" x14ac:dyDescent="0.25">
      <c r="A797" s="16">
        <v>796</v>
      </c>
      <c r="B797" s="16" t="s">
        <v>214</v>
      </c>
      <c r="C797" s="16">
        <v>796</v>
      </c>
      <c r="D797" s="16" t="s">
        <v>36</v>
      </c>
      <c r="E797" s="16" t="s">
        <v>5</v>
      </c>
      <c r="F797" s="6">
        <f>VLOOKUP(Players[Team],Teams[],2,FALSE)</f>
        <v>19</v>
      </c>
      <c r="G797" s="3">
        <f>VLOOKUP(Players[Pos],Positions[],2,FALSE)</f>
        <v>2</v>
      </c>
      <c r="H797" s="3" t="str">
        <f>CONCATENATE("INSERT INTO Players(playerName,positionId,teamId) VALUES ('",Players[Name],"',",Players[PositionId],",",Players[TeamId],")")</f>
        <v>INSERT INTO Players(playerName,positionId,teamId) VALUES ('Brandon Bolden',2,19)</v>
      </c>
      <c r="I797" s="3" t="str">
        <f>CONCATENATE("INSERT INTO Assignments(playerId,rosterId,round,pick) VALUES (",Players[PlayerId],",0,0,0)")</f>
        <v>INSERT INTO Assignments(playerId,rosterId,round,pick) VALUES (796,0,0,0)</v>
      </c>
    </row>
    <row r="798" spans="1:9" x14ac:dyDescent="0.25">
      <c r="A798" s="16">
        <v>797</v>
      </c>
      <c r="B798" s="16" t="s">
        <v>1043</v>
      </c>
      <c r="C798" s="16">
        <v>797</v>
      </c>
      <c r="D798" s="5" t="s">
        <v>23</v>
      </c>
      <c r="E798" s="5" t="s">
        <v>14</v>
      </c>
      <c r="F798" s="6">
        <f>VLOOKUP(Players[Team],Teams[],2,FALSE)</f>
        <v>1</v>
      </c>
      <c r="G798" s="3">
        <f>VLOOKUP(Players[Pos],Positions[],2,FALSE)</f>
        <v>3</v>
      </c>
      <c r="H798" s="3" t="str">
        <f>CONCATENATE("INSERT INTO Players(playerName,positionId,teamId) VALUES ('",Players[Name],"',",Players[PositionId],",",Players[TeamId],")")</f>
        <v>INSERT INTO Players(playerName,positionId,teamId) VALUES ('Krishawn Hogan',3,1)</v>
      </c>
      <c r="I798" s="3" t="str">
        <f>CONCATENATE("INSERT INTO Assignments(playerId,rosterId,round,pick) VALUES (",Players[PlayerId],",0,0,0)")</f>
        <v>INSERT INTO Assignments(playerId,rosterId,round,pick) VALUES (797,0,0,0)</v>
      </c>
    </row>
    <row r="799" spans="1:9" x14ac:dyDescent="0.25">
      <c r="A799" s="16">
        <v>798</v>
      </c>
      <c r="B799" s="16" t="s">
        <v>1218</v>
      </c>
      <c r="C799" s="16">
        <v>798</v>
      </c>
      <c r="D799" s="5" t="s">
        <v>23</v>
      </c>
      <c r="E799" s="5" t="s">
        <v>1</v>
      </c>
      <c r="F799" s="6">
        <f>VLOOKUP(Players[Team],Teams[],2,FALSE)</f>
        <v>1</v>
      </c>
      <c r="G799" s="3">
        <f>VLOOKUP(Players[Pos],Positions[],2,FALSE)</f>
        <v>1</v>
      </c>
      <c r="H799" s="3" t="str">
        <f>CONCATENATE("INSERT INTO Players(playerName,positionId,teamId) VALUES ('",Players[Name],"',",Players[PositionId],",",Players[TeamId],")")</f>
        <v>INSERT INTO Players(playerName,positionId,teamId) VALUES ('Trevor Knight',1,1)</v>
      </c>
      <c r="I799" s="3" t="str">
        <f>CONCATENATE("INSERT INTO Assignments(playerId,rosterId,round,pick) VALUES (",Players[PlayerId],",0,0,0)")</f>
        <v>INSERT INTO Assignments(playerId,rosterId,round,pick) VALUES (798,0,0,0)</v>
      </c>
    </row>
    <row r="800" spans="1:9" x14ac:dyDescent="0.25">
      <c r="A800" s="16">
        <v>799</v>
      </c>
      <c r="B800" s="16" t="s">
        <v>1136</v>
      </c>
      <c r="C800" s="16">
        <v>799</v>
      </c>
      <c r="D800" s="5" t="s">
        <v>23</v>
      </c>
      <c r="E800" s="5" t="s">
        <v>46</v>
      </c>
      <c r="F800" s="6">
        <f>VLOOKUP(Players[Team],Teams[],2,FALSE)</f>
        <v>1</v>
      </c>
      <c r="G800" s="3">
        <f>VLOOKUP(Players[Pos],Positions[],2,FALSE)</f>
        <v>4</v>
      </c>
      <c r="H800" s="3" t="str">
        <f>CONCATENATE("INSERT INTO Players(playerName,positionId,teamId) VALUES ('",Players[Name],"',",Players[PositionId],",",Players[TeamId],")")</f>
        <v>INSERT INTO Players(playerName,positionId,teamId) VALUES ('Ricky Seals-Jones',4,1)</v>
      </c>
      <c r="I800" s="3" t="str">
        <f>CONCATENATE("INSERT INTO Assignments(playerId,rosterId,round,pick) VALUES (",Players[PlayerId],",0,0,0)")</f>
        <v>INSERT INTO Assignments(playerId,rosterId,round,pick) VALUES (799,0,0,0)</v>
      </c>
    </row>
    <row r="801" spans="1:9" x14ac:dyDescent="0.25">
      <c r="A801" s="16">
        <v>800</v>
      </c>
      <c r="B801" s="16" t="s">
        <v>1026</v>
      </c>
      <c r="C801" s="16">
        <v>800</v>
      </c>
      <c r="D801" s="5" t="s">
        <v>37</v>
      </c>
      <c r="E801" s="5" t="s">
        <v>1</v>
      </c>
      <c r="F801" s="6">
        <f>VLOOKUP(Players[Team],Teams[],2,FALSE)</f>
        <v>9</v>
      </c>
      <c r="G801" s="3">
        <f>VLOOKUP(Players[Pos],Positions[],2,FALSE)</f>
        <v>1</v>
      </c>
      <c r="H801" s="3" t="str">
        <f>CONCATENATE("INSERT INTO Players(playerName,positionId,teamId) VALUES ('",Players[Name],"',",Players[PositionId],",",Players[TeamId],")")</f>
        <v>INSERT INTO Players(playerName,positionId,teamId) VALUES ('Kellen Moore',1,9)</v>
      </c>
      <c r="I801" s="3" t="str">
        <f>CONCATENATE("INSERT INTO Assignments(playerId,rosterId,round,pick) VALUES (",Players[PlayerId],",0,0,0)")</f>
        <v>INSERT INTO Assignments(playerId,rosterId,round,pick) VALUES (800,0,0,0)</v>
      </c>
    </row>
    <row r="802" spans="1:9" x14ac:dyDescent="0.25">
      <c r="A802" s="16">
        <v>801</v>
      </c>
      <c r="B802" s="16" t="s">
        <v>952</v>
      </c>
      <c r="C802" s="16">
        <v>801</v>
      </c>
      <c r="D802" s="5" t="s">
        <v>23</v>
      </c>
      <c r="E802" s="5" t="s">
        <v>5</v>
      </c>
      <c r="F802" s="6">
        <f>VLOOKUP(Players[Team],Teams[],2,FALSE)</f>
        <v>1</v>
      </c>
      <c r="G802" s="3">
        <f>VLOOKUP(Players[Pos],Positions[],2,FALSE)</f>
        <v>2</v>
      </c>
      <c r="H802" s="3" t="str">
        <f>CONCATENATE("INSERT INTO Players(playerName,positionId,teamId) VALUES ('",Players[Name],"',",Players[PositionId],",",Players[TeamId],")")</f>
        <v>INSERT INTO Players(playerName,positionId,teamId) VALUES ('James Summers',2,1)</v>
      </c>
      <c r="I802" s="3" t="str">
        <f>CONCATENATE("INSERT INTO Assignments(playerId,rosterId,round,pick) VALUES (",Players[PlayerId],",0,0,0)")</f>
        <v>INSERT INTO Assignments(playerId,rosterId,round,pick) VALUES (801,0,0,0)</v>
      </c>
    </row>
    <row r="803" spans="1:9" x14ac:dyDescent="0.25">
      <c r="A803" s="16">
        <v>802</v>
      </c>
      <c r="B803" s="16" t="s">
        <v>1178</v>
      </c>
      <c r="C803" s="16">
        <v>802</v>
      </c>
      <c r="D803" s="5" t="s">
        <v>32</v>
      </c>
      <c r="E803" s="5" t="s">
        <v>46</v>
      </c>
      <c r="F803" s="6">
        <f>VLOOKUP(Players[Team],Teams[],2,FALSE)</f>
        <v>14</v>
      </c>
      <c r="G803" s="3">
        <f>VLOOKUP(Players[Pos],Positions[],2,FALSE)</f>
        <v>4</v>
      </c>
      <c r="H803" s="3" t="str">
        <f>CONCATENATE("INSERT INTO Players(playerName,positionId,teamId) VALUES ('",Players[Name],"',",Players[PositionId],",",Players[TeamId],")")</f>
        <v>INSERT INTO Players(playerName,positionId,teamId) VALUES ('Steven Wroblewski',4,14)</v>
      </c>
      <c r="I803" s="3" t="str">
        <f>CONCATENATE("INSERT INTO Assignments(playerId,rosterId,round,pick) VALUES (",Players[PlayerId],",0,0,0)")</f>
        <v>INSERT INTO Assignments(playerId,rosterId,round,pick) VALUES (802,0,0,0)</v>
      </c>
    </row>
    <row r="804" spans="1:9" x14ac:dyDescent="0.25">
      <c r="A804" s="16">
        <v>803</v>
      </c>
      <c r="B804" s="16" t="s">
        <v>1245</v>
      </c>
      <c r="C804" s="16">
        <v>803</v>
      </c>
      <c r="D804" s="5" t="s">
        <v>68</v>
      </c>
      <c r="E804" s="5" t="s">
        <v>14</v>
      </c>
      <c r="F804" s="6">
        <f>VLOOKUP(Players[Team],Teams[],2,FALSE)</f>
        <v>32</v>
      </c>
      <c r="G804" s="3">
        <f>VLOOKUP(Players[Pos],Positions[],2,FALSE)</f>
        <v>3</v>
      </c>
      <c r="H804" s="3" t="str">
        <f>CONCATENATE("INSERT INTO Players(playerName,positionId,teamId) VALUES ('",Players[Name],"',",Players[PositionId],",",Players[TeamId],")")</f>
        <v>INSERT INTO Players(playerName,positionId,teamId) VALUES ('Zach Pascal',3,32)</v>
      </c>
      <c r="I804" s="3" t="str">
        <f>CONCATENATE("INSERT INTO Assignments(playerId,rosterId,round,pick) VALUES (",Players[PlayerId],",0,0,0)")</f>
        <v>INSERT INTO Assignments(playerId,rosterId,round,pick) VALUES (803,0,0,0)</v>
      </c>
    </row>
    <row r="805" spans="1:9" x14ac:dyDescent="0.25">
      <c r="A805" s="16">
        <v>804</v>
      </c>
      <c r="B805" s="16" t="s">
        <v>951</v>
      </c>
      <c r="C805" s="16">
        <v>804</v>
      </c>
      <c r="D805" s="5" t="s">
        <v>68</v>
      </c>
      <c r="E805" s="5" t="s">
        <v>14</v>
      </c>
      <c r="F805" s="6">
        <f>VLOOKUP(Players[Team],Teams[],2,FALSE)</f>
        <v>32</v>
      </c>
      <c r="G805" s="3">
        <f>VLOOKUP(Players[Pos],Positions[],2,FALSE)</f>
        <v>3</v>
      </c>
      <c r="H805" s="3" t="str">
        <f>CONCATENATE("INSERT INTO Players(playerName,positionId,teamId) VALUES ('",Players[Name],"',",Players[PositionId],",",Players[TeamId],")")</f>
        <v>INSERT INTO Players(playerName,positionId,teamId) VALUES ('James Quick',3,32)</v>
      </c>
      <c r="I805" s="3" t="str">
        <f>CONCATENATE("INSERT INTO Assignments(playerId,rosterId,round,pick) VALUES (",Players[PlayerId],",0,0,0)")</f>
        <v>INSERT INTO Assignments(playerId,rosterId,round,pick) VALUES (804,0,0,0)</v>
      </c>
    </row>
    <row r="806" spans="1:9" x14ac:dyDescent="0.25">
      <c r="A806" s="16">
        <v>805</v>
      </c>
      <c r="B806" s="16" t="s">
        <v>1053</v>
      </c>
      <c r="C806" s="16">
        <v>805</v>
      </c>
      <c r="D806" s="5" t="s">
        <v>68</v>
      </c>
      <c r="E806" s="5" t="s">
        <v>14</v>
      </c>
      <c r="F806" s="6">
        <f>VLOOKUP(Players[Team],Teams[],2,FALSE)</f>
        <v>32</v>
      </c>
      <c r="G806" s="3">
        <f>VLOOKUP(Players[Pos],Positions[],2,FALSE)</f>
        <v>3</v>
      </c>
      <c r="H806" s="3" t="str">
        <f>CONCATENATE("INSERT INTO Players(playerName,positionId,teamId) VALUES ('",Players[Name],"',",Players[PositionId],",",Players[TeamId],")")</f>
        <v>INSERT INTO Players(playerName,positionId,teamId) VALUES ('Levern Jacobs',3,32)</v>
      </c>
      <c r="I806" s="3" t="str">
        <f>CONCATENATE("INSERT INTO Assignments(playerId,rosterId,round,pick) VALUES (",Players[PlayerId],",0,0,0)")</f>
        <v>INSERT INTO Assignments(playerId,rosterId,round,pick) VALUES (805,0,0,0)</v>
      </c>
    </row>
    <row r="807" spans="1:9" x14ac:dyDescent="0.25">
      <c r="A807" s="16">
        <v>806</v>
      </c>
      <c r="B807" s="16" t="s">
        <v>1246</v>
      </c>
      <c r="C807" s="16">
        <v>806</v>
      </c>
      <c r="D807" s="5" t="s">
        <v>10</v>
      </c>
      <c r="E807" s="5" t="s">
        <v>1</v>
      </c>
      <c r="F807" s="6">
        <f>VLOOKUP(Players[Team],Teams[],2,FALSE)</f>
        <v>3</v>
      </c>
      <c r="G807" s="3">
        <f>VLOOKUP(Players[Pos],Positions[],2,FALSE)</f>
        <v>1</v>
      </c>
      <c r="H807" s="3" t="str">
        <f>CONCATENATE("INSERT INTO Players(playerName,positionId,teamId) VALUES ('",Players[Name],"',",Players[PositionId],",",Players[TeamId],")")</f>
        <v>INSERT INTO Players(playerName,positionId,teamId) VALUES ('Zach Terrell',1,3)</v>
      </c>
      <c r="I807" s="3" t="str">
        <f>CONCATENATE("INSERT INTO Assignments(playerId,rosterId,round,pick) VALUES (",Players[PlayerId],",0,0,0)")</f>
        <v>INSERT INTO Assignments(playerId,rosterId,round,pick) VALUES (806,0,0,0)</v>
      </c>
    </row>
    <row r="808" spans="1:9" x14ac:dyDescent="0.25">
      <c r="A808" s="16">
        <v>807</v>
      </c>
      <c r="B808" s="16" t="s">
        <v>1204</v>
      </c>
      <c r="C808" s="16">
        <v>807</v>
      </c>
      <c r="D808" s="5" t="s">
        <v>10</v>
      </c>
      <c r="E808" s="5" t="s">
        <v>14</v>
      </c>
      <c r="F808" s="6">
        <f>VLOOKUP(Players[Team],Teams[],2,FALSE)</f>
        <v>3</v>
      </c>
      <c r="G808" s="3">
        <f>VLOOKUP(Players[Pos],Positions[],2,FALSE)</f>
        <v>3</v>
      </c>
      <c r="H808" s="3" t="str">
        <f>CONCATENATE("INSERT INTO Players(playerName,positionId,teamId) VALUES ('",Players[Name],"',",Players[PositionId],",",Players[TeamId],")")</f>
        <v>INSERT INTO Players(playerName,positionId,teamId) VALUES ('Tim White',3,3)</v>
      </c>
      <c r="I808" s="3" t="str">
        <f>CONCATENATE("INSERT INTO Assignments(playerId,rosterId,round,pick) VALUES (",Players[PlayerId],",0,0,0)")</f>
        <v>INSERT INTO Assignments(playerId,rosterId,round,pick) VALUES (807,0,0,0)</v>
      </c>
    </row>
    <row r="809" spans="1:9" x14ac:dyDescent="0.25">
      <c r="A809" s="16">
        <v>808</v>
      </c>
      <c r="B809" s="16" t="s">
        <v>1203</v>
      </c>
      <c r="C809" s="16">
        <v>808</v>
      </c>
      <c r="D809" s="5" t="s">
        <v>31</v>
      </c>
      <c r="E809" s="5" t="s">
        <v>14</v>
      </c>
      <c r="F809" s="6">
        <f>VLOOKUP(Players[Team],Teams[],2,FALSE)</f>
        <v>28</v>
      </c>
      <c r="G809" s="3">
        <f>VLOOKUP(Players[Pos],Positions[],2,FALSE)</f>
        <v>3</v>
      </c>
      <c r="H809" s="3" t="str">
        <f>CONCATENATE("INSERT INTO Players(playerName,positionId,teamId) VALUES ('",Players[Name],"',",Players[PositionId],",",Players[TeamId],")")</f>
        <v>INSERT INTO Players(playerName,positionId,teamId) VALUES ('Tim Patrick',3,28)</v>
      </c>
      <c r="I809" s="3" t="str">
        <f>CONCATENATE("INSERT INTO Assignments(playerId,rosterId,round,pick) VALUES (",Players[PlayerId],",0,0,0)")</f>
        <v>INSERT INTO Assignments(playerId,rosterId,round,pick) VALUES (808,0,0,0)</v>
      </c>
    </row>
    <row r="810" spans="1:9" x14ac:dyDescent="0.25">
      <c r="A810" s="16">
        <v>809</v>
      </c>
      <c r="B810" s="16" t="s">
        <v>859</v>
      </c>
      <c r="C810" s="16">
        <v>809</v>
      </c>
      <c r="D810" s="16" t="s">
        <v>694</v>
      </c>
      <c r="E810" s="16" t="s">
        <v>46</v>
      </c>
      <c r="F810" s="6">
        <f>VLOOKUP(Players[Team],Teams[],2,FALSE)</f>
        <v>29</v>
      </c>
      <c r="G810" s="3">
        <f>VLOOKUP(Players[Pos],Positions[],2,FALSE)</f>
        <v>4</v>
      </c>
      <c r="H810" s="3" t="str">
        <f>CONCATENATE("INSERT INTO Players(playerName,positionId,teamId) VALUES ('",Players[Name],"',",Players[PositionId],",",Players[TeamId],")")</f>
        <v>INSERT INTO Players(playerName,positionId,teamId) VALUES ('Derek Carrier',4,29)</v>
      </c>
      <c r="I810" s="3" t="str">
        <f>CONCATENATE("INSERT INTO Assignments(playerId,rosterId,round,pick) VALUES (",Players[PlayerId],",0,0,0)")</f>
        <v>INSERT INTO Assignments(playerId,rosterId,round,pick) VALUES (809,0,0,0)</v>
      </c>
    </row>
    <row r="811" spans="1:9" x14ac:dyDescent="0.25">
      <c r="A811" s="16">
        <v>810</v>
      </c>
      <c r="B811" s="16" t="s">
        <v>1119</v>
      </c>
      <c r="C811" s="16">
        <v>810</v>
      </c>
      <c r="D811" s="5" t="s">
        <v>10</v>
      </c>
      <c r="E811" s="5" t="s">
        <v>14</v>
      </c>
      <c r="F811" s="6">
        <f>VLOOKUP(Players[Team],Teams[],2,FALSE)</f>
        <v>3</v>
      </c>
      <c r="G811" s="3">
        <f>VLOOKUP(Players[Pos],Positions[],2,FALSE)</f>
        <v>3</v>
      </c>
      <c r="H811" s="3" t="str">
        <f>CONCATENATE("INSERT INTO Players(playerName,positionId,teamId) VALUES ('",Players[Name],"',",Players[PositionId],",",Players[TeamId],")")</f>
        <v>INSERT INTO Players(playerName,positionId,teamId) VALUES ('Quincy Adeboyejo',3,3)</v>
      </c>
      <c r="I811" s="3" t="str">
        <f>CONCATENATE("INSERT INTO Assignments(playerId,rosterId,round,pick) VALUES (",Players[PlayerId],",0,0,0)")</f>
        <v>INSERT INTO Assignments(playerId,rosterId,round,pick) VALUES (810,0,0,0)</v>
      </c>
    </row>
    <row r="812" spans="1:9" x14ac:dyDescent="0.25">
      <c r="A812" s="16">
        <v>811</v>
      </c>
      <c r="B812" s="16" t="s">
        <v>779</v>
      </c>
      <c r="C812" s="16">
        <v>811</v>
      </c>
      <c r="D812" s="16" t="s">
        <v>10</v>
      </c>
      <c r="E812" s="16" t="s">
        <v>14</v>
      </c>
      <c r="F812" s="6">
        <f>VLOOKUP(Players[Team],Teams[],2,FALSE)</f>
        <v>3</v>
      </c>
      <c r="G812" s="3">
        <f>VLOOKUP(Players[Pos],Positions[],2,FALSE)</f>
        <v>3</v>
      </c>
      <c r="H812" s="3" t="str">
        <f>CONCATENATE("INSERT INTO Players(playerName,positionId,teamId) VALUES ('",Players[Name],"',",Players[PositionId],",",Players[TeamId],")")</f>
        <v>INSERT INTO Players(playerName,positionId,teamId) VALUES ('C.J. Board',3,3)</v>
      </c>
      <c r="I812" s="3" t="str">
        <f>CONCATENATE("INSERT INTO Assignments(playerId,rosterId,round,pick) VALUES (",Players[PlayerId],",0,0,0)")</f>
        <v>INSERT INTO Assignments(playerId,rosterId,round,pick) VALUES (811,0,0,0)</v>
      </c>
    </row>
    <row r="813" spans="1:9" x14ac:dyDescent="0.25">
      <c r="A813" s="16">
        <v>812</v>
      </c>
      <c r="B813" s="16" t="s">
        <v>1185</v>
      </c>
      <c r="C813" s="16">
        <v>812</v>
      </c>
      <c r="D813" s="5" t="s">
        <v>34</v>
      </c>
      <c r="E813" s="5" t="s">
        <v>5</v>
      </c>
      <c r="F813" s="6">
        <f>VLOOKUP(Players[Team],Teams[],2,FALSE)</f>
        <v>6</v>
      </c>
      <c r="G813" s="3">
        <f>VLOOKUP(Players[Pos],Positions[],2,FALSE)</f>
        <v>2</v>
      </c>
      <c r="H813" s="3" t="str">
        <f>CONCATENATE("INSERT INTO Players(playerName,positionId,teamId) VALUES ('",Players[Name],"',",Players[PositionId],",",Players[TeamId],")")</f>
        <v>INSERT INTO Players(playerName,positionId,teamId) VALUES ('Taquan Mizzell',2,6)</v>
      </c>
      <c r="I813" s="3" t="str">
        <f>CONCATENATE("INSERT INTO Assignments(playerId,rosterId,round,pick) VALUES (",Players[PlayerId],",0,0,0)")</f>
        <v>INSERT INTO Assignments(playerId,rosterId,round,pick) VALUES (812,0,0,0)</v>
      </c>
    </row>
    <row r="814" spans="1:9" x14ac:dyDescent="0.25">
      <c r="A814" s="16">
        <v>813</v>
      </c>
      <c r="B814" s="16" t="s">
        <v>1135</v>
      </c>
      <c r="C814" s="16">
        <v>813</v>
      </c>
      <c r="D814" s="5" t="s">
        <v>10</v>
      </c>
      <c r="E814" s="5" t="s">
        <v>5</v>
      </c>
      <c r="F814" s="6">
        <f>VLOOKUP(Players[Team],Teams[],2,FALSE)</f>
        <v>3</v>
      </c>
      <c r="G814" s="3">
        <f>VLOOKUP(Players[Pos],Positions[],2,FALSE)</f>
        <v>2</v>
      </c>
      <c r="H814" s="3" t="str">
        <f>CONCATENATE("INSERT INTO Players(playerName,positionId,teamId) VALUES ('",Players[Name],"',",Players[PositionId],",",Players[TeamId],")")</f>
        <v>INSERT INTO Players(playerName,positionId,teamId) VALUES ('Ricky Ortiz',2,3)</v>
      </c>
      <c r="I814" s="3" t="str">
        <f>CONCATENATE("INSERT INTO Assignments(playerId,rosterId,round,pick) VALUES (",Players[PlayerId],",0,0,0)")</f>
        <v>INSERT INTO Assignments(playerId,rosterId,round,pick) VALUES (813,0,0,0)</v>
      </c>
    </row>
    <row r="815" spans="1:9" x14ac:dyDescent="0.25">
      <c r="A815" s="16">
        <v>814</v>
      </c>
      <c r="B815" s="16" t="s">
        <v>825</v>
      </c>
      <c r="C815" s="16">
        <v>814</v>
      </c>
      <c r="D815" s="16" t="s">
        <v>32</v>
      </c>
      <c r="E815" s="16" t="s">
        <v>5</v>
      </c>
      <c r="F815" s="6">
        <f>VLOOKUP(Players[Team],Teams[],2,FALSE)</f>
        <v>14</v>
      </c>
      <c r="G815" s="3">
        <f>VLOOKUP(Players[Pos],Positions[],2,FALSE)</f>
        <v>2</v>
      </c>
      <c r="H815" s="3" t="str">
        <f>CONCATENATE("INSERT INTO Players(playerName,positionId,teamId) VALUES ('",Players[Name],"',",Players[PositionId],",",Players[TeamId],")")</f>
        <v>INSERT INTO Players(playerName,positionId,teamId) VALUES ('Dalton Crossan',2,14)</v>
      </c>
      <c r="I815" s="3" t="str">
        <f>CONCATENATE("INSERT INTO Assignments(playerId,rosterId,round,pick) VALUES (",Players[PlayerId],",0,0,0)")</f>
        <v>INSERT INTO Assignments(playerId,rosterId,round,pick) VALUES (814,0,0,0)</v>
      </c>
    </row>
    <row r="816" spans="1:9" x14ac:dyDescent="0.25">
      <c r="A816" s="16">
        <v>815</v>
      </c>
      <c r="B816" s="16" t="s">
        <v>841</v>
      </c>
      <c r="C816" s="16">
        <v>815</v>
      </c>
      <c r="D816" s="16" t="s">
        <v>32</v>
      </c>
      <c r="E816" s="16" t="s">
        <v>46</v>
      </c>
      <c r="F816" s="6">
        <f>VLOOKUP(Players[Team],Teams[],2,FALSE)</f>
        <v>14</v>
      </c>
      <c r="G816" s="3">
        <f>VLOOKUP(Players[Pos],Positions[],2,FALSE)</f>
        <v>4</v>
      </c>
      <c r="H816" s="3" t="str">
        <f>CONCATENATE("INSERT INTO Players(playerName,positionId,teamId) VALUES ('",Players[Name],"',",Players[PositionId],",",Players[TeamId],")")</f>
        <v>INSERT INTO Players(playerName,positionId,teamId) VALUES ('Darrell Daniels',4,14)</v>
      </c>
      <c r="I816" s="3" t="str">
        <f>CONCATENATE("INSERT INTO Assignments(playerId,rosterId,round,pick) VALUES (",Players[PlayerId],",0,0,0)")</f>
        <v>INSERT INTO Assignments(playerId,rosterId,round,pick) VALUES (815,0,0,0)</v>
      </c>
    </row>
    <row r="817" spans="1:9" x14ac:dyDescent="0.25">
      <c r="A817" s="16">
        <v>816</v>
      </c>
      <c r="B817" s="16" t="s">
        <v>206</v>
      </c>
      <c r="C817" s="16">
        <v>816</v>
      </c>
      <c r="D817" s="5" t="s">
        <v>56</v>
      </c>
      <c r="E817" s="5" t="s">
        <v>14</v>
      </c>
      <c r="F817" s="6">
        <f>VLOOKUP(Players[Team],Teams[],2,FALSE)</f>
        <v>4</v>
      </c>
      <c r="G817" s="3">
        <f>VLOOKUP(Players[Pos],Positions[],2,FALSE)</f>
        <v>3</v>
      </c>
      <c r="H817" s="3" t="str">
        <f>CONCATENATE("INSERT INTO Players(playerName,positionId,teamId) VALUES ('",Players[Name],"',",Players[PositionId],",",Players[TeamId],")")</f>
        <v>INSERT INTO Players(playerName,positionId,teamId) VALUES ('Rod Streater',3,4)</v>
      </c>
      <c r="I817" s="3" t="str">
        <f>CONCATENATE("INSERT INTO Assignments(playerId,rosterId,round,pick) VALUES (",Players[PlayerId],",0,0,0)")</f>
        <v>INSERT INTO Assignments(playerId,rosterId,round,pick) VALUES (816,0,0,0)</v>
      </c>
    </row>
    <row r="818" spans="1:9" x14ac:dyDescent="0.25">
      <c r="A818" s="16">
        <v>817</v>
      </c>
      <c r="B818" s="16" t="s">
        <v>1220</v>
      </c>
      <c r="C818" s="16">
        <v>817</v>
      </c>
      <c r="D818" s="5" t="s">
        <v>50</v>
      </c>
      <c r="E818" s="5" t="s">
        <v>14</v>
      </c>
      <c r="F818" s="6">
        <f>VLOOKUP(Players[Team],Teams[],2,FALSE)</f>
        <v>17</v>
      </c>
      <c r="G818" s="3">
        <f>VLOOKUP(Players[Pos],Positions[],2,FALSE)</f>
        <v>3</v>
      </c>
      <c r="H818" s="3" t="str">
        <f>CONCATENATE("INSERT INTO Players(playerName,positionId,teamId) VALUES ('",Players[Name],"',",Players[PositionId],",",Players[TeamId],")")</f>
        <v>INSERT INTO Players(playerName,positionId,teamId) VALUES ('Trey Griffey',3,17)</v>
      </c>
      <c r="I818" s="3" t="str">
        <f>CONCATENATE("INSERT INTO Assignments(playerId,rosterId,round,pick) VALUES (",Players[PlayerId],",0,0,0)")</f>
        <v>INSERT INTO Assignments(playerId,rosterId,round,pick) VALUES (817,0,0,0)</v>
      </c>
    </row>
    <row r="819" spans="1:9" x14ac:dyDescent="0.25">
      <c r="A819" s="16">
        <v>818</v>
      </c>
      <c r="B819" s="16" t="s">
        <v>777</v>
      </c>
      <c r="C819" s="16">
        <v>818</v>
      </c>
      <c r="D819" s="16" t="s">
        <v>32</v>
      </c>
      <c r="E819" s="16" t="s">
        <v>14</v>
      </c>
      <c r="F819" s="6">
        <f>VLOOKUP(Players[Team],Teams[],2,FALSE)</f>
        <v>14</v>
      </c>
      <c r="G819" s="3">
        <f>VLOOKUP(Players[Pos],Positions[],2,FALSE)</f>
        <v>3</v>
      </c>
      <c r="H819" s="3" t="str">
        <f>CONCATENATE("INSERT INTO Players(playerName,positionId,teamId) VALUES ('",Players[Name],"',",Players[PositionId],",",Players[TeamId],")")</f>
        <v>INSERT INTO Players(playerName,positionId,teamId) VALUES ('Bug Howard',3,14)</v>
      </c>
      <c r="I819" s="3" t="str">
        <f>CONCATENATE("INSERT INTO Assignments(playerId,rosterId,round,pick) VALUES (",Players[PlayerId],",0,0,0)")</f>
        <v>INSERT INTO Assignments(playerId,rosterId,round,pick) VALUES (818,0,0,0)</v>
      </c>
    </row>
    <row r="820" spans="1:9" x14ac:dyDescent="0.25">
      <c r="A820" s="16">
        <v>819</v>
      </c>
      <c r="B820" s="16" t="s">
        <v>812</v>
      </c>
      <c r="C820" s="16">
        <v>819</v>
      </c>
      <c r="D820" s="16" t="s">
        <v>32</v>
      </c>
      <c r="E820" s="16" t="s">
        <v>46</v>
      </c>
      <c r="F820" s="6">
        <f>VLOOKUP(Players[Team],Teams[],2,FALSE)</f>
        <v>14</v>
      </c>
      <c r="G820" s="3">
        <f>VLOOKUP(Players[Pos],Positions[],2,FALSE)</f>
        <v>4</v>
      </c>
      <c r="H820" s="3" t="str">
        <f>CONCATENATE("INSERT INTO Players(playerName,positionId,teamId) VALUES ('",Players[Name],"',",Players[PositionId],",",Players[TeamId],")")</f>
        <v>INSERT INTO Players(playerName,positionId,teamId) VALUES ('Colin Jeter',4,14)</v>
      </c>
      <c r="I820" s="3" t="str">
        <f>CONCATENATE("INSERT INTO Assignments(playerId,rosterId,round,pick) VALUES (",Players[PlayerId],",0,0,0)")</f>
        <v>INSERT INTO Assignments(playerId,rosterId,round,pick) VALUES (819,0,0,0)</v>
      </c>
    </row>
    <row r="821" spans="1:9" x14ac:dyDescent="0.25">
      <c r="A821" s="16">
        <v>820</v>
      </c>
      <c r="B821" s="16" t="s">
        <v>967</v>
      </c>
      <c r="C821" s="16">
        <v>820</v>
      </c>
      <c r="D821" s="5" t="s">
        <v>27</v>
      </c>
      <c r="E821" s="5" t="s">
        <v>14</v>
      </c>
      <c r="F821" s="6">
        <f>VLOOKUP(Players[Team],Teams[],2,FALSE)</f>
        <v>21</v>
      </c>
      <c r="G821" s="3">
        <f>VLOOKUP(Players[Pos],Positions[],2,FALSE)</f>
        <v>3</v>
      </c>
      <c r="H821" s="3" t="str">
        <f>CONCATENATE("INSERT INTO Players(playerName,positionId,teamId) VALUES ('",Players[Name],"',",Players[PositionId],",",Players[TeamId],")")</f>
        <v>INSERT INTO Players(playerName,positionId,teamId) VALUES ('Jerome Lane',3,21)</v>
      </c>
      <c r="I821" s="3" t="str">
        <f>CONCATENATE("INSERT INTO Assignments(playerId,rosterId,round,pick) VALUES (",Players[PlayerId],",0,0,0)")</f>
        <v>INSERT INTO Assignments(playerId,rosterId,round,pick) VALUES (820,0,0,0)</v>
      </c>
    </row>
    <row r="822" spans="1:9" x14ac:dyDescent="0.25">
      <c r="A822" s="16">
        <v>821</v>
      </c>
      <c r="B822" s="16" t="s">
        <v>984</v>
      </c>
      <c r="C822" s="16">
        <v>821</v>
      </c>
      <c r="D822" s="5" t="s">
        <v>32</v>
      </c>
      <c r="E822" s="5" t="s">
        <v>14</v>
      </c>
      <c r="F822" s="6">
        <f>VLOOKUP(Players[Team],Teams[],2,FALSE)</f>
        <v>14</v>
      </c>
      <c r="G822" s="3">
        <f>VLOOKUP(Players[Pos],Positions[],2,FALSE)</f>
        <v>3</v>
      </c>
      <c r="H822" s="3" t="str">
        <f>CONCATENATE("INSERT INTO Players(playerName,positionId,teamId) VALUES ('",Players[Name],"',",Players[PositionId],",",Players[TeamId],")")</f>
        <v>INSERT INTO Players(playerName,positionId,teamId) VALUES ('JoJo Natson Jr.',3,14)</v>
      </c>
      <c r="I822" s="3" t="str">
        <f>CONCATENATE("INSERT INTO Assignments(playerId,rosterId,round,pick) VALUES (",Players[PlayerId],",0,0,0)")</f>
        <v>INSERT INTO Assignments(playerId,rosterId,round,pick) VALUES (821,0,0,0)</v>
      </c>
    </row>
    <row r="823" spans="1:9" x14ac:dyDescent="0.25">
      <c r="A823" s="16">
        <v>822</v>
      </c>
      <c r="B823" s="16" t="s">
        <v>762</v>
      </c>
      <c r="C823" s="16">
        <v>822</v>
      </c>
      <c r="D823" s="16" t="s">
        <v>12</v>
      </c>
      <c r="E823" s="16" t="s">
        <v>5</v>
      </c>
      <c r="F823" s="6">
        <f>VLOOKUP(Players[Team],Teams[],2,FALSE)</f>
        <v>31</v>
      </c>
      <c r="G823" s="3">
        <f>VLOOKUP(Players[Pos],Positions[],2,FALSE)</f>
        <v>2</v>
      </c>
      <c r="H823" s="3" t="str">
        <f>CONCATENATE("INSERT INTO Players(playerName,positionId,teamId) VALUES ('",Players[Name],"',",Players[PositionId],",",Players[TeamId],")")</f>
        <v>INSERT INTO Players(playerName,positionId,teamId) VALUES ('Brandon Radcliff',2,31)</v>
      </c>
      <c r="I823" s="3" t="str">
        <f>CONCATENATE("INSERT INTO Assignments(playerId,rosterId,round,pick) VALUES (",Players[PlayerId],",0,0,0)")</f>
        <v>INSERT INTO Assignments(playerId,rosterId,round,pick) VALUES (822,0,0,0)</v>
      </c>
    </row>
    <row r="824" spans="1:9" x14ac:dyDescent="0.25">
      <c r="A824" s="16">
        <v>823</v>
      </c>
      <c r="B824" s="16" t="s">
        <v>1116</v>
      </c>
      <c r="C824" s="16">
        <v>823</v>
      </c>
      <c r="D824" s="5" t="s">
        <v>32</v>
      </c>
      <c r="E824" s="5" t="s">
        <v>1</v>
      </c>
      <c r="F824" s="6">
        <f>VLOOKUP(Players[Team],Teams[],2,FALSE)</f>
        <v>14</v>
      </c>
      <c r="G824" s="3">
        <f>VLOOKUP(Players[Pos],Positions[],2,FALSE)</f>
        <v>1</v>
      </c>
      <c r="H824" s="3" t="str">
        <f>CONCATENATE("INSERT INTO Players(playerName,positionId,teamId) VALUES ('",Players[Name],"',",Players[PositionId],",",Players[TeamId],")")</f>
        <v>INSERT INTO Players(playerName,positionId,teamId) VALUES ('Phillip Walker',1,14)</v>
      </c>
      <c r="I824" s="3" t="str">
        <f>CONCATENATE("INSERT INTO Assignments(playerId,rosterId,round,pick) VALUES (",Players[PlayerId],",0,0,0)")</f>
        <v>INSERT INTO Assignments(playerId,rosterId,round,pick) VALUES (823,0,0,0)</v>
      </c>
    </row>
    <row r="825" spans="1:9" x14ac:dyDescent="0.25">
      <c r="A825" s="16">
        <v>824</v>
      </c>
      <c r="B825" s="16" t="s">
        <v>1188</v>
      </c>
      <c r="C825" s="16">
        <v>824</v>
      </c>
      <c r="D825" s="5" t="s">
        <v>41</v>
      </c>
      <c r="E825" s="5" t="s">
        <v>46</v>
      </c>
      <c r="F825" s="6">
        <f>VLOOKUP(Players[Team],Teams[],2,FALSE)</f>
        <v>8</v>
      </c>
      <c r="G825" s="3">
        <f>VLOOKUP(Players[Pos],Positions[],2,FALSE)</f>
        <v>4</v>
      </c>
      <c r="H825" s="3" t="str">
        <f>CONCATENATE("INSERT INTO Players(playerName,positionId,teamId) VALUES ('",Players[Name],"',",Players[PositionId],",",Players[TeamId],")")</f>
        <v>INSERT INTO Players(playerName,positionId,teamId) VALUES ('Taylor McNamara',4,8)</v>
      </c>
      <c r="I825" s="3" t="str">
        <f>CONCATENATE("INSERT INTO Assignments(playerId,rosterId,round,pick) VALUES (",Players[PlayerId],",0,0,0)")</f>
        <v>INSERT INTO Assignments(playerId,rosterId,round,pick) VALUES (824,0,0,0)</v>
      </c>
    </row>
    <row r="826" spans="1:9" x14ac:dyDescent="0.25">
      <c r="A826" s="16">
        <v>825</v>
      </c>
      <c r="B826" s="16" t="s">
        <v>1229</v>
      </c>
      <c r="C826" s="16">
        <v>825</v>
      </c>
      <c r="D826" s="5" t="s">
        <v>31</v>
      </c>
      <c r="E826" s="5" t="s">
        <v>14</v>
      </c>
      <c r="F826" s="6">
        <f>VLOOKUP(Players[Team],Teams[],2,FALSE)</f>
        <v>28</v>
      </c>
      <c r="G826" s="3">
        <f>VLOOKUP(Players[Pos],Positions[],2,FALSE)</f>
        <v>3</v>
      </c>
      <c r="H826" s="3" t="str">
        <f>CONCATENATE("INSERT INTO Players(playerName,positionId,teamId) VALUES ('",Players[Name],"',",Players[PositionId],",",Players[TeamId],")")</f>
        <v>INSERT INTO Players(playerName,positionId,teamId) VALUES ('Victor Bolden Jr.',3,28)</v>
      </c>
      <c r="I826" s="3" t="str">
        <f>CONCATENATE("INSERT INTO Assignments(playerId,rosterId,round,pick) VALUES (",Players[PlayerId],",0,0,0)")</f>
        <v>INSERT INTO Assignments(playerId,rosterId,round,pick) VALUES (825,0,0,0)</v>
      </c>
    </row>
    <row r="827" spans="1:9" x14ac:dyDescent="0.25">
      <c r="A827" s="16">
        <v>826</v>
      </c>
      <c r="B827" s="16" t="s">
        <v>753</v>
      </c>
      <c r="C827" s="16">
        <v>826</v>
      </c>
      <c r="D827" s="16" t="s">
        <v>10</v>
      </c>
      <c r="E827" s="16" t="s">
        <v>5</v>
      </c>
      <c r="F827" s="6">
        <f>VLOOKUP(Players[Team],Teams[],2,FALSE)</f>
        <v>3</v>
      </c>
      <c r="G827" s="3">
        <f>VLOOKUP(Players[Pos],Positions[],2,FALSE)</f>
        <v>2</v>
      </c>
      <c r="H827" s="3" t="str">
        <f>CONCATENATE("INSERT INTO Players(playerName,positionId,teamId) VALUES ('",Players[Name],"',",Players[PositionId],",",Players[TeamId],")")</f>
        <v>INSERT INTO Players(playerName,positionId,teamId) VALUES ('Bobby Rainey',2,3)</v>
      </c>
      <c r="I827" s="3" t="str">
        <f>CONCATENATE("INSERT INTO Assignments(playerId,rosterId,round,pick) VALUES (",Players[PlayerId],",0,0,0)")</f>
        <v>INSERT INTO Assignments(playerId,rosterId,round,pick) VALUES (826,0,0,0)</v>
      </c>
    </row>
    <row r="828" spans="1:9" x14ac:dyDescent="0.25">
      <c r="A828" s="16">
        <v>827</v>
      </c>
      <c r="B828" s="16" t="s">
        <v>1028</v>
      </c>
      <c r="C828" s="16">
        <v>827</v>
      </c>
      <c r="D828" s="5" t="s">
        <v>31</v>
      </c>
      <c r="E828" s="5" t="s">
        <v>14</v>
      </c>
      <c r="F828" s="6">
        <f>VLOOKUP(Players[Team],Teams[],2,FALSE)</f>
        <v>28</v>
      </c>
      <c r="G828" s="3">
        <f>VLOOKUP(Players[Pos],Positions[],2,FALSE)</f>
        <v>3</v>
      </c>
      <c r="H828" s="3" t="str">
        <f>CONCATENATE("INSERT INTO Players(playerName,positionId,teamId) VALUES ('",Players[Name],"',",Players[PositionId],",",Players[TeamId],")")</f>
        <v>INSERT INTO Players(playerName,positionId,teamId) VALUES ('Kendrick Bourne',3,28)</v>
      </c>
      <c r="I828" s="3" t="str">
        <f>CONCATENATE("INSERT INTO Assignments(playerId,rosterId,round,pick) VALUES (",Players[PlayerId],",0,0,0)")</f>
        <v>INSERT INTO Assignments(playerId,rosterId,round,pick) VALUES (827,0,0,0)</v>
      </c>
    </row>
    <row r="829" spans="1:9" x14ac:dyDescent="0.25">
      <c r="A829" s="16">
        <v>828</v>
      </c>
      <c r="B829" s="16" t="s">
        <v>342</v>
      </c>
      <c r="C829" s="16">
        <v>828</v>
      </c>
      <c r="D829" s="16" t="s">
        <v>34</v>
      </c>
      <c r="E829" s="16" t="s">
        <v>14</v>
      </c>
      <c r="F829" s="6">
        <f>VLOOKUP(Players[Team],Teams[],2,FALSE)</f>
        <v>6</v>
      </c>
      <c r="G829" s="3">
        <f>VLOOKUP(Players[Pos],Positions[],2,FALSE)</f>
        <v>3</v>
      </c>
      <c r="H829" s="3" t="str">
        <f>CONCATENATE("INSERT INTO Players(playerName,positionId,teamId) VALUES ('",Players[Name],"',",Players[PositionId],",",Players[TeamId],")")</f>
        <v>INSERT INTO Players(playerName,positionId,teamId) VALUES ('Deonte Thompson',3,6)</v>
      </c>
      <c r="I829" s="3" t="str">
        <f>CONCATENATE("INSERT INTO Assignments(playerId,rosterId,round,pick) VALUES (",Players[PlayerId],",0,0,0)")</f>
        <v>INSERT INTO Assignments(playerId,rosterId,round,pick) VALUES (828,0,0,0)</v>
      </c>
    </row>
    <row r="830" spans="1:9" x14ac:dyDescent="0.25">
      <c r="A830" s="16">
        <v>829</v>
      </c>
      <c r="B830" s="16" t="s">
        <v>1009</v>
      </c>
      <c r="C830" s="16">
        <v>829</v>
      </c>
      <c r="D830" s="5" t="s">
        <v>694</v>
      </c>
      <c r="E830" s="5" t="s">
        <v>14</v>
      </c>
      <c r="F830" s="6">
        <f>VLOOKUP(Players[Team],Teams[],2,FALSE)</f>
        <v>29</v>
      </c>
      <c r="G830" s="3">
        <f>VLOOKUP(Players[Pos],Positions[],2,FALSE)</f>
        <v>3</v>
      </c>
      <c r="H830" s="3" t="str">
        <f>CONCATENATE("INSERT INTO Players(playerName,positionId,teamId) VALUES ('",Players[Name],"',",Players[PositionId],",",Players[TeamId],")")</f>
        <v>INSERT INTO Players(playerName,positionId,teamId) VALUES ('K.D. Cannon',3,29)</v>
      </c>
      <c r="I830" s="3" t="str">
        <f>CONCATENATE("INSERT INTO Assignments(playerId,rosterId,round,pick) VALUES (",Players[PlayerId],",0,0,0)")</f>
        <v>INSERT INTO Assignments(playerId,rosterId,round,pick) VALUES (829,0,0,0)</v>
      </c>
    </row>
    <row r="831" spans="1:9" x14ac:dyDescent="0.25">
      <c r="A831" s="16">
        <v>830</v>
      </c>
      <c r="B831" s="16" t="s">
        <v>811</v>
      </c>
      <c r="C831" s="16">
        <v>830</v>
      </c>
      <c r="D831" s="19" t="s">
        <v>31</v>
      </c>
      <c r="E831" s="19" t="s">
        <v>46</v>
      </c>
      <c r="F831" s="6">
        <f>VLOOKUP(Players[Team],Teams[],2,FALSE)</f>
        <v>28</v>
      </c>
      <c r="G831" s="3">
        <f>VLOOKUP(Players[Pos],Positions[],2,FALSE)</f>
        <v>4</v>
      </c>
      <c r="H831" s="3" t="str">
        <f>CONCATENATE("INSERT INTO Players(playerName,positionId,teamId) VALUES ('",Players[Name],"',",Players[PositionId],",",Players[TeamId],")")</f>
        <v>INSERT INTO Players(playerName,positionId,teamId) VALUES ('Cole Hikutini',4,28)</v>
      </c>
      <c r="I831" s="3" t="str">
        <f>CONCATENATE("INSERT INTO Assignments(playerId,rosterId,round,pick) VALUES (",Players[PlayerId],",0,0,0)")</f>
        <v>INSERT INTO Assignments(playerId,rosterId,round,pick) VALUES (830,0,0,0)</v>
      </c>
    </row>
    <row r="832" spans="1:9" x14ac:dyDescent="0.25">
      <c r="A832" s="16">
        <v>831</v>
      </c>
      <c r="B832" s="16" t="s">
        <v>1225</v>
      </c>
      <c r="C832" s="16">
        <v>831</v>
      </c>
      <c r="D832" s="5" t="s">
        <v>31</v>
      </c>
      <c r="E832" s="5" t="s">
        <v>5</v>
      </c>
      <c r="F832" s="6">
        <f>VLOOKUP(Players[Team],Teams[],2,FALSE)</f>
        <v>28</v>
      </c>
      <c r="G832" s="3">
        <f>VLOOKUP(Players[Pos],Positions[],2,FALSE)</f>
        <v>2</v>
      </c>
      <c r="H832" s="3" t="str">
        <f>CONCATENATE("INSERT INTO Players(playerName,positionId,teamId) VALUES ('",Players[Name],"',",Players[PositionId],",",Players[TeamId],")")</f>
        <v>INSERT INTO Players(playerName,positionId,teamId) VALUES ('Tyler McCloskey',2,28)</v>
      </c>
      <c r="I832" s="3" t="str">
        <f>CONCATENATE("INSERT INTO Assignments(playerId,rosterId,round,pick) VALUES (",Players[PlayerId],",0,0,0)")</f>
        <v>INSERT INTO Assignments(playerId,rosterId,round,pick) VALUES (831,0,0,0)</v>
      </c>
    </row>
    <row r="833" spans="1:9" x14ac:dyDescent="0.25">
      <c r="A833" s="16">
        <v>832</v>
      </c>
      <c r="B833" s="16" t="s">
        <v>1103</v>
      </c>
      <c r="C833" s="16">
        <v>832</v>
      </c>
      <c r="D833" s="5" t="s">
        <v>31</v>
      </c>
      <c r="E833" s="5" t="s">
        <v>1</v>
      </c>
      <c r="F833" s="6">
        <f>VLOOKUP(Players[Team],Teams[],2,FALSE)</f>
        <v>28</v>
      </c>
      <c r="G833" s="3">
        <f>VLOOKUP(Players[Pos],Positions[],2,FALSE)</f>
        <v>1</v>
      </c>
      <c r="H833" s="3" t="str">
        <f>CONCATENATE("INSERT INTO Players(playerName,positionId,teamId) VALUES ('",Players[Name],"',",Players[PositionId],",",Players[TeamId],")")</f>
        <v>INSERT INTO Players(playerName,positionId,teamId) VALUES ('Nick Mullens',1,28)</v>
      </c>
      <c r="I833" s="3" t="str">
        <f>CONCATENATE("INSERT INTO Assignments(playerId,rosterId,round,pick) VALUES (",Players[PlayerId],",0,0,0)")</f>
        <v>INSERT INTO Assignments(playerId,rosterId,round,pick) VALUES (832,0,0,0)</v>
      </c>
    </row>
    <row r="834" spans="1:9" x14ac:dyDescent="0.25">
      <c r="A834" s="16">
        <v>833</v>
      </c>
      <c r="B834" s="16" t="s">
        <v>772</v>
      </c>
      <c r="C834" s="16">
        <v>833</v>
      </c>
      <c r="D834" s="16" t="s">
        <v>29</v>
      </c>
      <c r="E834" s="16" t="s">
        <v>14</v>
      </c>
      <c r="F834" s="6">
        <f>VLOOKUP(Players[Team],Teams[],2,FALSE)</f>
        <v>22</v>
      </c>
      <c r="G834" s="3">
        <f>VLOOKUP(Players[Pos],Positions[],2,FALSE)</f>
        <v>3</v>
      </c>
      <c r="H834" s="3" t="str">
        <f>CONCATENATE("INSERT INTO Players(playerName,positionId,teamId) VALUES ('",Players[Name],"',",Players[PositionId],",",Players[TeamId],")")</f>
        <v>INSERT INTO Players(playerName,positionId,teamId) VALUES ('Brisly Estime',3,22)</v>
      </c>
      <c r="I834" s="3" t="str">
        <f>CONCATENATE("INSERT INTO Assignments(playerId,rosterId,round,pick) VALUES (",Players[PlayerId],",0,0,0)")</f>
        <v>INSERT INTO Assignments(playerId,rosterId,round,pick) VALUES (833,0,0,0)</v>
      </c>
    </row>
    <row r="835" spans="1:9" x14ac:dyDescent="0.25">
      <c r="A835" s="16">
        <v>834</v>
      </c>
      <c r="B835" s="16" t="s">
        <v>727</v>
      </c>
      <c r="C835" s="16">
        <v>834</v>
      </c>
      <c r="D835" s="16" t="s">
        <v>29</v>
      </c>
      <c r="E835" s="16" t="s">
        <v>5</v>
      </c>
      <c r="F835" s="6">
        <f>VLOOKUP(Players[Team],Teams[],2,FALSE)</f>
        <v>22</v>
      </c>
      <c r="G835" s="3">
        <f>VLOOKUP(Players[Pos],Positions[],2,FALSE)</f>
        <v>2</v>
      </c>
      <c r="H835" s="3" t="str">
        <f>CONCATENATE("INSERT INTO Players(playerName,positionId,teamId) VALUES ('",Players[Name],"',",Players[PositionId],",",Players[TeamId],")")</f>
        <v>INSERT INTO Players(playerName,positionId,teamId) VALUES ('Anthony Firkser',2,22)</v>
      </c>
      <c r="I835" s="3" t="str">
        <f>CONCATENATE("INSERT INTO Assignments(playerId,rosterId,round,pick) VALUES (",Players[PlayerId],",0,0,0)")</f>
        <v>INSERT INTO Assignments(playerId,rosterId,round,pick) VALUES (834,0,0,0)</v>
      </c>
    </row>
    <row r="836" spans="1:9" x14ac:dyDescent="0.25">
      <c r="A836" s="16">
        <v>835</v>
      </c>
      <c r="B836" s="16" t="s">
        <v>903</v>
      </c>
      <c r="C836" s="16">
        <v>835</v>
      </c>
      <c r="D836" s="16" t="s">
        <v>29</v>
      </c>
      <c r="E836" s="16" t="s">
        <v>14</v>
      </c>
      <c r="F836" s="6">
        <f>VLOOKUP(Players[Team],Teams[],2,FALSE)</f>
        <v>22</v>
      </c>
      <c r="G836" s="3">
        <f>VLOOKUP(Players[Pos],Positions[],2,FALSE)</f>
        <v>3</v>
      </c>
      <c r="H836" s="3" t="str">
        <f>CONCATENATE("INSERT INTO Players(playerName,positionId,teamId) VALUES ('",Players[Name],"',",Players[PositionId],",",Players[TeamId],")")</f>
        <v>INSERT INTO Players(playerName,positionId,teamId) VALUES ('Gabe Marks',3,22)</v>
      </c>
      <c r="I836" s="3" t="str">
        <f>CONCATENATE("INSERT INTO Assignments(playerId,rosterId,round,pick) VALUES (",Players[PlayerId],",0,0,0)")</f>
        <v>INSERT INTO Assignments(playerId,rosterId,round,pick) VALUES (835,0,0,0)</v>
      </c>
    </row>
    <row r="837" spans="1:9" x14ac:dyDescent="0.25">
      <c r="A837" s="16">
        <v>836</v>
      </c>
      <c r="B837" s="16" t="s">
        <v>791</v>
      </c>
      <c r="C837" s="16">
        <v>836</v>
      </c>
      <c r="D837" s="16" t="s">
        <v>66</v>
      </c>
      <c r="E837" s="16" t="s">
        <v>46</v>
      </c>
      <c r="F837" s="6">
        <f>VLOOKUP(Players[Team],Teams[],2,FALSE)</f>
        <v>7</v>
      </c>
      <c r="G837" s="3">
        <f>VLOOKUP(Players[Pos],Positions[],2,FALSE)</f>
        <v>4</v>
      </c>
      <c r="H837" s="3" t="str">
        <f>CONCATENATE("INSERT INTO Players(playerName,positionId,teamId) VALUES ('",Players[Name],"',",Players[PositionId],",",Players[TeamId],")")</f>
        <v>INSERT INTO Players(playerName,positionId,teamId) VALUES ('Cethan Carter',4,7)</v>
      </c>
      <c r="I837" s="3" t="str">
        <f>CONCATENATE("INSERT INTO Assignments(playerId,rosterId,round,pick) VALUES (",Players[PlayerId],",0,0,0)")</f>
        <v>INSERT INTO Assignments(playerId,rosterId,round,pick) VALUES (836,0,0,0)</v>
      </c>
    </row>
    <row r="838" spans="1:9" x14ac:dyDescent="0.25">
      <c r="A838" s="16">
        <v>837</v>
      </c>
      <c r="B838" s="16" t="s">
        <v>355</v>
      </c>
      <c r="C838" s="16">
        <v>837</v>
      </c>
      <c r="D838" s="5" t="s">
        <v>7</v>
      </c>
      <c r="E838" s="5" t="s">
        <v>1</v>
      </c>
      <c r="F838" s="6">
        <f>VLOOKUP(Players[Team],Teams[],2,FALSE)</f>
        <v>18</v>
      </c>
      <c r="G838" s="3">
        <f>VLOOKUP(Players[Pos],Positions[],2,FALSE)</f>
        <v>1</v>
      </c>
      <c r="H838" s="3" t="str">
        <f>CONCATENATE("INSERT INTO Players(playerName,positionId,teamId) VALUES ('",Players[Name],"',",Players[PositionId],",",Players[TeamId],")")</f>
        <v>INSERT INTO Players(playerName,positionId,teamId) VALUES ('Case Keenum',1,18)</v>
      </c>
      <c r="I838" s="3" t="str">
        <f>CONCATENATE("INSERT INTO Assignments(playerId,rosterId,round,pick) VALUES (",Players[PlayerId],",0,0,0)")</f>
        <v>INSERT INTO Assignments(playerId,rosterId,round,pick) VALUES (837,0,0,0)</v>
      </c>
    </row>
    <row r="839" spans="1:9" x14ac:dyDescent="0.25">
      <c r="A839" s="16">
        <v>838</v>
      </c>
      <c r="B839" s="16" t="s">
        <v>1017</v>
      </c>
      <c r="C839" s="16">
        <v>838</v>
      </c>
      <c r="D839" s="5" t="s">
        <v>37</v>
      </c>
      <c r="E839" s="5" t="s">
        <v>14</v>
      </c>
      <c r="F839" s="6">
        <f>VLOOKUP(Players[Team],Teams[],2,FALSE)</f>
        <v>9</v>
      </c>
      <c r="G839" s="3">
        <f>VLOOKUP(Players[Pos],Positions[],2,FALSE)</f>
        <v>3</v>
      </c>
      <c r="H839" s="3" t="str">
        <f>CONCATENATE("INSERT INTO Players(playerName,positionId,teamId) VALUES ('",Players[Name],"',",Players[PositionId],",",Players[TeamId],")")</f>
        <v>INSERT INTO Players(playerName,positionId,teamId) VALUES ('Karel Hamilton',3,9)</v>
      </c>
      <c r="I839" s="3" t="str">
        <f>CONCATENATE("INSERT INTO Assignments(playerId,rosterId,round,pick) VALUES (",Players[PlayerId],",0,0,0)")</f>
        <v>INSERT INTO Assignments(playerId,rosterId,round,pick) VALUES (838,0,0,0)</v>
      </c>
    </row>
    <row r="840" spans="1:9" x14ac:dyDescent="0.25">
      <c r="A840" s="16">
        <v>839</v>
      </c>
      <c r="B840" s="16" t="s">
        <v>843</v>
      </c>
      <c r="C840" s="16">
        <v>839</v>
      </c>
      <c r="D840" s="16" t="s">
        <v>66</v>
      </c>
      <c r="E840" s="16" t="s">
        <v>5</v>
      </c>
      <c r="F840" s="6">
        <f>VLOOKUP(Players[Team],Teams[],2,FALSE)</f>
        <v>7</v>
      </c>
      <c r="G840" s="3">
        <f>VLOOKUP(Players[Pos],Positions[],2,FALSE)</f>
        <v>2</v>
      </c>
      <c r="H840" s="3" t="str">
        <f>CONCATENATE("INSERT INTO Players(playerName,positionId,teamId) VALUES ('",Players[Name],"',",Players[PositionId],",",Players[TeamId],")")</f>
        <v>INSERT INTO Players(playerName,positionId,teamId) VALUES ('Darrin Laufasa',2,7)</v>
      </c>
      <c r="I840" s="3" t="str">
        <f>CONCATENATE("INSERT INTO Assignments(playerId,rosterId,round,pick) VALUES (",Players[PlayerId],",0,0,0)")</f>
        <v>INSERT INTO Assignments(playerId,rosterId,round,pick) VALUES (839,0,0,0)</v>
      </c>
    </row>
    <row r="841" spans="1:9" x14ac:dyDescent="0.25">
      <c r="A841" s="16">
        <v>840</v>
      </c>
      <c r="B841" s="16" t="s">
        <v>1096</v>
      </c>
      <c r="C841" s="16">
        <v>840</v>
      </c>
      <c r="D841" s="5" t="s">
        <v>66</v>
      </c>
      <c r="E841" s="5" t="s">
        <v>14</v>
      </c>
      <c r="F841" s="6">
        <f>VLOOKUP(Players[Team],Teams[],2,FALSE)</f>
        <v>7</v>
      </c>
      <c r="G841" s="3">
        <f>VLOOKUP(Players[Pos],Positions[],2,FALSE)</f>
        <v>3</v>
      </c>
      <c r="H841" s="3" t="str">
        <f>CONCATENATE("INSERT INTO Players(playerName,positionId,teamId) VALUES ('",Players[Name],"',",Players[PositionId],",",Players[TeamId],")")</f>
        <v>INSERT INTO Players(playerName,positionId,teamId) VALUES ('Monty Madaris',3,7)</v>
      </c>
      <c r="I841" s="3" t="str">
        <f>CONCATENATE("INSERT INTO Assignments(playerId,rosterId,round,pick) VALUES (",Players[PlayerId],",0,0,0)")</f>
        <v>INSERT INTO Assignments(playerId,rosterId,round,pick) VALUES (840,0,0,0)</v>
      </c>
    </row>
    <row r="842" spans="1:9" x14ac:dyDescent="0.25">
      <c r="A842" s="16">
        <v>841</v>
      </c>
      <c r="B842" s="16" t="s">
        <v>558</v>
      </c>
      <c r="C842" s="16">
        <v>841</v>
      </c>
      <c r="D842" s="5" t="s">
        <v>577</v>
      </c>
      <c r="E842" s="5" t="s">
        <v>5</v>
      </c>
      <c r="F842" s="6">
        <f>VLOOKUP(Players[Team],Teams[],2,FALSE)</f>
        <v>15</v>
      </c>
      <c r="G842" s="3">
        <f>VLOOKUP(Players[Pos],Positions[],2,FALSE)</f>
        <v>2</v>
      </c>
      <c r="H842" s="3" t="str">
        <f>CONCATENATE("INSERT INTO Players(playerName,positionId,teamId) VALUES ('",Players[Name],"',",Players[PositionId],",",Players[TeamId],")")</f>
        <v>INSERT INTO Players(playerName,positionId,teamId) VALUES ('Jonathan Grimes',2,15)</v>
      </c>
      <c r="I842" s="3" t="str">
        <f>CONCATENATE("INSERT INTO Assignments(playerId,rosterId,round,pick) VALUES (",Players[PlayerId],",0,0,0)")</f>
        <v>INSERT INTO Assignments(playerId,rosterId,round,pick) VALUES (841,0,0,0)</v>
      </c>
    </row>
    <row r="843" spans="1:9" x14ac:dyDescent="0.25">
      <c r="A843" s="16">
        <v>842</v>
      </c>
      <c r="B843" s="16" t="s">
        <v>955</v>
      </c>
      <c r="C843" s="16">
        <v>842</v>
      </c>
      <c r="D843" s="5" t="s">
        <v>66</v>
      </c>
      <c r="E843" s="5" t="s">
        <v>5</v>
      </c>
      <c r="F843" s="6">
        <f>VLOOKUP(Players[Team],Teams[],2,FALSE)</f>
        <v>7</v>
      </c>
      <c r="G843" s="3">
        <f>VLOOKUP(Players[Pos],Positions[],2,FALSE)</f>
        <v>2</v>
      </c>
      <c r="H843" s="3" t="str">
        <f>CONCATENATE("INSERT INTO Players(playerName,positionId,teamId) VALUES ('",Players[Name],"',",Players[PositionId],",",Players[TeamId],")")</f>
        <v>INSERT INTO Players(playerName,positionId,teamId) VALUES ('Jarveon Williams',2,7)</v>
      </c>
      <c r="I843" s="3" t="str">
        <f>CONCATENATE("INSERT INTO Assignments(playerId,rosterId,round,pick) VALUES (",Players[PlayerId],",0,0,0)")</f>
        <v>INSERT INTO Assignments(playerId,rosterId,round,pick) VALUES (842,0,0,0)</v>
      </c>
    </row>
    <row r="844" spans="1:9" x14ac:dyDescent="0.25">
      <c r="A844" s="16">
        <v>843</v>
      </c>
      <c r="B844" s="16" t="s">
        <v>1174</v>
      </c>
      <c r="C844" s="16">
        <v>843</v>
      </c>
      <c r="D844" s="5" t="s">
        <v>52</v>
      </c>
      <c r="E844" s="5" t="s">
        <v>5</v>
      </c>
      <c r="F844" s="6">
        <f>VLOOKUP(Players[Team],Teams[],2,FALSE)</f>
        <v>10</v>
      </c>
      <c r="G844" s="3">
        <f>VLOOKUP(Players[Pos],Positions[],2,FALSE)</f>
        <v>2</v>
      </c>
      <c r="H844" s="3" t="str">
        <f>CONCATENATE("INSERT INTO Players(playerName,positionId,teamId) VALUES ('",Players[Name],"',",Players[PositionId],",",Players[TeamId],")")</f>
        <v>INSERT INTO Players(playerName,positionId,teamId) VALUES ('Stanley Williams',2,10)</v>
      </c>
      <c r="I844" s="3" t="str">
        <f>CONCATENATE("INSERT INTO Assignments(playerId,rosterId,round,pick) VALUES (",Players[PlayerId],",0,0,0)")</f>
        <v>INSERT INTO Assignments(playerId,rosterId,round,pick) VALUES (843,0,0,0)</v>
      </c>
    </row>
    <row r="845" spans="1:9" x14ac:dyDescent="0.25">
      <c r="A845" s="16">
        <v>844</v>
      </c>
      <c r="B845" s="16" t="s">
        <v>1115</v>
      </c>
      <c r="C845" s="16">
        <v>844</v>
      </c>
      <c r="D845" s="5" t="s">
        <v>12</v>
      </c>
      <c r="E845" s="5" t="s">
        <v>46</v>
      </c>
      <c r="F845" s="6">
        <f>VLOOKUP(Players[Team],Teams[],2,FALSE)</f>
        <v>31</v>
      </c>
      <c r="G845" s="3">
        <f>VLOOKUP(Players[Pos],Positions[],2,FALSE)</f>
        <v>4</v>
      </c>
      <c r="H845" s="3" t="str">
        <f>CONCATENATE("INSERT INTO Players(playerName,positionId,teamId) VALUES ('",Players[Name],"',",Players[PositionId],",",Players[TeamId],")")</f>
        <v>INSERT INTO Players(playerName,positionId,teamId) VALUES ('Phillip Supernaw',4,31)</v>
      </c>
      <c r="I845" s="3" t="str">
        <f>CONCATENATE("INSERT INTO Assignments(playerId,rosterId,round,pick) VALUES (",Players[PlayerId],",0,0,0)")</f>
        <v>INSERT INTO Assignments(playerId,rosterId,round,pick) VALUES (844,0,0,0)</v>
      </c>
    </row>
    <row r="846" spans="1:9" x14ac:dyDescent="0.25">
      <c r="A846" s="16">
        <v>845</v>
      </c>
      <c r="B846" s="16" t="s">
        <v>956</v>
      </c>
      <c r="C846" s="16">
        <v>845</v>
      </c>
      <c r="D846" s="5" t="s">
        <v>56</v>
      </c>
      <c r="E846" s="5" t="s">
        <v>46</v>
      </c>
      <c r="F846" s="6">
        <f>VLOOKUP(Players[Team],Teams[],2,FALSE)</f>
        <v>4</v>
      </c>
      <c r="G846" s="3">
        <f>VLOOKUP(Players[Pos],Positions[],2,FALSE)</f>
        <v>4</v>
      </c>
      <c r="H846" s="3" t="str">
        <f>CONCATENATE("INSERT INTO Players(playerName,positionId,teamId) VALUES ('",Players[Name],"',",Players[PositionId],",",Players[TeamId],")")</f>
        <v>INSERT INTO Players(playerName,positionId,teamId) VALUES ('Jason Croom',4,4)</v>
      </c>
      <c r="I846" s="3" t="str">
        <f>CONCATENATE("INSERT INTO Assignments(playerId,rosterId,round,pick) VALUES (",Players[PlayerId],",0,0,0)")</f>
        <v>INSERT INTO Assignments(playerId,rosterId,round,pick) VALUES (845,0,0,0)</v>
      </c>
    </row>
    <row r="847" spans="1:9" x14ac:dyDescent="0.25">
      <c r="A847" s="16">
        <v>846</v>
      </c>
      <c r="B847" s="16" t="s">
        <v>987</v>
      </c>
      <c r="C847" s="16">
        <v>846</v>
      </c>
      <c r="D847" s="5" t="s">
        <v>56</v>
      </c>
      <c r="E847" s="5" t="s">
        <v>5</v>
      </c>
      <c r="F847" s="6">
        <f>VLOOKUP(Players[Team],Teams[],2,FALSE)</f>
        <v>4</v>
      </c>
      <c r="G847" s="3">
        <f>VLOOKUP(Players[Pos],Positions[],2,FALSE)</f>
        <v>2</v>
      </c>
      <c r="H847" s="3" t="str">
        <f>CONCATENATE("INSERT INTO Players(playerName,positionId,teamId) VALUES ('",Players[Name],"',",Players[PositionId],",",Players[TeamId],")")</f>
        <v>INSERT INTO Players(playerName,positionId,teamId) VALUES ('Jordan Johnson',2,4)</v>
      </c>
      <c r="I847" s="3" t="str">
        <f>CONCATENATE("INSERT INTO Assignments(playerId,rosterId,round,pick) VALUES (",Players[PlayerId],",0,0,0)")</f>
        <v>INSERT INTO Assignments(playerId,rosterId,round,pick) VALUES (846,0,0,0)</v>
      </c>
    </row>
    <row r="848" spans="1:9" x14ac:dyDescent="0.25">
      <c r="A848" s="16">
        <v>847</v>
      </c>
      <c r="B848" s="16" t="s">
        <v>763</v>
      </c>
      <c r="C848" s="16">
        <v>847</v>
      </c>
      <c r="D848" s="16" t="s">
        <v>56</v>
      </c>
      <c r="E848" s="16" t="s">
        <v>14</v>
      </c>
      <c r="F848" s="6">
        <f>VLOOKUP(Players[Team],Teams[],2,FALSE)</f>
        <v>4</v>
      </c>
      <c r="G848" s="3">
        <f>VLOOKUP(Players[Pos],Positions[],2,FALSE)</f>
        <v>3</v>
      </c>
      <c r="H848" s="3" t="str">
        <f>CONCATENATE("INSERT INTO Players(playerName,positionId,teamId) VALUES ('",Players[Name],"',",Players[PositionId],",",Players[TeamId],")")</f>
        <v>INSERT INTO Players(playerName,positionId,teamId) VALUES ('Brandon Reilly',3,4)</v>
      </c>
      <c r="I848" s="3" t="str">
        <f>CONCATENATE("INSERT INTO Assignments(playerId,rosterId,round,pick) VALUES (",Players[PlayerId],",0,0,0)")</f>
        <v>INSERT INTO Assignments(playerId,rosterId,round,pick) VALUES (847,0,0,0)</v>
      </c>
    </row>
    <row r="849" spans="1:9" x14ac:dyDescent="0.25">
      <c r="A849" s="16">
        <v>848</v>
      </c>
      <c r="B849" s="16" t="s">
        <v>824</v>
      </c>
      <c r="C849" s="16">
        <v>848</v>
      </c>
      <c r="D849" s="16" t="s">
        <v>56</v>
      </c>
      <c r="E849" s="16" t="s">
        <v>14</v>
      </c>
      <c r="F849" s="6">
        <f>VLOOKUP(Players[Team],Teams[],2,FALSE)</f>
        <v>4</v>
      </c>
      <c r="G849" s="3">
        <f>VLOOKUP(Players[Pos],Positions[],2,FALSE)</f>
        <v>3</v>
      </c>
      <c r="H849" s="3" t="str">
        <f>CONCATENATE("INSERT INTO Players(playerName,positionId,teamId) VALUES ('",Players[Name],"',",Players[PositionId],",",Players[TeamId],")")</f>
        <v>INSERT INTO Players(playerName,positionId,teamId) VALUES ('Daikiel Shorts',3,4)</v>
      </c>
      <c r="I849" s="3" t="str">
        <f>CONCATENATE("INSERT INTO Assignments(playerId,rosterId,round,pick) VALUES (",Players[PlayerId],",0,0,0)")</f>
        <v>INSERT INTO Assignments(playerId,rosterId,round,pick) VALUES (848,0,0,0)</v>
      </c>
    </row>
    <row r="850" spans="1:9" x14ac:dyDescent="0.25">
      <c r="A850" s="16">
        <v>849</v>
      </c>
      <c r="B850" s="16" t="s">
        <v>1024</v>
      </c>
      <c r="C850" s="16">
        <v>849</v>
      </c>
      <c r="D850" s="5" t="s">
        <v>56</v>
      </c>
      <c r="E850" s="5" t="s">
        <v>46</v>
      </c>
      <c r="F850" s="6">
        <f>VLOOKUP(Players[Team],Teams[],2,FALSE)</f>
        <v>4</v>
      </c>
      <c r="G850" s="3">
        <f>VLOOKUP(Players[Pos],Positions[],2,FALSE)</f>
        <v>4</v>
      </c>
      <c r="H850" s="3" t="str">
        <f>CONCATENATE("INSERT INTO Players(playerName,positionId,teamId) VALUES ('",Players[Name],"',",Players[PositionId],",",Players[TeamId],")")</f>
        <v>INSERT INTO Players(playerName,positionId,teamId) VALUES ('Keith Towbridge',4,4)</v>
      </c>
      <c r="I850" s="3" t="str">
        <f>CONCATENATE("INSERT INTO Assignments(playerId,rosterId,round,pick) VALUES (",Players[PlayerId],",0,0,0)")</f>
        <v>INSERT INTO Assignments(playerId,rosterId,round,pick) VALUES (849,0,0,0)</v>
      </c>
    </row>
    <row r="851" spans="1:9" x14ac:dyDescent="0.25">
      <c r="A851" s="16">
        <v>850</v>
      </c>
      <c r="B851" s="16" t="s">
        <v>1084</v>
      </c>
      <c r="C851" s="16">
        <v>850</v>
      </c>
      <c r="D851" s="5" t="s">
        <v>17</v>
      </c>
      <c r="E851" s="5" t="s">
        <v>14</v>
      </c>
      <c r="F851" s="6">
        <f>VLOOKUP(Players[Team],Teams[],2,FALSE)</f>
        <v>12</v>
      </c>
      <c r="G851" s="3">
        <f>VLOOKUP(Players[Pos],Positions[],2,FALSE)</f>
        <v>3</v>
      </c>
      <c r="H851" s="3" t="str">
        <f>CONCATENATE("INSERT INTO Players(playerName,positionId,teamId) VALUES ('",Players[Name],"',",Players[PositionId],",",Players[TeamId],")")</f>
        <v>INSERT INTO Players(playerName,positionId,teamId) VALUES ('Michael Clark',3,12)</v>
      </c>
      <c r="I851" s="3" t="str">
        <f>CONCATENATE("INSERT INTO Assignments(playerId,rosterId,round,pick) VALUES (",Players[PlayerId],",0,0,0)")</f>
        <v>INSERT INTO Assignments(playerId,rosterId,round,pick) VALUES (850,0,0,0)</v>
      </c>
    </row>
    <row r="852" spans="1:9" x14ac:dyDescent="0.25">
      <c r="A852" s="16">
        <v>851</v>
      </c>
      <c r="B852" s="16" t="s">
        <v>1095</v>
      </c>
      <c r="C852" s="16">
        <v>851</v>
      </c>
      <c r="D852" s="5" t="s">
        <v>17</v>
      </c>
      <c r="E852" s="5" t="s">
        <v>14</v>
      </c>
      <c r="F852" s="6">
        <f>VLOOKUP(Players[Team],Teams[],2,FALSE)</f>
        <v>12</v>
      </c>
      <c r="G852" s="3">
        <f>VLOOKUP(Players[Pos],Positions[],2,FALSE)</f>
        <v>3</v>
      </c>
      <c r="H852" s="3" t="str">
        <f>CONCATENATE("INSERT INTO Players(playerName,positionId,teamId) VALUES ('",Players[Name],"',",Players[PositionId],",",Players[TeamId],")")</f>
        <v>INSERT INTO Players(playerName,positionId,teamId) VALUES ('Montay Crockett',3,12)</v>
      </c>
      <c r="I852" s="3" t="str">
        <f>CONCATENATE("INSERT INTO Assignments(playerId,rosterId,round,pick) VALUES (",Players[PlayerId],",0,0,0)")</f>
        <v>INSERT INTO Assignments(playerId,rosterId,round,pick) VALUES (851,0,0,0)</v>
      </c>
    </row>
    <row r="853" spans="1:9" x14ac:dyDescent="0.25">
      <c r="A853" s="16">
        <v>852</v>
      </c>
      <c r="B853" s="16" t="s">
        <v>426</v>
      </c>
      <c r="C853" s="16">
        <v>852</v>
      </c>
      <c r="D853" s="16" t="s">
        <v>19</v>
      </c>
      <c r="E853" s="16" t="s">
        <v>46</v>
      </c>
      <c r="F853" s="6">
        <f>VLOOKUP(Players[Team],Teams[],2,FALSE)</f>
        <v>23</v>
      </c>
      <c r="G853" s="3">
        <f>VLOOKUP(Players[Pos],Positions[],2,FALSE)</f>
        <v>4</v>
      </c>
      <c r="H853" s="3" t="str">
        <f>CONCATENATE("INSERT INTO Players(playerName,positionId,teamId) VALUES ('",Players[Name],"',",Players[PositionId],",",Players[TeamId],")")</f>
        <v>INSERT INTO Players(playerName,positionId,teamId) VALUES ('Cooper Helfet',4,23)</v>
      </c>
      <c r="I853" s="3" t="str">
        <f>CONCATENATE("INSERT INTO Assignments(playerId,rosterId,round,pick) VALUES (",Players[PlayerId],",0,0,0)")</f>
        <v>INSERT INTO Assignments(playerId,rosterId,round,pick) VALUES (852,0,0,0)</v>
      </c>
    </row>
    <row r="854" spans="1:9" x14ac:dyDescent="0.25">
      <c r="A854" s="16">
        <v>853</v>
      </c>
      <c r="B854" s="16" t="s">
        <v>1189</v>
      </c>
      <c r="C854" s="16">
        <v>853</v>
      </c>
      <c r="D854" s="5" t="s">
        <v>26</v>
      </c>
      <c r="E854" s="5" t="s">
        <v>1</v>
      </c>
      <c r="F854" s="6">
        <f>VLOOKUP(Players[Team],Teams[],2,FALSE)</f>
        <v>20</v>
      </c>
      <c r="G854" s="3">
        <f>VLOOKUP(Players[Pos],Positions[],2,FALSE)</f>
        <v>1</v>
      </c>
      <c r="H854" s="3" t="str">
        <f>CONCATENATE("INSERT INTO Players(playerName,positionId,teamId) VALUES ('",Players[Name],"',",Players[PositionId],",",Players[TeamId],")")</f>
        <v>INSERT INTO Players(playerName,positionId,teamId) VALUES ('Taysom Hill',1,20)</v>
      </c>
      <c r="I854" s="3" t="str">
        <f>CONCATENATE("INSERT INTO Assignments(playerId,rosterId,round,pick) VALUES (",Players[PlayerId],",0,0,0)")</f>
        <v>INSERT INTO Assignments(playerId,rosterId,round,pick) VALUES (853,0,0,0)</v>
      </c>
    </row>
    <row r="855" spans="1:9" x14ac:dyDescent="0.25">
      <c r="A855" s="16">
        <v>854</v>
      </c>
      <c r="B855" s="16" t="s">
        <v>700</v>
      </c>
      <c r="C855" s="16">
        <v>854</v>
      </c>
      <c r="D855" s="16" t="s">
        <v>17</v>
      </c>
      <c r="E855" s="16" t="s">
        <v>46</v>
      </c>
      <c r="F855" s="6">
        <f>VLOOKUP(Players[Team],Teams[],2,FALSE)</f>
        <v>12</v>
      </c>
      <c r="G855" s="3">
        <f>VLOOKUP(Players[Pos],Positions[],2,FALSE)</f>
        <v>4</v>
      </c>
      <c r="H855" s="3" t="str">
        <f>CONCATENATE("INSERT INTO Players(playerName,positionId,teamId) VALUES ('",Players[Name],"',",Players[PositionId],",",Players[TeamId],")")</f>
        <v>INSERT INTO Players(playerName,positionId,teamId) VALUES ('Aaron Peck',4,12)</v>
      </c>
      <c r="I855" s="3" t="str">
        <f>CONCATENATE("INSERT INTO Assignments(playerId,rosterId,round,pick) VALUES (",Players[PlayerId],",0,0,0)")</f>
        <v>INSERT INTO Assignments(playerId,rosterId,round,pick) VALUES (854,0,0,0)</v>
      </c>
    </row>
    <row r="856" spans="1:9" x14ac:dyDescent="0.25">
      <c r="A856" s="16">
        <v>855</v>
      </c>
      <c r="B856" s="16" t="s">
        <v>1013</v>
      </c>
      <c r="C856" s="16">
        <v>855</v>
      </c>
      <c r="D856" s="5" t="s">
        <v>17</v>
      </c>
      <c r="E856" s="5" t="s">
        <v>5</v>
      </c>
      <c r="F856" s="6">
        <f>VLOOKUP(Players[Team],Teams[],2,FALSE)</f>
        <v>12</v>
      </c>
      <c r="G856" s="3">
        <f>VLOOKUP(Players[Pos],Positions[],2,FALSE)</f>
        <v>2</v>
      </c>
      <c r="H856" s="3" t="str">
        <f>CONCATENATE("INSERT INTO Players(playerName,positionId,teamId) VALUES ('",Players[Name],"',",Players[PositionId],",",Players[TeamId],")")</f>
        <v>INSERT INTO Players(playerName,positionId,teamId) VALUES ('Kalif Phillips',2,12)</v>
      </c>
      <c r="I856" s="3" t="str">
        <f>CONCATENATE("INSERT INTO Assignments(playerId,rosterId,round,pick) VALUES (",Players[PlayerId],",0,0,0)")</f>
        <v>INSERT INTO Assignments(playerId,rosterId,round,pick) VALUES (855,0,0,0)</v>
      </c>
    </row>
    <row r="857" spans="1:9" x14ac:dyDescent="0.25">
      <c r="A857" s="16">
        <v>856</v>
      </c>
      <c r="B857" s="16" t="s">
        <v>1113</v>
      </c>
      <c r="C857" s="16">
        <v>856</v>
      </c>
      <c r="D857" s="5" t="s">
        <v>19</v>
      </c>
      <c r="E857" s="5" t="s">
        <v>46</v>
      </c>
      <c r="F857" s="6">
        <f>VLOOKUP(Players[Team],Teams[],2,FALSE)</f>
        <v>23</v>
      </c>
      <c r="G857" s="3">
        <f>VLOOKUP(Players[Pos],Positions[],2,FALSE)</f>
        <v>4</v>
      </c>
      <c r="H857" s="3" t="str">
        <f>CONCATENATE("INSERT INTO Players(playerName,positionId,teamId) VALUES ('",Players[Name],"',",Players[PositionId],",",Players[TeamId],")")</f>
        <v>INSERT INTO Players(playerName,positionId,teamId) VALUES ('Pharaoh Brown',4,23)</v>
      </c>
      <c r="I857" s="3" t="str">
        <f>CONCATENATE("INSERT INTO Assignments(playerId,rosterId,round,pick) VALUES (",Players[PlayerId],",0,0,0)")</f>
        <v>INSERT INTO Assignments(playerId,rosterId,round,pick) VALUES (856,0,0,0)</v>
      </c>
    </row>
    <row r="858" spans="1:9" x14ac:dyDescent="0.25">
      <c r="A858" s="16">
        <v>857</v>
      </c>
      <c r="B858" s="16" t="s">
        <v>1034</v>
      </c>
      <c r="C858" s="16">
        <v>857</v>
      </c>
      <c r="D858" s="5" t="s">
        <v>19</v>
      </c>
      <c r="E858" s="5" t="s">
        <v>14</v>
      </c>
      <c r="F858" s="6">
        <f>VLOOKUP(Players[Team],Teams[],2,FALSE)</f>
        <v>23</v>
      </c>
      <c r="G858" s="3">
        <f>VLOOKUP(Players[Pos],Positions[],2,FALSE)</f>
        <v>3</v>
      </c>
      <c r="H858" s="3" t="str">
        <f>CONCATENATE("INSERT INTO Players(playerName,positionId,teamId) VALUES ('",Players[Name],"',",Players[PositionId],",",Players[TeamId],")")</f>
        <v>INSERT INTO Players(playerName,positionId,teamId) VALUES ('Keon Hatcher',3,23)</v>
      </c>
      <c r="I858" s="3" t="str">
        <f>CONCATENATE("INSERT INTO Assignments(playerId,rosterId,round,pick) VALUES (",Players[PlayerId],",0,0,0)")</f>
        <v>INSERT INTO Assignments(playerId,rosterId,round,pick) VALUES (857,0,0,0)</v>
      </c>
    </row>
    <row r="859" spans="1:9" x14ac:dyDescent="0.25">
      <c r="A859" s="16">
        <v>858</v>
      </c>
      <c r="B859" s="16" t="s">
        <v>954</v>
      </c>
      <c r="C859" s="16">
        <v>858</v>
      </c>
      <c r="D859" s="5" t="s">
        <v>19</v>
      </c>
      <c r="E859" s="5" t="s">
        <v>5</v>
      </c>
      <c r="F859" s="6">
        <f>VLOOKUP(Players[Team],Teams[],2,FALSE)</f>
        <v>23</v>
      </c>
      <c r="G859" s="3">
        <f>VLOOKUP(Players[Pos],Positions[],2,FALSE)</f>
        <v>2</v>
      </c>
      <c r="H859" s="3" t="str">
        <f>CONCATENATE("INSERT INTO Players(playerName,positionId,teamId) VALUES ('",Players[Name],"',",Players[PositionId],",",Players[TeamId],")")</f>
        <v>INSERT INTO Players(playerName,positionId,teamId) VALUES ('Jamize Olawale',2,23)</v>
      </c>
      <c r="I859" s="3" t="str">
        <f>CONCATENATE("INSERT INTO Assignments(playerId,rosterId,round,pick) VALUES (",Players[PlayerId],",0,0,0)")</f>
        <v>INSERT INTO Assignments(playerId,rosterId,round,pick) VALUES (858,0,0,0)</v>
      </c>
    </row>
    <row r="860" spans="1:9" x14ac:dyDescent="0.25">
      <c r="A860" s="16">
        <v>859</v>
      </c>
      <c r="B860" s="16" t="s">
        <v>728</v>
      </c>
      <c r="C860" s="16">
        <v>859</v>
      </c>
      <c r="D860" s="19" t="s">
        <v>19</v>
      </c>
      <c r="E860" s="19" t="s">
        <v>46</v>
      </c>
      <c r="F860" s="6">
        <f>VLOOKUP(Players[Team],Teams[],2,FALSE)</f>
        <v>23</v>
      </c>
      <c r="G860" s="3">
        <f>VLOOKUP(Players[Pos],Positions[],2,FALSE)</f>
        <v>4</v>
      </c>
      <c r="H860" s="3" t="str">
        <f>CONCATENATE("INSERT INTO Players(playerName,positionId,teamId) VALUES ('",Players[Name],"',",Players[PositionId],",",Players[TeamId],")")</f>
        <v>INSERT INTO Players(playerName,positionId,teamId) VALUES ('Anthony Kukwa',4,23)</v>
      </c>
      <c r="I860" s="3" t="str">
        <f>CONCATENATE("INSERT INTO Assignments(playerId,rosterId,round,pick) VALUES (",Players[PlayerId],",0,0,0)")</f>
        <v>INSERT INTO Assignments(playerId,rosterId,round,pick) VALUES (859,0,0,0)</v>
      </c>
    </row>
    <row r="861" spans="1:9" x14ac:dyDescent="0.25">
      <c r="A861" s="16">
        <v>860</v>
      </c>
      <c r="B861" s="16" t="s">
        <v>925</v>
      </c>
      <c r="C861" s="16">
        <v>860</v>
      </c>
      <c r="D861" s="16" t="s">
        <v>19</v>
      </c>
      <c r="E861" s="16" t="s">
        <v>14</v>
      </c>
      <c r="F861" s="6">
        <f>VLOOKUP(Players[Team],Teams[],2,FALSE)</f>
        <v>23</v>
      </c>
      <c r="G861" s="3">
        <f>VLOOKUP(Players[Pos],Positions[],2,FALSE)</f>
        <v>3</v>
      </c>
      <c r="H861" s="3" t="str">
        <f>CONCATENATE("INSERT INTO Players(playerName,positionId,teamId) VALUES ('",Players[Name],"',",Players[PositionId],",",Players[TeamId],")")</f>
        <v>INSERT INTO Players(playerName,positionId,teamId) VALUES ('Isaac Whitney',3,23)</v>
      </c>
      <c r="I861" s="3" t="str">
        <f>CONCATENATE("INSERT INTO Assignments(playerId,rosterId,round,pick) VALUES (",Players[PlayerId],",0,0,0)")</f>
        <v>INSERT INTO Assignments(playerId,rosterId,round,pick) VALUES (860,0,0,0)</v>
      </c>
    </row>
    <row r="862" spans="1:9" x14ac:dyDescent="0.25">
      <c r="A862" s="16">
        <v>861</v>
      </c>
      <c r="B862" s="16" t="s">
        <v>929</v>
      </c>
      <c r="C862" s="16">
        <v>861</v>
      </c>
      <c r="D862" s="16" t="s">
        <v>19</v>
      </c>
      <c r="E862" s="16" t="s">
        <v>14</v>
      </c>
      <c r="F862" s="6">
        <f>VLOOKUP(Players[Team],Teams[],2,FALSE)</f>
        <v>23</v>
      </c>
      <c r="G862" s="3">
        <f>VLOOKUP(Players[Pos],Positions[],2,FALSE)</f>
        <v>3</v>
      </c>
      <c r="H862" s="3" t="str">
        <f>CONCATENATE("INSERT INTO Players(playerName,positionId,teamId) VALUES ('",Players[Name],"',",Players[PositionId],",",Players[TeamId],")")</f>
        <v>INSERT INTO Players(playerName,positionId,teamId) VALUES ('Ishmael Zamora',3,23)</v>
      </c>
      <c r="I862" s="3" t="str">
        <f>CONCATENATE("INSERT INTO Assignments(playerId,rosterId,round,pick) VALUES (",Players[PlayerId],",0,0,0)")</f>
        <v>INSERT INTO Assignments(playerId,rosterId,round,pick) VALUES (861,0,0,0)</v>
      </c>
    </row>
    <row r="863" spans="1:9" x14ac:dyDescent="0.25">
      <c r="A863" s="16">
        <v>862</v>
      </c>
      <c r="B863" s="16" t="s">
        <v>711</v>
      </c>
      <c r="C863" s="16">
        <v>862</v>
      </c>
      <c r="D863" s="16" t="s">
        <v>12</v>
      </c>
      <c r="E863" s="16" t="s">
        <v>1</v>
      </c>
      <c r="F863" s="6">
        <f>VLOOKUP(Players[Team],Teams[],2,FALSE)</f>
        <v>31</v>
      </c>
      <c r="G863" s="3">
        <f>VLOOKUP(Players[Pos],Positions[],2,FALSE)</f>
        <v>1</v>
      </c>
      <c r="H863" s="3" t="str">
        <f>CONCATENATE("INSERT INTO Players(playerName,positionId,teamId) VALUES ('",Players[Name],"',",Players[PositionId],",",Players[TeamId],")")</f>
        <v>INSERT INTO Players(playerName,positionId,teamId) VALUES ('Alex Tanney',1,31)</v>
      </c>
      <c r="I863" s="3" t="str">
        <f>CONCATENATE("INSERT INTO Assignments(playerId,rosterId,round,pick) VALUES (",Players[PlayerId],",0,0,0)")</f>
        <v>INSERT INTO Assignments(playerId,rosterId,round,pick) VALUES (862,0,0,0)</v>
      </c>
    </row>
    <row r="864" spans="1:9" x14ac:dyDescent="0.25">
      <c r="A864" s="16">
        <v>863</v>
      </c>
      <c r="B864" s="16" t="s">
        <v>1058</v>
      </c>
      <c r="C864" s="16">
        <v>863</v>
      </c>
      <c r="D864" s="5" t="s">
        <v>50</v>
      </c>
      <c r="E864" s="5" t="s">
        <v>14</v>
      </c>
      <c r="F864" s="6">
        <f>VLOOKUP(Players[Team],Teams[],2,FALSE)</f>
        <v>17</v>
      </c>
      <c r="G864" s="3">
        <f>VLOOKUP(Players[Pos],Positions[],2,FALSE)</f>
        <v>3</v>
      </c>
      <c r="H864" s="3" t="str">
        <f>CONCATENATE("INSERT INTO Players(playerName,positionId,teamId) VALUES ('",Players[Name],"',",Players[PositionId],",",Players[TeamId],")")</f>
        <v>INSERT INTO Players(playerName,positionId,teamId) VALUES ('Malcolm Lewis',3,17)</v>
      </c>
      <c r="I864" s="3" t="str">
        <f>CONCATENATE("INSERT INTO Assignments(playerId,rosterId,round,pick) VALUES (",Players[PlayerId],",0,0,0)")</f>
        <v>INSERT INTO Assignments(playerId,rosterId,round,pick) VALUES (863,0,0,0)</v>
      </c>
    </row>
    <row r="865" spans="1:9" x14ac:dyDescent="0.25">
      <c r="A865" s="16">
        <v>864</v>
      </c>
      <c r="B865" s="16" t="s">
        <v>1083</v>
      </c>
      <c r="C865" s="16">
        <v>864</v>
      </c>
      <c r="D865" s="5" t="s">
        <v>48</v>
      </c>
      <c r="E865" s="5" t="s">
        <v>14</v>
      </c>
      <c r="F865" s="6">
        <f>VLOOKUP(Players[Team],Teams[],2,FALSE)</f>
        <v>5</v>
      </c>
      <c r="G865" s="3">
        <f>VLOOKUP(Players[Pos],Positions[],2,FALSE)</f>
        <v>3</v>
      </c>
      <c r="H865" s="3" t="str">
        <f>CONCATENATE("INSERT INTO Players(playerName,positionId,teamId) VALUES ('",Players[Name],"',",Players[PositionId],",",Players[TeamId],")")</f>
        <v>INSERT INTO Players(playerName,positionId,teamId) VALUES ('Michael Avila',3,5)</v>
      </c>
      <c r="I865" s="3" t="str">
        <f>CONCATENATE("INSERT INTO Assignments(playerId,rosterId,round,pick) VALUES (",Players[PlayerId],",0,0,0)")</f>
        <v>INSERT INTO Assignments(playerId,rosterId,round,pick) VALUES (864,0,0,0)</v>
      </c>
    </row>
    <row r="866" spans="1:9" x14ac:dyDescent="0.25">
      <c r="A866" s="16">
        <v>865</v>
      </c>
      <c r="B866" s="16" t="s">
        <v>880</v>
      </c>
      <c r="C866" s="16">
        <v>865</v>
      </c>
      <c r="D866" s="16" t="s">
        <v>50</v>
      </c>
      <c r="E866" s="16" t="s">
        <v>14</v>
      </c>
      <c r="F866" s="6">
        <f>VLOOKUP(Players[Team],Teams[],2,FALSE)</f>
        <v>17</v>
      </c>
      <c r="G866" s="3">
        <f>VLOOKUP(Players[Pos],Positions[],2,FALSE)</f>
        <v>3</v>
      </c>
      <c r="H866" s="3" t="str">
        <f>CONCATENATE("INSERT INTO Players(playerName,positionId,teamId) VALUES ('",Players[Name],"',",Players[PositionId],",",Players[TeamId],")")</f>
        <v>INSERT INTO Players(playerName,positionId,teamId) VALUES ('Drew Morgan',3,17)</v>
      </c>
      <c r="I866" s="3" t="str">
        <f>CONCATENATE("INSERT INTO Assignments(playerId,rosterId,round,pick) VALUES (",Players[PlayerId],",0,0,0)")</f>
        <v>INSERT INTO Assignments(playerId,rosterId,round,pick) VALUES (865,0,0,0)</v>
      </c>
    </row>
    <row r="867" spans="1:9" x14ac:dyDescent="0.25">
      <c r="A867" s="16">
        <v>866</v>
      </c>
      <c r="B867" s="16" t="s">
        <v>896</v>
      </c>
      <c r="C867" s="16">
        <v>866</v>
      </c>
      <c r="D867" s="16" t="s">
        <v>50</v>
      </c>
      <c r="E867" s="16" t="s">
        <v>14</v>
      </c>
      <c r="F867" s="6">
        <f>VLOOKUP(Players[Team],Teams[],2,FALSE)</f>
        <v>17</v>
      </c>
      <c r="G867" s="3">
        <f>VLOOKUP(Players[Pos],Positions[],2,FALSE)</f>
        <v>3</v>
      </c>
      <c r="H867" s="3" t="str">
        <f>CONCATENATE("INSERT INTO Players(playerName,positionId,teamId) VALUES ('",Players[Name],"',",Players[PositionId],",",Players[TeamId],")")</f>
        <v>INSERT INTO Players(playerName,positionId,teamId) VALUES ('Francis Owusu',3,17)</v>
      </c>
      <c r="I867" s="3" t="str">
        <f>CONCATENATE("INSERT INTO Assignments(playerId,rosterId,round,pick) VALUES (",Players[PlayerId],",0,0,0)")</f>
        <v>INSERT INTO Assignments(playerId,rosterId,round,pick) VALUES (866,0,0,0)</v>
      </c>
    </row>
    <row r="868" spans="1:9" x14ac:dyDescent="0.25">
      <c r="A868" s="16">
        <v>867</v>
      </c>
      <c r="B868" s="16" t="s">
        <v>1288</v>
      </c>
      <c r="C868" s="16">
        <v>867</v>
      </c>
      <c r="D868" s="16" t="s">
        <v>50</v>
      </c>
      <c r="E868" s="16" t="s">
        <v>5</v>
      </c>
      <c r="F868" s="6">
        <f>VLOOKUP(Players[Team],Teams[],2,FALSE)</f>
        <v>17</v>
      </c>
      <c r="G868" s="3">
        <f>VLOOKUP(Players[Pos],Positions[],2,FALSE)</f>
        <v>2</v>
      </c>
      <c r="H868" s="3" t="str">
        <f>CONCATENATE("INSERT INTO Players(playerName,positionId,teamId) VALUES ('",Players[Name],"',",Players[PositionId],",",Players[TeamId],")")</f>
        <v>INSERT INTO Players(playerName,positionId,teamId) VALUES ('DeVeon Smith',2,17)</v>
      </c>
      <c r="I868" s="3" t="str">
        <f>CONCATENATE("INSERT INTO Assignments(playerId,rosterId,round,pick) VALUES (",Players[PlayerId],",0,0,0)")</f>
        <v>INSERT INTO Assignments(playerId,rosterId,round,pick) VALUES (867,0,0,0)</v>
      </c>
    </row>
    <row r="869" spans="1:9" x14ac:dyDescent="0.25">
      <c r="A869" s="16">
        <v>868</v>
      </c>
      <c r="B869" s="16" t="s">
        <v>1289</v>
      </c>
      <c r="C869" s="16">
        <v>868</v>
      </c>
      <c r="D869" s="16" t="s">
        <v>29</v>
      </c>
      <c r="E869" s="16" t="s">
        <v>14</v>
      </c>
      <c r="F869" s="6">
        <f>VLOOKUP(Players[Team],Teams[],2,FALSE)</f>
        <v>22</v>
      </c>
      <c r="G869" s="3">
        <f>VLOOKUP(Players[Pos],Positions[],2,FALSE)</f>
        <v>3</v>
      </c>
      <c r="H869" s="3" t="str">
        <f>CONCATENATE("INSERT INTO Players(playerName,positionId,teamId) VALUES ('",Players[Name],"',",Players[PositionId],",",Players[TeamId],")")</f>
        <v>INSERT INTO Players(playerName,positionId,teamId) VALUES ('Damoreea Stringfellow',3,22)</v>
      </c>
      <c r="I869" s="3" t="str">
        <f>CONCATENATE("INSERT INTO Assignments(playerId,rosterId,round,pick) VALUES (",Players[PlayerId],",0,0,0)")</f>
        <v>INSERT INTO Assignments(playerId,rosterId,round,pick) VALUES (868,0,0,0)</v>
      </c>
    </row>
    <row r="870" spans="1:9" x14ac:dyDescent="0.25">
      <c r="A870" s="16">
        <v>869</v>
      </c>
      <c r="B870" s="16" t="s">
        <v>737</v>
      </c>
      <c r="C870" s="16">
        <v>869</v>
      </c>
      <c r="D870" s="16" t="s">
        <v>26</v>
      </c>
      <c r="E870" s="16" t="s">
        <v>14</v>
      </c>
      <c r="F870" s="6">
        <f>VLOOKUP(Players[Team],Teams[],2,FALSE)</f>
        <v>20</v>
      </c>
      <c r="G870" s="3">
        <f>VLOOKUP(Players[Pos],Positions[],2,FALSE)</f>
        <v>3</v>
      </c>
      <c r="H870" s="3" t="str">
        <f>CONCATENATE("INSERT INTO Players(playerName,positionId,teamId) VALUES ('",Players[Name],"',",Players[PositionId],",",Players[TeamId],")")</f>
        <v>INSERT INTO Players(playerName,positionId,teamId) VALUES ('Austin Carr',3,20)</v>
      </c>
      <c r="I870" s="3" t="str">
        <f>CONCATENATE("INSERT INTO Assignments(playerId,rosterId,round,pick) VALUES (",Players[PlayerId],",0,0,0)")</f>
        <v>INSERT INTO Assignments(playerId,rosterId,round,pick) VALUES (869,0,0,0)</v>
      </c>
    </row>
    <row r="871" spans="1:9" x14ac:dyDescent="0.25">
      <c r="A871" s="16">
        <v>870</v>
      </c>
      <c r="B871" s="16" t="s">
        <v>1052</v>
      </c>
      <c r="C871" s="16">
        <v>870</v>
      </c>
      <c r="D871" s="5" t="s">
        <v>36</v>
      </c>
      <c r="E871" s="5" t="s">
        <v>5</v>
      </c>
      <c r="F871" s="6">
        <f>VLOOKUP(Players[Team],Teams[],2,FALSE)</f>
        <v>19</v>
      </c>
      <c r="G871" s="3">
        <f>VLOOKUP(Players[Pos],Positions[],2,FALSE)</f>
        <v>2</v>
      </c>
      <c r="H871" s="3" t="str">
        <f>CONCATENATE("INSERT INTO Players(playerName,positionId,teamId) VALUES ('",Players[Name],"',",Players[PositionId],",",Players[TeamId],")")</f>
        <v>INSERT INTO Players(playerName,positionId,teamId) VALUES ('LeShun Daniels Jr.',2,19)</v>
      </c>
      <c r="I871" s="3" t="str">
        <f>CONCATENATE("INSERT INTO Assignments(playerId,rosterId,round,pick) VALUES (",Players[PlayerId],",0,0,0)")</f>
        <v>INSERT INTO Assignments(playerId,rosterId,round,pick) VALUES (870,0,0,0)</v>
      </c>
    </row>
    <row r="872" spans="1:9" x14ac:dyDescent="0.25">
      <c r="A872" s="16">
        <v>871</v>
      </c>
      <c r="B872" s="16" t="s">
        <v>809</v>
      </c>
      <c r="C872" s="16">
        <v>871</v>
      </c>
      <c r="D872" s="16" t="s">
        <v>36</v>
      </c>
      <c r="E872" s="16" t="s">
        <v>14</v>
      </c>
      <c r="F872" s="6">
        <f>VLOOKUP(Players[Team],Teams[],2,FALSE)</f>
        <v>19</v>
      </c>
      <c r="G872" s="3">
        <f>VLOOKUP(Players[Pos],Positions[],2,FALSE)</f>
        <v>3</v>
      </c>
      <c r="H872" s="3" t="str">
        <f>CONCATENATE("INSERT INTO Players(playerName,positionId,teamId) VALUES ('",Players[Name],"',",Players[PositionId],",",Players[TeamId],")")</f>
        <v>INSERT INTO Players(playerName,positionId,teamId) VALUES ('Cody Hollister',3,19)</v>
      </c>
      <c r="I872" s="3" t="str">
        <f>CONCATENATE("INSERT INTO Assignments(playerId,rosterId,round,pick) VALUES (",Players[PlayerId],",0,0,0)")</f>
        <v>INSERT INTO Assignments(playerId,rosterId,round,pick) VALUES (871,0,0,0)</v>
      </c>
    </row>
    <row r="873" spans="1:9" x14ac:dyDescent="0.25">
      <c r="A873" s="16">
        <v>872</v>
      </c>
      <c r="B873" s="16" t="s">
        <v>932</v>
      </c>
      <c r="C873" s="16">
        <v>872</v>
      </c>
      <c r="D873" s="16" t="s">
        <v>36</v>
      </c>
      <c r="E873" s="16" t="s">
        <v>46</v>
      </c>
      <c r="F873" s="6">
        <f>VLOOKUP(Players[Team],Teams[],2,FALSE)</f>
        <v>19</v>
      </c>
      <c r="G873" s="3">
        <f>VLOOKUP(Players[Pos],Positions[],2,FALSE)</f>
        <v>4</v>
      </c>
      <c r="H873" s="3" t="str">
        <f>CONCATENATE("INSERT INTO Players(playerName,positionId,teamId) VALUES ('",Players[Name],"',",Players[PositionId],",",Players[TeamId],")")</f>
        <v>INSERT INTO Players(playerName,positionId,teamId) VALUES ('Jacob Hollister',4,19)</v>
      </c>
      <c r="I873" s="3" t="str">
        <f>CONCATENATE("INSERT INTO Assignments(playerId,rosterId,round,pick) VALUES (",Players[PlayerId],",0,0,0)")</f>
        <v>INSERT INTO Assignments(playerId,rosterId,round,pick) VALUES (872,0,0,0)</v>
      </c>
    </row>
    <row r="874" spans="1:9" x14ac:dyDescent="0.25">
      <c r="A874" s="16">
        <v>873</v>
      </c>
      <c r="B874" s="16" t="s">
        <v>1241</v>
      </c>
      <c r="C874" s="16">
        <v>873</v>
      </c>
      <c r="D874" s="5" t="s">
        <v>68</v>
      </c>
      <c r="E874" s="5" t="s">
        <v>5</v>
      </c>
      <c r="F874" s="6">
        <f>VLOOKUP(Players[Team],Teams[],2,FALSE)</f>
        <v>32</v>
      </c>
      <c r="G874" s="3">
        <f>VLOOKUP(Players[Pos],Positions[],2,FALSE)</f>
        <v>2</v>
      </c>
      <c r="H874" s="3" t="str">
        <f>CONCATENATE("INSERT INTO Players(playerName,positionId,teamId) VALUES ('",Players[Name],"',",Players[PositionId],",",Players[TeamId],")")</f>
        <v>INSERT INTO Players(playerName,positionId,teamId) VALUES ('Zach Brown',2,32)</v>
      </c>
      <c r="I874" s="3" t="str">
        <f>CONCATENATE("INSERT INTO Assignments(playerId,rosterId,round,pick) VALUES (",Players[PlayerId],",0,0,0)")</f>
        <v>INSERT INTO Assignments(playerId,rosterId,round,pick) VALUES (873,0,0,0)</v>
      </c>
    </row>
    <row r="875" spans="1:9" x14ac:dyDescent="0.25">
      <c r="A875" s="16">
        <v>874</v>
      </c>
      <c r="B875" s="16" t="s">
        <v>721</v>
      </c>
      <c r="C875" s="16">
        <v>874</v>
      </c>
      <c r="D875" s="16" t="s">
        <v>34</v>
      </c>
      <c r="E875" s="16" t="s">
        <v>46</v>
      </c>
      <c r="F875" s="6">
        <f>VLOOKUP(Players[Team],Teams[],2,FALSE)</f>
        <v>6</v>
      </c>
      <c r="G875" s="3">
        <f>VLOOKUP(Players[Pos],Positions[],2,FALSE)</f>
        <v>4</v>
      </c>
      <c r="H875" s="3" t="str">
        <f>CONCATENATE("INSERT INTO Players(playerName,positionId,teamId) VALUES ('",Players[Name],"',",Players[PositionId],",",Players[TeamId],")")</f>
        <v>INSERT INTO Players(playerName,positionId,teamId) VALUES ('Andrew DePaola',4,6)</v>
      </c>
      <c r="I875" s="3" t="str">
        <f>CONCATENATE("INSERT INTO Assignments(playerId,rosterId,round,pick) VALUES (",Players[PlayerId],",0,0,0)")</f>
        <v>INSERT INTO Assignments(playerId,rosterId,round,pick) VALUES (874,0,0,0)</v>
      </c>
    </row>
    <row r="876" spans="1:9" x14ac:dyDescent="0.25">
      <c r="A876" s="16">
        <v>875</v>
      </c>
      <c r="B876" s="16" t="s">
        <v>909</v>
      </c>
      <c r="C876" s="16">
        <v>875</v>
      </c>
      <c r="D876" s="16" t="s">
        <v>9</v>
      </c>
      <c r="E876" s="16" t="s">
        <v>14</v>
      </c>
      <c r="F876" s="6">
        <f>VLOOKUP(Players[Team],Teams[],2,FALSE)</f>
        <v>16</v>
      </c>
      <c r="G876" s="3">
        <f>VLOOKUP(Players[Pos],Positions[],2,FALSE)</f>
        <v>3</v>
      </c>
      <c r="H876" s="3" t="str">
        <f>CONCATENATE("INSERT INTO Players(playerName,positionId,teamId) VALUES ('",Players[Name],"',",Players[PositionId],",",Players[TeamId],")")</f>
        <v>INSERT INTO Players(playerName,positionId,teamId) VALUES ('Gehrig Dieter',3,16)</v>
      </c>
      <c r="I876" s="3" t="str">
        <f>CONCATENATE("INSERT INTO Assignments(playerId,rosterId,round,pick) VALUES (",Players[PlayerId],",0,0,0)")</f>
        <v>INSERT INTO Assignments(playerId,rosterId,round,pick) VALUES (875,0,0,0)</v>
      </c>
    </row>
    <row r="877" spans="1:9" x14ac:dyDescent="0.25">
      <c r="A877" s="16">
        <v>876</v>
      </c>
      <c r="B877" s="16" t="s">
        <v>718</v>
      </c>
      <c r="C877" s="16">
        <v>876</v>
      </c>
      <c r="D877" s="5" t="s">
        <v>9</v>
      </c>
      <c r="E877" s="5" t="s">
        <v>14</v>
      </c>
      <c r="F877" s="6">
        <f>VLOOKUP(Players[Team],Teams[],2,FALSE)</f>
        <v>16</v>
      </c>
      <c r="G877" s="3">
        <f>VLOOKUP(Players[Pos],Positions[],2,FALSE)</f>
        <v>3</v>
      </c>
      <c r="H877" s="3" t="str">
        <f>CONCATENATE("INSERT INTO Players(playerName,positionId,teamId) VALUES ('",Players[Name],"',",Players[PositionId],",",Players[TeamId],")")</f>
        <v>INSERT INTO Players(playerName,positionId,teamId) VALUES ('Anas Hasic',3,16)</v>
      </c>
      <c r="I877" s="3" t="str">
        <f>CONCATENATE("INSERT INTO Assignments(playerId,rosterId,round,pick) VALUES (",Players[PlayerId],",0,0,0)")</f>
        <v>INSERT INTO Assignments(playerId,rosterId,round,pick) VALUES (876,0,0,0)</v>
      </c>
    </row>
    <row r="878" spans="1:9" x14ac:dyDescent="0.25">
      <c r="A878" s="16">
        <v>877</v>
      </c>
      <c r="B878" s="16" t="s">
        <v>1237</v>
      </c>
      <c r="C878" s="16">
        <v>877</v>
      </c>
      <c r="D878" s="5" t="s">
        <v>48</v>
      </c>
      <c r="E878" s="5" t="s">
        <v>46</v>
      </c>
      <c r="F878" s="6">
        <f>VLOOKUP(Players[Team],Teams[],2,FALSE)</f>
        <v>5</v>
      </c>
      <c r="G878" s="3">
        <f>VLOOKUP(Players[Pos],Positions[],2,FALSE)</f>
        <v>4</v>
      </c>
      <c r="H878" s="3" t="str">
        <f>CONCATENATE("INSERT INTO Players(playerName,positionId,teamId) VALUES ('",Players[Name],"',",Players[PositionId],",",Players[TeamId],")")</f>
        <v>INSERT INTO Players(playerName,positionId,teamId) VALUES ('Wyatt Houston',4,5)</v>
      </c>
      <c r="I878" s="3" t="str">
        <f>CONCATENATE("INSERT INTO Assignments(playerId,rosterId,round,pick) VALUES (",Players[PlayerId],",0,0,0)")</f>
        <v>INSERT INTO Assignments(playerId,rosterId,round,pick) VALUES (877,0,0,0)</v>
      </c>
    </row>
    <row r="879" spans="1:9" x14ac:dyDescent="0.25">
      <c r="A879" s="16">
        <v>878</v>
      </c>
      <c r="B879" s="16" t="s">
        <v>1061</v>
      </c>
      <c r="C879" s="16">
        <v>878</v>
      </c>
      <c r="D879" s="5" t="s">
        <v>9</v>
      </c>
      <c r="E879" s="5" t="s">
        <v>14</v>
      </c>
      <c r="F879" s="6">
        <f>VLOOKUP(Players[Team],Teams[],2,FALSE)</f>
        <v>16</v>
      </c>
      <c r="G879" s="3">
        <f>VLOOKUP(Players[Pos],Positions[],2,FALSE)</f>
        <v>3</v>
      </c>
      <c r="H879" s="3" t="str">
        <f>CONCATENATE("INSERT INTO Players(playerName,positionId,teamId) VALUES ('",Players[Name],"',",Players[PositionId],",",Players[TeamId],")")</f>
        <v>INSERT INTO Players(playerName,positionId,teamId) VALUES ('Marcus Kemp',3,16)</v>
      </c>
      <c r="I879" s="3" t="str">
        <f>CONCATENATE("INSERT INTO Assignments(playerId,rosterId,round,pick) VALUES (",Players[PlayerId],",0,0,0)")</f>
        <v>INSERT INTO Assignments(playerId,rosterId,round,pick) VALUES (878,0,0,0)</v>
      </c>
    </row>
    <row r="880" spans="1:9" x14ac:dyDescent="0.25">
      <c r="A880" s="16">
        <v>879</v>
      </c>
      <c r="B880" s="16" t="s">
        <v>713</v>
      </c>
      <c r="C880" s="16">
        <v>879</v>
      </c>
      <c r="D880" s="16" t="s">
        <v>9</v>
      </c>
      <c r="E880" s="16" t="s">
        <v>14</v>
      </c>
      <c r="F880" s="6">
        <f>VLOOKUP(Players[Team],Teams[],2,FALSE)</f>
        <v>16</v>
      </c>
      <c r="G880" s="3">
        <f>VLOOKUP(Players[Pos],Positions[],2,FALSE)</f>
        <v>3</v>
      </c>
      <c r="H880" s="3" t="str">
        <f>CONCATENATE("INSERT INTO Players(playerName,positionId,teamId) VALUES ('",Players[Name],"',",Players[PositionId],",",Players[TeamId],")")</f>
        <v>INSERT INTO Players(playerName,positionId,teamId) VALUES ('Alonzo Moore',3,16)</v>
      </c>
      <c r="I880" s="3" t="str">
        <f>CONCATENATE("INSERT INTO Assignments(playerId,rosterId,round,pick) VALUES (",Players[PlayerId],",0,0,0)")</f>
        <v>INSERT INTO Assignments(playerId,rosterId,round,pick) VALUES (879,0,0,0)</v>
      </c>
    </row>
    <row r="881" spans="1:9" x14ac:dyDescent="0.25">
      <c r="A881" s="16">
        <v>880</v>
      </c>
      <c r="B881" s="16" t="s">
        <v>1209</v>
      </c>
      <c r="C881" s="16">
        <v>880</v>
      </c>
      <c r="D881" s="5" t="s">
        <v>9</v>
      </c>
      <c r="E881" s="5" t="s">
        <v>14</v>
      </c>
      <c r="F881" s="6">
        <f>VLOOKUP(Players[Team],Teams[],2,FALSE)</f>
        <v>16</v>
      </c>
      <c r="G881" s="3">
        <f>VLOOKUP(Players[Pos],Positions[],2,FALSE)</f>
        <v>3</v>
      </c>
      <c r="H881" s="3" t="str">
        <f>CONCATENATE("INSERT INTO Players(playerName,positionId,teamId) VALUES ('",Players[Name],"',",Players[PositionId],",",Players[TeamId],")")</f>
        <v>INSERT INTO Players(playerName,positionId,teamId) VALUES ('Tony Stevens',3,16)</v>
      </c>
      <c r="I881" s="3" t="str">
        <f>CONCATENATE("INSERT INTO Assignments(playerId,rosterId,round,pick) VALUES (",Players[PlayerId],",0,0,0)")</f>
        <v>INSERT INTO Assignments(playerId,rosterId,round,pick) VALUES (880,0,0,0)</v>
      </c>
    </row>
    <row r="882" spans="1:9" x14ac:dyDescent="0.25">
      <c r="A882" s="16">
        <v>881</v>
      </c>
      <c r="B882" s="16" t="s">
        <v>750</v>
      </c>
      <c r="C882" s="16">
        <v>881</v>
      </c>
      <c r="D882" s="16" t="s">
        <v>31</v>
      </c>
      <c r="E882" s="16" t="s">
        <v>14</v>
      </c>
      <c r="F882" s="6">
        <f>VLOOKUP(Players[Team],Teams[],2,FALSE)</f>
        <v>28</v>
      </c>
      <c r="G882" s="3">
        <f>VLOOKUP(Players[Pos],Positions[],2,FALSE)</f>
        <v>3</v>
      </c>
      <c r="H882" s="3" t="str">
        <f>CONCATENATE("INSERT INTO Players(playerName,positionId,teamId) VALUES ('",Players[Name],"',",Players[PositionId],",",Players[TeamId],")")</f>
        <v>INSERT INTO Players(playerName,positionId,teamId) VALUES ('BJ Johnson III',3,28)</v>
      </c>
      <c r="I882" s="3" t="str">
        <f>CONCATENATE("INSERT INTO Assignments(playerId,rosterId,round,pick) VALUES (",Players[PlayerId],",0,0,0)")</f>
        <v>INSERT INTO Assignments(playerId,rosterId,round,pick) VALUES (881,0,0,0)</v>
      </c>
    </row>
    <row r="883" spans="1:9" x14ac:dyDescent="0.25">
      <c r="A883" s="16">
        <v>882</v>
      </c>
      <c r="B883" s="16" t="s">
        <v>1130</v>
      </c>
      <c r="C883" s="16">
        <v>882</v>
      </c>
      <c r="D883" s="5" t="s">
        <v>17</v>
      </c>
      <c r="E883" s="5" t="s">
        <v>14</v>
      </c>
      <c r="F883" s="6">
        <f>VLOOKUP(Players[Team],Teams[],2,FALSE)</f>
        <v>12</v>
      </c>
      <c r="G883" s="3">
        <f>VLOOKUP(Players[Pos],Positions[],2,FALSE)</f>
        <v>3</v>
      </c>
      <c r="H883" s="3" t="str">
        <f>CONCATENATE("INSERT INTO Players(playerName,positionId,teamId) VALUES ('",Players[Name],"',",Players[PositionId],",",Players[TeamId],")")</f>
        <v>INSERT INTO Players(playerName,positionId,teamId) VALUES ('Raysean Pringle',3,12)</v>
      </c>
      <c r="I883" s="3" t="str">
        <f>CONCATENATE("INSERT INTO Assignments(playerId,rosterId,round,pick) VALUES (",Players[PlayerId],",0,0,0)")</f>
        <v>INSERT INTO Assignments(playerId,rosterId,round,pick) VALUES (882,0,0,0)</v>
      </c>
    </row>
    <row r="884" spans="1:9" x14ac:dyDescent="0.25">
      <c r="A884" s="16">
        <v>883</v>
      </c>
      <c r="B884" s="16" t="s">
        <v>1236</v>
      </c>
      <c r="C884" s="16">
        <v>883</v>
      </c>
      <c r="D884" s="5" t="s">
        <v>17</v>
      </c>
      <c r="E884" s="5" t="s">
        <v>5</v>
      </c>
      <c r="F884" s="6">
        <f>VLOOKUP(Players[Team],Teams[],2,FALSE)</f>
        <v>12</v>
      </c>
      <c r="G884" s="3">
        <f>VLOOKUP(Players[Pos],Positions[],2,FALSE)</f>
        <v>2</v>
      </c>
      <c r="H884" s="3" t="str">
        <f>CONCATENATE("INSERT INTO Players(playerName,positionId,teamId) VALUES ('",Players[Name],"',",Players[PositionId],",",Players[TeamId],")")</f>
        <v>INSERT INTO Players(playerName,positionId,teamId) VALUES ('William Stanback',2,12)</v>
      </c>
      <c r="I884" s="3" t="str">
        <f>CONCATENATE("INSERT INTO Assignments(playerId,rosterId,round,pick) VALUES (",Players[PlayerId],",0,0,0)")</f>
        <v>INSERT INTO Assignments(playerId,rosterId,round,pick) VALUES (883,0,0,0)</v>
      </c>
    </row>
    <row r="885" spans="1:9" x14ac:dyDescent="0.25">
      <c r="A885" s="16">
        <v>884</v>
      </c>
      <c r="B885" s="16" t="s">
        <v>562</v>
      </c>
      <c r="C885" s="16">
        <v>884</v>
      </c>
      <c r="D885" s="16" t="s">
        <v>43</v>
      </c>
      <c r="E885" s="16" t="s">
        <v>5</v>
      </c>
      <c r="F885" s="6">
        <f>VLOOKUP(Players[Team],Teams[],2,FALSE)</f>
        <v>30</v>
      </c>
      <c r="G885" s="3">
        <f>VLOOKUP(Players[Pos],Positions[],2,FALSE)</f>
        <v>2</v>
      </c>
      <c r="H885" s="3" t="str">
        <f>CONCATENATE("INSERT INTO Players(playerName,positionId,teamId) VALUES ('",Players[Name],"',",Players[PositionId],",",Players[TeamId],")")</f>
        <v>INSERT INTO Players(playerName,positionId,teamId) VALUES ('Austin Johnson',2,30)</v>
      </c>
      <c r="I885" s="3" t="str">
        <f>CONCATENATE("INSERT INTO Assignments(playerId,rosterId,round,pick) VALUES (",Players[PlayerId],",0,0,0)")</f>
        <v>INSERT INTO Assignments(playerId,rosterId,round,pick) VALUES (884,0,0,0)</v>
      </c>
    </row>
    <row r="886" spans="1:9" x14ac:dyDescent="0.25">
      <c r="A886" s="16">
        <v>885</v>
      </c>
      <c r="B886" s="16" t="s">
        <v>889</v>
      </c>
      <c r="C886" s="16">
        <v>885</v>
      </c>
      <c r="D886" s="16" t="s">
        <v>17</v>
      </c>
      <c r="E886" s="16" t="s">
        <v>46</v>
      </c>
      <c r="F886" s="6">
        <f>VLOOKUP(Players[Team],Teams[],2,FALSE)</f>
        <v>12</v>
      </c>
      <c r="G886" s="3">
        <f>VLOOKUP(Players[Pos],Positions[],2,FALSE)</f>
        <v>4</v>
      </c>
      <c r="H886" s="3" t="str">
        <f>CONCATENATE("INSERT INTO Players(playerName,positionId,teamId) VALUES ('",Players[Name],"',",Players[PositionId],",",Players[TeamId],")")</f>
        <v>INSERT INTO Players(playerName,positionId,teamId) VALUES ('Emanuel Byrd',4,12)</v>
      </c>
      <c r="I886" s="3" t="str">
        <f>CONCATENATE("INSERT INTO Assignments(playerId,rosterId,round,pick) VALUES (",Players[PlayerId],",0,0,0)")</f>
        <v>INSERT INTO Assignments(playerId,rosterId,round,pick) VALUES (885,0,0,0)</v>
      </c>
    </row>
    <row r="887" spans="1:9" x14ac:dyDescent="0.25">
      <c r="A887" s="16">
        <v>886</v>
      </c>
      <c r="B887" s="16" t="s">
        <v>871</v>
      </c>
      <c r="C887" s="16">
        <v>886</v>
      </c>
      <c r="D887" s="16" t="s">
        <v>9</v>
      </c>
      <c r="E887" s="16" t="s">
        <v>5</v>
      </c>
      <c r="F887" s="6">
        <f>VLOOKUP(Players[Team],Teams[],2,FALSE)</f>
        <v>16</v>
      </c>
      <c r="G887" s="3">
        <f>VLOOKUP(Players[Pos],Positions[],2,FALSE)</f>
        <v>2</v>
      </c>
      <c r="H887" s="3" t="str">
        <f>CONCATENATE("INSERT INTO Players(playerName,positionId,teamId) VALUES ('",Players[Name],"',",Players[PositionId],",",Players[TeamId],")")</f>
        <v>INSERT INTO Players(playerName,positionId,teamId) VALUES ('Devine Redding',2,16)</v>
      </c>
      <c r="I887" s="3" t="str">
        <f>CONCATENATE("INSERT INTO Assignments(playerId,rosterId,round,pick) VALUES (",Players[PlayerId],",0,0,0)")</f>
        <v>INSERT INTO Assignments(playerId,rosterId,round,pick) VALUES (886,0,0,0)</v>
      </c>
    </row>
    <row r="888" spans="1:9" x14ac:dyDescent="0.25">
      <c r="A888" s="16">
        <v>887</v>
      </c>
      <c r="B888" s="16" t="s">
        <v>948</v>
      </c>
      <c r="C888" s="16">
        <v>887</v>
      </c>
      <c r="D888" s="5" t="s">
        <v>68</v>
      </c>
      <c r="E888" s="5" t="s">
        <v>14</v>
      </c>
      <c r="F888" s="6">
        <f>VLOOKUP(Players[Team],Teams[],2,FALSE)</f>
        <v>32</v>
      </c>
      <c r="G888" s="3">
        <f>VLOOKUP(Players[Pos],Positions[],2,FALSE)</f>
        <v>3</v>
      </c>
      <c r="H888" s="3" t="str">
        <f>CONCATENATE("INSERT INTO Players(playerName,positionId,teamId) VALUES ('",Players[Name],"',",Players[PositionId],",",Players[TeamId],")")</f>
        <v>INSERT INTO Players(playerName,positionId,teamId) VALUES ('Jamari Staples',3,32)</v>
      </c>
      <c r="I888" s="3" t="str">
        <f>CONCATENATE("INSERT INTO Assignments(playerId,rosterId,round,pick) VALUES (",Players[PlayerId],",0,0,0)")</f>
        <v>INSERT INTO Assignments(playerId,rosterId,round,pick) VALUES (887,0,0,0)</v>
      </c>
    </row>
    <row r="889" spans="1:9" x14ac:dyDescent="0.25">
      <c r="A889" s="16">
        <v>888</v>
      </c>
      <c r="B889" s="18" t="s">
        <v>818</v>
      </c>
      <c r="C889" s="16">
        <v>888</v>
      </c>
      <c r="D889" s="19" t="s">
        <v>21</v>
      </c>
      <c r="E889" s="19" t="s">
        <v>5</v>
      </c>
      <c r="F889" s="6">
        <f>VLOOKUP(Players[Team],Teams[],2,FALSE)</f>
        <v>24</v>
      </c>
      <c r="G889" s="3">
        <f>VLOOKUP(Players[Pos],Positions[],2,FALSE)</f>
        <v>2</v>
      </c>
      <c r="H889" s="3" t="str">
        <f>CONCATENATE("INSERT INTO Players(playerName,positionId,teamId) VALUES ('",Players[Name],"',",Players[PositionId],",",Players[TeamId],")")</f>
        <v>INSERT INTO Players(playerName,positionId,teamId) VALUES ('Corey Clement',2,24)</v>
      </c>
      <c r="I889" s="3" t="str">
        <f>CONCATENATE("INSERT INTO Assignments(playerId,rosterId,round,pick) VALUES (",Players[PlayerId],",0,0,0)")</f>
        <v>INSERT INTO Assignments(playerId,rosterId,round,pick) VALUES (888,0,0,0)</v>
      </c>
    </row>
    <row r="890" spans="1:9" x14ac:dyDescent="0.25">
      <c r="A890" s="16">
        <v>889</v>
      </c>
      <c r="B890" s="16" t="s">
        <v>964</v>
      </c>
      <c r="C890" s="16">
        <v>889</v>
      </c>
      <c r="D890" s="5" t="s">
        <v>21</v>
      </c>
      <c r="E890" s="5" t="s">
        <v>1</v>
      </c>
      <c r="F890" s="6">
        <f>VLOOKUP(Players[Team],Teams[],2,FALSE)</f>
        <v>24</v>
      </c>
      <c r="G890" s="3">
        <f>VLOOKUP(Players[Pos],Positions[],2,FALSE)</f>
        <v>1</v>
      </c>
      <c r="H890" s="3" t="str">
        <f>CONCATENATE("INSERT INTO Players(playerName,positionId,teamId) VALUES ('",Players[Name],"',",Players[PositionId],",",Players[TeamId],")")</f>
        <v>INSERT INTO Players(playerName,positionId,teamId) VALUES ('Jerod Evans',1,24)</v>
      </c>
      <c r="I890" s="3" t="str">
        <f>CONCATENATE("INSERT INTO Assignments(playerId,rosterId,round,pick) VALUES (",Players[PlayerId],",0,0,0)")</f>
        <v>INSERT INTO Assignments(playerId,rosterId,round,pick) VALUES (889,0,0,0)</v>
      </c>
    </row>
    <row r="891" spans="1:9" x14ac:dyDescent="0.25">
      <c r="A891" s="16">
        <v>890</v>
      </c>
      <c r="B891" s="16" t="s">
        <v>443</v>
      </c>
      <c r="C891" s="16">
        <v>890</v>
      </c>
      <c r="D891" s="16" t="s">
        <v>23</v>
      </c>
      <c r="E891" s="16" t="s">
        <v>46</v>
      </c>
      <c r="F891" s="6">
        <f>VLOOKUP(Players[Team],Teams[],2,FALSE)</f>
        <v>1</v>
      </c>
      <c r="G891" s="3">
        <f>VLOOKUP(Players[Pos],Positions[],2,FALSE)</f>
        <v>4</v>
      </c>
      <c r="H891" s="3" t="str">
        <f>CONCATENATE("INSERT INTO Players(playerName,positionId,teamId) VALUES ('",Players[Name],"',",Players[PositionId],",",Players[TeamId],")")</f>
        <v>INSERT INTO Players(playerName,positionId,teamId) VALUES ('Ifeanyi Momah',4,1)</v>
      </c>
      <c r="I891" s="3" t="str">
        <f>CONCATENATE("INSERT INTO Assignments(playerId,rosterId,round,pick) VALUES (",Players[PlayerId],",0,0,0)")</f>
        <v>INSERT INTO Assignments(playerId,rosterId,round,pick) VALUES (890,0,0,0)</v>
      </c>
    </row>
    <row r="892" spans="1:9" x14ac:dyDescent="0.25">
      <c r="A892" s="16">
        <v>891</v>
      </c>
      <c r="B892" s="16" t="s">
        <v>919</v>
      </c>
      <c r="C892" s="16">
        <v>891</v>
      </c>
      <c r="D892" s="16" t="s">
        <v>21</v>
      </c>
      <c r="E892" s="16" t="s">
        <v>14</v>
      </c>
      <c r="F892" s="6">
        <f>VLOOKUP(Players[Team],Teams[],2,FALSE)</f>
        <v>24</v>
      </c>
      <c r="G892" s="3">
        <f>VLOOKUP(Players[Pos],Positions[],2,FALSE)</f>
        <v>3</v>
      </c>
      <c r="H892" s="3" t="str">
        <f>CONCATENATE("INSERT INTO Players(playerName,positionId,teamId) VALUES ('",Players[Name],"',",Players[PositionId],",",Players[TeamId],")")</f>
        <v>INSERT INTO Players(playerName,positionId,teamId) VALUES ('Greg Ward Jr.',3,24)</v>
      </c>
      <c r="I892" s="3" t="str">
        <f>CONCATENATE("INSERT INTO Assignments(playerId,rosterId,round,pick) VALUES (",Players[PlayerId],",0,0,0)")</f>
        <v>INSERT INTO Assignments(playerId,rosterId,round,pick) VALUES (891,0,0,0)</v>
      </c>
    </row>
    <row r="893" spans="1:9" x14ac:dyDescent="0.25">
      <c r="A893" s="16">
        <v>892</v>
      </c>
      <c r="B893" s="16" t="s">
        <v>977</v>
      </c>
      <c r="C893" s="16">
        <v>892</v>
      </c>
      <c r="D893" s="5" t="s">
        <v>34</v>
      </c>
      <c r="E893" s="5" t="s">
        <v>5</v>
      </c>
      <c r="F893" s="6">
        <f>VLOOKUP(Players[Team],Teams[],2,FALSE)</f>
        <v>6</v>
      </c>
      <c r="G893" s="3">
        <f>VLOOKUP(Players[Pos],Positions[],2,FALSE)</f>
        <v>2</v>
      </c>
      <c r="H893" s="3" t="str">
        <f>CONCATENATE("INSERT INTO Players(playerName,positionId,teamId) VALUES ('",Players[Name],"',",Players[PositionId],",",Players[TeamId],")")</f>
        <v>INSERT INTO Players(playerName,positionId,teamId) VALUES ('Joel Bouagnon',2,6)</v>
      </c>
      <c r="I893" s="3" t="str">
        <f>CONCATENATE("INSERT INTO Assignments(playerId,rosterId,round,pick) VALUES (",Players[PlayerId],",0,0,0)")</f>
        <v>INSERT INTO Assignments(playerId,rosterId,round,pick) VALUES (892,0,0,0)</v>
      </c>
    </row>
    <row r="894" spans="1:9" x14ac:dyDescent="0.25">
      <c r="A894" s="16">
        <v>893</v>
      </c>
      <c r="B894" s="16" t="s">
        <v>1183</v>
      </c>
      <c r="C894" s="16">
        <v>893</v>
      </c>
      <c r="D894" s="5" t="s">
        <v>34</v>
      </c>
      <c r="E894" s="5" t="s">
        <v>14</v>
      </c>
      <c r="F894" s="6">
        <f>VLOOKUP(Players[Team],Teams[],2,FALSE)</f>
        <v>6</v>
      </c>
      <c r="G894" s="3">
        <f>VLOOKUP(Players[Pos],Positions[],2,FALSE)</f>
        <v>3</v>
      </c>
      <c r="H894" s="3" t="str">
        <f>CONCATENATE("INSERT INTO Players(playerName,positionId,teamId) VALUES ('",Players[Name],"',",Players[PositionId],",",Players[TeamId],")")</f>
        <v>INSERT INTO Players(playerName,positionId,teamId) VALUES ('Tanner Gentry',3,6)</v>
      </c>
      <c r="I894" s="3" t="str">
        <f>CONCATENATE("INSERT INTO Assignments(playerId,rosterId,round,pick) VALUES (",Players[PlayerId],",0,0,0)")</f>
        <v>INSERT INTO Assignments(playerId,rosterId,round,pick) VALUES (893,0,0,0)</v>
      </c>
    </row>
    <row r="895" spans="1:9" x14ac:dyDescent="0.25">
      <c r="A895" s="16">
        <v>894</v>
      </c>
      <c r="B895" s="16" t="s">
        <v>898</v>
      </c>
      <c r="C895" s="16">
        <v>894</v>
      </c>
      <c r="D895" s="16" t="s">
        <v>34</v>
      </c>
      <c r="E895" s="16" t="s">
        <v>46</v>
      </c>
      <c r="F895" s="6">
        <f>VLOOKUP(Players[Team],Teams[],2,FALSE)</f>
        <v>6</v>
      </c>
      <c r="G895" s="3">
        <f>VLOOKUP(Players[Pos],Positions[],2,FALSE)</f>
        <v>4</v>
      </c>
      <c r="H895" s="3" t="str">
        <f>CONCATENATE("INSERT INTO Players(playerName,positionId,teamId) VALUES ('",Players[Name],"',",Players[PositionId],",",Players[TeamId],")")</f>
        <v>INSERT INTO Players(playerName,positionId,teamId) VALUES ('Franko House',4,6)</v>
      </c>
      <c r="I895" s="3" t="str">
        <f>CONCATENATE("INSERT INTO Assignments(playerId,rosterId,round,pick) VALUES (",Players[PlayerId],",0,0,0)")</f>
        <v>INSERT INTO Assignments(playerId,rosterId,round,pick) VALUES (894,0,0,0)</v>
      </c>
    </row>
    <row r="896" spans="1:9" x14ac:dyDescent="0.25">
      <c r="A896" s="16">
        <v>895</v>
      </c>
      <c r="B896" s="16" t="s">
        <v>968</v>
      </c>
      <c r="C896" s="16">
        <v>895</v>
      </c>
      <c r="D896" s="5" t="s">
        <v>43</v>
      </c>
      <c r="E896" s="5" t="s">
        <v>14</v>
      </c>
      <c r="F896" s="6">
        <f>VLOOKUP(Players[Team],Teams[],2,FALSE)</f>
        <v>30</v>
      </c>
      <c r="G896" s="3">
        <f>VLOOKUP(Players[Pos],Positions[],2,FALSE)</f>
        <v>3</v>
      </c>
      <c r="H896" s="3" t="str">
        <f>CONCATENATE("INSERT INTO Players(playerName,positionId,teamId) VALUES ('",Players[Name],"',",Players[PositionId],",",Players[TeamId],")")</f>
        <v>INSERT INTO Players(playerName,positionId,teamId) VALUES ('Jhajuan Seales',3,30)</v>
      </c>
      <c r="I896" s="3" t="str">
        <f>CONCATENATE("INSERT INTO Assignments(playerId,rosterId,round,pick) VALUES (",Players[PlayerId],",0,0,0)")</f>
        <v>INSERT INTO Assignments(playerId,rosterId,round,pick) VALUES (895,0,0,0)</v>
      </c>
    </row>
    <row r="897" spans="1:9" x14ac:dyDescent="0.25">
      <c r="A897" s="16">
        <v>896</v>
      </c>
      <c r="B897" s="16" t="s">
        <v>902</v>
      </c>
      <c r="C897" s="16">
        <v>896</v>
      </c>
      <c r="D897" s="16" t="s">
        <v>34</v>
      </c>
      <c r="E897" s="16" t="s">
        <v>5</v>
      </c>
      <c r="F897" s="6">
        <f>VLOOKUP(Players[Team],Teams[],2,FALSE)</f>
        <v>6</v>
      </c>
      <c r="G897" s="3">
        <f>VLOOKUP(Players[Pos],Positions[],2,FALSE)</f>
        <v>2</v>
      </c>
      <c r="H897" s="3" t="str">
        <f>CONCATENATE("INSERT INTO Players(playerName,positionId,teamId) VALUES ('",Players[Name],"',",Players[PositionId],",",Players[TeamId],")")</f>
        <v>INSERT INTO Players(playerName,positionId,teamId) VALUES ('Freddie Stevenson',2,6)</v>
      </c>
      <c r="I897" s="3" t="str">
        <f>CONCATENATE("INSERT INTO Assignments(playerId,rosterId,round,pick) VALUES (",Players[PlayerId],",0,0,0)")</f>
        <v>INSERT INTO Assignments(playerId,rosterId,round,pick) VALUES (896,0,0,0)</v>
      </c>
    </row>
    <row r="898" spans="1:9" x14ac:dyDescent="0.25">
      <c r="A898" s="16">
        <v>897</v>
      </c>
      <c r="B898" s="16" t="s">
        <v>1035</v>
      </c>
      <c r="C898" s="16">
        <v>897</v>
      </c>
      <c r="D898" s="5" t="s">
        <v>66</v>
      </c>
      <c r="E898" s="5" t="s">
        <v>14</v>
      </c>
      <c r="F898" s="6">
        <f>VLOOKUP(Players[Team],Teams[],2,FALSE)</f>
        <v>7</v>
      </c>
      <c r="G898" s="3">
        <f>VLOOKUP(Players[Pos],Positions[],2,FALSE)</f>
        <v>3</v>
      </c>
      <c r="H898" s="3" t="str">
        <f>CONCATENATE("INSERT INTO Players(playerName,positionId,teamId) VALUES ('",Players[Name],"',",Players[PositionId],",",Players[TeamId],")")</f>
        <v>INSERT INTO Players(playerName,positionId,teamId) VALUES ('Kermit Whitfield',3,7)</v>
      </c>
      <c r="I898" s="3" t="str">
        <f>CONCATENATE("INSERT INTO Assignments(playerId,rosterId,round,pick) VALUES (",Players[PlayerId],",0,0,0)")</f>
        <v>INSERT INTO Assignments(playerId,rosterId,round,pick) VALUES (897,0,0,0)</v>
      </c>
    </row>
    <row r="899" spans="1:9" x14ac:dyDescent="0.25">
      <c r="A899" s="16">
        <v>898</v>
      </c>
      <c r="B899" s="16" t="s">
        <v>1020</v>
      </c>
      <c r="C899" s="16">
        <v>898</v>
      </c>
      <c r="D899" s="5" t="s">
        <v>27</v>
      </c>
      <c r="E899" s="5" t="s">
        <v>14</v>
      </c>
      <c r="F899" s="6">
        <f>VLOOKUP(Players[Team],Teams[],2,FALSE)</f>
        <v>21</v>
      </c>
      <c r="G899" s="3">
        <f>VLOOKUP(Players[Pos],Positions[],2,FALSE)</f>
        <v>3</v>
      </c>
      <c r="H899" s="3" t="str">
        <f>CONCATENATE("INSERT INTO Players(playerName,positionId,teamId) VALUES ('",Players[Name],"',",Players[PositionId],",",Players[TeamId],")")</f>
        <v>INSERT INTO Players(playerName,positionId,teamId) VALUES ('Keeon Johnson',3,21)</v>
      </c>
      <c r="I899" s="3" t="str">
        <f>CONCATENATE("INSERT INTO Assignments(playerId,rosterId,round,pick) VALUES (",Players[PlayerId],",0,0,0)")</f>
        <v>INSERT INTO Assignments(playerId,rosterId,round,pick) VALUES (898,0,0,0)</v>
      </c>
    </row>
    <row r="900" spans="1:9" x14ac:dyDescent="0.25">
      <c r="A900" s="16">
        <v>899</v>
      </c>
      <c r="B900" s="16" t="s">
        <v>295</v>
      </c>
      <c r="C900" s="16">
        <v>899</v>
      </c>
      <c r="D900" s="16" t="s">
        <v>19</v>
      </c>
      <c r="E900" s="16" t="s">
        <v>1</v>
      </c>
      <c r="F900" s="6">
        <f>VLOOKUP(Players[Team],Teams[],2,FALSE)</f>
        <v>23</v>
      </c>
      <c r="G900" s="3">
        <f>VLOOKUP(Players[Pos],Positions[],2,FALSE)</f>
        <v>1</v>
      </c>
      <c r="H900" s="3" t="str">
        <f>CONCATENATE("INSERT INTO Players(playerName,positionId,teamId) VALUES ('",Players[Name],"',",Players[PositionId],",",Players[TeamId],")")</f>
        <v>INSERT INTO Players(playerName,positionId,teamId) VALUES ('EJ Manuel',1,23)</v>
      </c>
      <c r="I900" s="3" t="str">
        <f>CONCATENATE("INSERT INTO Assignments(playerId,rosterId,round,pick) VALUES (",Players[PlayerId],",0,0,0)")</f>
        <v>INSERT INTO Assignments(playerId,rosterId,round,pick) VALUES (899,0,0,0)</v>
      </c>
    </row>
    <row r="901" spans="1:9" x14ac:dyDescent="0.25">
      <c r="A901" s="16">
        <v>900</v>
      </c>
      <c r="B901" s="16" t="s">
        <v>1213</v>
      </c>
      <c r="C901" s="16">
        <v>900</v>
      </c>
      <c r="D901" s="5" t="s">
        <v>27</v>
      </c>
      <c r="E901" s="5" t="s">
        <v>14</v>
      </c>
      <c r="F901" s="6">
        <f>VLOOKUP(Players[Team],Teams[],2,FALSE)</f>
        <v>21</v>
      </c>
      <c r="G901" s="3">
        <f>VLOOKUP(Players[Pos],Positions[],2,FALSE)</f>
        <v>3</v>
      </c>
      <c r="H901" s="3" t="str">
        <f>CONCATENATE("INSERT INTO Players(playerName,positionId,teamId) VALUES ('",Players[Name],"',",Players[PositionId],",",Players[TeamId],")")</f>
        <v>INSERT INTO Players(playerName,positionId,teamId) VALUES ('Travis Rudolph',3,21)</v>
      </c>
      <c r="I901" s="3" t="str">
        <f>CONCATENATE("INSERT INTO Assignments(playerId,rosterId,round,pick) VALUES (",Players[PlayerId],",0,0,0)")</f>
        <v>INSERT INTO Assignments(playerId,rosterId,round,pick) VALUES (900,0,0,0)</v>
      </c>
    </row>
    <row r="902" spans="1:9" x14ac:dyDescent="0.25">
      <c r="A902" s="16">
        <v>901</v>
      </c>
      <c r="B902" s="16" t="s">
        <v>1166</v>
      </c>
      <c r="C902" s="16">
        <v>901</v>
      </c>
      <c r="D902" s="5" t="s">
        <v>27</v>
      </c>
      <c r="E902" s="5" t="s">
        <v>5</v>
      </c>
      <c r="F902" s="6">
        <f>VLOOKUP(Players[Team],Teams[],2,FALSE)</f>
        <v>21</v>
      </c>
      <c r="G902" s="3">
        <f>VLOOKUP(Players[Pos],Positions[],2,FALSE)</f>
        <v>2</v>
      </c>
      <c r="H902" s="3" t="str">
        <f>CONCATENATE("INSERT INTO Players(playerName,positionId,teamId) VALUES ('",Players[Name],"',",Players[PositionId],",",Players[TeamId],")")</f>
        <v>INSERT INTO Players(playerName,positionId,teamId) VALUES ('Shane Smith',2,21)</v>
      </c>
      <c r="I902" s="3" t="str">
        <f>CONCATENATE("INSERT INTO Assignments(playerId,rosterId,round,pick) VALUES (",Players[PlayerId],",0,0,0)")</f>
        <v>INSERT INTO Assignments(playerId,rosterId,round,pick) VALUES (901,0,0,0)</v>
      </c>
    </row>
    <row r="903" spans="1:9" x14ac:dyDescent="0.25">
      <c r="A903" s="16">
        <v>902</v>
      </c>
      <c r="B903" s="16" t="s">
        <v>813</v>
      </c>
      <c r="C903" s="16">
        <v>902</v>
      </c>
      <c r="D903" s="16" t="s">
        <v>27</v>
      </c>
      <c r="E903" s="16" t="s">
        <v>46</v>
      </c>
      <c r="F903" s="6">
        <f>VLOOKUP(Players[Team],Teams[],2,FALSE)</f>
        <v>21</v>
      </c>
      <c r="G903" s="3">
        <f>VLOOKUP(Players[Pos],Positions[],2,FALSE)</f>
        <v>4</v>
      </c>
      <c r="H903" s="3" t="str">
        <f>CONCATENATE("INSERT INTO Players(playerName,positionId,teamId) VALUES ('",Players[Name],"',",Players[PositionId],",",Players[TeamId],")")</f>
        <v>INSERT INTO Players(playerName,positionId,teamId) VALUES ('Colin Thompson',4,21)</v>
      </c>
      <c r="I903" s="3" t="str">
        <f>CONCATENATE("INSERT INTO Assignments(playerId,rosterId,round,pick) VALUES (",Players[PlayerId],",0,0,0)")</f>
        <v>INSERT INTO Assignments(playerId,rosterId,round,pick) VALUES (902,0,0,0)</v>
      </c>
    </row>
    <row r="904" spans="1:9" x14ac:dyDescent="0.25">
      <c r="A904" s="16">
        <v>903</v>
      </c>
      <c r="B904" s="16" t="s">
        <v>1142</v>
      </c>
      <c r="C904" s="16">
        <v>903</v>
      </c>
      <c r="D904" s="5" t="s">
        <v>9</v>
      </c>
      <c r="E904" s="5" t="s">
        <v>14</v>
      </c>
      <c r="F904" s="6">
        <f>VLOOKUP(Players[Team],Teams[],2,FALSE)</f>
        <v>16</v>
      </c>
      <c r="G904" s="3">
        <f>VLOOKUP(Players[Pos],Positions[],2,FALSE)</f>
        <v>3</v>
      </c>
      <c r="H904" s="3" t="str">
        <f>CONCATENATE("INSERT INTO Players(playerName,positionId,teamId) VALUES ('",Players[Name],"',",Players[PositionId],",",Players[TeamId],")")</f>
        <v>INSERT INTO Players(playerName,positionId,teamId) VALUES ('Robert Wheelwright',3,16)</v>
      </c>
      <c r="I904" s="3" t="str">
        <f>CONCATENATE("INSERT INTO Assignments(playerId,rosterId,round,pick) VALUES (",Players[PlayerId],",0,0,0)")</f>
        <v>INSERT INTO Assignments(playerId,rosterId,round,pick) VALUES (903,0,0,0)</v>
      </c>
    </row>
    <row r="905" spans="1:9" x14ac:dyDescent="0.25">
      <c r="A905" s="16">
        <v>904</v>
      </c>
      <c r="B905" s="16" t="s">
        <v>943</v>
      </c>
      <c r="C905" s="16">
        <v>904</v>
      </c>
      <c r="D905" s="5" t="s">
        <v>27</v>
      </c>
      <c r="E905" s="5" t="s">
        <v>14</v>
      </c>
      <c r="F905" s="6">
        <f>VLOOKUP(Players[Team],Teams[],2,FALSE)</f>
        <v>21</v>
      </c>
      <c r="G905" s="3">
        <f>VLOOKUP(Players[Pos],Positions[],2,FALSE)</f>
        <v>3</v>
      </c>
      <c r="H905" s="3" t="str">
        <f>CONCATENATE("INSERT INTO Players(playerName,positionId,teamId) VALUES ('",Players[Name],"',",Players[PositionId],",",Players[TeamId],")")</f>
        <v>INSERT INTO Players(playerName,positionId,teamId) VALUES ('Jalen Williams',3,21)</v>
      </c>
      <c r="I905" s="3" t="str">
        <f>CONCATENATE("INSERT INTO Assignments(playerId,rosterId,round,pick) VALUES (",Players[PlayerId],",0,0,0)")</f>
        <v>INSERT INTO Assignments(playerId,rosterId,round,pick) VALUES (904,0,0,0)</v>
      </c>
    </row>
    <row r="906" spans="1:9" x14ac:dyDescent="0.25">
      <c r="A906" s="16">
        <v>905</v>
      </c>
      <c r="B906" s="16" t="s">
        <v>357</v>
      </c>
      <c r="C906" s="16">
        <v>905</v>
      </c>
      <c r="D906" s="5" t="s">
        <v>7</v>
      </c>
      <c r="E906" s="5" t="s">
        <v>1</v>
      </c>
      <c r="F906" s="6">
        <f>VLOOKUP(Players[Team],Teams[],2,FALSE)</f>
        <v>18</v>
      </c>
      <c r="G906" s="3">
        <f>VLOOKUP(Players[Pos],Positions[],2,FALSE)</f>
        <v>1</v>
      </c>
      <c r="H906" s="3" t="str">
        <f>CONCATENATE("INSERT INTO Players(playerName,positionId,teamId) VALUES ('",Players[Name],"',",Players[PositionId],",",Players[TeamId],")")</f>
        <v>INSERT INTO Players(playerName,positionId,teamId) VALUES ('Shaun Hill',1,18)</v>
      </c>
      <c r="I906" s="3" t="str">
        <f>CONCATENATE("INSERT INTO Assignments(playerId,rosterId,round,pick) VALUES (",Players[PlayerId],",0,0,0)")</f>
        <v>INSERT INTO Assignments(playerId,rosterId,round,pick) VALUES (905,0,0,0)</v>
      </c>
    </row>
    <row r="907" spans="1:9" x14ac:dyDescent="0.25">
      <c r="A907" s="16">
        <v>906</v>
      </c>
      <c r="B907" s="18" t="s">
        <v>1290</v>
      </c>
      <c r="C907" s="16">
        <v>906</v>
      </c>
      <c r="D907" s="19" t="s">
        <v>13</v>
      </c>
      <c r="E907" s="19" t="s">
        <v>14</v>
      </c>
      <c r="F907" s="6">
        <f>VLOOKUP(Players[Team],Teams[],2,FALSE)</f>
        <v>2</v>
      </c>
      <c r="G907" s="3">
        <f>VLOOKUP(Players[Pos],Positions[],2,FALSE)</f>
        <v>3</v>
      </c>
      <c r="H907" s="3" t="str">
        <f>CONCATENATE("INSERT INTO Players(playerName,positionId,teamId) VALUES ('",Players[Name],"',",Players[PositionId],",",Players[TeamId],")")</f>
        <v>INSERT INTO Players(playerName,positionId,teamId) VALUES ('BraLon Cherry',3,2)</v>
      </c>
      <c r="I907" s="3" t="str">
        <f>CONCATENATE("INSERT INTO Assignments(playerId,rosterId,round,pick) VALUES (",Players[PlayerId],",0,0,0)")</f>
        <v>INSERT INTO Assignments(playerId,rosterId,round,pick) VALUES (906,0,0,0)</v>
      </c>
    </row>
    <row r="908" spans="1:9" x14ac:dyDescent="0.25">
      <c r="A908" s="16">
        <v>907</v>
      </c>
      <c r="B908" s="16" t="s">
        <v>1224</v>
      </c>
      <c r="C908" s="16">
        <v>907</v>
      </c>
      <c r="D908" s="5" t="s">
        <v>12</v>
      </c>
      <c r="E908" s="5" t="s">
        <v>1</v>
      </c>
      <c r="F908" s="6">
        <f>VLOOKUP(Players[Team],Teams[],2,FALSE)</f>
        <v>31</v>
      </c>
      <c r="G908" s="3">
        <f>VLOOKUP(Players[Pos],Positions[],2,FALSE)</f>
        <v>1</v>
      </c>
      <c r="H908" s="3" t="str">
        <f>CONCATENATE("INSERT INTO Players(playerName,positionId,teamId) VALUES ('",Players[Name],"',",Players[PositionId],",",Players[TeamId],")")</f>
        <v>INSERT INTO Players(playerName,positionId,teamId) VALUES ('Tyler Ferguson',1,31)</v>
      </c>
      <c r="I908" s="3" t="str">
        <f>CONCATENATE("INSERT INTO Assignments(playerId,rosterId,round,pick) VALUES (",Players[PlayerId],",0,0,0)")</f>
        <v>INSERT INTO Assignments(playerId,rosterId,round,pick) VALUES (907,0,0,0)</v>
      </c>
    </row>
    <row r="909" spans="1:9" x14ac:dyDescent="0.25">
      <c r="A909" s="16">
        <v>908</v>
      </c>
      <c r="B909" s="16" t="s">
        <v>705</v>
      </c>
      <c r="C909" s="16">
        <v>908</v>
      </c>
      <c r="D909" s="16" t="s">
        <v>12</v>
      </c>
      <c r="E909" s="16" t="s">
        <v>5</v>
      </c>
      <c r="F909" s="6">
        <f>VLOOKUP(Players[Team],Teams[],2,FALSE)</f>
        <v>31</v>
      </c>
      <c r="G909" s="3">
        <f>VLOOKUP(Players[Pos],Positions[],2,FALSE)</f>
        <v>2</v>
      </c>
      <c r="H909" s="3" t="str">
        <f>CONCATENATE("INSERT INTO Players(playerName,positionId,teamId) VALUES ('",Players[Name],"',",Players[PositionId],",",Players[TeamId],")")</f>
        <v>INSERT INTO Players(playerName,positionId,teamId) VALUES ('Akeem Judd',2,31)</v>
      </c>
      <c r="I909" s="3" t="str">
        <f>CONCATENATE("INSERT INTO Assignments(playerId,rosterId,round,pick) VALUES (",Players[PlayerId],",0,0,0)")</f>
        <v>INSERT INTO Assignments(playerId,rosterId,round,pick) VALUES (908,0,0,0)</v>
      </c>
    </row>
    <row r="910" spans="1:9" x14ac:dyDescent="0.25">
      <c r="A910" s="16">
        <v>909</v>
      </c>
      <c r="B910" s="16" t="s">
        <v>1039</v>
      </c>
      <c r="C910" s="16">
        <v>909</v>
      </c>
      <c r="D910" s="5" t="s">
        <v>12</v>
      </c>
      <c r="E910" s="5" t="s">
        <v>14</v>
      </c>
      <c r="F910" s="6">
        <f>VLOOKUP(Players[Team],Teams[],2,FALSE)</f>
        <v>31</v>
      </c>
      <c r="G910" s="3">
        <f>VLOOKUP(Players[Pos],Positions[],2,FALSE)</f>
        <v>3</v>
      </c>
      <c r="H910" s="3" t="str">
        <f>CONCATENATE("INSERT INTO Players(playerName,positionId,teamId) VALUES ('",Players[Name],"',",Players[PositionId],",",Players[TeamId],")")</f>
        <v>INSERT INTO Players(playerName,positionId,teamId) VALUES ('KeVonn Mabon',3,31)</v>
      </c>
      <c r="I910" s="3" t="str">
        <f>CONCATENATE("INSERT INTO Assignments(playerId,rosterId,round,pick) VALUES (",Players[PlayerId],",0,0,0)")</f>
        <v>INSERT INTO Assignments(playerId,rosterId,round,pick) VALUES (909,0,0,0)</v>
      </c>
    </row>
    <row r="911" spans="1:9" x14ac:dyDescent="0.25">
      <c r="A911" s="16">
        <v>910</v>
      </c>
      <c r="B911" s="16" t="s">
        <v>917</v>
      </c>
      <c r="C911" s="16">
        <v>910</v>
      </c>
      <c r="D911" s="16" t="s">
        <v>12</v>
      </c>
      <c r="E911" s="16" t="s">
        <v>14</v>
      </c>
      <c r="F911" s="6">
        <f>VLOOKUP(Players[Team],Teams[],2,FALSE)</f>
        <v>31</v>
      </c>
      <c r="G911" s="3">
        <f>VLOOKUP(Players[Pos],Positions[],2,FALSE)</f>
        <v>3</v>
      </c>
      <c r="H911" s="3" t="str">
        <f>CONCATENATE("INSERT INTO Players(playerName,positionId,teamId) VALUES ('",Players[Name],"',",Players[PositionId],",",Players[TeamId],")")</f>
        <v>INSERT INTO Players(playerName,positionId,teamId) VALUES ('Giovanni Pascascio',3,31)</v>
      </c>
      <c r="I911" s="3" t="str">
        <f>CONCATENATE("INSERT INTO Assignments(playerId,rosterId,round,pick) VALUES (",Players[PlayerId],",0,0,0)")</f>
        <v>INSERT INTO Assignments(playerId,rosterId,round,pick) VALUES (910,0,0,0)</v>
      </c>
    </row>
    <row r="912" spans="1:9" x14ac:dyDescent="0.25">
      <c r="A912" s="16">
        <v>911</v>
      </c>
      <c r="B912" s="16" t="s">
        <v>749</v>
      </c>
      <c r="C912" s="16">
        <v>911</v>
      </c>
      <c r="D912" s="5" t="s">
        <v>21</v>
      </c>
      <c r="E912" s="5" t="s">
        <v>14</v>
      </c>
      <c r="F912" s="6">
        <f>VLOOKUP(Players[Team],Teams[],2,FALSE)</f>
        <v>24</v>
      </c>
      <c r="G912" s="3">
        <f>VLOOKUP(Players[Pos],Positions[],2,FALSE)</f>
        <v>3</v>
      </c>
      <c r="H912" s="3" t="str">
        <f>CONCATENATE("INSERT INTO Players(playerName,positionId,teamId) VALUES ('",Players[Name],"',",Players[PositionId],",",Players[TeamId],")")</f>
        <v>INSERT INTO Players(playerName,positionId,teamId) VALUES ('Billy Brown',3,24)</v>
      </c>
      <c r="I912" s="3" t="str">
        <f>CONCATENATE("INSERT INTO Assignments(playerId,rosterId,round,pick) VALUES (",Players[PlayerId],",0,0,0)")</f>
        <v>INSERT INTO Assignments(playerId,rosterId,round,pick) VALUES (911,0,0,0)</v>
      </c>
    </row>
    <row r="913" spans="1:9" x14ac:dyDescent="0.25">
      <c r="A913" s="16">
        <v>912</v>
      </c>
      <c r="B913" s="16" t="s">
        <v>712</v>
      </c>
      <c r="C913" s="16">
        <v>912</v>
      </c>
      <c r="D913" s="16" t="s">
        <v>29</v>
      </c>
      <c r="E913" s="16" t="s">
        <v>5</v>
      </c>
      <c r="F913" s="6">
        <f>VLOOKUP(Players[Team],Teams[],2,FALSE)</f>
        <v>22</v>
      </c>
      <c r="G913" s="3">
        <f>VLOOKUP(Players[Pos],Positions[],2,FALSE)</f>
        <v>2</v>
      </c>
      <c r="H913" s="3" t="str">
        <f>CONCATENATE("INSERT INTO Players(playerName,positionId,teamId) VALUES ('",Players[Name],"',",Players[PositionId],",",Players[TeamId],")")</f>
        <v>INSERT INTO Players(playerName,positionId,teamId) VALUES ('Algernon Brown',2,22)</v>
      </c>
      <c r="I913" s="3" t="str">
        <f>CONCATENATE("INSERT INTO Assignments(playerId,rosterId,round,pick) VALUES (",Players[PlayerId],",0,0,0)")</f>
        <v>INSERT INTO Assignments(playerId,rosterId,round,pick) VALUES (912,0,0,0)</v>
      </c>
    </row>
    <row r="914" spans="1:9" x14ac:dyDescent="0.25">
      <c r="A914" s="16">
        <v>913</v>
      </c>
      <c r="B914" s="16" t="s">
        <v>315</v>
      </c>
      <c r="C914" s="16">
        <v>913</v>
      </c>
      <c r="D914" s="16" t="s">
        <v>27</v>
      </c>
      <c r="E914" s="16" t="s">
        <v>1</v>
      </c>
      <c r="F914" s="6">
        <f>VLOOKUP(Players[Team],Teams[],2,FALSE)</f>
        <v>21</v>
      </c>
      <c r="G914" s="3">
        <f>VLOOKUP(Players[Pos],Positions[],2,FALSE)</f>
        <v>1</v>
      </c>
      <c r="H914" s="3" t="str">
        <f>CONCATENATE("INSERT INTO Players(playerName,positionId,teamId) VALUES ('",Players[Name],"',",Players[PositionId],",",Players[TeamId],")")</f>
        <v>INSERT INTO Players(playerName,positionId,teamId) VALUES ('Geno Smith',1,21)</v>
      </c>
      <c r="I914" s="3" t="str">
        <f>CONCATENATE("INSERT INTO Assignments(playerId,rosterId,round,pick) VALUES (",Players[PlayerId],",0,0,0)")</f>
        <v>INSERT INTO Assignments(playerId,rosterId,round,pick) VALUES (913,0,0,0)</v>
      </c>
    </row>
    <row r="915" spans="1:9" x14ac:dyDescent="0.25">
      <c r="A915" s="16">
        <v>914</v>
      </c>
      <c r="B915" s="16" t="s">
        <v>1170</v>
      </c>
      <c r="C915" s="16">
        <v>914</v>
      </c>
      <c r="D915" s="5" t="s">
        <v>60</v>
      </c>
      <c r="E915" s="5" t="s">
        <v>1</v>
      </c>
      <c r="F915" s="6">
        <f>VLOOKUP(Players[Team],Teams[],2,FALSE)</f>
        <v>27</v>
      </c>
      <c r="G915" s="3">
        <f>VLOOKUP(Players[Pos],Positions[],2,FALSE)</f>
        <v>1</v>
      </c>
      <c r="H915" s="3" t="str">
        <f>CONCATENATE("INSERT INTO Players(playerName,positionId,teamId) VALUES ('",Players[Name],"',",Players[PositionId],",",Players[TeamId],")")</f>
        <v>INSERT INTO Players(playerName,positionId,teamId) VALUES ('Skyler Howard',1,27)</v>
      </c>
      <c r="I915" s="3" t="str">
        <f>CONCATENATE("INSERT INTO Assignments(playerId,rosterId,round,pick) VALUES (",Players[PlayerId],",0,0,0)")</f>
        <v>INSERT INTO Assignments(playerId,rosterId,round,pick) VALUES (914,0,0,0)</v>
      </c>
    </row>
    <row r="916" spans="1:9" x14ac:dyDescent="0.25">
      <c r="A916" s="16">
        <v>915</v>
      </c>
      <c r="B916" s="16" t="s">
        <v>842</v>
      </c>
      <c r="C916" s="16">
        <v>915</v>
      </c>
      <c r="D916" s="16" t="s">
        <v>60</v>
      </c>
      <c r="E916" s="16" t="s">
        <v>14</v>
      </c>
      <c r="F916" s="6">
        <f>VLOOKUP(Players[Team],Teams[],2,FALSE)</f>
        <v>27</v>
      </c>
      <c r="G916" s="3">
        <f>VLOOKUP(Players[Pos],Positions[],2,FALSE)</f>
        <v>3</v>
      </c>
      <c r="H916" s="3" t="str">
        <f>CONCATENATE("INSERT INTO Players(playerName,positionId,teamId) VALUES ('",Players[Name],"',",Players[PositionId],",",Players[TeamId],")")</f>
        <v>INSERT INTO Players(playerName,positionId,teamId) VALUES ('Darreus Rogers',3,27)</v>
      </c>
      <c r="I916" s="3" t="str">
        <f>CONCATENATE("INSERT INTO Assignments(playerId,rosterId,round,pick) VALUES (",Players[PlayerId],",0,0,0)")</f>
        <v>INSERT INTO Assignments(playerId,rosterId,round,pick) VALUES (915,0,0,0)</v>
      </c>
    </row>
    <row r="917" spans="1:9" x14ac:dyDescent="0.25">
      <c r="A917" s="16">
        <v>916</v>
      </c>
      <c r="B917" s="16" t="s">
        <v>1227</v>
      </c>
      <c r="C917" s="16">
        <v>916</v>
      </c>
      <c r="D917" s="5" t="s">
        <v>60</v>
      </c>
      <c r="E917" s="5" t="s">
        <v>46</v>
      </c>
      <c r="F917" s="6">
        <f>VLOOKUP(Players[Team],Teams[],2,FALSE)</f>
        <v>27</v>
      </c>
      <c r="G917" s="3">
        <f>VLOOKUP(Players[Pos],Positions[],2,FALSE)</f>
        <v>4</v>
      </c>
      <c r="H917" s="3" t="str">
        <f>CONCATENATE("INSERT INTO Players(playerName,positionId,teamId) VALUES ('",Players[Name],"',",Players[PositionId],",",Players[TeamId],")")</f>
        <v>INSERT INTO Players(playerName,positionId,teamId) VALUES ('Tyrone Swoopes',4,27)</v>
      </c>
      <c r="I917" s="3" t="str">
        <f>CONCATENATE("INSERT INTO Assignments(playerId,rosterId,round,pick) VALUES (",Players[PlayerId],",0,0,0)")</f>
        <v>INSERT INTO Assignments(playerId,rosterId,round,pick) VALUES (916,0,0,0)</v>
      </c>
    </row>
    <row r="918" spans="1:9" x14ac:dyDescent="0.25">
      <c r="A918" s="16">
        <v>917</v>
      </c>
      <c r="B918" s="16" t="s">
        <v>758</v>
      </c>
      <c r="C918" s="16">
        <v>917</v>
      </c>
      <c r="D918" s="16" t="s">
        <v>29</v>
      </c>
      <c r="E918" s="16" t="s">
        <v>46</v>
      </c>
      <c r="F918" s="6">
        <f>VLOOKUP(Players[Team],Teams[],2,FALSE)</f>
        <v>22</v>
      </c>
      <c r="G918" s="3">
        <f>VLOOKUP(Players[Pos],Positions[],2,FALSE)</f>
        <v>4</v>
      </c>
      <c r="H918" s="3" t="str">
        <f>CONCATENATE("INSERT INTO Players(playerName,positionId,teamId) VALUES ('",Players[Name],"',",Players[PositionId],",",Players[TeamId],")")</f>
        <v>INSERT INTO Players(playerName,positionId,teamId) VALUES ('Brandon Barnes',4,22)</v>
      </c>
      <c r="I918" s="3" t="str">
        <f>CONCATENATE("INSERT INTO Assignments(playerId,rosterId,round,pick) VALUES (",Players[PlayerId],",0,0,0)")</f>
        <v>INSERT INTO Assignments(playerId,rosterId,round,pick) VALUES (917,0,0,0)</v>
      </c>
    </row>
    <row r="919" spans="1:9" x14ac:dyDescent="0.25">
      <c r="A919" s="16">
        <v>918</v>
      </c>
      <c r="B919" s="16" t="s">
        <v>307</v>
      </c>
      <c r="C919" s="16">
        <v>918</v>
      </c>
      <c r="D919" s="16" t="s">
        <v>9</v>
      </c>
      <c r="E919" s="16" t="s">
        <v>46</v>
      </c>
      <c r="F919" s="6">
        <f>VLOOKUP(Players[Team],Teams[],2,FALSE)</f>
        <v>16</v>
      </c>
      <c r="G919" s="3">
        <f>VLOOKUP(Players[Pos],Positions[],2,FALSE)</f>
        <v>4</v>
      </c>
      <c r="H919" s="3" t="str">
        <f>CONCATENATE("INSERT INTO Players(playerName,positionId,teamId) VALUES ('",Players[Name],"',",Players[PositionId],",",Players[TeamId],")")</f>
        <v>INSERT INTO Players(playerName,positionId,teamId) VALUES ('Gavin Escobar',4,16)</v>
      </c>
      <c r="I919" s="3" t="str">
        <f>CONCATENATE("INSERT INTO Assignments(playerId,rosterId,round,pick) VALUES (",Players[PlayerId],",0,0,0)")</f>
        <v>INSERT INTO Assignments(playerId,rosterId,round,pick) VALUES (918,0,0,0)</v>
      </c>
    </row>
    <row r="920" spans="1:9" x14ac:dyDescent="0.25">
      <c r="A920" s="16">
        <v>919</v>
      </c>
      <c r="B920" s="16" t="s">
        <v>878</v>
      </c>
      <c r="C920" s="16">
        <v>919</v>
      </c>
      <c r="D920" s="16" t="s">
        <v>24</v>
      </c>
      <c r="E920" s="16" t="s">
        <v>14</v>
      </c>
      <c r="F920" s="6">
        <f>VLOOKUP(Players[Team],Teams[],2,FALSE)</f>
        <v>11</v>
      </c>
      <c r="G920" s="3">
        <f>VLOOKUP(Players[Pos],Positions[],2,FALSE)</f>
        <v>3</v>
      </c>
      <c r="H920" s="3" t="str">
        <f>CONCATENATE("INSERT INTO Players(playerName,positionId,teamId) VALUES ('",Players[Name],"',",Players[PositionId],",",Players[TeamId],")")</f>
        <v>INSERT INTO Players(playerName,positionId,teamId) VALUES ('Dontez Ford',3,11)</v>
      </c>
      <c r="I920" s="3" t="str">
        <f>CONCATENATE("INSERT INTO Assignments(playerId,rosterId,round,pick) VALUES (",Players[PlayerId],",0,0,0)")</f>
        <v>INSERT INTO Assignments(playerId,rosterId,round,pick) VALUES (919,0,0,0)</v>
      </c>
    </row>
    <row r="921" spans="1:9" x14ac:dyDescent="0.25">
      <c r="A921" s="16">
        <v>920</v>
      </c>
      <c r="B921" s="16" t="s">
        <v>1205</v>
      </c>
      <c r="C921" s="16">
        <v>920</v>
      </c>
      <c r="D921" s="5" t="s">
        <v>24</v>
      </c>
      <c r="E921" s="5" t="s">
        <v>5</v>
      </c>
      <c r="F921" s="6">
        <f>VLOOKUP(Players[Team],Teams[],2,FALSE)</f>
        <v>11</v>
      </c>
      <c r="G921" s="3">
        <f>VLOOKUP(Players[Pos],Positions[],2,FALSE)</f>
        <v>2</v>
      </c>
      <c r="H921" s="3" t="str">
        <f>CONCATENATE("INSERT INTO Players(playerName,positionId,teamId) VALUES ('",Players[Name],"',",Players[PositionId],",",Players[TeamId],")")</f>
        <v>INSERT INTO Players(playerName,positionId,teamId) VALUES ('Tion Green',2,11)</v>
      </c>
      <c r="I921" s="3" t="str">
        <f>CONCATENATE("INSERT INTO Assignments(playerId,rosterId,round,pick) VALUES (",Players[PlayerId],",0,0,0)")</f>
        <v>INSERT INTO Assignments(playerId,rosterId,round,pick) VALUES (920,0,0,0)</v>
      </c>
    </row>
    <row r="922" spans="1:9" x14ac:dyDescent="0.25">
      <c r="A922" s="16">
        <v>921</v>
      </c>
      <c r="B922" s="16" t="s">
        <v>1085</v>
      </c>
      <c r="C922" s="16">
        <v>921</v>
      </c>
      <c r="D922" s="5" t="s">
        <v>24</v>
      </c>
      <c r="E922" s="5" t="s">
        <v>14</v>
      </c>
      <c r="F922" s="6">
        <f>VLOOKUP(Players[Team],Teams[],2,FALSE)</f>
        <v>11</v>
      </c>
      <c r="G922" s="3">
        <f>VLOOKUP(Players[Pos],Positions[],2,FALSE)</f>
        <v>3</v>
      </c>
      <c r="H922" s="3" t="str">
        <f>CONCATENATE("INSERT INTO Players(playerName,positionId,teamId) VALUES ('",Players[Name],"',",Players[PositionId],",",Players[TeamId],")")</f>
        <v>INSERT INTO Players(playerName,positionId,teamId) VALUES ('Michael Rector',3,11)</v>
      </c>
      <c r="I922" s="3" t="str">
        <f>CONCATENATE("INSERT INTO Assignments(playerId,rosterId,round,pick) VALUES (",Players[PlayerId],",0,0,0)")</f>
        <v>INSERT INTO Assignments(playerId,rosterId,round,pick) VALUES (921,0,0,0)</v>
      </c>
    </row>
    <row r="923" spans="1:9" x14ac:dyDescent="0.25">
      <c r="A923" s="16">
        <v>922</v>
      </c>
      <c r="B923" s="16" t="s">
        <v>1106</v>
      </c>
      <c r="C923" s="16">
        <v>922</v>
      </c>
      <c r="D923" s="5" t="s">
        <v>24</v>
      </c>
      <c r="E923" s="5" t="s">
        <v>14</v>
      </c>
      <c r="F923" s="6">
        <f>VLOOKUP(Players[Team],Teams[],2,FALSE)</f>
        <v>11</v>
      </c>
      <c r="G923" s="3">
        <f>VLOOKUP(Players[Pos],Positions[],2,FALSE)</f>
        <v>3</v>
      </c>
      <c r="H923" s="3" t="str">
        <f>CONCATENATE("INSERT INTO Players(playerName,positionId,teamId) VALUES ('",Players[Name],"',",Players[PositionId],",",Players[TeamId],")")</f>
        <v>INSERT INTO Players(playerName,positionId,teamId) VALUES ('Noel Thomas',3,11)</v>
      </c>
      <c r="I923" s="3" t="str">
        <f>CONCATENATE("INSERT INTO Assignments(playerId,rosterId,round,pick) VALUES (",Players[PlayerId],",0,0,0)")</f>
        <v>INSERT INTO Assignments(playerId,rosterId,round,pick) VALUES (922,0,0,0)</v>
      </c>
    </row>
    <row r="924" spans="1:9" x14ac:dyDescent="0.25">
      <c r="A924" s="16">
        <v>923</v>
      </c>
      <c r="B924" s="16" t="s">
        <v>1141</v>
      </c>
      <c r="C924" s="16">
        <v>923</v>
      </c>
      <c r="D924" s="5" t="s">
        <v>24</v>
      </c>
      <c r="E924" s="5" t="s">
        <v>14</v>
      </c>
      <c r="F924" s="6">
        <f>VLOOKUP(Players[Team],Teams[],2,FALSE)</f>
        <v>11</v>
      </c>
      <c r="G924" s="3">
        <f>VLOOKUP(Players[Pos],Positions[],2,FALSE)</f>
        <v>3</v>
      </c>
      <c r="H924" s="3" t="str">
        <f>CONCATENATE("INSERT INTO Players(playerName,positionId,teamId) VALUES ('",Players[Name],"',",Players[PositionId],",",Players[TeamId],")")</f>
        <v>INSERT INTO Players(playerName,positionId,teamId) VALUES ('Robert Tonyan',3,11)</v>
      </c>
      <c r="I924" s="3" t="str">
        <f>CONCATENATE("INSERT INTO Assignments(playerId,rosterId,round,pick) VALUES (",Players[PlayerId],",0,0,0)")</f>
        <v>INSERT INTO Assignments(playerId,rosterId,round,pick) VALUES (923,0,0,0)</v>
      </c>
    </row>
    <row r="925" spans="1:9" x14ac:dyDescent="0.25">
      <c r="A925" s="16">
        <v>924</v>
      </c>
      <c r="B925" s="16" t="s">
        <v>285</v>
      </c>
      <c r="C925" s="16">
        <v>924</v>
      </c>
      <c r="D925" s="16" t="s">
        <v>23</v>
      </c>
      <c r="E925" s="16" t="s">
        <v>14</v>
      </c>
      <c r="F925" s="6">
        <f>VLOOKUP(Players[Team],Teams[],2,FALSE)</f>
        <v>1</v>
      </c>
      <c r="G925" s="3">
        <f>VLOOKUP(Players[Pos],Positions[],2,FALSE)</f>
        <v>3</v>
      </c>
      <c r="H925" s="3" t="str">
        <f>CONCATENATE("INSERT INTO Players(playerName,positionId,teamId) VALUES ('",Players[Name],"',",Players[PositionId],",",Players[TeamId],")")</f>
        <v>INSERT INTO Players(playerName,positionId,teamId) VALUES ('Aaron Dobson',3,1)</v>
      </c>
      <c r="I925" s="3" t="str">
        <f>CONCATENATE("INSERT INTO Assignments(playerId,rosterId,round,pick) VALUES (",Players[PlayerId],",0,0,0)")</f>
        <v>INSERT INTO Assignments(playerId,rosterId,round,pick) VALUES (924,0,0,0)</v>
      </c>
    </row>
    <row r="926" spans="1:9" x14ac:dyDescent="0.25">
      <c r="A926" s="16">
        <v>925</v>
      </c>
      <c r="B926" s="16" t="s">
        <v>736</v>
      </c>
      <c r="C926" s="16">
        <v>925</v>
      </c>
      <c r="D926" s="16" t="s">
        <v>37</v>
      </c>
      <c r="E926" s="16" t="s">
        <v>1</v>
      </c>
      <c r="F926" s="6">
        <f>VLOOKUP(Players[Team],Teams[],2,FALSE)</f>
        <v>9</v>
      </c>
      <c r="G926" s="3">
        <f>VLOOKUP(Players[Pos],Positions[],2,FALSE)</f>
        <v>1</v>
      </c>
      <c r="H926" s="3" t="str">
        <f>CONCATENATE("INSERT INTO Players(playerName,positionId,teamId) VALUES ('",Players[Name],"',",Players[PositionId],",",Players[TeamId],")")</f>
        <v>INSERT INTO Players(playerName,positionId,teamId) VALUES ('Austin Appleby',1,9)</v>
      </c>
      <c r="I926" s="3" t="str">
        <f>CONCATENATE("INSERT INTO Assignments(playerId,rosterId,round,pick) VALUES (",Players[PlayerId],",0,0,0)")</f>
        <v>INSERT INTO Assignments(playerId,rosterId,round,pick) VALUES (925,0,0,0)</v>
      </c>
    </row>
    <row r="927" spans="1:9" x14ac:dyDescent="0.25">
      <c r="A927" s="16">
        <v>926</v>
      </c>
      <c r="B927" s="16" t="s">
        <v>281</v>
      </c>
      <c r="C927" s="16">
        <v>926</v>
      </c>
      <c r="D927" s="5" t="s">
        <v>32</v>
      </c>
      <c r="E927" s="5" t="s">
        <v>5</v>
      </c>
      <c r="F927" s="6">
        <f>VLOOKUP(Players[Team],Teams[],2,FALSE)</f>
        <v>14</v>
      </c>
      <c r="G927" s="3">
        <f>VLOOKUP(Players[Pos],Positions[],2,FALSE)</f>
        <v>2</v>
      </c>
      <c r="H927" s="3" t="str">
        <f>CONCATENATE("INSERT INTO Players(playerName,positionId,teamId) VALUES ('",Players[Name],"',",Players[PositionId],",",Players[TeamId],")")</f>
        <v>INSERT INTO Players(playerName,positionId,teamId) VALUES ('Christine Michael',2,14)</v>
      </c>
      <c r="I927" s="3" t="str">
        <f>CONCATENATE("INSERT INTO Assignments(playerId,rosterId,round,pick) VALUES (",Players[PlayerId],",0,0,0)")</f>
        <v>INSERT INTO Assignments(playerId,rosterId,round,pick) VALUES (926,0,0,0)</v>
      </c>
    </row>
    <row r="928" spans="1:9" x14ac:dyDescent="0.25">
      <c r="A928" s="16">
        <v>927</v>
      </c>
      <c r="B928" s="16" t="s">
        <v>768</v>
      </c>
      <c r="C928" s="16">
        <v>927</v>
      </c>
      <c r="D928" s="16" t="s">
        <v>37</v>
      </c>
      <c r="E928" s="16" t="s">
        <v>14</v>
      </c>
      <c r="F928" s="6">
        <f>VLOOKUP(Players[Team],Teams[],2,FALSE)</f>
        <v>9</v>
      </c>
      <c r="G928" s="3">
        <f>VLOOKUP(Players[Pos],Positions[],2,FALSE)</f>
        <v>3</v>
      </c>
      <c r="H928" s="3" t="str">
        <f>CONCATENATE("INSERT INTO Players(playerName,positionId,teamId) VALUES ('",Players[Name],"',",Players[PositionId],",",Players[TeamId],")")</f>
        <v>INSERT INTO Players(playerName,positionId,teamId) VALUES ('Brian Brown',3,9)</v>
      </c>
      <c r="I928" s="3" t="str">
        <f>CONCATENATE("INSERT INTO Assignments(playerId,rosterId,round,pick) VALUES (",Players[PlayerId],",0,0,0)")</f>
        <v>INSERT INTO Assignments(playerId,rosterId,round,pick) VALUES (927,0,0,0)</v>
      </c>
    </row>
    <row r="929" spans="1:9" x14ac:dyDescent="0.25">
      <c r="A929" s="16">
        <v>928</v>
      </c>
      <c r="B929" s="16" t="s">
        <v>751</v>
      </c>
      <c r="C929" s="16">
        <v>928</v>
      </c>
      <c r="D929" s="16" t="s">
        <v>37</v>
      </c>
      <c r="E929" s="16" t="s">
        <v>46</v>
      </c>
      <c r="F929" s="6">
        <f>VLOOKUP(Players[Team],Teams[],2,FALSE)</f>
        <v>9</v>
      </c>
      <c r="G929" s="3">
        <f>VLOOKUP(Players[Pos],Positions[],2,FALSE)</f>
        <v>4</v>
      </c>
      <c r="H929" s="3" t="str">
        <f>CONCATENATE("INSERT INTO Players(playerName,positionId,teamId) VALUES ('",Players[Name],"',",Players[PositionId],",",Players[TeamId],")")</f>
        <v>INSERT INTO Players(playerName,positionId,teamId) VALUES ('Blake Jarwin',4,9)</v>
      </c>
      <c r="I929" s="3" t="str">
        <f>CONCATENATE("INSERT INTO Assignments(playerId,rosterId,round,pick) VALUES (",Players[PlayerId],",0,0,0)")</f>
        <v>INSERT INTO Assignments(playerId,rosterId,round,pick) VALUES (928,0,0,0)</v>
      </c>
    </row>
    <row r="930" spans="1:9" x14ac:dyDescent="0.25">
      <c r="A930" s="16">
        <v>929</v>
      </c>
      <c r="B930" s="16" t="s">
        <v>817</v>
      </c>
      <c r="C930" s="16">
        <v>929</v>
      </c>
      <c r="D930" s="16" t="s">
        <v>37</v>
      </c>
      <c r="E930" s="16" t="s">
        <v>1</v>
      </c>
      <c r="F930" s="6">
        <f>VLOOKUP(Players[Team],Teams[],2,FALSE)</f>
        <v>9</v>
      </c>
      <c r="G930" s="3">
        <f>VLOOKUP(Players[Pos],Positions[],2,FALSE)</f>
        <v>1</v>
      </c>
      <c r="H930" s="3" t="str">
        <f>CONCATENATE("INSERT INTO Players(playerName,positionId,teamId) VALUES ('",Players[Name],"',",Players[PositionId],",",Players[TeamId],")")</f>
        <v>INSERT INTO Players(playerName,positionId,teamId) VALUES ('Cooper Rush',1,9)</v>
      </c>
      <c r="I930" s="3" t="str">
        <f>CONCATENATE("INSERT INTO Assignments(playerId,rosterId,round,pick) VALUES (",Players[PlayerId],",0,0,0)")</f>
        <v>INSERT INTO Assignments(playerId,rosterId,round,pick) VALUES (929,0,0,0)</v>
      </c>
    </row>
    <row r="931" spans="1:9" x14ac:dyDescent="0.25">
      <c r="A931" s="16">
        <v>930</v>
      </c>
      <c r="B931" s="16" t="s">
        <v>935</v>
      </c>
      <c r="C931" s="16">
        <v>930</v>
      </c>
      <c r="D931" s="16" t="s">
        <v>29</v>
      </c>
      <c r="E931" s="16" t="s">
        <v>5</v>
      </c>
      <c r="F931" s="6">
        <f>VLOOKUP(Players[Team],Teams[],2,FALSE)</f>
        <v>22</v>
      </c>
      <c r="G931" s="3">
        <f>VLOOKUP(Players[Pos],Positions[],2,FALSE)</f>
        <v>2</v>
      </c>
      <c r="H931" s="3" t="str">
        <f>CONCATENATE("INSERT INTO Players(playerName,positionId,teamId) VALUES ('",Players[Name],"',",Players[PositionId],",",Players[TeamId],")")</f>
        <v>INSERT INTO Players(playerName,positionId,teamId) VALUES ('Jahad Thomas',2,22)</v>
      </c>
      <c r="I931" s="3" t="str">
        <f>CONCATENATE("INSERT INTO Assignments(playerId,rosterId,round,pick) VALUES (",Players[PlayerId],",0,0,0)")</f>
        <v>INSERT INTO Assignments(playerId,rosterId,round,pick) VALUES (930,0,0,0)</v>
      </c>
    </row>
    <row r="932" spans="1:9" x14ac:dyDescent="0.25">
      <c r="A932" s="16">
        <v>931</v>
      </c>
      <c r="B932" s="16" t="s">
        <v>894</v>
      </c>
      <c r="C932" s="16">
        <v>931</v>
      </c>
      <c r="D932" s="16" t="s">
        <v>4</v>
      </c>
      <c r="E932" s="16" t="s">
        <v>46</v>
      </c>
      <c r="F932" s="6">
        <f>VLOOKUP(Players[Team],Teams[],2,FALSE)</f>
        <v>13</v>
      </c>
      <c r="G932" s="3">
        <f>VLOOKUP(Players[Pos],Positions[],2,FALSE)</f>
        <v>4</v>
      </c>
      <c r="H932" s="3" t="str">
        <f>CONCATENATE("INSERT INTO Players(playerName,positionId,teamId) VALUES ('",Players[Name],"',",Players[PositionId],",",Players[TeamId],")")</f>
        <v>INSERT INTO Players(playerName,positionId,teamId) VALUES ('Evan Baylis',4,13)</v>
      </c>
      <c r="I932" s="3" t="str">
        <f>CONCATENATE("INSERT INTO Assignments(playerId,rosterId,round,pick) VALUES (",Players[PlayerId],",0,0,0)")</f>
        <v>INSERT INTO Assignments(playerId,rosterId,round,pick) VALUES (931,0,0,0)</v>
      </c>
    </row>
    <row r="933" spans="1:9" x14ac:dyDescent="0.25">
      <c r="A933" s="16">
        <v>932</v>
      </c>
      <c r="B933" s="16" t="s">
        <v>1242</v>
      </c>
      <c r="C933" s="16">
        <v>932</v>
      </c>
      <c r="D933" s="5" t="s">
        <v>4</v>
      </c>
      <c r="E933" s="5" t="s">
        <v>46</v>
      </c>
      <c r="F933" s="6">
        <f>VLOOKUP(Players[Team],Teams[],2,FALSE)</f>
        <v>13</v>
      </c>
      <c r="G933" s="3">
        <f>VLOOKUP(Players[Pos],Positions[],2,FALSE)</f>
        <v>4</v>
      </c>
      <c r="H933" s="3" t="str">
        <f>CONCATENATE("INSERT INTO Players(playerName,positionId,teamId) VALUES ('",Players[Name],"',",Players[PositionId],",",Players[TeamId],")")</f>
        <v>INSERT INTO Players(playerName,positionId,teamId) VALUES ('Zach Conque',4,13)</v>
      </c>
      <c r="I933" s="3" t="str">
        <f>CONCATENATE("INSERT INTO Assignments(playerId,rosterId,round,pick) VALUES (",Players[PlayerId],",0,0,0)")</f>
        <v>INSERT INTO Assignments(playerId,rosterId,round,pick) VALUES (932,0,0,0)</v>
      </c>
    </row>
    <row r="934" spans="1:9" x14ac:dyDescent="0.25">
      <c r="A934" s="16">
        <v>933</v>
      </c>
      <c r="B934" s="16" t="s">
        <v>1291</v>
      </c>
      <c r="C934" s="16">
        <v>933</v>
      </c>
      <c r="D934" s="16" t="s">
        <v>4</v>
      </c>
      <c r="E934" s="16" t="s">
        <v>14</v>
      </c>
      <c r="F934" s="6">
        <f>VLOOKUP(Players[Team],Teams[],2,FALSE)</f>
        <v>13</v>
      </c>
      <c r="G934" s="3">
        <f>VLOOKUP(Players[Pos],Positions[],2,FALSE)</f>
        <v>3</v>
      </c>
      <c r="H934" s="3" t="str">
        <f>CONCATENATE("INSERT INTO Players(playerName,positionId,teamId) VALUES ('",Players[Name],"',",Players[PositionId],",",Players[TeamId],")")</f>
        <v>INSERT INTO Players(playerName,positionId,teamId) VALUES ('Deante Gray',3,13)</v>
      </c>
      <c r="I934" s="3" t="str">
        <f>CONCATENATE("INSERT INTO Assignments(playerId,rosterId,round,pick) VALUES (",Players[PlayerId],",0,0,0)")</f>
        <v>INSERT INTO Assignments(playerId,rosterId,round,pick) VALUES (933,0,0,0)</v>
      </c>
    </row>
    <row r="935" spans="1:9" x14ac:dyDescent="0.25">
      <c r="A935" s="16">
        <v>934</v>
      </c>
      <c r="B935" s="16" t="s">
        <v>1138</v>
      </c>
      <c r="C935" s="16">
        <v>934</v>
      </c>
      <c r="D935" s="5" t="s">
        <v>4</v>
      </c>
      <c r="E935" s="5" t="s">
        <v>14</v>
      </c>
      <c r="F935" s="6">
        <f>VLOOKUP(Players[Team],Teams[],2,FALSE)</f>
        <v>13</v>
      </c>
      <c r="G935" s="3">
        <f>VLOOKUP(Players[Pos],Positions[],2,FALSE)</f>
        <v>3</v>
      </c>
      <c r="H935" s="3" t="str">
        <f>CONCATENATE("INSERT INTO Players(playerName,positionId,teamId) VALUES ('",Players[Name],"',",Players[PositionId],",",Players[TeamId],")")</f>
        <v>INSERT INTO Players(playerName,positionId,teamId) VALUES ('Riley McCarron',3,13)</v>
      </c>
      <c r="I935" s="3" t="str">
        <f>CONCATENATE("INSERT INTO Assignments(playerId,rosterId,round,pick) VALUES (",Players[PlayerId],",0,0,0)")</f>
        <v>INSERT INTO Assignments(playerId,rosterId,round,pick) VALUES (934,0,0,0)</v>
      </c>
    </row>
    <row r="936" spans="1:9" x14ac:dyDescent="0.25">
      <c r="A936" s="16">
        <v>935</v>
      </c>
      <c r="B936" s="16" t="s">
        <v>1168</v>
      </c>
      <c r="C936" s="16">
        <v>935</v>
      </c>
      <c r="D936" s="5" t="s">
        <v>43</v>
      </c>
      <c r="E936" s="5" t="s">
        <v>14</v>
      </c>
      <c r="F936" s="6">
        <f>VLOOKUP(Players[Team],Teams[],2,FALSE)</f>
        <v>30</v>
      </c>
      <c r="G936" s="3">
        <f>VLOOKUP(Players[Pos],Positions[],2,FALSE)</f>
        <v>3</v>
      </c>
      <c r="H936" s="3" t="str">
        <f>CONCATENATE("INSERT INTO Players(playerName,positionId,teamId) VALUES ('",Players[Name],"',",Players[PositionId],",",Players[TeamId],")")</f>
        <v>INSERT INTO Players(playerName,positionId,teamId) VALUES ('Shaq Hill',3,30)</v>
      </c>
      <c r="I936" s="3" t="str">
        <f>CONCATENATE("INSERT INTO Assignments(playerId,rosterId,round,pick) VALUES (",Players[PlayerId],",0,0,0)")</f>
        <v>INSERT INTO Assignments(playerId,rosterId,round,pick) VALUES (935,0,0,0)</v>
      </c>
    </row>
    <row r="937" spans="1:9" x14ac:dyDescent="0.25">
      <c r="A937" s="16">
        <v>936</v>
      </c>
      <c r="B937" s="16" t="s">
        <v>1008</v>
      </c>
      <c r="C937" s="16">
        <v>936</v>
      </c>
      <c r="D937" s="5" t="s">
        <v>4</v>
      </c>
      <c r="E937" s="5" t="s">
        <v>14</v>
      </c>
      <c r="F937" s="6">
        <f>VLOOKUP(Players[Team],Teams[],2,FALSE)</f>
        <v>13</v>
      </c>
      <c r="G937" s="3">
        <f>VLOOKUP(Players[Pos],Positions[],2,FALSE)</f>
        <v>3</v>
      </c>
      <c r="H937" s="3" t="str">
        <f>CONCATENATE("INSERT INTO Players(playerName,positionId,teamId) VALUES ('",Players[Name],"',",Players[PositionId],",",Players[TeamId],")")</f>
        <v>INSERT INTO Players(playerName,positionId,teamId) VALUES ('Justin Hardee',3,13)</v>
      </c>
      <c r="I937" s="3" t="str">
        <f>CONCATENATE("INSERT INTO Assignments(playerId,rosterId,round,pick) VALUES (",Players[PlayerId],",0,0,0)")</f>
        <v>INSERT INTO Assignments(playerId,rosterId,round,pick) VALUES (936,0,0,0)</v>
      </c>
    </row>
    <row r="938" spans="1:9" x14ac:dyDescent="0.25">
      <c r="A938" s="16">
        <v>937</v>
      </c>
      <c r="B938" s="16" t="s">
        <v>324</v>
      </c>
      <c r="C938" s="16">
        <v>937</v>
      </c>
      <c r="D938" s="5" t="s">
        <v>15</v>
      </c>
      <c r="E938" s="5" t="s">
        <v>5</v>
      </c>
      <c r="F938" s="6">
        <f>VLOOKUP(Players[Team],Teams[],2,FALSE)</f>
        <v>25</v>
      </c>
      <c r="G938" s="3">
        <f>VLOOKUP(Players[Pos],Positions[],2,FALSE)</f>
        <v>2</v>
      </c>
      <c r="H938" s="3" t="str">
        <f>CONCATENATE("INSERT INTO Players(playerName,positionId,teamId) VALUES ('",Players[Name],"',",Players[PositionId],",",Players[TeamId],")")</f>
        <v>INSERT INTO Players(playerName,positionId,teamId) VALUES ('Knile Davis',2,25)</v>
      </c>
      <c r="I938" s="3" t="str">
        <f>CONCATENATE("INSERT INTO Assignments(playerId,rosterId,round,pick) VALUES (",Players[PlayerId],",0,0,0)")</f>
        <v>INSERT INTO Assignments(playerId,rosterId,round,pick) VALUES (937,0,0,0)</v>
      </c>
    </row>
    <row r="939" spans="1:9" x14ac:dyDescent="0.25">
      <c r="A939" s="16">
        <v>938</v>
      </c>
      <c r="B939" s="16" t="s">
        <v>1074</v>
      </c>
      <c r="C939" s="16">
        <v>938</v>
      </c>
      <c r="D939" s="5" t="s">
        <v>31</v>
      </c>
      <c r="E939" s="5" t="s">
        <v>1</v>
      </c>
      <c r="F939" s="6">
        <f>VLOOKUP(Players[Team],Teams[],2,FALSE)</f>
        <v>28</v>
      </c>
      <c r="G939" s="3">
        <f>VLOOKUP(Players[Pos],Positions[],2,FALSE)</f>
        <v>1</v>
      </c>
      <c r="H939" s="3" t="str">
        <f>CONCATENATE("INSERT INTO Players(playerName,positionId,teamId) VALUES ('",Players[Name],"',",Players[PositionId],",",Players[TeamId],")")</f>
        <v>INSERT INTO Players(playerName,positionId,teamId) VALUES ('Matt Barkley',1,28)</v>
      </c>
      <c r="I939" s="3" t="str">
        <f>CONCATENATE("INSERT INTO Assignments(playerId,rosterId,round,pick) VALUES (",Players[PlayerId],",0,0,0)")</f>
        <v>INSERT INTO Assignments(playerId,rosterId,round,pick) VALUES (938,0,0,0)</v>
      </c>
    </row>
    <row r="940" spans="1:9" x14ac:dyDescent="0.25">
      <c r="A940" s="16">
        <v>939</v>
      </c>
      <c r="B940" s="16" t="s">
        <v>729</v>
      </c>
      <c r="C940" s="16">
        <v>939</v>
      </c>
      <c r="D940" s="16" t="s">
        <v>52</v>
      </c>
      <c r="E940" s="16" t="s">
        <v>14</v>
      </c>
      <c r="F940" s="6">
        <f>VLOOKUP(Players[Team],Teams[],2,FALSE)</f>
        <v>10</v>
      </c>
      <c r="G940" s="3">
        <f>VLOOKUP(Players[Pos],Positions[],2,FALSE)</f>
        <v>3</v>
      </c>
      <c r="H940" s="3" t="str">
        <f>CONCATENATE("INSERT INTO Players(playerName,positionId,teamId) VALUES ('",Players[Name],"',",Players[PositionId],",",Players[TeamId],")")</f>
        <v>INSERT INTO Players(playerName,positionId,teamId) VALUES ('Anthony Nash',3,10)</v>
      </c>
      <c r="I940" s="3" t="str">
        <f>CONCATENATE("INSERT INTO Assignments(playerId,rosterId,round,pick) VALUES (",Players[PlayerId],",0,0,0)")</f>
        <v>INSERT INTO Assignments(playerId,rosterId,round,pick) VALUES (939,0,0,0)</v>
      </c>
    </row>
    <row r="941" spans="1:9" x14ac:dyDescent="0.25">
      <c r="A941" s="16">
        <v>940</v>
      </c>
      <c r="B941" s="16" t="s">
        <v>994</v>
      </c>
      <c r="C941" s="16">
        <v>940</v>
      </c>
      <c r="D941" s="5" t="s">
        <v>41</v>
      </c>
      <c r="E941" s="5" t="s">
        <v>14</v>
      </c>
      <c r="F941" s="6">
        <f>VLOOKUP(Players[Team],Teams[],2,FALSE)</f>
        <v>8</v>
      </c>
      <c r="G941" s="3">
        <f>VLOOKUP(Players[Pos],Positions[],2,FALSE)</f>
        <v>3</v>
      </c>
      <c r="H941" s="3" t="str">
        <f>CONCATENATE("INSERT INTO Players(playerName,positionId,teamId) VALUES ('",Players[Name],"',",Players[PositionId],",",Players[TeamId],")")</f>
        <v>INSERT INTO Players(playerName,positionId,teamId) VALUES ('Josh Boyce',3,8)</v>
      </c>
      <c r="I941" s="3" t="str">
        <f>CONCATENATE("INSERT INTO Assignments(playerId,rosterId,round,pick) VALUES (",Players[PlayerId],",0,0,0)")</f>
        <v>INSERT INTO Assignments(playerId,rosterId,round,pick) VALUES (940,0,0,0)</v>
      </c>
    </row>
    <row r="942" spans="1:9" x14ac:dyDescent="0.25">
      <c r="A942" s="16">
        <v>941</v>
      </c>
      <c r="B942" s="16" t="s">
        <v>1046</v>
      </c>
      <c r="C942" s="16">
        <v>941</v>
      </c>
      <c r="D942" s="5" t="s">
        <v>52</v>
      </c>
      <c r="E942" s="5" t="s">
        <v>1</v>
      </c>
      <c r="F942" s="6">
        <f>VLOOKUP(Players[Team],Teams[],2,FALSE)</f>
        <v>10</v>
      </c>
      <c r="G942" s="3">
        <f>VLOOKUP(Players[Pos],Positions[],2,FALSE)</f>
        <v>1</v>
      </c>
      <c r="H942" s="3" t="str">
        <f>CONCATENATE("INSERT INTO Players(playerName,positionId,teamId) VALUES ('",Players[Name],"',",Players[PositionId],",",Players[TeamId],")")</f>
        <v>INSERT INTO Players(playerName,positionId,teamId) VALUES ('Kyle Sloter',1,10)</v>
      </c>
      <c r="I942" s="3" t="str">
        <f>CONCATENATE("INSERT INTO Assignments(playerId,rosterId,round,pick) VALUES (",Players[PlayerId],",0,0,0)")</f>
        <v>INSERT INTO Assignments(playerId,rosterId,round,pick) VALUES (941,0,0,0)</v>
      </c>
    </row>
    <row r="943" spans="1:9" x14ac:dyDescent="0.25">
      <c r="A943" s="16">
        <v>942</v>
      </c>
      <c r="B943" s="16" t="s">
        <v>1131</v>
      </c>
      <c r="C943" s="16">
        <v>942</v>
      </c>
      <c r="D943" s="5" t="s">
        <v>41</v>
      </c>
      <c r="E943" s="5" t="s">
        <v>14</v>
      </c>
      <c r="F943" s="6">
        <f>VLOOKUP(Players[Team],Teams[],2,FALSE)</f>
        <v>8</v>
      </c>
      <c r="G943" s="3">
        <f>VLOOKUP(Players[Pos],Positions[],2,FALSE)</f>
        <v>3</v>
      </c>
      <c r="H943" s="3" t="str">
        <f>CONCATENATE("INSERT INTO Players(playerName,positionId,teamId) VALUES ('",Players[Name],"',",Players[PositionId],",",Players[TeamId],")")</f>
        <v>INSERT INTO Players(playerName,positionId,teamId) VALUES ('Reggie Davis',3,8)</v>
      </c>
      <c r="I943" s="3" t="str">
        <f>CONCATENATE("INSERT INTO Assignments(playerId,rosterId,round,pick) VALUES (",Players[PlayerId],",0,0,0)")</f>
        <v>INSERT INTO Assignments(playerId,rosterId,round,pick) VALUES (942,0,0,0)</v>
      </c>
    </row>
    <row r="944" spans="1:9" x14ac:dyDescent="0.25">
      <c r="A944" s="16">
        <v>943</v>
      </c>
      <c r="B944" s="16" t="s">
        <v>351</v>
      </c>
      <c r="C944" s="16">
        <v>943</v>
      </c>
      <c r="D944" s="5" t="s">
        <v>26</v>
      </c>
      <c r="E944" s="5" t="s">
        <v>1</v>
      </c>
      <c r="F944" s="6">
        <f>VLOOKUP(Players[Team],Teams[],2,FALSE)</f>
        <v>20</v>
      </c>
      <c r="G944" s="3">
        <f>VLOOKUP(Players[Pos],Positions[],2,FALSE)</f>
        <v>1</v>
      </c>
      <c r="H944" s="3" t="str">
        <f>CONCATENATE("INSERT INTO Players(playerName,positionId,teamId) VALUES ('",Players[Name],"',",Players[PositionId],",",Players[TeamId],")")</f>
        <v>INSERT INTO Players(playerName,positionId,teamId) VALUES ('Ryan Nassib',1,20)</v>
      </c>
      <c r="I944" s="3" t="str">
        <f>CONCATENATE("INSERT INTO Assignments(playerId,rosterId,round,pick) VALUES (",Players[PlayerId],",0,0,0)")</f>
        <v>INSERT INTO Assignments(playerId,rosterId,round,pick) VALUES (943,0,0,0)</v>
      </c>
    </row>
    <row r="945" spans="1:9" x14ac:dyDescent="0.25">
      <c r="A945" s="16">
        <v>944</v>
      </c>
      <c r="B945" s="16" t="s">
        <v>1038</v>
      </c>
      <c r="C945" s="16">
        <v>944</v>
      </c>
      <c r="D945" s="5" t="s">
        <v>27</v>
      </c>
      <c r="E945" s="5" t="s">
        <v>14</v>
      </c>
      <c r="F945" s="6">
        <f>VLOOKUP(Players[Team],Teams[],2,FALSE)</f>
        <v>21</v>
      </c>
      <c r="G945" s="3">
        <f>VLOOKUP(Players[Pos],Positions[],2,FALSE)</f>
        <v>3</v>
      </c>
      <c r="H945" s="3" t="str">
        <f>CONCATENATE("INSERT INTO Players(playerName,positionId,teamId) VALUES ('",Players[Name],"',",Players[PositionId],",",Players[TeamId],")")</f>
        <v>INSERT INTO Players(playerName,positionId,teamId) VALUES ('Kevin Snead',3,21)</v>
      </c>
      <c r="I945" s="3" t="str">
        <f>CONCATENATE("INSERT INTO Assignments(playerId,rosterId,round,pick) VALUES (",Players[PlayerId],",0,0,0)")</f>
        <v>INSERT INTO Assignments(playerId,rosterId,round,pick) VALUES (944,0,0,0)</v>
      </c>
    </row>
    <row r="946" spans="1:9" x14ac:dyDescent="0.25">
      <c r="A946" s="16">
        <v>945</v>
      </c>
      <c r="B946" s="16" t="s">
        <v>353</v>
      </c>
      <c r="C946" s="16">
        <v>945</v>
      </c>
      <c r="D946" s="5" t="s">
        <v>15</v>
      </c>
      <c r="E946" s="5" t="s">
        <v>1</v>
      </c>
      <c r="F946" s="6">
        <f>VLOOKUP(Players[Team],Teams[],2,FALSE)</f>
        <v>25</v>
      </c>
      <c r="G946" s="3">
        <f>VLOOKUP(Players[Pos],Positions[],2,FALSE)</f>
        <v>1</v>
      </c>
      <c r="H946" s="3" t="str">
        <f>CONCATENATE("INSERT INTO Players(playerName,positionId,teamId) VALUES ('",Players[Name],"',",Players[PositionId],",",Players[TeamId],")")</f>
        <v>INSERT INTO Players(playerName,positionId,teamId) VALUES ('Landry Jones',1,25)</v>
      </c>
      <c r="I946" s="3" t="str">
        <f>CONCATENATE("INSERT INTO Assignments(playerId,rosterId,round,pick) VALUES (",Players[PlayerId],",0,0,0)")</f>
        <v>INSERT INTO Assignments(playerId,rosterId,round,pick) VALUES (945,0,0,0)</v>
      </c>
    </row>
    <row r="947" spans="1:9" x14ac:dyDescent="0.25">
      <c r="A947" s="16">
        <v>946</v>
      </c>
      <c r="B947" s="16" t="s">
        <v>1048</v>
      </c>
      <c r="C947" s="16">
        <v>946</v>
      </c>
      <c r="D947" s="5" t="s">
        <v>23</v>
      </c>
      <c r="E947" s="5" t="s">
        <v>14</v>
      </c>
      <c r="F947" s="6">
        <f>VLOOKUP(Players[Team],Teams[],2,FALSE)</f>
        <v>1</v>
      </c>
      <c r="G947" s="3">
        <f>VLOOKUP(Players[Pos],Positions[],2,FALSE)</f>
        <v>3</v>
      </c>
      <c r="H947" s="3" t="str">
        <f>CONCATENATE("INSERT INTO Players(playerName,positionId,teamId) VALUES ('",Players[Name],"',",Players[PositionId],",",Players[TeamId],")")</f>
        <v>INSERT INTO Players(playerName,positionId,teamId) VALUES ('Larry Clark',3,1)</v>
      </c>
      <c r="I947" s="3" t="str">
        <f>CONCATENATE("INSERT INTO Assignments(playerId,rosterId,round,pick) VALUES (",Players[PlayerId],",0,0,0)")</f>
        <v>INSERT INTO Assignments(playerId,rosterId,round,pick) VALUES (946,0,0,0)</v>
      </c>
    </row>
    <row r="948" spans="1:9" x14ac:dyDescent="0.25">
      <c r="A948" s="16">
        <v>947</v>
      </c>
      <c r="B948" s="16" t="s">
        <v>706</v>
      </c>
      <c r="C948" s="16">
        <v>947</v>
      </c>
      <c r="D948" s="16" t="s">
        <v>32</v>
      </c>
      <c r="E948" s="16" t="s">
        <v>14</v>
      </c>
      <c r="F948" s="6">
        <f>VLOOKUP(Players[Team],Teams[],2,FALSE)</f>
        <v>14</v>
      </c>
      <c r="G948" s="3">
        <f>VLOOKUP(Players[Pos],Positions[],2,FALSE)</f>
        <v>3</v>
      </c>
      <c r="H948" s="3" t="str">
        <f>CONCATENATE("INSERT INTO Players(playerName,positionId,teamId) VALUES ('",Players[Name],"',",Players[PositionId],",",Players[TeamId],")")</f>
        <v>INSERT INTO Players(playerName,positionId,teamId) VALUES ('Al-Damion Riles',3,14)</v>
      </c>
      <c r="I948" s="3" t="str">
        <f>CONCATENATE("INSERT INTO Assignments(playerId,rosterId,round,pick) VALUES (",Players[PlayerId],",0,0,0)")</f>
        <v>INSERT INTO Assignments(playerId,rosterId,round,pick) VALUES (947,0,0,0)</v>
      </c>
    </row>
    <row r="949" spans="1:9" x14ac:dyDescent="0.25">
      <c r="A949" s="16">
        <v>948</v>
      </c>
      <c r="B949" s="16" t="s">
        <v>696</v>
      </c>
      <c r="C949" s="16">
        <v>948</v>
      </c>
      <c r="D949" s="16" t="s">
        <v>10</v>
      </c>
      <c r="E949" s="16" t="s">
        <v>14</v>
      </c>
      <c r="F949" s="6">
        <f>VLOOKUP(Players[Team],Teams[],2,FALSE)</f>
        <v>3</v>
      </c>
      <c r="G949" s="3">
        <f>VLOOKUP(Players[Pos],Positions[],2,FALSE)</f>
        <v>3</v>
      </c>
      <c r="H949" s="3" t="str">
        <f>CONCATENATE("INSERT INTO Players(playerName,positionId,teamId) VALUES ('",Players[Name],"',",Players[PositionId],",",Players[TeamId],")")</f>
        <v>INSERT INTO Players(playerName,positionId,teamId) VALUES ('Aaron Bailey',3,3)</v>
      </c>
      <c r="I949" s="3" t="str">
        <f>CONCATENATE("INSERT INTO Assignments(playerId,rosterId,round,pick) VALUES (",Players[PlayerId],",0,0,0)")</f>
        <v>INSERT INTO Assignments(playerId,rosterId,round,pick) VALUES (948,0,0,0)</v>
      </c>
    </row>
    <row r="950" spans="1:9" x14ac:dyDescent="0.25">
      <c r="A950" s="16">
        <v>949</v>
      </c>
      <c r="B950" s="16" t="s">
        <v>288</v>
      </c>
      <c r="C950" s="16">
        <v>949</v>
      </c>
      <c r="D950" s="5" t="s">
        <v>29</v>
      </c>
      <c r="E950" s="5" t="s">
        <v>14</v>
      </c>
      <c r="F950" s="6">
        <f>VLOOKUP(Players[Team],Teams[],2,FALSE)</f>
        <v>22</v>
      </c>
      <c r="G950" s="3">
        <f>VLOOKUP(Players[Pos],Positions[],2,FALSE)</f>
        <v>3</v>
      </c>
      <c r="H950" s="3" t="str">
        <f>CONCATENATE("INSERT INTO Players(playerName,positionId,teamId) VALUES ('",Players[Name],"',",Players[PositionId],",",Players[TeamId],")")</f>
        <v>INSERT INTO Players(playerName,positionId,teamId) VALUES ('Quinton Patton',3,22)</v>
      </c>
      <c r="I950" s="3" t="str">
        <f>CONCATENATE("INSERT INTO Assignments(playerId,rosterId,round,pick) VALUES (",Players[PlayerId],",0,0,0)")</f>
        <v>INSERT INTO Assignments(playerId,rosterId,round,pick) VALUES (949,0,0,0)</v>
      </c>
    </row>
    <row r="951" spans="1:9" x14ac:dyDescent="0.25">
      <c r="A951" s="16">
        <v>950</v>
      </c>
      <c r="B951" s="16" t="s">
        <v>320</v>
      </c>
      <c r="C951" s="16">
        <v>950</v>
      </c>
      <c r="D951" s="5" t="s">
        <v>31</v>
      </c>
      <c r="E951" s="5" t="s">
        <v>5</v>
      </c>
      <c r="F951" s="6">
        <f>VLOOKUP(Players[Team],Teams[],2,FALSE)</f>
        <v>28</v>
      </c>
      <c r="G951" s="3">
        <f>VLOOKUP(Players[Pos],Positions[],2,FALSE)</f>
        <v>2</v>
      </c>
      <c r="H951" s="3" t="str">
        <f>CONCATENATE("INSERT INTO Players(playerName,positionId,teamId) VALUES ('",Players[Name],"',",Players[PositionId],",",Players[TeamId],")")</f>
        <v>INSERT INTO Players(playerName,positionId,teamId) VALUES ('Kyle Juszczyk',2,28)</v>
      </c>
      <c r="I951" s="3" t="str">
        <f>CONCATENATE("INSERT INTO Assignments(playerId,rosterId,round,pick) VALUES (",Players[PlayerId],",0,0,0)")</f>
        <v>INSERT INTO Assignments(playerId,rosterId,round,pick) VALUES (950,0,0,0)</v>
      </c>
    </row>
    <row r="952" spans="1:9" x14ac:dyDescent="0.25">
      <c r="A952" s="16">
        <v>951</v>
      </c>
      <c r="B952" s="16" t="s">
        <v>1219</v>
      </c>
      <c r="C952" s="16">
        <v>951</v>
      </c>
      <c r="D952" s="5" t="s">
        <v>26</v>
      </c>
      <c r="E952" s="5" t="s">
        <v>5</v>
      </c>
      <c r="F952" s="6">
        <f>VLOOKUP(Players[Team],Teams[],2,FALSE)</f>
        <v>20</v>
      </c>
      <c r="G952" s="3">
        <f>VLOOKUP(Players[Pos],Positions[],2,FALSE)</f>
        <v>2</v>
      </c>
      <c r="H952" s="3" t="str">
        <f>CONCATENATE("INSERT INTO Players(playerName,positionId,teamId) VALUES ('",Players[Name],"',",Players[PositionId],",",Players[TeamId],")")</f>
        <v>INSERT INTO Players(playerName,positionId,teamId) VALUES ('Trey Edmunds',2,20)</v>
      </c>
      <c r="I952" s="3" t="str">
        <f>CONCATENATE("INSERT INTO Assignments(playerId,rosterId,round,pick) VALUES (",Players[PlayerId],",0,0,0)")</f>
        <v>INSERT INTO Assignments(playerId,rosterId,round,pick) VALUES (951,0,0,0)</v>
      </c>
    </row>
    <row r="953" spans="1:9" x14ac:dyDescent="0.25">
      <c r="A953" s="16">
        <v>952</v>
      </c>
      <c r="B953" s="16" t="s">
        <v>1041</v>
      </c>
      <c r="C953" s="16">
        <v>952</v>
      </c>
      <c r="D953" s="5" t="s">
        <v>27</v>
      </c>
      <c r="E953" s="5" t="s">
        <v>5</v>
      </c>
      <c r="F953" s="6">
        <f>VLOOKUP(Players[Team],Teams[],2,FALSE)</f>
        <v>21</v>
      </c>
      <c r="G953" s="3">
        <f>VLOOKUP(Players[Pos],Positions[],2,FALSE)</f>
        <v>2</v>
      </c>
      <c r="H953" s="3" t="str">
        <f>CONCATENATE("INSERT INTO Players(playerName,positionId,teamId) VALUES ('",Players[Name],"',",Players[PositionId],",",Players[TeamId],")")</f>
        <v>INSERT INTO Players(playerName,positionId,teamId) VALUES ('Khalid Abdullah',2,21)</v>
      </c>
      <c r="I953" s="3" t="str">
        <f>CONCATENATE("INSERT INTO Assignments(playerId,rosterId,round,pick) VALUES (",Players[PlayerId],",0,0,0)")</f>
        <v>INSERT INTO Assignments(playerId,rosterId,round,pick) VALUES (952,0,0,0)</v>
      </c>
    </row>
    <row r="954" spans="1:9" x14ac:dyDescent="0.25">
      <c r="A954" s="16">
        <v>953</v>
      </c>
      <c r="B954" s="16" t="s">
        <v>366</v>
      </c>
      <c r="C954" s="16">
        <v>953</v>
      </c>
      <c r="D954" s="16" t="s">
        <v>577</v>
      </c>
      <c r="E954" s="16" t="s">
        <v>5</v>
      </c>
      <c r="F954" s="6">
        <f>VLOOKUP(Players[Team],Teams[],2,FALSE)</f>
        <v>15</v>
      </c>
      <c r="G954" s="3">
        <f>VLOOKUP(Players[Pos],Positions[],2,FALSE)</f>
        <v>2</v>
      </c>
      <c r="H954" s="3" t="str">
        <f>CONCATENATE("INSERT INTO Players(playerName,positionId,teamId) VALUES ('",Players[Name],"',",Players[PositionId],",",Players[TeamId],")")</f>
        <v>INSERT INTO Players(playerName,positionId,teamId) VALUES ('Denard Robinson',2,15)</v>
      </c>
      <c r="I954" s="3" t="str">
        <f>CONCATENATE("INSERT INTO Assignments(playerId,rosterId,round,pick) VALUES (",Players[PlayerId],",0,0,0)")</f>
        <v>INSERT INTO Assignments(playerId,rosterId,round,pick) VALUES (953,0,0,0)</v>
      </c>
    </row>
    <row r="955" spans="1:9" x14ac:dyDescent="0.25">
      <c r="A955" s="16">
        <v>954</v>
      </c>
      <c r="B955" s="16" t="s">
        <v>1172</v>
      </c>
      <c r="C955" s="16">
        <v>954</v>
      </c>
      <c r="D955" s="5" t="s">
        <v>60</v>
      </c>
      <c r="E955" s="5" t="s">
        <v>14</v>
      </c>
      <c r="F955" s="6">
        <f>VLOOKUP(Players[Team],Teams[],2,FALSE)</f>
        <v>27</v>
      </c>
      <c r="G955" s="3">
        <f>VLOOKUP(Players[Pos],Positions[],2,FALSE)</f>
        <v>3</v>
      </c>
      <c r="H955" s="3" t="str">
        <f>CONCATENATE("INSERT INTO Players(playerName,positionId,teamId) VALUES ('",Players[Name],"',",Players[PositionId],",",Players[TeamId],")")</f>
        <v>INSERT INTO Players(playerName,positionId,teamId) VALUES ('Speedy Noil',3,27)</v>
      </c>
      <c r="I955" s="3" t="str">
        <f>CONCATENATE("INSERT INTO Assignments(playerId,rosterId,round,pick) VALUES (",Players[PlayerId],",0,0,0)")</f>
        <v>INSERT INTO Assignments(playerId,rosterId,round,pick) VALUES (954,0,0,0)</v>
      </c>
    </row>
    <row r="956" spans="1:9" x14ac:dyDescent="0.25">
      <c r="A956" s="16">
        <v>955</v>
      </c>
      <c r="B956" s="16" t="s">
        <v>1114</v>
      </c>
      <c r="C956" s="16">
        <v>955</v>
      </c>
      <c r="D956" s="5" t="s">
        <v>15</v>
      </c>
      <c r="E956" s="5" t="s">
        <v>46</v>
      </c>
      <c r="F956" s="6">
        <f>VLOOKUP(Players[Team],Teams[],2,FALSE)</f>
        <v>25</v>
      </c>
      <c r="G956" s="3">
        <f>VLOOKUP(Players[Pos],Positions[],2,FALSE)</f>
        <v>4</v>
      </c>
      <c r="H956" s="3" t="str">
        <f>CONCATENATE("INSERT INTO Players(playerName,positionId,teamId) VALUES ('",Players[Name],"',",Players[PositionId],",",Players[TeamId],")")</f>
        <v>INSERT INTO Players(playerName,positionId,teamId) VALUES ('Phazahn Odom',4,25)</v>
      </c>
      <c r="I956" s="3" t="str">
        <f>CONCATENATE("INSERT INTO Assignments(playerId,rosterId,round,pick) VALUES (",Players[PlayerId],",0,0,0)")</f>
        <v>INSERT INTO Assignments(playerId,rosterId,round,pick) VALUES (955,0,0,0)</v>
      </c>
    </row>
    <row r="957" spans="1:9" x14ac:dyDescent="0.25">
      <c r="A957" s="16">
        <v>956</v>
      </c>
      <c r="B957" s="16" t="s">
        <v>292</v>
      </c>
      <c r="C957" s="16">
        <v>956</v>
      </c>
      <c r="D957" s="5" t="s">
        <v>23</v>
      </c>
      <c r="E957" s="5" t="s">
        <v>5</v>
      </c>
      <c r="F957" s="6">
        <f>VLOOKUP(Players[Team],Teams[],2,FALSE)</f>
        <v>1</v>
      </c>
      <c r="G957" s="3">
        <f>VLOOKUP(Players[Pos],Positions[],2,FALSE)</f>
        <v>2</v>
      </c>
      <c r="H957" s="3" t="str">
        <f>CONCATENATE("INSERT INTO Players(playerName,positionId,teamId) VALUES ('",Players[Name],"',",Players[PositionId],",",Players[TeamId],")")</f>
        <v>INSERT INTO Players(playerName,positionId,teamId) VALUES ('Stepfan Taylor',2,1)</v>
      </c>
      <c r="I957" s="3" t="str">
        <f>CONCATENATE("INSERT INTO Assignments(playerId,rosterId,round,pick) VALUES (",Players[PlayerId],",0,0,0)")</f>
        <v>INSERT INTO Assignments(playerId,rosterId,round,pick) VALUES (956,0,0,0)</v>
      </c>
    </row>
    <row r="958" spans="1:9" x14ac:dyDescent="0.25">
      <c r="A958" s="16">
        <v>957</v>
      </c>
      <c r="B958" s="16" t="s">
        <v>834</v>
      </c>
      <c r="C958" s="16">
        <v>957</v>
      </c>
      <c r="D958" s="16" t="s">
        <v>4</v>
      </c>
      <c r="E958" s="16" t="s">
        <v>5</v>
      </c>
      <c r="F958" s="6">
        <f>VLOOKUP(Players[Team],Teams[],2,FALSE)</f>
        <v>13</v>
      </c>
      <c r="G958" s="3">
        <f>VLOOKUP(Players[Pos],Positions[],2,FALSE)</f>
        <v>2</v>
      </c>
      <c r="H958" s="3" t="str">
        <f>CONCATENATE("INSERT INTO Players(playerName,positionId,teamId) VALUES ('",Players[Name],"',",Players[PositionId],",",Players[TeamId],")")</f>
        <v>INSERT INTO Players(playerName,positionId,teamId) VALUES ('Dare Ogunbowale',2,13)</v>
      </c>
      <c r="I958" s="3" t="str">
        <f>CONCATENATE("INSERT INTO Assignments(playerId,rosterId,round,pick) VALUES (",Players[PlayerId],",0,0,0)")</f>
        <v>INSERT INTO Assignments(playerId,rosterId,round,pick) VALUES (957,0,0,0)</v>
      </c>
    </row>
    <row r="959" spans="1:9" x14ac:dyDescent="0.25">
      <c r="A959" s="16">
        <v>958</v>
      </c>
      <c r="B959" s="16" t="s">
        <v>1276</v>
      </c>
      <c r="C959" s="16">
        <v>958</v>
      </c>
      <c r="D959" s="16" t="s">
        <v>4</v>
      </c>
      <c r="E959" s="16" t="s">
        <v>14</v>
      </c>
      <c r="F959" s="6">
        <f>VLOOKUP(Players[Team],Teams[],2,FALSE)</f>
        <v>13</v>
      </c>
      <c r="G959" s="3">
        <f>VLOOKUP(Players[Pos],Positions[],2,FALSE)</f>
        <v>3</v>
      </c>
      <c r="H959" s="3" t="str">
        <f>CONCATENATE("INSERT INTO Players(playerName,positionId,teamId) VALUES ('",Players[Name],"',",Players[PositionId],",",Players[TeamId],")")</f>
        <v>INSERT INTO Players(playerName,positionId,teamId) VALUES ('Chris Thompson WR',3,13)</v>
      </c>
      <c r="I959" s="3" t="str">
        <f>CONCATENATE("INSERT INTO Assignments(playerId,rosterId,round,pick) VALUES (",Players[PlayerId],",0,0,0)")</f>
        <v>INSERT INTO Assignments(playerId,rosterId,round,pick) VALUES (958,0,0,0)</v>
      </c>
    </row>
    <row r="960" spans="1:9" x14ac:dyDescent="0.25">
      <c r="A960" s="16">
        <v>959</v>
      </c>
      <c r="B960" s="16" t="s">
        <v>1092</v>
      </c>
      <c r="C960" s="16">
        <v>959</v>
      </c>
      <c r="D960" s="5" t="s">
        <v>695</v>
      </c>
      <c r="E960" s="5" t="s">
        <v>14</v>
      </c>
      <c r="F960" s="6">
        <f>VLOOKUP(Players[Team],Teams[],2,FALSE)</f>
        <v>26</v>
      </c>
      <c r="G960" s="3">
        <f>VLOOKUP(Players[Pos],Positions[],2,FALSE)</f>
        <v>3</v>
      </c>
      <c r="H960" s="3" t="str">
        <f>CONCATENATE("INSERT INTO Players(playerName,positionId,teamId) VALUES ('",Players[Name],"',",Players[PositionId],",",Players[TeamId],")")</f>
        <v>INSERT INTO Players(playerName,positionId,teamId) VALUES ('Mitchell Paige',3,26)</v>
      </c>
      <c r="I960" s="3" t="str">
        <f>CONCATENATE("INSERT INTO Assignments(playerId,rosterId,round,pick) VALUES (",Players[PlayerId],",0,0,0)")</f>
        <v>INSERT INTO Assignments(playerId,rosterId,round,pick) VALUES (959,0,0,0)</v>
      </c>
    </row>
    <row r="961" spans="1:9" x14ac:dyDescent="0.25">
      <c r="A961" s="16">
        <v>960</v>
      </c>
      <c r="B961" s="16" t="s">
        <v>864</v>
      </c>
      <c r="C961" s="16">
        <v>960</v>
      </c>
      <c r="D961" s="16" t="s">
        <v>48</v>
      </c>
      <c r="E961" s="16" t="s">
        <v>46</v>
      </c>
      <c r="F961" s="6">
        <f>VLOOKUP(Players[Team],Teams[],2,FALSE)</f>
        <v>5</v>
      </c>
      <c r="G961" s="3">
        <f>VLOOKUP(Players[Pos],Positions[],2,FALSE)</f>
        <v>4</v>
      </c>
      <c r="H961" s="3" t="str">
        <f>CONCATENATE("INSERT INTO Players(playerName,positionId,teamId) VALUES ('",Players[Name],"',",Players[PositionId],",",Players[TeamId],")")</f>
        <v>INSERT INTO Players(playerName,positionId,teamId) VALUES ('DeSean Smith',4,5)</v>
      </c>
      <c r="I961" s="3" t="str">
        <f>CONCATENATE("INSERT INTO Assignments(playerId,rosterId,round,pick) VALUES (",Players[PlayerId],",0,0,0)")</f>
        <v>INSERT INTO Assignments(playerId,rosterId,round,pick) VALUES (960,0,0,0)</v>
      </c>
    </row>
    <row r="962" spans="1:9" x14ac:dyDescent="0.25">
      <c r="A962" s="16">
        <v>961</v>
      </c>
      <c r="B962" s="16" t="s">
        <v>1292</v>
      </c>
      <c r="C962" s="16">
        <v>961</v>
      </c>
      <c r="D962" s="16" t="s">
        <v>32</v>
      </c>
      <c r="E962" s="16" t="s">
        <v>5</v>
      </c>
      <c r="F962" s="6">
        <f>VLOOKUP(Players[Team],Teams[],2,FALSE)</f>
        <v>14</v>
      </c>
      <c r="G962" s="3">
        <f>VLOOKUP(Players[Pos],Positions[],2,FALSE)</f>
        <v>2</v>
      </c>
      <c r="H962" s="3" t="str">
        <f>CONCATENATE("INSERT INTO Players(playerName,positionId,teamId) VALUES ('",Players[Name],"',",Players[PositionId],",",Players[TeamId],")")</f>
        <v>INSERT INTO Players(playerName,positionId,teamId) VALUES ('DeMard Llorens',2,14)</v>
      </c>
      <c r="I962" s="3" t="str">
        <f>CONCATENATE("INSERT INTO Assignments(playerId,rosterId,round,pick) VALUES (",Players[PlayerId],",0,0,0)")</f>
        <v>INSERT INTO Assignments(playerId,rosterId,round,pick) VALUES (961,0,0,0)</v>
      </c>
    </row>
    <row r="963" spans="1:9" x14ac:dyDescent="0.25">
      <c r="A963" s="16">
        <v>962</v>
      </c>
      <c r="B963" s="16" t="s">
        <v>1165</v>
      </c>
      <c r="C963" s="16">
        <v>962</v>
      </c>
      <c r="D963" s="5" t="s">
        <v>694</v>
      </c>
      <c r="E963" s="5" t="s">
        <v>14</v>
      </c>
      <c r="F963" s="6">
        <f>VLOOKUP(Players[Team],Teams[],2,FALSE)</f>
        <v>29</v>
      </c>
      <c r="G963" s="3">
        <f>VLOOKUP(Players[Pos],Positions[],2,FALSE)</f>
        <v>3</v>
      </c>
      <c r="H963" s="3" t="str">
        <f>CONCATENATE("INSERT INTO Players(playerName,positionId,teamId) VALUES ('",Players[Name],"',",Players[PositionId],",",Players[TeamId],")")</f>
        <v>INSERT INTO Players(playerName,positionId,teamId) VALUES ('Shakeir Ryan',3,29)</v>
      </c>
      <c r="I963" s="3" t="str">
        <f>CONCATENATE("INSERT INTO Assignments(playerId,rosterId,round,pick) VALUES (",Players[PlayerId],",0,0,0)")</f>
        <v>INSERT INTO Assignments(playerId,rosterId,round,pick) VALUES (962,0,0,0)</v>
      </c>
    </row>
    <row r="964" spans="1:9" x14ac:dyDescent="0.25">
      <c r="A964" s="16">
        <v>963</v>
      </c>
      <c r="B964" s="16" t="s">
        <v>742</v>
      </c>
      <c r="C964" s="16">
        <v>963</v>
      </c>
      <c r="D964" s="16" t="s">
        <v>15</v>
      </c>
      <c r="E964" s="16" t="s">
        <v>1</v>
      </c>
      <c r="F964" s="6">
        <f>VLOOKUP(Players[Team],Teams[],2,FALSE)</f>
        <v>25</v>
      </c>
      <c r="G964" s="3">
        <f>VLOOKUP(Players[Pos],Positions[],2,FALSE)</f>
        <v>1</v>
      </c>
      <c r="H964" s="3" t="str">
        <f>CONCATENATE("INSERT INTO Players(playerName,positionId,teamId) VALUES ('",Players[Name],"',",Players[PositionId],",",Players[TeamId],")")</f>
        <v>INSERT INTO Players(playerName,positionId,teamId) VALUES ('Bart Houston',1,25)</v>
      </c>
      <c r="I964" s="3" t="str">
        <f>CONCATENATE("INSERT INTO Assignments(playerId,rosterId,round,pick) VALUES (",Players[PlayerId],",0,0,0)")</f>
        <v>INSERT INTO Assignments(playerId,rosterId,round,pick) VALUES (963,0,0,0)</v>
      </c>
    </row>
    <row r="965" spans="1:9" x14ac:dyDescent="0.25">
      <c r="A965" s="16">
        <v>964</v>
      </c>
      <c r="B965" s="16" t="s">
        <v>1050</v>
      </c>
      <c r="C965" s="16">
        <v>964</v>
      </c>
      <c r="D965" s="5" t="s">
        <v>694</v>
      </c>
      <c r="E965" s="5" t="s">
        <v>5</v>
      </c>
      <c r="F965" s="6">
        <f>VLOOKUP(Players[Team],Teams[],2,FALSE)</f>
        <v>29</v>
      </c>
      <c r="G965" s="3">
        <f>VLOOKUP(Players[Pos],Positions[],2,FALSE)</f>
        <v>2</v>
      </c>
      <c r="H965" s="3" t="str">
        <f>CONCATENATE("INSERT INTO Players(playerName,positionId,teamId) VALUES ('",Players[Name],"',",Players[PositionId],",",Players[TeamId],")")</f>
        <v>INSERT INTO Players(playerName,positionId,teamId) VALUES ('Lenard Tillery',2,29)</v>
      </c>
      <c r="I965" s="3" t="str">
        <f>CONCATENATE("INSERT INTO Assignments(playerId,rosterId,round,pick) VALUES (",Players[PlayerId],",0,0,0)")</f>
        <v>INSERT INTO Assignments(playerId,rosterId,round,pick) VALUES (964,0,0,0)</v>
      </c>
    </row>
    <row r="966" spans="1:9" x14ac:dyDescent="0.25">
      <c r="A966" s="16">
        <v>965</v>
      </c>
      <c r="B966" s="16" t="s">
        <v>1214</v>
      </c>
      <c r="C966" s="16">
        <v>965</v>
      </c>
      <c r="D966" s="5" t="s">
        <v>694</v>
      </c>
      <c r="E966" s="5" t="s">
        <v>46</v>
      </c>
      <c r="F966" s="6">
        <f>VLOOKUP(Players[Team],Teams[],2,FALSE)</f>
        <v>29</v>
      </c>
      <c r="G966" s="3">
        <f>VLOOKUP(Players[Pos],Positions[],2,FALSE)</f>
        <v>4</v>
      </c>
      <c r="H966" s="3" t="str">
        <f>CONCATENATE("INSERT INTO Players(playerName,positionId,teamId) VALUES ('",Players[Name],"',",Players[PositionId],",",Players[TeamId],")")</f>
        <v>INSERT INTO Players(playerName,positionId,teamId) VALUES ('Travis Wilson',4,29)</v>
      </c>
      <c r="I966" s="3" t="str">
        <f>CONCATENATE("INSERT INTO Assignments(playerId,rosterId,round,pick) VALUES (",Players[PlayerId],",0,0,0)")</f>
        <v>INSERT INTO Assignments(playerId,rosterId,round,pick) VALUES (965,0,0,0)</v>
      </c>
    </row>
    <row r="967" spans="1:9" x14ac:dyDescent="0.25">
      <c r="A967" s="16">
        <v>966</v>
      </c>
      <c r="B967" s="16" t="s">
        <v>1153</v>
      </c>
      <c r="C967" s="16">
        <v>966</v>
      </c>
      <c r="D967" s="5" t="s">
        <v>36</v>
      </c>
      <c r="E967" s="5" t="s">
        <v>46</v>
      </c>
      <c r="F967" s="6">
        <f>VLOOKUP(Players[Team],Teams[],2,FALSE)</f>
        <v>19</v>
      </c>
      <c r="G967" s="3">
        <f>VLOOKUP(Players[Pos],Positions[],2,FALSE)</f>
        <v>4</v>
      </c>
      <c r="H967" s="3" t="str">
        <f>CONCATENATE("INSERT INTO Players(playerName,positionId,teamId) VALUES ('",Players[Name],"',",Players[PositionId],",",Players[TeamId],")")</f>
        <v>INSERT INTO Players(playerName,positionId,teamId) VALUES ('Sam Cotton',4,19)</v>
      </c>
      <c r="I967" s="3" t="str">
        <f>CONCATENATE("INSERT INTO Assignments(playerId,rosterId,round,pick) VALUES (",Players[PlayerId],",0,0,0)")</f>
        <v>INSERT INTO Assignments(playerId,rosterId,round,pick) VALUES (966,0,0,0)</v>
      </c>
    </row>
    <row r="968" spans="1:9" x14ac:dyDescent="0.25">
      <c r="A968" s="16">
        <v>967</v>
      </c>
      <c r="B968" s="16" t="s">
        <v>970</v>
      </c>
      <c r="C968" s="16">
        <v>967</v>
      </c>
      <c r="D968" s="5" t="s">
        <v>12</v>
      </c>
      <c r="E968" s="5" t="s">
        <v>5</v>
      </c>
      <c r="F968" s="6">
        <f>VLOOKUP(Players[Team],Teams[],2,FALSE)</f>
        <v>31</v>
      </c>
      <c r="G968" s="3">
        <f>VLOOKUP(Players[Pos],Positions[],2,FALSE)</f>
        <v>2</v>
      </c>
      <c r="H968" s="3" t="str">
        <f>CONCATENATE("INSERT INTO Players(playerName,positionId,teamId) VALUES ('",Players[Name],"',",Players[PositionId],",",Players[TeamId],")")</f>
        <v>INSERT INTO Players(playerName,positionId,teamId) VALUES ('Joe Bacci',2,31)</v>
      </c>
      <c r="I968" s="3" t="str">
        <f>CONCATENATE("INSERT INTO Assignments(playerId,rosterId,round,pick) VALUES (",Players[PlayerId],",0,0,0)")</f>
        <v>INSERT INTO Assignments(playerId,rosterId,round,pick) VALUES (967,0,0,0)</v>
      </c>
    </row>
    <row r="969" spans="1:9" x14ac:dyDescent="0.25">
      <c r="A969" s="16">
        <v>968</v>
      </c>
      <c r="B969" s="16" t="s">
        <v>1187</v>
      </c>
      <c r="C969" s="16">
        <v>968</v>
      </c>
      <c r="D969" s="5" t="s">
        <v>27</v>
      </c>
      <c r="E969" s="5" t="s">
        <v>14</v>
      </c>
      <c r="F969" s="6">
        <f>VLOOKUP(Players[Team],Teams[],2,FALSE)</f>
        <v>21</v>
      </c>
      <c r="G969" s="3">
        <f>VLOOKUP(Players[Pos],Positions[],2,FALSE)</f>
        <v>3</v>
      </c>
      <c r="H969" s="3" t="str">
        <f>CONCATENATE("INSERT INTO Players(playerName,positionId,teamId) VALUES ('",Players[Name],"',",Players[PositionId],",",Players[TeamId],")")</f>
        <v>INSERT INTO Players(playerName,positionId,teamId) VALUES ('Tavarres King',3,21)</v>
      </c>
      <c r="I969" s="3" t="str">
        <f>CONCATENATE("INSERT INTO Assignments(playerId,rosterId,round,pick) VALUES (",Players[PlayerId],",0,0,0)")</f>
        <v>INSERT INTO Assignments(playerId,rosterId,round,pick) VALUES (968,0,0,0)</v>
      </c>
    </row>
    <row r="970" spans="1:9" x14ac:dyDescent="0.25">
      <c r="A970" s="16">
        <v>969</v>
      </c>
      <c r="B970" s="16" t="s">
        <v>810</v>
      </c>
      <c r="C970" s="16">
        <v>969</v>
      </c>
      <c r="D970" s="16" t="s">
        <v>17</v>
      </c>
      <c r="E970" s="16" t="s">
        <v>14</v>
      </c>
      <c r="F970" s="6">
        <f>VLOOKUP(Players[Team],Teams[],2,FALSE)</f>
        <v>12</v>
      </c>
      <c r="G970" s="3">
        <f>VLOOKUP(Players[Pos],Positions[],2,FALSE)</f>
        <v>3</v>
      </c>
      <c r="H970" s="3" t="str">
        <f>CONCATENATE("INSERT INTO Players(playerName,positionId,teamId) VALUES ('",Players[Name],"',",Players[PositionId],",",Players[TeamId],")")</f>
        <v>INSERT INTO Players(playerName,positionId,teamId) VALUES ('Colby Pearson',3,12)</v>
      </c>
      <c r="I970" s="3" t="str">
        <f>CONCATENATE("INSERT INTO Assignments(playerId,rosterId,round,pick) VALUES (",Players[PlayerId],",0,0,0)")</f>
        <v>INSERT INTO Assignments(playerId,rosterId,round,pick) VALUES (969,0,0,0)</v>
      </c>
    </row>
    <row r="971" spans="1:9" x14ac:dyDescent="0.25">
      <c r="A971" s="16">
        <v>970</v>
      </c>
      <c r="B971" s="16" t="s">
        <v>710</v>
      </c>
      <c r="C971" s="16">
        <v>970</v>
      </c>
      <c r="D971" s="16" t="s">
        <v>13</v>
      </c>
      <c r="E971" s="16" t="s">
        <v>46</v>
      </c>
      <c r="F971" s="6">
        <f>VLOOKUP(Players[Team],Teams[],2,FALSE)</f>
        <v>2</v>
      </c>
      <c r="G971" s="3">
        <f>VLOOKUP(Players[Pos],Positions[],2,FALSE)</f>
        <v>4</v>
      </c>
      <c r="H971" s="3" t="str">
        <f>CONCATENATE("INSERT INTO Players(playerName,positionId,teamId) VALUES ('",Players[Name],"',",Players[PositionId],",",Players[TeamId],")")</f>
        <v>INSERT INTO Players(playerName,positionId,teamId) VALUES ('Alex Gray',4,2)</v>
      </c>
      <c r="I971" s="3" t="str">
        <f>CONCATENATE("INSERT INTO Assignments(playerId,rosterId,round,pick) VALUES (",Players[PlayerId],",0,0,0)")</f>
        <v>INSERT INTO Assignments(playerId,rosterId,round,pick) VALUES (970,0,0,0)</v>
      </c>
    </row>
    <row r="972" spans="1:9" x14ac:dyDescent="0.25">
      <c r="A972" s="16">
        <v>971</v>
      </c>
      <c r="B972" s="16" t="s">
        <v>552</v>
      </c>
      <c r="C972" s="16">
        <v>971</v>
      </c>
      <c r="D972" s="16" t="s">
        <v>26</v>
      </c>
      <c r="E972" s="16" t="s">
        <v>14</v>
      </c>
      <c r="F972" s="6">
        <f>VLOOKUP(Players[Team],Teams[],2,FALSE)</f>
        <v>20</v>
      </c>
      <c r="G972" s="3">
        <f>VLOOKUP(Players[Pos],Positions[],2,FALSE)</f>
        <v>3</v>
      </c>
      <c r="H972" s="3" t="str">
        <f>CONCATENATE("INSERT INTO Players(playerName,positionId,teamId) VALUES ('",Players[Name],"',",Players[PositionId],",",Players[TeamId],")")</f>
        <v>INSERT INTO Players(playerName,positionId,teamId) VALUES ('Corey Fuller',3,20)</v>
      </c>
      <c r="I972" s="3" t="str">
        <f>CONCATENATE("INSERT INTO Assignments(playerId,rosterId,round,pick) VALUES (",Players[PlayerId],",0,0,0)")</f>
        <v>INSERT INTO Assignments(playerId,rosterId,round,pick) VALUES (971,0,0,0)</v>
      </c>
    </row>
    <row r="973" spans="1:9" x14ac:dyDescent="0.25">
      <c r="A973" s="16">
        <v>972</v>
      </c>
      <c r="B973" s="16" t="s">
        <v>828</v>
      </c>
      <c r="C973" s="16">
        <v>972</v>
      </c>
      <c r="D973" s="16" t="s">
        <v>26</v>
      </c>
      <c r="E973" s="16" t="s">
        <v>14</v>
      </c>
      <c r="F973" s="6">
        <f>VLOOKUP(Players[Team],Teams[],2,FALSE)</f>
        <v>20</v>
      </c>
      <c r="G973" s="3">
        <f>VLOOKUP(Players[Pos],Positions[],2,FALSE)</f>
        <v>3</v>
      </c>
      <c r="H973" s="3" t="str">
        <f>CONCATENATE("INSERT INTO Players(playerName,positionId,teamId) VALUES ('",Players[Name],"',",Players[PositionId],",",Players[TeamId],")")</f>
        <v>INSERT INTO Players(playerName,positionId,teamId) VALUES ('Dan Arnold',3,20)</v>
      </c>
      <c r="I973" s="3" t="str">
        <f>CONCATENATE("INSERT INTO Assignments(playerId,rosterId,round,pick) VALUES (",Players[PlayerId],",0,0,0)")</f>
        <v>INSERT INTO Assignments(playerId,rosterId,round,pick) VALUES (972,0,0,0)</v>
      </c>
    </row>
    <row r="974" spans="1:9" x14ac:dyDescent="0.25">
      <c r="A974" s="16">
        <v>973</v>
      </c>
      <c r="B974" s="16" t="s">
        <v>741</v>
      </c>
      <c r="C974" s="16">
        <v>973</v>
      </c>
      <c r="D974" s="16" t="s">
        <v>10</v>
      </c>
      <c r="E974" s="16" t="s">
        <v>46</v>
      </c>
      <c r="F974" s="6">
        <f>VLOOKUP(Players[Team],Teams[],2,FALSE)</f>
        <v>3</v>
      </c>
      <c r="G974" s="3">
        <f>VLOOKUP(Players[Pos],Positions[],2,FALSE)</f>
        <v>4</v>
      </c>
      <c r="H974" s="3" t="str">
        <f>CONCATENATE("INSERT INTO Players(playerName,positionId,teamId) VALUES ('",Players[Name],"',",Players[PositionId],",",Players[TeamId],")")</f>
        <v>INSERT INTO Players(playerName,positionId,teamId) VALUES ('Barrett Burns',4,3)</v>
      </c>
      <c r="I974" s="3" t="str">
        <f>CONCATENATE("INSERT INTO Assignments(playerId,rosterId,round,pick) VALUES (",Players[PlayerId],",0,0,0)")</f>
        <v>INSERT INTO Assignments(playerId,rosterId,round,pick) VALUES (973,0,0,0)</v>
      </c>
    </row>
    <row r="975" spans="1:9" x14ac:dyDescent="0.25">
      <c r="A975" s="16">
        <v>974</v>
      </c>
      <c r="B975" s="16" t="s">
        <v>1179</v>
      </c>
      <c r="C975" s="16">
        <v>974</v>
      </c>
      <c r="D975" s="5" t="s">
        <v>60</v>
      </c>
      <c r="E975" s="5" t="s">
        <v>46</v>
      </c>
      <c r="F975" s="6">
        <f>VLOOKUP(Players[Team],Teams[],2,FALSE)</f>
        <v>27</v>
      </c>
      <c r="G975" s="3">
        <f>VLOOKUP(Players[Pos],Positions[],2,FALSE)</f>
        <v>4</v>
      </c>
      <c r="H975" s="3" t="str">
        <f>CONCATENATE("INSERT INTO Players(playerName,positionId,teamId) VALUES ('",Players[Name],"',",Players[PositionId],",",Players[TeamId],")")</f>
        <v>INSERT INTO Players(playerName,positionId,teamId) VALUES ('Stevie Donatell',4,27)</v>
      </c>
      <c r="I975" s="3" t="str">
        <f>CONCATENATE("INSERT INTO Assignments(playerId,rosterId,round,pick) VALUES (",Players[PlayerId],",0,0,0)")</f>
        <v>INSERT INTO Assignments(playerId,rosterId,round,pick) VALUES (974,0,0,0)</v>
      </c>
    </row>
    <row r="976" spans="1:9" x14ac:dyDescent="0.25">
      <c r="A976" s="16">
        <v>975</v>
      </c>
      <c r="B976" s="16" t="s">
        <v>1047</v>
      </c>
      <c r="C976" s="16">
        <v>975</v>
      </c>
      <c r="D976" s="5" t="s">
        <v>37</v>
      </c>
      <c r="E976" s="5" t="s">
        <v>14</v>
      </c>
      <c r="F976" s="6">
        <f>VLOOKUP(Players[Team],Teams[],2,FALSE)</f>
        <v>9</v>
      </c>
      <c r="G976" s="3">
        <f>VLOOKUP(Players[Pos],Positions[],2,FALSE)</f>
        <v>3</v>
      </c>
      <c r="H976" s="3" t="str">
        <f>CONCATENATE("INSERT INTO Players(playerName,positionId,teamId) VALUES ('",Players[Name],"',",Players[PositionId],",",Players[TeamId],")")</f>
        <v>INSERT INTO Players(playerName,positionId,teamId) VALUES ('Lance Lenoir',3,9)</v>
      </c>
      <c r="I976" s="3" t="str">
        <f>CONCATENATE("INSERT INTO Assignments(playerId,rosterId,round,pick) VALUES (",Players[PlayerId],",0,0,0)")</f>
        <v>INSERT INTO Assignments(playerId,rosterId,round,pick) VALUES (975,0,0,0)</v>
      </c>
    </row>
    <row r="977" spans="1:9" x14ac:dyDescent="0.25">
      <c r="A977" s="16">
        <v>976</v>
      </c>
      <c r="B977" s="16" t="s">
        <v>784</v>
      </c>
      <c r="C977" s="16">
        <v>976</v>
      </c>
      <c r="D977" s="16" t="s">
        <v>695</v>
      </c>
      <c r="E977" s="16" t="s">
        <v>14</v>
      </c>
      <c r="F977" s="6">
        <f>VLOOKUP(Players[Team],Teams[],2,FALSE)</f>
        <v>26</v>
      </c>
      <c r="G977" s="3">
        <f>VLOOKUP(Players[Pos],Positions[],2,FALSE)</f>
        <v>3</v>
      </c>
      <c r="H977" s="3" t="str">
        <f>CONCATENATE("INSERT INTO Players(playerName,positionId,teamId) VALUES ('",Players[Name],"',",Players[PositionId],",",Players[TeamId],")")</f>
        <v>INSERT INTO Players(playerName,positionId,teamId) VALUES ('Cameron Posey',3,26)</v>
      </c>
      <c r="I977" s="3" t="str">
        <f>CONCATENATE("INSERT INTO Assignments(playerId,rosterId,round,pick) VALUES (",Players[PlayerId],",0,0,0)")</f>
        <v>INSERT INTO Assignments(playerId,rosterId,round,pick) VALUES (976,0,0,0)</v>
      </c>
    </row>
    <row r="978" spans="1:9" x14ac:dyDescent="0.25">
      <c r="A978" s="16">
        <v>977</v>
      </c>
      <c r="B978" s="16" t="s">
        <v>326</v>
      </c>
      <c r="C978" s="16">
        <v>977</v>
      </c>
      <c r="D978" s="5" t="s">
        <v>695</v>
      </c>
      <c r="E978" s="5" t="s">
        <v>5</v>
      </c>
      <c r="F978" s="6">
        <f>VLOOKUP(Players[Team],Teams[],2,FALSE)</f>
        <v>26</v>
      </c>
      <c r="G978" s="3">
        <f>VLOOKUP(Players[Pos],Positions[],2,FALSE)</f>
        <v>2</v>
      </c>
      <c r="H978" s="3" t="str">
        <f>CONCATENATE("INSERT INTO Players(playerName,positionId,teamId) VALUES ('",Players[Name],"',",Players[PositionId],",",Players[TeamId],")")</f>
        <v>INSERT INTO Players(playerName,positionId,teamId) VALUES ('Kenjon Barner',2,26)</v>
      </c>
      <c r="I978" s="3" t="str">
        <f>CONCATENATE("INSERT INTO Assignments(playerId,rosterId,round,pick) VALUES (",Players[PlayerId],",0,0,0)")</f>
        <v>INSERT INTO Assignments(playerId,rosterId,round,pick) VALUES (977,0,0,0)</v>
      </c>
    </row>
    <row r="979" spans="1:9" x14ac:dyDescent="0.25">
      <c r="A979" s="16">
        <v>978</v>
      </c>
      <c r="B979" s="16" t="s">
        <v>899</v>
      </c>
      <c r="C979" s="16">
        <v>978</v>
      </c>
      <c r="D979" s="16" t="s">
        <v>32</v>
      </c>
      <c r="E979" s="16" t="s">
        <v>14</v>
      </c>
      <c r="F979" s="6">
        <f>VLOOKUP(Players[Team],Teams[],2,FALSE)</f>
        <v>14</v>
      </c>
      <c r="G979" s="3">
        <f>VLOOKUP(Players[Pos],Positions[],2,FALSE)</f>
        <v>3</v>
      </c>
      <c r="H979" s="3" t="str">
        <f>CONCATENATE("INSERT INTO Players(playerName,positionId,teamId) VALUES ('",Players[Name],"',",Players[PositionId],",",Players[TeamId],")")</f>
        <v>INSERT INTO Players(playerName,positionId,teamId) VALUES ('Fred Brown',3,14)</v>
      </c>
      <c r="I979" s="3" t="str">
        <f>CONCATENATE("INSERT INTO Assignments(playerId,rosterId,round,pick) VALUES (",Players[PlayerId],",0,0,0)")</f>
        <v>INSERT INTO Assignments(playerId,rosterId,round,pick) VALUES (978,0,0,0)</v>
      </c>
    </row>
    <row r="980" spans="1:9" x14ac:dyDescent="0.25">
      <c r="A980" s="16">
        <v>979</v>
      </c>
      <c r="B980" s="16" t="s">
        <v>300</v>
      </c>
      <c r="C980" s="16">
        <v>979</v>
      </c>
      <c r="D980" s="5" t="s">
        <v>577</v>
      </c>
      <c r="E980" s="5" t="s">
        <v>46</v>
      </c>
      <c r="F980" s="6">
        <f>VLOOKUP(Players[Team],Teams[],2,FALSE)</f>
        <v>15</v>
      </c>
      <c r="G980" s="3">
        <f>VLOOKUP(Players[Pos],Positions[],2,FALSE)</f>
        <v>4</v>
      </c>
      <c r="H980" s="3" t="str">
        <f>CONCATENATE("INSERT INTO Players(playerName,positionId,teamId) VALUES ('",Players[Name],"',",Players[PositionId],",",Players[TeamId],")")</f>
        <v>INSERT INTO Players(playerName,positionId,teamId) VALUES ('Mychal Rivera',4,15)</v>
      </c>
      <c r="I980" s="3" t="str">
        <f>CONCATENATE("INSERT INTO Assignments(playerId,rosterId,round,pick) VALUES (",Players[PlayerId],",0,0,0)")</f>
        <v>INSERT INTO Assignments(playerId,rosterId,round,pick) VALUES (979,0,0,0)</v>
      </c>
    </row>
    <row r="981" spans="1:9" x14ac:dyDescent="0.25">
      <c r="A981" s="16">
        <v>980</v>
      </c>
      <c r="B981" s="16" t="s">
        <v>332</v>
      </c>
      <c r="C981" s="16">
        <v>980</v>
      </c>
      <c r="D981" s="5" t="s">
        <v>23</v>
      </c>
      <c r="E981" s="5" t="s">
        <v>5</v>
      </c>
      <c r="F981" s="6">
        <f>VLOOKUP(Players[Team],Teams[],2,FALSE)</f>
        <v>1</v>
      </c>
      <c r="G981" s="3">
        <f>VLOOKUP(Players[Pos],Positions[],2,FALSE)</f>
        <v>2</v>
      </c>
      <c r="H981" s="3" t="str">
        <f>CONCATENATE("INSERT INTO Players(playerName,positionId,teamId) VALUES ('",Players[Name],"',",Players[PositionId],",",Players[TeamId],")")</f>
        <v>INSERT INTO Players(playerName,positionId,teamId) VALUES ('Andre Ellington',2,1)</v>
      </c>
      <c r="I981" s="3" t="str">
        <f>CONCATENATE("INSERT INTO Assignments(playerId,rosterId,round,pick) VALUES (",Players[PlayerId],",0,0,0)")</f>
        <v>INSERT INTO Assignments(playerId,rosterId,round,pick) VALUES (980,0,0,0)</v>
      </c>
    </row>
    <row r="982" spans="1:9" x14ac:dyDescent="0.25">
      <c r="A982" s="16">
        <v>981</v>
      </c>
      <c r="B982" s="16" t="s">
        <v>830</v>
      </c>
      <c r="C982" s="16">
        <v>981</v>
      </c>
      <c r="D982" s="5" t="s">
        <v>21</v>
      </c>
      <c r="E982" s="5" t="s">
        <v>1</v>
      </c>
      <c r="F982" s="6">
        <f>VLOOKUP(Players[Team],Teams[],2,FALSE)</f>
        <v>24</v>
      </c>
      <c r="G982" s="3">
        <f>VLOOKUP(Players[Pos],Positions[],2,FALSE)</f>
        <v>1</v>
      </c>
      <c r="H982" s="3" t="str">
        <f>CONCATENATE("INSERT INTO Players(playerName,positionId,teamId) VALUES ('",Players[Name],"',",Players[PositionId],",",Players[TeamId],")")</f>
        <v>INSERT INTO Players(playerName,positionId,teamId) VALUES ('Dane Evans',1,24)</v>
      </c>
      <c r="I982" s="3" t="str">
        <f>CONCATENATE("INSERT INTO Assignments(playerId,rosterId,round,pick) VALUES (",Players[PlayerId],",0,0,0)")</f>
        <v>INSERT INTO Assignments(playerId,rosterId,round,pick) VALUES (981,0,0,0)</v>
      </c>
    </row>
    <row r="983" spans="1:9" x14ac:dyDescent="0.25">
      <c r="A983" s="16">
        <v>982</v>
      </c>
      <c r="B983" s="16" t="s">
        <v>327</v>
      </c>
      <c r="C983" s="16">
        <v>982</v>
      </c>
      <c r="D983" s="5" t="s">
        <v>24</v>
      </c>
      <c r="E983" s="5" t="s">
        <v>5</v>
      </c>
      <c r="F983" s="6">
        <f>VLOOKUP(Players[Team],Teams[],2,FALSE)</f>
        <v>11</v>
      </c>
      <c r="G983" s="3">
        <f>VLOOKUP(Players[Pos],Positions[],2,FALSE)</f>
        <v>2</v>
      </c>
      <c r="H983" s="3" t="str">
        <f>CONCATENATE("INSERT INTO Players(playerName,positionId,teamId) VALUES ('",Players[Name],"',",Players[PositionId],",",Players[TeamId],")")</f>
        <v>INSERT INTO Players(playerName,positionId,teamId) VALUES ('Mike James',2,11)</v>
      </c>
      <c r="I983" s="3" t="str">
        <f>CONCATENATE("INSERT INTO Assignments(playerId,rosterId,round,pick) VALUES (",Players[PlayerId],",0,0,0)")</f>
        <v>INSERT INTO Assignments(playerId,rosterId,round,pick) VALUES (982,0,0,0)</v>
      </c>
    </row>
    <row r="984" spans="1:9" x14ac:dyDescent="0.25">
      <c r="A984" s="16">
        <v>983</v>
      </c>
      <c r="B984" s="16" t="s">
        <v>702</v>
      </c>
      <c r="C984" s="16">
        <v>983</v>
      </c>
      <c r="D984" s="5" t="s">
        <v>21</v>
      </c>
      <c r="E984" s="5" t="s">
        <v>46</v>
      </c>
      <c r="F984" s="6">
        <f>VLOOKUP(Players[Team],Teams[],2,FALSE)</f>
        <v>24</v>
      </c>
      <c r="G984" s="3">
        <f>VLOOKUP(Players[Pos],Positions[],2,FALSE)</f>
        <v>4</v>
      </c>
      <c r="H984" s="3" t="str">
        <f>CONCATENATE("INSERT INTO Players(playerName,positionId,teamId) VALUES ('",Players[Name],"',",Players[PositionId],",",Players[TeamId],")")</f>
        <v>INSERT INTO Players(playerName,positionId,teamId) VALUES ('Adam Zaruba',4,24)</v>
      </c>
      <c r="I984" s="3" t="str">
        <f>CONCATENATE("INSERT INTO Assignments(playerId,rosterId,round,pick) VALUES (",Players[PlayerId],",0,0,0)")</f>
        <v>INSERT INTO Assignments(playerId,rosterId,round,pick) VALUES (983,0,0,0)</v>
      </c>
    </row>
    <row r="985" spans="1:9" x14ac:dyDescent="0.25">
      <c r="A985" s="16">
        <v>984</v>
      </c>
      <c r="B985" s="16" t="s">
        <v>852</v>
      </c>
      <c r="C985" s="16">
        <v>984</v>
      </c>
      <c r="D985" s="16" t="s">
        <v>10</v>
      </c>
      <c r="E985" s="16" t="s">
        <v>1</v>
      </c>
      <c r="F985" s="6">
        <f>VLOOKUP(Players[Team],Teams[],2,FALSE)</f>
        <v>3</v>
      </c>
      <c r="G985" s="3">
        <f>VLOOKUP(Players[Pos],Positions[],2,FALSE)</f>
        <v>1</v>
      </c>
      <c r="H985" s="3" t="str">
        <f>CONCATENATE("INSERT INTO Players(playerName,positionId,teamId) VALUES ('",Players[Name],"',",Players[PositionId],",",Players[TeamId],")")</f>
        <v>INSERT INTO Players(playerName,positionId,teamId) VALUES ('David Olson',1,3)</v>
      </c>
      <c r="I985" s="3" t="str">
        <f>CONCATENATE("INSERT INTO Assignments(playerId,rosterId,round,pick) VALUES (",Players[PlayerId],",0,0,0)")</f>
        <v>INSERT INTO Assignments(playerId,rosterId,round,pick) VALUES (984,0,0,0)</v>
      </c>
    </row>
    <row r="986" spans="1:9" x14ac:dyDescent="0.25">
      <c r="A986" s="16">
        <v>985</v>
      </c>
      <c r="B986" s="16" t="s">
        <v>322</v>
      </c>
      <c r="C986" s="16">
        <v>985</v>
      </c>
      <c r="D986" s="5" t="s">
        <v>9</v>
      </c>
      <c r="E986" s="5" t="s">
        <v>5</v>
      </c>
      <c r="F986" s="6">
        <f>VLOOKUP(Players[Team],Teams[],2,FALSE)</f>
        <v>16</v>
      </c>
      <c r="G986" s="3">
        <f>VLOOKUP(Players[Pos],Positions[],2,FALSE)</f>
        <v>2</v>
      </c>
      <c r="H986" s="3" t="str">
        <f>CONCATENATE("INSERT INTO Players(playerName,positionId,teamId) VALUES ('",Players[Name],"',",Players[PositionId],",",Players[TeamId],")")</f>
        <v>INSERT INTO Players(playerName,positionId,teamId) VALUES ('Spencer Ware',2,16)</v>
      </c>
      <c r="I986" s="3" t="str">
        <f>CONCATENATE("INSERT INTO Assignments(playerId,rosterId,round,pick) VALUES (",Players[PlayerId],",0,0,0)")</f>
        <v>INSERT INTO Assignments(playerId,rosterId,round,pick) VALUES (985,0,0,0)</v>
      </c>
    </row>
    <row r="987" spans="1:9" x14ac:dyDescent="0.25">
      <c r="A987" s="16">
        <v>986</v>
      </c>
      <c r="B987" s="16" t="s">
        <v>992</v>
      </c>
      <c r="C987" s="16">
        <v>986</v>
      </c>
      <c r="D987" s="5" t="s">
        <v>50</v>
      </c>
      <c r="E987" s="5" t="s">
        <v>14</v>
      </c>
      <c r="F987" s="6">
        <f>VLOOKUP(Players[Team],Teams[],2,FALSE)</f>
        <v>17</v>
      </c>
      <c r="G987" s="3">
        <f>VLOOKUP(Players[Pos],Positions[],2,FALSE)</f>
        <v>3</v>
      </c>
      <c r="H987" s="3" t="str">
        <f>CONCATENATE("INSERT INTO Players(playerName,positionId,teamId) VALUES ('",Players[Name],"',",Players[PositionId],",",Players[TeamId],")")</f>
        <v>INSERT INTO Players(playerName,positionId,teamId) VALUES ('Jordan Westerkamp',3,17)</v>
      </c>
      <c r="I987" s="3" t="str">
        <f>CONCATENATE("INSERT INTO Assignments(playerId,rosterId,round,pick) VALUES (",Players[PlayerId],",0,0,0)")</f>
        <v>INSERT INTO Assignments(playerId,rosterId,round,pick) VALUES (986,0,0,0)</v>
      </c>
    </row>
    <row r="988" spans="1:9" x14ac:dyDescent="0.25">
      <c r="A988" s="16">
        <v>987</v>
      </c>
      <c r="B988" s="16" t="s">
        <v>839</v>
      </c>
      <c r="C988" s="16">
        <v>987</v>
      </c>
      <c r="D988" s="16" t="s">
        <v>26</v>
      </c>
      <c r="E988" s="16" t="s">
        <v>5</v>
      </c>
      <c r="F988" s="6">
        <f>VLOOKUP(Players[Team],Teams[],2,FALSE)</f>
        <v>20</v>
      </c>
      <c r="G988" s="3">
        <f>VLOOKUP(Players[Pos],Positions[],2,FALSE)</f>
        <v>2</v>
      </c>
      <c r="H988" s="3" t="str">
        <f>CONCATENATE("INSERT INTO Players(playerName,positionId,teamId) VALUES ('",Players[Name],"',",Players[PositionId],",",Players[TeamId],")")</f>
        <v>INSERT INTO Players(playerName,positionId,teamId) VALUES ('Darius Victor',2,20)</v>
      </c>
      <c r="I988" s="3" t="str">
        <f>CONCATENATE("INSERT INTO Assignments(playerId,rosterId,round,pick) VALUES (",Players[PlayerId],",0,0,0)")</f>
        <v>INSERT INTO Assignments(playerId,rosterId,round,pick) VALUES (987,0,0,0)</v>
      </c>
    </row>
    <row r="989" spans="1:9" x14ac:dyDescent="0.25">
      <c r="A989" s="16">
        <v>988</v>
      </c>
      <c r="B989" s="16" t="s">
        <v>808</v>
      </c>
      <c r="C989" s="16">
        <v>988</v>
      </c>
      <c r="D989" s="5" t="s">
        <v>15</v>
      </c>
      <c r="E989" s="5" t="s">
        <v>14</v>
      </c>
      <c r="F989" s="6">
        <f>VLOOKUP(Players[Team],Teams[],2,FALSE)</f>
        <v>25</v>
      </c>
      <c r="G989" s="3">
        <f>VLOOKUP(Players[Pos],Positions[],2,FALSE)</f>
        <v>3</v>
      </c>
      <c r="H989" s="3" t="str">
        <f>CONCATENATE("INSERT INTO Players(playerName,positionId,teamId) VALUES ('",Players[Name],"',",Players[PositionId],",",Players[TeamId],")")</f>
        <v>INSERT INTO Players(playerName,positionId,teamId) VALUES ('Cobi Hamilton',3,25)</v>
      </c>
      <c r="I989" s="3" t="str">
        <f>CONCATENATE("INSERT INTO Assignments(playerId,rosterId,round,pick) VALUES (",Players[PlayerId],",0,0,0)")</f>
        <v>INSERT INTO Assignments(playerId,rosterId,round,pick) VALUES (988,0,0,0)</v>
      </c>
    </row>
    <row r="990" spans="1:9" x14ac:dyDescent="0.25">
      <c r="A990" s="16">
        <v>989</v>
      </c>
      <c r="B990" s="16" t="s">
        <v>999</v>
      </c>
      <c r="C990" s="16">
        <v>989</v>
      </c>
      <c r="D990" s="5" t="s">
        <v>34</v>
      </c>
      <c r="E990" s="5" t="s">
        <v>5</v>
      </c>
      <c r="F990" s="6">
        <f>VLOOKUP(Players[Team],Teams[],2,FALSE)</f>
        <v>6</v>
      </c>
      <c r="G990" s="3">
        <f>VLOOKUP(Players[Pos],Positions[],2,FALSE)</f>
        <v>2</v>
      </c>
      <c r="H990" s="3" t="str">
        <f>CONCATENATE("INSERT INTO Players(playerName,positionId,teamId) VALUES ('",Players[Name],"',",Players[PositionId],",",Players[TeamId],")")</f>
        <v>INSERT INTO Players(playerName,positionId,teamId) VALUES ('Josh Rounds',2,6)</v>
      </c>
      <c r="I990" s="3" t="str">
        <f>CONCATENATE("INSERT INTO Assignments(playerId,rosterId,round,pick) VALUES (",Players[PlayerId],",0,0,0)")</f>
        <v>INSERT INTO Assignments(playerId,rosterId,round,pick) VALUES (989,0,0,0)</v>
      </c>
    </row>
    <row r="991" spans="1:9" x14ac:dyDescent="0.25">
      <c r="A991" s="16">
        <v>990</v>
      </c>
      <c r="B991" s="16" t="s">
        <v>780</v>
      </c>
      <c r="C991" s="16">
        <v>990</v>
      </c>
      <c r="D991" s="16" t="s">
        <v>27</v>
      </c>
      <c r="E991" s="16" t="s">
        <v>14</v>
      </c>
      <c r="F991" s="6">
        <f>VLOOKUP(Players[Team],Teams[],2,FALSE)</f>
        <v>21</v>
      </c>
      <c r="G991" s="3">
        <f>VLOOKUP(Players[Pos],Positions[],2,FALSE)</f>
        <v>3</v>
      </c>
      <c r="H991" s="3" t="str">
        <f>CONCATENATE("INSERT INTO Players(playerName,positionId,teamId) VALUES ('",Players[Name],"',",Players[PositionId],",",Players[TeamId],")")</f>
        <v>INSERT INTO Players(playerName,positionId,teamId) VALUES ('C.J. Germany',3,21)</v>
      </c>
      <c r="I991" s="3" t="str">
        <f>CONCATENATE("INSERT INTO Assignments(playerId,rosterId,round,pick) VALUES (",Players[PlayerId],",0,0,0)")</f>
        <v>INSERT INTO Assignments(playerId,rosterId,round,pick) VALUES (990,0,0,0)</v>
      </c>
    </row>
    <row r="992" spans="1:9" x14ac:dyDescent="0.25">
      <c r="A992" s="16">
        <v>991</v>
      </c>
      <c r="B992" s="16" t="s">
        <v>1099</v>
      </c>
      <c r="C992" s="16">
        <v>991</v>
      </c>
      <c r="D992" s="5" t="s">
        <v>41</v>
      </c>
      <c r="E992" s="5" t="s">
        <v>46</v>
      </c>
      <c r="F992" s="6">
        <f>VLOOKUP(Players[Team],Teams[],2,FALSE)</f>
        <v>8</v>
      </c>
      <c r="G992" s="3">
        <f>VLOOKUP(Players[Pos],Positions[],2,FALSE)</f>
        <v>4</v>
      </c>
      <c r="H992" s="3" t="str">
        <f>CONCATENATE("INSERT INTO Players(playerName,positionId,teamId) VALUES ('",Players[Name],"',",Players[PositionId],",",Players[TeamId],")")</f>
        <v>INSERT INTO Players(playerName,positionId,teamId) VALUES ('Nate Iese',4,8)</v>
      </c>
      <c r="I992" s="3" t="str">
        <f>CONCATENATE("INSERT INTO Assignments(playerId,rosterId,round,pick) VALUES (",Players[PlayerId],",0,0,0)")</f>
        <v>INSERT INTO Assignments(playerId,rosterId,round,pick) VALUES (991,0,0,0)</v>
      </c>
    </row>
    <row r="993" spans="1:9" x14ac:dyDescent="0.25">
      <c r="A993" s="16">
        <v>992</v>
      </c>
      <c r="B993" s="16" t="s">
        <v>714</v>
      </c>
      <c r="C993" s="16">
        <v>992</v>
      </c>
      <c r="D993" s="16" t="s">
        <v>34</v>
      </c>
      <c r="E993" s="16" t="s">
        <v>14</v>
      </c>
      <c r="F993" s="6">
        <f>VLOOKUP(Players[Team],Teams[],2,FALSE)</f>
        <v>6</v>
      </c>
      <c r="G993" s="3">
        <f>VLOOKUP(Players[Pos],Positions[],2,FALSE)</f>
        <v>3</v>
      </c>
      <c r="H993" s="3" t="str">
        <f>CONCATENATE("INSERT INTO Players(playerName,positionId,teamId) VALUES ('",Players[Name],"',",Players[PositionId],",",Players[TeamId],")")</f>
        <v>INSERT INTO Players(playerName,positionId,teamId) VALUES ('Alton Howard',3,6)</v>
      </c>
      <c r="I993" s="3" t="str">
        <f>CONCATENATE("INSERT INTO Assignments(playerId,rosterId,round,pick) VALUES (",Players[PlayerId],",0,0,0)")</f>
        <v>INSERT INTO Assignments(playerId,rosterId,round,pick) VALUES (992,0,0,0)</v>
      </c>
    </row>
    <row r="994" spans="1:9" x14ac:dyDescent="0.25">
      <c r="A994" s="16">
        <v>993</v>
      </c>
      <c r="B994" s="16" t="s">
        <v>1089</v>
      </c>
      <c r="C994" s="16">
        <v>993</v>
      </c>
      <c r="D994" s="5" t="s">
        <v>695</v>
      </c>
      <c r="E994" s="5" t="s">
        <v>46</v>
      </c>
      <c r="F994" s="6">
        <f>VLOOKUP(Players[Team],Teams[],2,FALSE)</f>
        <v>26</v>
      </c>
      <c r="G994" s="3">
        <f>VLOOKUP(Players[Pos],Positions[],2,FALSE)</f>
        <v>4</v>
      </c>
      <c r="H994" s="3" t="str">
        <f>CONCATENATE("INSERT INTO Players(playerName,positionId,teamId) VALUES ('",Players[Name],"',",Players[PositionId],",",Players[TeamId],")")</f>
        <v>INSERT INTO Players(playerName,positionId,teamId) VALUES ('Mike Estes',4,26)</v>
      </c>
      <c r="I994" s="3" t="str">
        <f>CONCATENATE("INSERT INTO Assignments(playerId,rosterId,round,pick) VALUES (",Players[PlayerId],",0,0,0)")</f>
        <v>INSERT INTO Assignments(playerId,rosterId,round,pick) VALUES (993,0,0,0)</v>
      </c>
    </row>
    <row r="995" spans="1:9" x14ac:dyDescent="0.25">
      <c r="A995" s="16">
        <v>994</v>
      </c>
      <c r="B995" s="16" t="s">
        <v>1087</v>
      </c>
      <c r="C995" s="16">
        <v>994</v>
      </c>
      <c r="D995" s="5" t="s">
        <v>36</v>
      </c>
      <c r="E995" s="5" t="s">
        <v>46</v>
      </c>
      <c r="F995" s="6">
        <f>VLOOKUP(Players[Team],Teams[],2,FALSE)</f>
        <v>19</v>
      </c>
      <c r="G995" s="3">
        <f>VLOOKUP(Players[Pos],Positions[],2,FALSE)</f>
        <v>4</v>
      </c>
      <c r="H995" s="3" t="str">
        <f>CONCATENATE("INSERT INTO Players(playerName,positionId,teamId) VALUES ('",Players[Name],"',",Players[PositionId],",",Players[TeamId],")")</f>
        <v>INSERT INTO Players(playerName,positionId,teamId) VALUES ('Michael Williams',4,19)</v>
      </c>
      <c r="I995" s="3" t="str">
        <f>CONCATENATE("INSERT INTO Assignments(playerId,rosterId,round,pick) VALUES (",Players[PlayerId],",0,0,0)")</f>
        <v>INSERT INTO Assignments(playerId,rosterId,round,pick) VALUES (994,0,0,0)</v>
      </c>
    </row>
    <row r="996" spans="1:9" x14ac:dyDescent="0.25">
      <c r="A996" s="16">
        <v>995</v>
      </c>
      <c r="B996" s="16" t="s">
        <v>1071</v>
      </c>
      <c r="C996" s="16">
        <v>995</v>
      </c>
      <c r="D996" s="5" t="s">
        <v>32</v>
      </c>
      <c r="E996" s="5" t="s">
        <v>14</v>
      </c>
      <c r="F996" s="6">
        <f>VLOOKUP(Players[Team],Teams[],2,FALSE)</f>
        <v>14</v>
      </c>
      <c r="G996" s="3">
        <f>VLOOKUP(Players[Pos],Positions[],2,FALSE)</f>
        <v>3</v>
      </c>
      <c r="H996" s="3" t="str">
        <f>CONCATENATE("INSERT INTO Players(playerName,positionId,teamId) VALUES ('",Players[Name],"',",Players[PositionId],",",Players[TeamId],")")</f>
        <v>INSERT INTO Players(playerName,positionId,teamId) VALUES ('Marvin Bracy',3,14)</v>
      </c>
      <c r="I996" s="3" t="str">
        <f>CONCATENATE("INSERT INTO Assignments(playerId,rosterId,round,pick) VALUES (",Players[PlayerId],",0,0,0)")</f>
        <v>INSERT INTO Assignments(playerId,rosterId,round,pick) VALUES (995,0,0,0)</v>
      </c>
    </row>
    <row r="997" spans="1:9" x14ac:dyDescent="0.25">
      <c r="A997" s="16">
        <v>996</v>
      </c>
      <c r="B997" s="16" t="s">
        <v>1293</v>
      </c>
      <c r="C997" s="16">
        <v>996</v>
      </c>
      <c r="D997" s="16" t="s">
        <v>26</v>
      </c>
      <c r="E997" s="16" t="s">
        <v>14</v>
      </c>
      <c r="F997" s="6">
        <f>VLOOKUP(Players[Team],Teams[],2,FALSE)</f>
        <v>20</v>
      </c>
      <c r="G997" s="3">
        <f>VLOOKUP(Players[Pos],Positions[],2,FALSE)</f>
        <v>3</v>
      </c>
      <c r="H997" s="3" t="str">
        <f>CONCATENATE("INSERT INTO Players(playerName,positionId,teamId) VALUES ('",Players[Name],"',",Players[PositionId],",",Players[TeamId],")")</f>
        <v>INSERT INTO Players(playerName,positionId,teamId) VALUES ('DeQuan Hampton',3,20)</v>
      </c>
      <c r="I997" s="3" t="str">
        <f>CONCATENATE("INSERT INTO Assignments(playerId,rosterId,round,pick) VALUES (",Players[PlayerId],",0,0,0)")</f>
        <v>INSERT INTO Assignments(playerId,rosterId,round,pick) VALUES (996,0,0,0)</v>
      </c>
    </row>
    <row r="998" spans="1:9" x14ac:dyDescent="0.25">
      <c r="A998" s="16">
        <v>997</v>
      </c>
      <c r="B998" s="16" t="s">
        <v>770</v>
      </c>
      <c r="C998" s="16">
        <v>997</v>
      </c>
      <c r="D998" s="16" t="s">
        <v>32</v>
      </c>
      <c r="E998" s="16" t="s">
        <v>14</v>
      </c>
      <c r="F998" s="6">
        <f>VLOOKUP(Players[Team],Teams[],2,FALSE)</f>
        <v>14</v>
      </c>
      <c r="G998" s="3">
        <f>VLOOKUP(Players[Pos],Positions[],2,FALSE)</f>
        <v>3</v>
      </c>
      <c r="H998" s="3" t="str">
        <f>CONCATENATE("INSERT INTO Players(playerName,positionId,teamId) VALUES ('",Players[Name],"',",Players[PositionId],",",Players[TeamId],")")</f>
        <v>INSERT INTO Players(playerName,positionId,teamId) VALUES ('Brian Riley',3,14)</v>
      </c>
      <c r="I998" s="3" t="str">
        <f>CONCATENATE("INSERT INTO Assignments(playerId,rosterId,round,pick) VALUES (",Players[PlayerId],",0,0,0)")</f>
        <v>INSERT INTO Assignments(playerId,rosterId,round,pick) VALUES (997,0,0,0)</v>
      </c>
    </row>
    <row r="999" spans="1:9" x14ac:dyDescent="0.25">
      <c r="A999" s="16">
        <v>998</v>
      </c>
      <c r="B999" s="16" t="s">
        <v>1207</v>
      </c>
      <c r="C999" s="16">
        <v>998</v>
      </c>
      <c r="D999" s="5" t="s">
        <v>577</v>
      </c>
      <c r="E999" s="5" t="s">
        <v>5</v>
      </c>
      <c r="F999" s="6">
        <f>VLOOKUP(Players[Team],Teams[],2,FALSE)</f>
        <v>15</v>
      </c>
      <c r="G999" s="3">
        <f>VLOOKUP(Players[Pos],Positions[],2,FALSE)</f>
        <v>2</v>
      </c>
      <c r="H999" s="3" t="str">
        <f>CONCATENATE("INSERT INTO Players(playerName,positionId,teamId) VALUES ('",Players[Name],"',",Players[PositionId],",",Players[TeamId],")")</f>
        <v>INSERT INTO Players(playerName,positionId,teamId) VALUES ('Tommy Bohanon',2,15)</v>
      </c>
      <c r="I999" s="3" t="str">
        <f>CONCATENATE("INSERT INTO Assignments(playerId,rosterId,round,pick) VALUES (",Players[PlayerId],",0,0,0)")</f>
        <v>INSERT INTO Assignments(playerId,rosterId,round,pick) VALUES (998,0,0,0)</v>
      </c>
    </row>
    <row r="1000" spans="1:9" x14ac:dyDescent="0.25">
      <c r="A1000" s="16">
        <v>999</v>
      </c>
      <c r="B1000" s="16" t="s">
        <v>390</v>
      </c>
      <c r="C1000" s="16">
        <v>999</v>
      </c>
      <c r="D1000" s="16" t="s">
        <v>48</v>
      </c>
      <c r="E1000" s="16" t="s">
        <v>14</v>
      </c>
      <c r="F1000" s="6">
        <f>VLOOKUP(Players[Team],Teams[],2,FALSE)</f>
        <v>5</v>
      </c>
      <c r="G1000" s="3">
        <f>VLOOKUP(Players[Pos],Positions[],2,FALSE)</f>
        <v>3</v>
      </c>
      <c r="H1000" s="3" t="str">
        <f>CONCATENATE("INSERT INTO Players(playerName,positionId,teamId) VALUES ('",Players[Name],"',",Players[PositionId],",",Players[TeamId],")")</f>
        <v>INSERT INTO Players(playerName,positionId,teamId) VALUES ('Charles Johnson',3,5)</v>
      </c>
      <c r="I1000" s="3" t="str">
        <f>CONCATENATE("INSERT INTO Assignments(playerId,rosterId,round,pick) VALUES (",Players[PlayerId],",0,0,0)")</f>
        <v>INSERT INTO Assignments(playerId,rosterId,round,pick) VALUES (999,0,0,0)</v>
      </c>
    </row>
    <row r="1001" spans="1:9" x14ac:dyDescent="0.25">
      <c r="A1001" s="16">
        <v>1000</v>
      </c>
      <c r="B1001" s="16" t="s">
        <v>1021</v>
      </c>
      <c r="C1001" s="16">
        <v>1000</v>
      </c>
      <c r="D1001" s="5" t="s">
        <v>21</v>
      </c>
      <c r="E1001" s="5" t="s">
        <v>14</v>
      </c>
      <c r="F1001" s="6">
        <f>VLOOKUP(Players[Team],Teams[],2,FALSE)</f>
        <v>24</v>
      </c>
      <c r="G1001" s="3">
        <f>VLOOKUP(Players[Pos],Positions[],2,FALSE)</f>
        <v>3</v>
      </c>
      <c r="H1001" s="3" t="str">
        <f>CONCATENATE("INSERT INTO Players(playerName,positionId,teamId) VALUES ('",Players[Name],"',",Players[PositionId],",",Players[TeamId],")")</f>
        <v>INSERT INTO Players(playerName,positionId,teamId) VALUES ('Keevan Lucas',3,24)</v>
      </c>
      <c r="I1001" s="3" t="str">
        <f>CONCATENATE("INSERT INTO Assignments(playerId,rosterId,round,pick) VALUES (",Players[PlayerId],",0,0,0)")</f>
        <v>INSERT INTO Assignments(playerId,rosterId,round,pick) VALUES (1000,0,0,0)</v>
      </c>
    </row>
    <row r="1002" spans="1:9" x14ac:dyDescent="0.25">
      <c r="A1002" s="16">
        <v>1001</v>
      </c>
      <c r="B1002" s="16" t="s">
        <v>829</v>
      </c>
      <c r="C1002" s="16">
        <v>1001</v>
      </c>
      <c r="D1002" s="16" t="s">
        <v>29</v>
      </c>
      <c r="E1002" s="16" t="s">
        <v>14</v>
      </c>
      <c r="F1002" s="6">
        <f>VLOOKUP(Players[Team],Teams[],2,FALSE)</f>
        <v>22</v>
      </c>
      <c r="G1002" s="3">
        <f>VLOOKUP(Players[Pos],Positions[],2,FALSE)</f>
        <v>3</v>
      </c>
      <c r="H1002" s="3" t="str">
        <f>CONCATENATE("INSERT INTO Players(playerName,positionId,teamId) VALUES ('",Players[Name],"',",Players[PositionId],",",Players[TeamId],")")</f>
        <v>INSERT INTO Players(playerName,positionId,teamId) VALUES ('Dan Williams',3,22)</v>
      </c>
      <c r="I1002" s="3" t="str">
        <f>CONCATENATE("INSERT INTO Assignments(playerId,rosterId,round,pick) VALUES (",Players[PlayerId],",0,0,0)")</f>
        <v>INSERT INTO Assignments(playerId,rosterId,round,pick) VALUES (1001,0,0,0)</v>
      </c>
    </row>
    <row r="1003" spans="1:9" x14ac:dyDescent="0.25">
      <c r="A1003" s="16">
        <v>1002</v>
      </c>
      <c r="B1003" s="16" t="s">
        <v>915</v>
      </c>
      <c r="C1003" s="16">
        <v>1002</v>
      </c>
      <c r="D1003" s="16" t="s">
        <v>4</v>
      </c>
      <c r="E1003" s="16" t="s">
        <v>14</v>
      </c>
      <c r="F1003" s="6">
        <f>VLOOKUP(Players[Team],Teams[],2,FALSE)</f>
        <v>13</v>
      </c>
      <c r="G1003" s="3">
        <f>VLOOKUP(Players[Pos],Positions[],2,FALSE)</f>
        <v>3</v>
      </c>
      <c r="H1003" s="3" t="str">
        <f>CONCATENATE("INSERT INTO Players(playerName,positionId,teamId) VALUES ('",Players[Name],"',",Players[PositionId],",",Players[TeamId],")")</f>
        <v>INSERT INTO Players(playerName,positionId,teamId) VALUES ('Germone Hopper',3,13)</v>
      </c>
      <c r="I1003" s="3" t="str">
        <f>CONCATENATE("INSERT INTO Assignments(playerId,rosterId,round,pick) VALUES (",Players[PlayerId],",0,0,0)")</f>
        <v>INSERT INTO Assignments(playerId,rosterId,round,pick) VALUES (1002,0,0,0)</v>
      </c>
    </row>
    <row r="1004" spans="1:9" x14ac:dyDescent="0.25">
      <c r="A1004" s="16">
        <v>1003</v>
      </c>
      <c r="B1004" s="16" t="s">
        <v>1127</v>
      </c>
      <c r="C1004" s="16">
        <v>1003</v>
      </c>
      <c r="D1004" s="5" t="s">
        <v>21</v>
      </c>
      <c r="E1004" s="5" t="s">
        <v>14</v>
      </c>
      <c r="F1004" s="6">
        <f>VLOOKUP(Players[Team],Teams[],2,FALSE)</f>
        <v>24</v>
      </c>
      <c r="G1004" s="3">
        <f>VLOOKUP(Players[Pos],Positions[],2,FALSE)</f>
        <v>3</v>
      </c>
      <c r="H1004" s="3" t="str">
        <f>CONCATENATE("INSERT INTO Players(playerName,positionId,teamId) VALUES ('",Players[Name],"',",Players[PositionId],",",Players[TeamId],")")</f>
        <v>INSERT INTO Players(playerName,positionId,teamId) VALUES ('Rashard Davis',3,24)</v>
      </c>
      <c r="I1004" s="3" t="str">
        <f>CONCATENATE("INSERT INTO Assignments(playerId,rosterId,round,pick) VALUES (",Players[PlayerId],",0,0,0)")</f>
        <v>INSERT INTO Assignments(playerId,rosterId,round,pick) VALUES (1003,0,0,0)</v>
      </c>
    </row>
    <row r="1005" spans="1:9" x14ac:dyDescent="0.25">
      <c r="A1005" s="16">
        <v>1004</v>
      </c>
      <c r="B1005" s="16" t="s">
        <v>302</v>
      </c>
      <c r="C1005" s="16">
        <v>1004</v>
      </c>
      <c r="D1005" s="16" t="s">
        <v>29</v>
      </c>
      <c r="E1005" s="16" t="s">
        <v>46</v>
      </c>
      <c r="F1005" s="6">
        <f>VLOOKUP(Players[Team],Teams[],2,FALSE)</f>
        <v>22</v>
      </c>
      <c r="G1005" s="3">
        <f>VLOOKUP(Players[Pos],Positions[],2,FALSE)</f>
        <v>4</v>
      </c>
      <c r="H1005" s="3" t="str">
        <f>CONCATENATE("INSERT INTO Players(playerName,positionId,teamId) VALUES ('",Players[Name],"',",Players[PositionId],",",Players[TeamId],")")</f>
        <v>INSERT INTO Players(playerName,positionId,teamId) VALUES ('Chris Gragg',4,22)</v>
      </c>
      <c r="I1005" s="3" t="str">
        <f>CONCATENATE("INSERT INTO Assignments(playerId,rosterId,round,pick) VALUES (",Players[PlayerId],",0,0,0)")</f>
        <v>INSERT INTO Assignments(playerId,rosterId,round,pick) VALUES (1004,0,0,0)</v>
      </c>
    </row>
    <row r="1006" spans="1:9" x14ac:dyDescent="0.25">
      <c r="A1006" s="16">
        <v>1005</v>
      </c>
      <c r="B1006" s="16" t="s">
        <v>1006</v>
      </c>
      <c r="C1006" s="16">
        <v>1005</v>
      </c>
      <c r="D1006" s="5" t="s">
        <v>32</v>
      </c>
      <c r="E1006" s="5" t="s">
        <v>14</v>
      </c>
      <c r="F1006" s="6">
        <f>VLOOKUP(Players[Team],Teams[],2,FALSE)</f>
        <v>14</v>
      </c>
      <c r="G1006" s="3">
        <f>VLOOKUP(Players[Pos],Positions[],2,FALSE)</f>
        <v>3</v>
      </c>
      <c r="H1006" s="3" t="str">
        <f>CONCATENATE("INSERT INTO Players(playerName,positionId,teamId) VALUES ('",Players[Name],"',",Players[PositionId],",",Players[TeamId],")")</f>
        <v>INSERT INTO Players(playerName,positionId,teamId) VALUES ('Justice Liggins',3,14)</v>
      </c>
      <c r="I1006" s="3" t="str">
        <f>CONCATENATE("INSERT INTO Assignments(playerId,rosterId,round,pick) VALUES (",Players[PlayerId],",0,0,0)")</f>
        <v>INSERT INTO Assignments(playerId,rosterId,round,pick) VALUES (1005,0,0,0)</v>
      </c>
    </row>
    <row r="1007" spans="1:9" x14ac:dyDescent="0.25">
      <c r="A1007" s="16">
        <v>1006</v>
      </c>
      <c r="B1007" s="16" t="s">
        <v>722</v>
      </c>
      <c r="C1007" s="16">
        <v>1006</v>
      </c>
      <c r="D1007" s="16" t="s">
        <v>24</v>
      </c>
      <c r="E1007" s="16" t="s">
        <v>46</v>
      </c>
      <c r="F1007" s="6">
        <f>VLOOKUP(Players[Team],Teams[],2,FALSE)</f>
        <v>11</v>
      </c>
      <c r="G1007" s="3">
        <f>VLOOKUP(Players[Pos],Positions[],2,FALSE)</f>
        <v>4</v>
      </c>
      <c r="H1007" s="3" t="str">
        <f>CONCATENATE("INSERT INTO Players(playerName,positionId,teamId) VALUES ('",Players[Name],"',",Players[PositionId],",",Players[TeamId],")")</f>
        <v>INSERT INTO Players(playerName,positionId,teamId) VALUES ('Andrew Price',4,11)</v>
      </c>
      <c r="I1007" s="3" t="str">
        <f>CONCATENATE("INSERT INTO Assignments(playerId,rosterId,round,pick) VALUES (",Players[PlayerId],",0,0,0)")</f>
        <v>INSERT INTO Assignments(playerId,rosterId,round,pick) VALUES (1006,0,0,0)</v>
      </c>
    </row>
    <row r="1008" spans="1:9" x14ac:dyDescent="0.25">
      <c r="A1008" s="16">
        <v>1007</v>
      </c>
      <c r="B1008" s="16" t="s">
        <v>1090</v>
      </c>
      <c r="C1008" s="16">
        <v>1007</v>
      </c>
      <c r="D1008" s="5" t="s">
        <v>7</v>
      </c>
      <c r="E1008" s="5" t="s">
        <v>1</v>
      </c>
      <c r="F1008" s="6">
        <f>VLOOKUP(Players[Team],Teams[],2,FALSE)</f>
        <v>18</v>
      </c>
      <c r="G1008" s="3">
        <f>VLOOKUP(Players[Pos],Positions[],2,FALSE)</f>
        <v>1</v>
      </c>
      <c r="H1008" s="3" t="str">
        <f>CONCATENATE("INSERT INTO Players(playerName,positionId,teamId) VALUES ('",Players[Name],"',",Players[PositionId],",",Players[TeamId],")")</f>
        <v>INSERT INTO Players(playerName,positionId,teamId) VALUES ('Mitch Leidner',1,18)</v>
      </c>
      <c r="I1008" s="3" t="str">
        <f>CONCATENATE("INSERT INTO Assignments(playerId,rosterId,round,pick) VALUES (",Players[PlayerId],",0,0,0)")</f>
        <v>INSERT INTO Assignments(playerId,rosterId,round,pick) VALUES (1007,0,0,0)</v>
      </c>
    </row>
    <row r="1009" spans="1:9" x14ac:dyDescent="0.25">
      <c r="A1009" s="16">
        <v>1008</v>
      </c>
      <c r="B1009" s="16" t="s">
        <v>1240</v>
      </c>
      <c r="C1009" s="16">
        <v>1008</v>
      </c>
      <c r="D1009" s="5" t="s">
        <v>37</v>
      </c>
      <c r="E1009" s="5" t="s">
        <v>1</v>
      </c>
      <c r="F1009" s="6">
        <f>VLOOKUP(Players[Team],Teams[],2,FALSE)</f>
        <v>9</v>
      </c>
      <c r="G1009" s="3">
        <f>VLOOKUP(Players[Pos],Positions[],2,FALSE)</f>
        <v>1</v>
      </c>
      <c r="H1009" s="3" t="str">
        <f>CONCATENATE("INSERT INTO Players(playerName,positionId,teamId) VALUES ('",Players[Name],"',",Players[PositionId],",",Players[TeamId],")")</f>
        <v>INSERT INTO Players(playerName,positionId,teamId) VALUES ('Zac Dysert',1,9)</v>
      </c>
      <c r="I1009" s="3" t="str">
        <f>CONCATENATE("INSERT INTO Assignments(playerId,rosterId,round,pick) VALUES (",Players[PlayerId],",0,0,0)")</f>
        <v>INSERT INTO Assignments(playerId,rosterId,round,pick) VALUES (1008,0,0,0)</v>
      </c>
    </row>
    <row r="1010" spans="1:9" x14ac:dyDescent="0.25">
      <c r="A1010" s="16">
        <v>1009</v>
      </c>
      <c r="B1010" s="16" t="s">
        <v>310</v>
      </c>
      <c r="C1010" s="16">
        <v>1009</v>
      </c>
      <c r="D1010" s="5" t="s">
        <v>29</v>
      </c>
      <c r="E1010" s="5" t="s">
        <v>14</v>
      </c>
      <c r="F1010" s="6">
        <f>VLOOKUP(Players[Team],Teams[],2,FALSE)</f>
        <v>22</v>
      </c>
      <c r="G1010" s="3">
        <f>VLOOKUP(Players[Pos],Positions[],2,FALSE)</f>
        <v>3</v>
      </c>
      <c r="H1010" s="3" t="str">
        <f>CONCATENATE("INSERT INTO Players(playerName,positionId,teamId) VALUES ('",Players[Name],"',",Players[PositionId],",",Players[TeamId],")")</f>
        <v>INSERT INTO Players(playerName,positionId,teamId) VALUES ('Marquess Wilson',3,22)</v>
      </c>
      <c r="I1010" s="3" t="str">
        <f>CONCATENATE("INSERT INTO Assignments(playerId,rosterId,round,pick) VALUES (",Players[PlayerId],",0,0,0)")</f>
        <v>INSERT INTO Assignments(playerId,rosterId,round,pick) VALUES (1009,0,0,0)</v>
      </c>
    </row>
    <row r="1011" spans="1:9" x14ac:dyDescent="0.25">
      <c r="A1011" s="16">
        <v>1010</v>
      </c>
      <c r="B1011" s="16" t="s">
        <v>740</v>
      </c>
      <c r="C1011" s="16">
        <v>1010</v>
      </c>
      <c r="D1011" s="16" t="s">
        <v>13</v>
      </c>
      <c r="E1011" s="16" t="s">
        <v>14</v>
      </c>
      <c r="F1011" s="6">
        <f>VLOOKUP(Players[Team],Teams[],2,FALSE)</f>
        <v>2</v>
      </c>
      <c r="G1011" s="3">
        <f>VLOOKUP(Players[Pos],Positions[],2,FALSE)</f>
        <v>3</v>
      </c>
      <c r="H1011" s="3" t="str">
        <f>CONCATENATE("INSERT INTO Players(playerName,positionId,teamId) VALUES ('",Players[Name],"',",Players[PositionId],",",Players[TeamId],")")</f>
        <v>INSERT INTO Players(playerName,positionId,teamId) VALUES ('B.J. Daniels',3,2)</v>
      </c>
      <c r="I1011" s="3" t="str">
        <f>CONCATENATE("INSERT INTO Assignments(playerId,rosterId,round,pick) VALUES (",Players[PlayerId],",0,0,0)")</f>
        <v>INSERT INTO Assignments(playerId,rosterId,round,pick) VALUES (1010,0,0,0)</v>
      </c>
    </row>
    <row r="1012" spans="1:9" x14ac:dyDescent="0.25">
      <c r="A1012" s="16">
        <v>1011</v>
      </c>
      <c r="B1012" s="16" t="s">
        <v>64</v>
      </c>
      <c r="C1012" s="16">
        <v>1011</v>
      </c>
      <c r="D1012" s="16" t="s">
        <v>56</v>
      </c>
      <c r="E1012" s="16" t="s">
        <v>14</v>
      </c>
      <c r="F1012" s="6">
        <f>VLOOKUP(Players[Team],Teams[],2,FALSE)</f>
        <v>4</v>
      </c>
      <c r="G1012" s="3">
        <f>VLOOKUP(Players[Pos],Positions[],2,FALSE)</f>
        <v>3</v>
      </c>
      <c r="H1012" s="3" t="str">
        <f>CONCATENATE("INSERT INTO Players(playerName,positionId,teamId) VALUES ('",Players[Name],"',",Players[PositionId],",",Players[TeamId],")")</f>
        <v>INSERT INTO Players(playerName,positionId,teamId) VALUES ('Anquan Boldin',3,4)</v>
      </c>
      <c r="I1012" s="3" t="str">
        <f>CONCATENATE("INSERT INTO Assignments(playerId,rosterId,round,pick) VALUES (",Players[PlayerId],",0,0,0)")</f>
        <v>INSERT INTO Assignments(playerId,rosterId,round,pick) VALUES (1011,0,0,0)</v>
      </c>
    </row>
    <row r="1013" spans="1:9" x14ac:dyDescent="0.25">
      <c r="A1013" s="16">
        <v>1012</v>
      </c>
      <c r="B1013" s="16" t="s">
        <v>1160</v>
      </c>
      <c r="C1013" s="16">
        <v>1012</v>
      </c>
      <c r="D1013" s="5" t="s">
        <v>43</v>
      </c>
      <c r="E1013" s="5" t="s">
        <v>1</v>
      </c>
      <c r="F1013" s="6">
        <f>VLOOKUP(Players[Team],Teams[],2,FALSE)</f>
        <v>30</v>
      </c>
      <c r="G1013" s="3">
        <f>VLOOKUP(Players[Pos],Positions[],2,FALSE)</f>
        <v>1</v>
      </c>
      <c r="H1013" s="3" t="str">
        <f>CONCATENATE("INSERT INTO Players(playerName,positionId,teamId) VALUES ('",Players[Name],"',",Players[PositionId],",",Players[TeamId],")")</f>
        <v>INSERT INTO Players(playerName,positionId,teamId) VALUES ('Sean Renfree',1,30)</v>
      </c>
      <c r="I1013" s="3" t="str">
        <f>CONCATENATE("INSERT INTO Assignments(playerId,rosterId,round,pick) VALUES (",Players[PlayerId],",0,0,0)")</f>
        <v>INSERT INTO Assignments(playerId,rosterId,round,pick) VALUES (1012,0,0,0)</v>
      </c>
    </row>
    <row r="1014" spans="1:9" x14ac:dyDescent="0.25">
      <c r="A1014" s="16">
        <v>1013</v>
      </c>
      <c r="B1014" s="16" t="s">
        <v>1120</v>
      </c>
      <c r="C1014" s="16">
        <v>1013</v>
      </c>
      <c r="D1014" s="5" t="s">
        <v>37</v>
      </c>
      <c r="E1014" s="5" t="s">
        <v>14</v>
      </c>
      <c r="F1014" s="6">
        <f>VLOOKUP(Players[Team],Teams[],2,FALSE)</f>
        <v>9</v>
      </c>
      <c r="G1014" s="3">
        <f>VLOOKUP(Players[Pos],Positions[],2,FALSE)</f>
        <v>3</v>
      </c>
      <c r="H1014" s="3" t="str">
        <f>CONCATENATE("INSERT INTO Players(playerName,positionId,teamId) VALUES ('",Players[Name],"',",Players[PositionId],",",Players[TeamId],")")</f>
        <v>INSERT INTO Players(playerName,positionId,teamId) VALUES ('Quincy McDuffie',3,9)</v>
      </c>
      <c r="I1014" s="3" t="str">
        <f>CONCATENATE("INSERT INTO Assignments(playerId,rosterId,round,pick) VALUES (",Players[PlayerId],",0,0,0)")</f>
        <v>INSERT INTO Assignments(playerId,rosterId,round,pick) VALUES (1013,0,0,0)</v>
      </c>
    </row>
    <row r="1015" spans="1:9" x14ac:dyDescent="0.25">
      <c r="A1015" s="16">
        <v>1014</v>
      </c>
      <c r="B1015" s="16" t="s">
        <v>1277</v>
      </c>
      <c r="C1015" s="16">
        <v>1014</v>
      </c>
      <c r="D1015" s="5" t="s">
        <v>43</v>
      </c>
      <c r="E1015" s="5" t="s">
        <v>1</v>
      </c>
      <c r="F1015" s="6">
        <f>VLOOKUP(Players[Team],Teams[],2,FALSE)</f>
        <v>30</v>
      </c>
      <c r="G1015" s="3">
        <f>VLOOKUP(Players[Pos],Positions[],2,FALSE)</f>
        <v>1</v>
      </c>
      <c r="H1015" s="3" t="str">
        <f>CONCATENATE("INSERT INTO Players(playerName,positionId,teamId) VALUES ('",Players[Name],"',",Players[PositionId],",",Players[TeamId],")")</f>
        <v>INSERT INTO Players(playerName,positionId,teamId) VALUES ('Ryan Griffin QB',1,30)</v>
      </c>
      <c r="I1015" s="3" t="str">
        <f>CONCATENATE("INSERT INTO Assignments(playerId,rosterId,round,pick) VALUES (",Players[PlayerId],",0,0,0)")</f>
        <v>INSERT INTO Assignments(playerId,rosterId,round,pick) VALUES (1014,0,0,0)</v>
      </c>
    </row>
    <row r="1016" spans="1:9" x14ac:dyDescent="0.25">
      <c r="A1016" s="16">
        <v>1015</v>
      </c>
      <c r="B1016" s="16" t="s">
        <v>459</v>
      </c>
      <c r="C1016" s="16">
        <v>1015</v>
      </c>
      <c r="D1016" s="16" t="s">
        <v>50</v>
      </c>
      <c r="E1016" s="16" t="s">
        <v>46</v>
      </c>
      <c r="F1016" s="6">
        <f>VLOOKUP(Players[Team],Teams[],2,FALSE)</f>
        <v>17</v>
      </c>
      <c r="G1016" s="3">
        <f>VLOOKUP(Players[Pos],Positions[],2,FALSE)</f>
        <v>4</v>
      </c>
      <c r="H1016" s="3" t="str">
        <f>CONCATENATE("INSERT INTO Players(playerName,positionId,teamId) VALUES ('",Players[Name],"',",Players[PositionId],",",Players[TeamId],")")</f>
        <v>INSERT INTO Players(playerName,positionId,teamId) VALUES ('Chris Pantale',4,17)</v>
      </c>
      <c r="I1016" s="3" t="str">
        <f>CONCATENATE("INSERT INTO Assignments(playerId,rosterId,round,pick) VALUES (",Players[PlayerId],",0,0,0)")</f>
        <v>INSERT INTO Assignments(playerId,rosterId,round,pick) VALUES (1015,0,0,0)</v>
      </c>
    </row>
    <row r="1017" spans="1:9" x14ac:dyDescent="0.25">
      <c r="A1017" s="16">
        <v>1016</v>
      </c>
      <c r="B1017" s="16" t="s">
        <v>1151</v>
      </c>
      <c r="C1017" s="16">
        <v>1016</v>
      </c>
      <c r="D1017" s="5" t="s">
        <v>24</v>
      </c>
      <c r="E1017" s="5" t="s">
        <v>14</v>
      </c>
      <c r="F1017" s="6">
        <f>VLOOKUP(Players[Team],Teams[],2,FALSE)</f>
        <v>11</v>
      </c>
      <c r="G1017" s="3">
        <f>VLOOKUP(Players[Pos],Positions[],2,FALSE)</f>
        <v>3</v>
      </c>
      <c r="H1017" s="3" t="str">
        <f>CONCATENATE("INSERT INTO Players(playerName,positionId,teamId) VALUES ('",Players[Name],"',",Players[PositionId],",",Players[TeamId],")")</f>
        <v>INSERT INTO Players(playerName,positionId,teamId) VALUES ('Ryan Spadola',3,11)</v>
      </c>
      <c r="I1017" s="3" t="str">
        <f>CONCATENATE("INSERT INTO Assignments(playerId,rosterId,round,pick) VALUES (",Players[PlayerId],",0,0,0)")</f>
        <v>INSERT INTO Assignments(playerId,rosterId,round,pick) VALUES (1016,0,0,0)</v>
      </c>
    </row>
    <row r="1018" spans="1:9" x14ac:dyDescent="0.25">
      <c r="A1018" s="16">
        <v>1017</v>
      </c>
      <c r="B1018" s="16" t="s">
        <v>312</v>
      </c>
      <c r="C1018" s="16">
        <v>1017</v>
      </c>
      <c r="D1018" s="5" t="s">
        <v>24</v>
      </c>
      <c r="E1018" s="5" t="s">
        <v>46</v>
      </c>
      <c r="F1018" s="6">
        <f>VLOOKUP(Players[Team],Teams[],2,FALSE)</f>
        <v>11</v>
      </c>
      <c r="G1018" s="3">
        <f>VLOOKUP(Players[Pos],Positions[],2,FALSE)</f>
        <v>4</v>
      </c>
      <c r="H1018" s="3" t="str">
        <f>CONCATENATE("INSERT INTO Players(playerName,positionId,teamId) VALUES ('",Players[Name],"',",Players[PositionId],",",Players[TeamId],")")</f>
        <v>INSERT INTO Players(playerName,positionId,teamId) VALUES ('Tim Wright',4,11)</v>
      </c>
      <c r="I1018" s="3" t="str">
        <f>CONCATENATE("INSERT INTO Assignments(playerId,rosterId,round,pick) VALUES (",Players[PlayerId],",0,0,0)")</f>
        <v>INSERT INTO Assignments(playerId,rosterId,round,pick) VALUES (1017,0,0,0)</v>
      </c>
    </row>
    <row r="1019" spans="1:9" x14ac:dyDescent="0.25">
      <c r="A1019" s="16">
        <v>1018</v>
      </c>
      <c r="B1019" s="16" t="s">
        <v>766</v>
      </c>
      <c r="C1019" s="16">
        <v>1018</v>
      </c>
      <c r="D1019" s="16" t="s">
        <v>32</v>
      </c>
      <c r="E1019" s="16" t="s">
        <v>46</v>
      </c>
      <c r="F1019" s="6">
        <f>VLOOKUP(Players[Team],Teams[],2,FALSE)</f>
        <v>14</v>
      </c>
      <c r="G1019" s="3">
        <f>VLOOKUP(Players[Pos],Positions[],2,FALSE)</f>
        <v>4</v>
      </c>
      <c r="H1019" s="3" t="str">
        <f>CONCATENATE("INSERT INTO Players(playerName,positionId,teamId) VALUES ('",Players[Name],"',",Players[PositionId],",",Players[TeamId],")")</f>
        <v>INSERT INTO Players(playerName,positionId,teamId) VALUES ('Brandon Williams',4,14)</v>
      </c>
      <c r="I1019" s="3" t="str">
        <f>CONCATENATE("INSERT INTO Assignments(playerId,rosterId,round,pick) VALUES (",Players[PlayerId],",0,0,0)")</f>
        <v>INSERT INTO Assignments(playerId,rosterId,round,pick) VALUES (1018,0,0,0)</v>
      </c>
    </row>
    <row r="1020" spans="1:9" x14ac:dyDescent="0.25">
      <c r="A1020" s="16">
        <v>1019</v>
      </c>
      <c r="B1020" s="16" t="s">
        <v>39</v>
      </c>
      <c r="C1020" s="16">
        <v>1019</v>
      </c>
      <c r="D1020" s="5" t="s">
        <v>37</v>
      </c>
      <c r="E1020" s="5" t="s">
        <v>1</v>
      </c>
      <c r="F1020" s="6">
        <f>VLOOKUP(Players[Team],Teams[],2,FALSE)</f>
        <v>9</v>
      </c>
      <c r="G1020" s="3">
        <f>VLOOKUP(Players[Pos],Positions[],2,FALSE)</f>
        <v>1</v>
      </c>
      <c r="H1020" s="3" t="str">
        <f>CONCATENATE("INSERT INTO Players(playerName,positionId,teamId) VALUES ('",Players[Name],"',",Players[PositionId],",",Players[TeamId],")")</f>
        <v>INSERT INTO Players(playerName,positionId,teamId) VALUES ('Tony Romo',1,9)</v>
      </c>
      <c r="I1020" s="3" t="str">
        <f>CONCATENATE("INSERT INTO Assignments(playerId,rosterId,round,pick) VALUES (",Players[PlayerId],",0,0,0)")</f>
        <v>INSERT INTO Assignments(playerId,rosterId,round,pick) VALUES (1019,0,0,0)</v>
      </c>
    </row>
    <row r="1021" spans="1:9" x14ac:dyDescent="0.25">
      <c r="A1021" s="16">
        <v>1020</v>
      </c>
      <c r="B1021" s="16" t="s">
        <v>321</v>
      </c>
      <c r="C1021" s="16">
        <v>1020</v>
      </c>
      <c r="D1021" s="5" t="s">
        <v>26</v>
      </c>
      <c r="E1021" s="5" t="s">
        <v>5</v>
      </c>
      <c r="F1021" s="6">
        <f>VLOOKUP(Players[Team],Teams[],2,FALSE)</f>
        <v>20</v>
      </c>
      <c r="G1021" s="3">
        <f>VLOOKUP(Players[Pos],Positions[],2,FALSE)</f>
        <v>2</v>
      </c>
      <c r="H1021" s="3" t="str">
        <f>CONCATENATE("INSERT INTO Players(playerName,positionId,teamId) VALUES ('",Players[Name],"',",Players[PositionId],",",Players[TeamId],")")</f>
        <v>INSERT INTO Players(playerName,positionId,teamId) VALUES ('Zach Line',2,20)</v>
      </c>
      <c r="I1021" s="3" t="str">
        <f>CONCATENATE("INSERT INTO Assignments(playerId,rosterId,round,pick) VALUES (",Players[PlayerId],",0,0,0)")</f>
        <v>INSERT INTO Assignments(playerId,rosterId,round,pick) VALUES (1020,0,0,0)</v>
      </c>
    </row>
    <row r="1022" spans="1:9" x14ac:dyDescent="0.25">
      <c r="A1022" s="16">
        <v>1021</v>
      </c>
      <c r="B1022" s="16" t="s">
        <v>488</v>
      </c>
      <c r="C1022" s="16">
        <v>1021</v>
      </c>
      <c r="D1022" s="5" t="s">
        <v>60</v>
      </c>
      <c r="E1022" s="5" t="s">
        <v>14</v>
      </c>
      <c r="F1022" s="6">
        <f>VLOOKUP(Players[Team],Teams[],2,FALSE)</f>
        <v>27</v>
      </c>
      <c r="G1022" s="3">
        <f>VLOOKUP(Players[Pos],Positions[],2,FALSE)</f>
        <v>3</v>
      </c>
      <c r="H1022" s="3" t="str">
        <f>CONCATENATE("INSERT INTO Players(playerName,positionId,teamId) VALUES ('",Players[Name],"',",Players[PositionId],",",Players[TeamId],")")</f>
        <v>INSERT INTO Players(playerName,positionId,teamId) VALUES ('Rodney Smith',3,27)</v>
      </c>
      <c r="I1022" s="3" t="str">
        <f>CONCATENATE("INSERT INTO Assignments(playerId,rosterId,round,pick) VALUES (",Players[PlayerId],",0,0,0)")</f>
        <v>INSERT INTO Assignments(playerId,rosterId,round,pick) VALUES (1021,0,0,0)</v>
      </c>
    </row>
    <row r="1023" spans="1:9" x14ac:dyDescent="0.25">
      <c r="A1023" s="16">
        <v>1022</v>
      </c>
      <c r="B1023" s="16" t="s">
        <v>1223</v>
      </c>
      <c r="C1023" s="16">
        <v>1022</v>
      </c>
      <c r="D1023" s="5" t="s">
        <v>9</v>
      </c>
      <c r="E1023" s="5" t="s">
        <v>1</v>
      </c>
      <c r="F1023" s="6">
        <f>VLOOKUP(Players[Team],Teams[],2,FALSE)</f>
        <v>16</v>
      </c>
      <c r="G1023" s="3">
        <f>VLOOKUP(Players[Pos],Positions[],2,FALSE)</f>
        <v>1</v>
      </c>
      <c r="H1023" s="3" t="str">
        <f>CONCATENATE("INSERT INTO Players(playerName,positionId,teamId) VALUES ('",Players[Name],"',",Players[PositionId],",",Players[TeamId],")")</f>
        <v>INSERT INTO Players(playerName,positionId,teamId) VALUES ('Tyler Bray',1,16)</v>
      </c>
      <c r="I1023" s="3" t="str">
        <f>CONCATENATE("INSERT INTO Assignments(playerId,rosterId,round,pick) VALUES (",Players[PlayerId],",0,0,0)")</f>
        <v>INSERT INTO Assignments(playerId,rosterId,round,pick) VALUES (1022,0,0,0)</v>
      </c>
    </row>
    <row r="1024" spans="1:9" x14ac:dyDescent="0.25">
      <c r="A1024" s="16">
        <v>1023</v>
      </c>
      <c r="B1024" s="16" t="s">
        <v>897</v>
      </c>
      <c r="C1024" s="16">
        <v>1023</v>
      </c>
      <c r="D1024" s="16" t="s">
        <v>29</v>
      </c>
      <c r="E1024" s="16" t="s">
        <v>14</v>
      </c>
      <c r="F1024" s="6">
        <f>VLOOKUP(Players[Team],Teams[],2,FALSE)</f>
        <v>22</v>
      </c>
      <c r="G1024" s="3">
        <f>VLOOKUP(Players[Pos],Positions[],2,FALSE)</f>
        <v>3</v>
      </c>
      <c r="H1024" s="3" t="str">
        <f>CONCATENATE("INSERT INTO Players(playerName,positionId,teamId) VALUES ('",Players[Name],"',",Players[PositionId],",",Players[TeamId],")")</f>
        <v>INSERT INTO Players(playerName,positionId,teamId) VALUES ('Frankie Hammond Jr.',3,22)</v>
      </c>
      <c r="I1024" s="3" t="str">
        <f>CONCATENATE("INSERT INTO Assignments(playerId,rosterId,round,pick) VALUES (",Players[PlayerId],",0,0,0)")</f>
        <v>INSERT INTO Assignments(playerId,rosterId,round,pick) VALUES (1023,0,0,0)</v>
      </c>
    </row>
    <row r="1025" spans="1:9" x14ac:dyDescent="0.25">
      <c r="A1025" s="16">
        <v>1024</v>
      </c>
      <c r="B1025" s="16" t="s">
        <v>555</v>
      </c>
      <c r="C1025" s="16">
        <v>1024</v>
      </c>
      <c r="D1025" s="16" t="s">
        <v>9</v>
      </c>
      <c r="E1025" s="16" t="s">
        <v>46</v>
      </c>
      <c r="F1025" s="6">
        <f>VLOOKUP(Players[Team],Teams[],2,FALSE)</f>
        <v>16</v>
      </c>
      <c r="G1025" s="3">
        <f>VLOOKUP(Players[Pos],Positions[],2,FALSE)</f>
        <v>4</v>
      </c>
      <c r="H1025" s="3" t="str">
        <f>CONCATENATE("INSERT INTO Players(playerName,positionId,teamId) VALUES ('",Players[Name],"',",Players[PositionId],",",Players[TeamId],")")</f>
        <v>INSERT INTO Players(playerName,positionId,teamId) VALUES ('Demetrius Harris',4,16)</v>
      </c>
      <c r="I1025" s="3" t="str">
        <f>CONCATENATE("INSERT INTO Assignments(playerId,rosterId,round,pick) VALUES (",Players[PlayerId],",0,0,0)")</f>
        <v>INSERT INTO Assignments(playerId,rosterId,round,pick) VALUES (1024,0,0,0)</v>
      </c>
    </row>
    <row r="1026" spans="1:9" x14ac:dyDescent="0.25">
      <c r="A1026" s="16">
        <v>1025</v>
      </c>
      <c r="B1026" s="16" t="s">
        <v>553</v>
      </c>
      <c r="C1026" s="16">
        <v>1025</v>
      </c>
      <c r="D1026" s="5" t="s">
        <v>13</v>
      </c>
      <c r="E1026" s="5" t="s">
        <v>14</v>
      </c>
      <c r="F1026" s="6">
        <f>VLOOKUP(Players[Team],Teams[],2,FALSE)</f>
        <v>2</v>
      </c>
      <c r="G1026" s="3">
        <f>VLOOKUP(Players[Pos],Positions[],2,FALSE)</f>
        <v>3</v>
      </c>
      <c r="H1026" s="3" t="str">
        <f>CONCATENATE("INSERT INTO Players(playerName,positionId,teamId) VALUES ('",Players[Name],"',",Players[PositionId],",",Players[TeamId],")")</f>
        <v>INSERT INTO Players(playerName,positionId,teamId) VALUES ('Nick Williams',3,2)</v>
      </c>
      <c r="I1026" s="3" t="str">
        <f>CONCATENATE("INSERT INTO Assignments(playerId,rosterId,round,pick) VALUES (",Players[PlayerId],",0,0,0)")</f>
        <v>INSERT INTO Assignments(playerId,rosterId,round,pick) VALUES (1025,0,0,0)</v>
      </c>
    </row>
    <row r="1027" spans="1:9" x14ac:dyDescent="0.25">
      <c r="A1027" s="16">
        <v>1026</v>
      </c>
      <c r="B1027" s="16" t="s">
        <v>1067</v>
      </c>
      <c r="C1027" s="16">
        <v>1026</v>
      </c>
      <c r="D1027" s="5" t="s">
        <v>50</v>
      </c>
      <c r="E1027" s="5" t="s">
        <v>46</v>
      </c>
      <c r="F1027" s="6">
        <f>VLOOKUP(Players[Team],Teams[],2,FALSE)</f>
        <v>17</v>
      </c>
      <c r="G1027" s="3">
        <f>VLOOKUP(Players[Pos],Positions[],2,FALSE)</f>
        <v>4</v>
      </c>
      <c r="H1027" s="3" t="str">
        <f>CONCATENATE("INSERT INTO Players(playerName,positionId,teamId) VALUES ('",Players[Name],"',",Players[PositionId],",",Players[TeamId],")")</f>
        <v>INSERT INTO Players(playerName,positionId,teamId) VALUES ('MarQueis Gray',4,17)</v>
      </c>
      <c r="I1027" s="3" t="str">
        <f>CONCATENATE("INSERT INTO Assignments(playerId,rosterId,round,pick) VALUES (",Players[PlayerId],",0,0,0)")</f>
        <v>INSERT INTO Assignments(playerId,rosterId,round,pick) VALUES (1026,0,0,0)</v>
      </c>
    </row>
    <row r="1028" spans="1:9" x14ac:dyDescent="0.25">
      <c r="A1028" s="16">
        <v>1027</v>
      </c>
      <c r="B1028" s="16" t="s">
        <v>301</v>
      </c>
      <c r="C1028" s="16">
        <v>1027</v>
      </c>
      <c r="D1028" s="5" t="s">
        <v>7</v>
      </c>
      <c r="E1028" s="5" t="s">
        <v>46</v>
      </c>
      <c r="F1028" s="6">
        <f>VLOOKUP(Players[Team],Teams[],2,FALSE)</f>
        <v>18</v>
      </c>
      <c r="G1028" s="3">
        <f>VLOOKUP(Players[Pos],Positions[],2,FALSE)</f>
        <v>4</v>
      </c>
      <c r="H1028" s="3" t="str">
        <f>CONCATENATE("INSERT INTO Players(playerName,positionId,teamId) VALUES ('",Players[Name],"',",Players[PositionId],",",Players[TeamId],")")</f>
        <v>INSERT INTO Players(playerName,positionId,teamId) VALUES ('Kevin McDermott',4,18)</v>
      </c>
      <c r="I1028" s="3" t="str">
        <f>CONCATENATE("INSERT INTO Assignments(playerId,rosterId,round,pick) VALUES (",Players[PlayerId],",0,0,0)")</f>
        <v>INSERT INTO Assignments(playerId,rosterId,round,pick) VALUES (1027,0,0,0)</v>
      </c>
    </row>
    <row r="1029" spans="1:9" x14ac:dyDescent="0.25">
      <c r="A1029" s="16">
        <v>1028</v>
      </c>
      <c r="B1029" s="16" t="s">
        <v>280</v>
      </c>
      <c r="C1029" s="16">
        <v>1028</v>
      </c>
      <c r="D1029" s="5" t="s">
        <v>29</v>
      </c>
      <c r="E1029" s="5" t="s">
        <v>14</v>
      </c>
      <c r="F1029" s="6">
        <f>VLOOKUP(Players[Team],Teams[],2,FALSE)</f>
        <v>22</v>
      </c>
      <c r="G1029" s="3">
        <f>VLOOKUP(Players[Pos],Positions[],2,FALSE)</f>
        <v>3</v>
      </c>
      <c r="H1029" s="3" t="str">
        <f>CONCATENATE("INSERT INTO Players(playerName,positionId,teamId) VALUES ('",Players[Name],"',",Players[PositionId],",",Players[TeamId],")")</f>
        <v>INSERT INTO Players(playerName,positionId,teamId) VALUES ('Kenbrell Thompkins',3,22)</v>
      </c>
      <c r="I1029" s="3" t="str">
        <f>CONCATENATE("INSERT INTO Assignments(playerId,rosterId,round,pick) VALUES (",Players[PlayerId],",0,0,0)")</f>
        <v>INSERT INTO Assignments(playerId,rosterId,round,pick) VALUES (1028,0,0,0)</v>
      </c>
    </row>
    <row r="1030" spans="1:9" x14ac:dyDescent="0.25">
      <c r="A1030" s="16">
        <v>1029</v>
      </c>
      <c r="B1030" s="16" t="s">
        <v>1193</v>
      </c>
      <c r="C1030" s="16">
        <v>1029</v>
      </c>
      <c r="D1030" s="5" t="s">
        <v>7</v>
      </c>
      <c r="E1030" s="5" t="s">
        <v>14</v>
      </c>
      <c r="F1030" s="6">
        <f>VLOOKUP(Players[Team],Teams[],2,FALSE)</f>
        <v>18</v>
      </c>
      <c r="G1030" s="3">
        <f>VLOOKUP(Players[Pos],Positions[],2,FALSE)</f>
        <v>3</v>
      </c>
      <c r="H1030" s="3" t="str">
        <f>CONCATENATE("INSERT INTO Players(playerName,positionId,teamId) VALUES ('",Players[Name],"',",Players[PositionId],",",Players[TeamId],")")</f>
        <v>INSERT INTO Players(playerName,positionId,teamId) VALUES ('Terrell Sinkfield Jr.',3,18)</v>
      </c>
      <c r="I1030" s="3" t="str">
        <f>CONCATENATE("INSERT INTO Assignments(playerId,rosterId,round,pick) VALUES (",Players[PlayerId],",0,0,0)")</f>
        <v>INSERT INTO Assignments(playerId,rosterId,round,pick) VALUES (1029,0,0,0)</v>
      </c>
    </row>
    <row r="1031" spans="1:9" x14ac:dyDescent="0.25">
      <c r="A1031" s="16">
        <v>1030</v>
      </c>
      <c r="B1031" s="16" t="s">
        <v>1126</v>
      </c>
      <c r="C1031" s="16">
        <v>1030</v>
      </c>
      <c r="D1031" s="5" t="s">
        <v>56</v>
      </c>
      <c r="E1031" s="5" t="s">
        <v>14</v>
      </c>
      <c r="F1031" s="6">
        <f>VLOOKUP(Players[Team],Teams[],2,FALSE)</f>
        <v>4</v>
      </c>
      <c r="G1031" s="3">
        <f>VLOOKUP(Players[Pos],Positions[],2,FALSE)</f>
        <v>3</v>
      </c>
      <c r="H1031" s="3" t="str">
        <f>CONCATENATE("INSERT INTO Players(playerName,positionId,teamId) VALUES ('",Players[Name],"',",Players[PositionId],",",Players[TeamId],")")</f>
        <v>INSERT INTO Players(playerName,positionId,teamId) VALUES ('Rashad Ross',3,4)</v>
      </c>
      <c r="I1031" s="3" t="str">
        <f>CONCATENATE("INSERT INTO Assignments(playerId,rosterId,round,pick) VALUES (",Players[PlayerId],",0,0,0)")</f>
        <v>INSERT INTO Assignments(playerId,rosterId,round,pick) VALUES (1030,0,0,0)</v>
      </c>
    </row>
    <row r="1032" spans="1:9" x14ac:dyDescent="0.25">
      <c r="A1032" s="16">
        <v>1031</v>
      </c>
      <c r="B1032" s="16" t="s">
        <v>912</v>
      </c>
      <c r="C1032" s="16">
        <v>1031</v>
      </c>
      <c r="D1032" s="16" t="s">
        <v>32</v>
      </c>
      <c r="E1032" s="16" t="s">
        <v>5</v>
      </c>
      <c r="F1032" s="6">
        <f>VLOOKUP(Players[Team],Teams[],2,FALSE)</f>
        <v>14</v>
      </c>
      <c r="G1032" s="3">
        <f>VLOOKUP(Players[Pos],Positions[],2,FALSE)</f>
        <v>2</v>
      </c>
      <c r="H1032" s="3" t="str">
        <f>CONCATENATE("INSERT INTO Players(playerName,positionId,teamId) VALUES ('",Players[Name],"',",Players[PositionId],",",Players[TeamId],")")</f>
        <v>INSERT INTO Players(playerName,positionId,teamId) VALUES ('George Winn',2,14)</v>
      </c>
      <c r="I1032" s="3" t="str">
        <f>CONCATENATE("INSERT INTO Assignments(playerId,rosterId,round,pick) VALUES (",Players[PlayerId],",0,0,0)")</f>
        <v>INSERT INTO Assignments(playerId,rosterId,round,pick) VALUES (1031,0,0,0)</v>
      </c>
    </row>
    <row r="1033" spans="1:9" x14ac:dyDescent="0.25">
      <c r="A1033" s="16">
        <v>1032</v>
      </c>
      <c r="B1033" s="16" t="s">
        <v>1228</v>
      </c>
      <c r="C1033" s="16">
        <v>1032</v>
      </c>
      <c r="D1033" s="5" t="s">
        <v>37</v>
      </c>
      <c r="E1033" s="5" t="s">
        <v>14</v>
      </c>
      <c r="F1033" s="6">
        <f>VLOOKUP(Players[Team],Teams[],2,FALSE)</f>
        <v>9</v>
      </c>
      <c r="G1033" s="3">
        <f>VLOOKUP(Players[Pos],Positions[],2,FALSE)</f>
        <v>3</v>
      </c>
      <c r="H1033" s="3" t="str">
        <f>CONCATENATE("INSERT INTO Players(playerName,positionId,teamId) VALUES ('",Players[Name],"',",Players[PositionId],",",Players[TeamId],")")</f>
        <v>INSERT INTO Players(playerName,positionId,teamId) VALUES ('Uzoma Nwachukwu',3,9)</v>
      </c>
      <c r="I1033" s="3" t="str">
        <f>CONCATENATE("INSERT INTO Assignments(playerId,rosterId,round,pick) VALUES (",Players[PlayerId],",0,0,0)")</f>
        <v>INSERT INTO Assignments(playerId,rosterId,round,pick) VALUES (1032,0,0,0)</v>
      </c>
    </row>
    <row r="1034" spans="1:9" x14ac:dyDescent="0.25">
      <c r="A1034" s="16">
        <v>1033</v>
      </c>
      <c r="B1034" s="16" t="s">
        <v>62</v>
      </c>
      <c r="C1034" s="16">
        <v>1033</v>
      </c>
      <c r="D1034" s="5" t="s">
        <v>13</v>
      </c>
      <c r="E1034" s="5" t="s">
        <v>1</v>
      </c>
      <c r="F1034" s="6">
        <f>VLOOKUP(Players[Team],Teams[],2,FALSE)</f>
        <v>2</v>
      </c>
      <c r="G1034" s="3">
        <f>VLOOKUP(Players[Pos],Positions[],2,FALSE)</f>
        <v>1</v>
      </c>
      <c r="H1034" s="3" t="str">
        <f>CONCATENATE("INSERT INTO Players(playerName,positionId,teamId) VALUES ('",Players[Name],"',",Players[PositionId],",",Players[TeamId],")")</f>
        <v>INSERT INTO Players(playerName,positionId,teamId) VALUES ('Matt Schaub',1,2)</v>
      </c>
      <c r="I1034" s="3" t="str">
        <f>CONCATENATE("INSERT INTO Assignments(playerId,rosterId,round,pick) VALUES (",Players[PlayerId],",0,0,0)")</f>
        <v>INSERT INTO Assignments(playerId,rosterId,round,pick) VALUES (1033,0,0,0)</v>
      </c>
    </row>
    <row r="1035" spans="1:9" x14ac:dyDescent="0.25">
      <c r="A1035" s="16">
        <v>1034</v>
      </c>
      <c r="B1035" s="16" t="s">
        <v>890</v>
      </c>
      <c r="C1035" s="16">
        <v>1034</v>
      </c>
      <c r="D1035" s="16" t="s">
        <v>31</v>
      </c>
      <c r="E1035" s="16" t="s">
        <v>14</v>
      </c>
      <c r="F1035" s="6">
        <f>VLOOKUP(Players[Team],Teams[],2,FALSE)</f>
        <v>28</v>
      </c>
      <c r="G1035" s="3">
        <f>VLOOKUP(Players[Pos],Positions[],2,FALSE)</f>
        <v>3</v>
      </c>
      <c r="H1035" s="3" t="str">
        <f>CONCATENATE("INSERT INTO Players(playerName,positionId,teamId) VALUES ('",Players[Name],"',",Players[PositionId],",",Players[TeamId],")")</f>
        <v>INSERT INTO Players(playerName,positionId,teamId) VALUES ('Eric Rogers',3,28)</v>
      </c>
      <c r="I1035" s="3" t="str">
        <f>CONCATENATE("INSERT INTO Assignments(playerId,rosterId,round,pick) VALUES (",Players[PlayerId],",0,0,0)")</f>
        <v>INSERT INTO Assignments(playerId,rosterId,round,pick) VALUES (1034,0,0,0)</v>
      </c>
    </row>
    <row r="1036" spans="1:9" x14ac:dyDescent="0.25">
      <c r="A1036" s="16">
        <v>1035</v>
      </c>
      <c r="B1036" s="16" t="s">
        <v>363</v>
      </c>
      <c r="C1036" s="16">
        <v>1035</v>
      </c>
      <c r="D1036" s="5" t="s">
        <v>37</v>
      </c>
      <c r="E1036" s="5" t="s">
        <v>1</v>
      </c>
      <c r="F1036" s="6">
        <f>VLOOKUP(Players[Team],Teams[],2,FALSE)</f>
        <v>9</v>
      </c>
      <c r="G1036" s="3">
        <f>VLOOKUP(Players[Pos],Positions[],2,FALSE)</f>
        <v>1</v>
      </c>
      <c r="H1036" s="3" t="str">
        <f>CONCATENATE("INSERT INTO Players(playerName,positionId,teamId) VALUES ('",Players[Name],"',",Players[PositionId],",",Players[TeamId],")")</f>
        <v>INSERT INTO Players(playerName,positionId,teamId) VALUES ('Luke McCown',1,9)</v>
      </c>
      <c r="I1036" s="3" t="str">
        <f>CONCATENATE("INSERT INTO Assignments(playerId,rosterId,round,pick) VALUES (",Players[PlayerId],",0,0,0)")</f>
        <v>INSERT INTO Assignments(playerId,rosterId,round,pick) VALUES (1035,0,0,0)</v>
      </c>
    </row>
    <row r="1037" spans="1:9" x14ac:dyDescent="0.25">
      <c r="A1037" s="16">
        <v>1036</v>
      </c>
      <c r="B1037" s="16" t="s">
        <v>446</v>
      </c>
      <c r="C1037" s="16">
        <v>1036</v>
      </c>
      <c r="D1037" s="5" t="s">
        <v>26</v>
      </c>
      <c r="E1037" s="5" t="s">
        <v>46</v>
      </c>
      <c r="F1037" s="6">
        <f>VLOOKUP(Players[Team],Teams[],2,FALSE)</f>
        <v>20</v>
      </c>
      <c r="G1037" s="3">
        <f>VLOOKUP(Players[Pos],Positions[],2,FALSE)</f>
        <v>4</v>
      </c>
      <c r="H1037" s="3" t="str">
        <f>CONCATENATE("INSERT INTO Players(playerName,positionId,teamId) VALUES ('",Players[Name],"',",Players[PositionId],",",Players[TeamId],")")</f>
        <v>INSERT INTO Players(playerName,positionId,teamId) VALUES ('Jake Stoneburner',4,20)</v>
      </c>
      <c r="I1037" s="3" t="str">
        <f>CONCATENATE("INSERT INTO Assignments(playerId,rosterId,round,pick) VALUES (",Players[PlayerId],",0,0,0)")</f>
        <v>INSERT INTO Assignments(playerId,rosterId,round,pick) VALUES (1036,0,0,0)</v>
      </c>
    </row>
    <row r="1038" spans="1:9" x14ac:dyDescent="0.25">
      <c r="A1038" s="16">
        <v>1037</v>
      </c>
      <c r="B1038" s="16" t="s">
        <v>1098</v>
      </c>
      <c r="C1038" s="16">
        <v>1037</v>
      </c>
      <c r="D1038" s="5" t="s">
        <v>29</v>
      </c>
      <c r="E1038" s="5" t="s">
        <v>14</v>
      </c>
      <c r="F1038" s="6">
        <f>VLOOKUP(Players[Team],Teams[],2,FALSE)</f>
        <v>22</v>
      </c>
      <c r="G1038" s="3">
        <f>VLOOKUP(Players[Pos],Positions[],2,FALSE)</f>
        <v>3</v>
      </c>
      <c r="H1038" s="3" t="str">
        <f>CONCATENATE("INSERT INTO Players(playerName,positionId,teamId) VALUES ('",Players[Name],"',",Players[PositionId],",",Players[TeamId],")")</f>
        <v>INSERT INTO Players(playerName,positionId,teamId) VALUES ('Myles White',3,22)</v>
      </c>
      <c r="I1038" s="3" t="str">
        <f>CONCATENATE("INSERT INTO Assignments(playerId,rosterId,round,pick) VALUES (",Players[PlayerId],",0,0,0)")</f>
        <v>INSERT INTO Assignments(playerId,rosterId,round,pick) VALUES (1037,0,0,0)</v>
      </c>
    </row>
    <row r="1039" spans="1:9" x14ac:dyDescent="0.25">
      <c r="A1039" s="16">
        <v>1038</v>
      </c>
      <c r="B1039" s="16" t="s">
        <v>328</v>
      </c>
      <c r="C1039" s="16">
        <v>1038</v>
      </c>
      <c r="D1039" s="5" t="s">
        <v>29</v>
      </c>
      <c r="E1039" s="5" t="s">
        <v>5</v>
      </c>
      <c r="F1039" s="6">
        <f>VLOOKUP(Players[Team],Teams[],2,FALSE)</f>
        <v>22</v>
      </c>
      <c r="G1039" s="3">
        <f>VLOOKUP(Players[Pos],Positions[],2,FALSE)</f>
        <v>2</v>
      </c>
      <c r="H1039" s="3" t="str">
        <f>CONCATENATE("INSERT INTO Players(playerName,positionId,teamId) VALUES ('",Players[Name],"',",Players[PositionId],",",Players[TeamId],")")</f>
        <v>INSERT INTO Players(playerName,positionId,teamId) VALUES ('Khiry Robinson',2,22)</v>
      </c>
      <c r="I1039" s="3" t="str">
        <f>CONCATENATE("INSERT INTO Assignments(playerId,rosterId,round,pick) VALUES (",Players[PlayerId],",0,0,0)")</f>
        <v>INSERT INTO Assignments(playerId,rosterId,round,pick) VALUES (1038,0,0,0)</v>
      </c>
    </row>
    <row r="1040" spans="1:9" x14ac:dyDescent="0.25">
      <c r="A1040" s="16">
        <v>1039</v>
      </c>
      <c r="B1040" s="16" t="s">
        <v>1065</v>
      </c>
      <c r="C1040" s="16">
        <v>1039</v>
      </c>
      <c r="D1040" s="5" t="s">
        <v>52</v>
      </c>
      <c r="E1040" s="5" t="s">
        <v>14</v>
      </c>
      <c r="F1040" s="6">
        <f>VLOOKUP(Players[Team],Teams[],2,FALSE)</f>
        <v>10</v>
      </c>
      <c r="G1040" s="3">
        <f>VLOOKUP(Players[Pos],Positions[],2,FALSE)</f>
        <v>3</v>
      </c>
      <c r="H1040" s="3" t="str">
        <f>CONCATENATE("INSERT INTO Players(playerName,positionId,teamId) VALUES ('",Players[Name],"',",Players[PositionId],",",Players[TeamId],")")</f>
        <v>INSERT INTO Players(playerName,positionId,teamId) VALUES ('Marlon Brown',3,10)</v>
      </c>
      <c r="I1040" s="3" t="str">
        <f>CONCATENATE("INSERT INTO Assignments(playerId,rosterId,round,pick) VALUES (",Players[PlayerId],",0,0,0)")</f>
        <v>INSERT INTO Assignments(playerId,rosterId,round,pick) VALUES (1039,0,0,0)</v>
      </c>
    </row>
    <row r="1041" spans="1:9" x14ac:dyDescent="0.25">
      <c r="A1041" s="16">
        <v>1040</v>
      </c>
      <c r="B1041" s="16" t="s">
        <v>356</v>
      </c>
      <c r="C1041" s="16">
        <v>1040</v>
      </c>
      <c r="D1041" s="5" t="s">
        <v>21</v>
      </c>
      <c r="E1041" s="5" t="s">
        <v>1</v>
      </c>
      <c r="F1041" s="6">
        <f>VLOOKUP(Players[Team],Teams[],2,FALSE)</f>
        <v>24</v>
      </c>
      <c r="G1041" s="3">
        <f>VLOOKUP(Players[Pos],Positions[],2,FALSE)</f>
        <v>1</v>
      </c>
      <c r="H1041" s="3" t="str">
        <f>CONCATENATE("INSERT INTO Players(playerName,positionId,teamId) VALUES ('",Players[Name],"',",Players[PositionId],",",Players[TeamId],")")</f>
        <v>INSERT INTO Players(playerName,positionId,teamId) VALUES ('Matt McGloin',1,24)</v>
      </c>
      <c r="I1041" s="3" t="str">
        <f>CONCATENATE("INSERT INTO Assignments(playerId,rosterId,round,pick) VALUES (",Players[PlayerId],",0,0,0)")</f>
        <v>INSERT INTO Assignments(playerId,rosterId,round,pick) VALUES (1040,0,0,0)</v>
      </c>
    </row>
    <row r="1042" spans="1:9" x14ac:dyDescent="0.25">
      <c r="A1042" s="16">
        <v>1041</v>
      </c>
      <c r="B1042" s="16" t="s">
        <v>449</v>
      </c>
      <c r="C1042" s="16">
        <v>1041</v>
      </c>
      <c r="D1042" s="5" t="s">
        <v>9</v>
      </c>
      <c r="E1042" s="5" t="s">
        <v>46</v>
      </c>
      <c r="F1042" s="6">
        <f>VLOOKUP(Players[Team],Teams[],2,FALSE)</f>
        <v>16</v>
      </c>
      <c r="G1042" s="3">
        <f>VLOOKUP(Players[Pos],Positions[],2,FALSE)</f>
        <v>4</v>
      </c>
      <c r="H1042" s="3" t="str">
        <f>CONCATENATE("INSERT INTO Players(playerName,positionId,teamId) VALUES ('",Players[Name],"',",Players[PositionId],",",Players[TeamId],")")</f>
        <v>INSERT INTO Players(playerName,positionId,teamId) VALUES ('James Winchester',4,16)</v>
      </c>
      <c r="I1042" s="3" t="str">
        <f>CONCATENATE("INSERT INTO Assignments(playerId,rosterId,round,pick) VALUES (",Players[PlayerId],",0,0,0)")</f>
        <v>INSERT INTO Assignments(playerId,rosterId,round,pick) VALUES (1041,0,0,0)</v>
      </c>
    </row>
    <row r="1043" spans="1:9" x14ac:dyDescent="0.25">
      <c r="A1043" s="16">
        <v>1042</v>
      </c>
      <c r="B1043" s="16" t="s">
        <v>982</v>
      </c>
      <c r="C1043" s="16">
        <v>1042</v>
      </c>
      <c r="D1043" s="5" t="s">
        <v>41</v>
      </c>
      <c r="E1043" s="5" t="s">
        <v>1</v>
      </c>
      <c r="F1043" s="6">
        <f>VLOOKUP(Players[Team],Teams[],2,FALSE)</f>
        <v>8</v>
      </c>
      <c r="G1043" s="3">
        <f>VLOOKUP(Players[Pos],Positions[],2,FALSE)</f>
        <v>1</v>
      </c>
      <c r="H1043" s="3" t="str">
        <f>CONCATENATE("INSERT INTO Players(playerName,positionId,teamId) VALUES ('",Players[Name],"',",Players[PositionId],",",Players[TeamId],")")</f>
        <v>INSERT INTO Players(playerName,positionId,teamId) VALUES ('Johnny Manziel',1,8)</v>
      </c>
      <c r="I1043" s="3" t="str">
        <f>CONCATENATE("INSERT INTO Assignments(playerId,rosterId,round,pick) VALUES (",Players[PlayerId],",0,0,0)")</f>
        <v>INSERT INTO Assignments(playerId,rosterId,round,pick) VALUES (1042,0,0,0)</v>
      </c>
    </row>
    <row r="1044" spans="1:9" x14ac:dyDescent="0.25">
      <c r="A1044" s="16">
        <v>1043</v>
      </c>
      <c r="B1044" s="16" t="s">
        <v>395</v>
      </c>
      <c r="C1044" s="16">
        <v>1043</v>
      </c>
      <c r="D1044" s="5" t="s">
        <v>7</v>
      </c>
      <c r="E1044" s="5" t="s">
        <v>1</v>
      </c>
      <c r="F1044" s="6">
        <f>VLOOKUP(Players[Team],Teams[],2,FALSE)</f>
        <v>18</v>
      </c>
      <c r="G1044" s="3">
        <f>VLOOKUP(Players[Pos],Positions[],2,FALSE)</f>
        <v>1</v>
      </c>
      <c r="H1044" s="3" t="str">
        <f>CONCATENATE("INSERT INTO Players(playerName,positionId,teamId) VALUES ('",Players[Name],"',",Players[PositionId],",",Players[TeamId],")")</f>
        <v>INSERT INTO Players(playerName,positionId,teamId) VALUES ('Teddy Bridgewater',1,18)</v>
      </c>
      <c r="I1044" s="3" t="str">
        <f>CONCATENATE("INSERT INTO Assignments(playerId,rosterId,round,pick) VALUES (",Players[PlayerId],",0,0,0)")</f>
        <v>INSERT INTO Assignments(playerId,rosterId,round,pick) VALUES (1043,0,0,0)</v>
      </c>
    </row>
    <row r="1045" spans="1:9" x14ac:dyDescent="0.25">
      <c r="A1045" s="16">
        <v>1044</v>
      </c>
      <c r="B1045" s="16" t="s">
        <v>427</v>
      </c>
      <c r="C1045" s="16">
        <v>1044</v>
      </c>
      <c r="D1045" s="16" t="s">
        <v>12</v>
      </c>
      <c r="E1045" s="16" t="s">
        <v>46</v>
      </c>
      <c r="F1045" s="6">
        <f>VLOOKUP(Players[Team],Teams[],2,FALSE)</f>
        <v>31</v>
      </c>
      <c r="G1045" s="3">
        <f>VLOOKUP(Players[Pos],Positions[],2,FALSE)</f>
        <v>4</v>
      </c>
      <c r="H1045" s="3" t="str">
        <f>CONCATENATE("INSERT INTO Players(playerName,positionId,teamId) VALUES ('",Players[Name],"',",Players[PositionId],",",Players[TeamId],")")</f>
        <v>INSERT INTO Players(playerName,positionId,teamId) VALUES ('Jace Amaro',4,31)</v>
      </c>
      <c r="I1045" s="3" t="str">
        <f>CONCATENATE("INSERT INTO Assignments(playerId,rosterId,round,pick) VALUES (",Players[PlayerId],",0,0,0)")</f>
        <v>INSERT INTO Assignments(playerId,rosterId,round,pick) VALUES (1044,0,0,0)</v>
      </c>
    </row>
    <row r="1046" spans="1:9" x14ac:dyDescent="0.25">
      <c r="A1046" s="16">
        <v>1045</v>
      </c>
      <c r="B1046" s="16" t="s">
        <v>524</v>
      </c>
      <c r="C1046" s="16">
        <v>1045</v>
      </c>
      <c r="D1046" s="5" t="s">
        <v>23</v>
      </c>
      <c r="E1046" s="5" t="s">
        <v>46</v>
      </c>
      <c r="F1046" s="6">
        <f>VLOOKUP(Players[Team],Teams[],2,FALSE)</f>
        <v>1</v>
      </c>
      <c r="G1046" s="3">
        <f>VLOOKUP(Players[Pos],Positions[],2,FALSE)</f>
        <v>4</v>
      </c>
      <c r="H1046" s="3" t="str">
        <f>CONCATENATE("INSERT INTO Players(playerName,positionId,teamId) VALUES ('",Players[Name],"',",Players[PositionId],",",Players[TeamId],")")</f>
        <v>INSERT INTO Players(playerName,positionId,teamId) VALUES ('Troy Niklas',4,1)</v>
      </c>
      <c r="I1046" s="3" t="str">
        <f>CONCATENATE("INSERT INTO Assignments(playerId,rosterId,round,pick) VALUES (",Players[PlayerId],",0,0,0)")</f>
        <v>INSERT INTO Assignments(playerId,rosterId,round,pick) VALUES (1045,0,0,0)</v>
      </c>
    </row>
    <row r="1047" spans="1:9" x14ac:dyDescent="0.25">
      <c r="A1047" s="16">
        <v>1046</v>
      </c>
      <c r="B1047" s="18" t="s">
        <v>402</v>
      </c>
      <c r="C1047" s="16">
        <v>1046</v>
      </c>
      <c r="D1047" s="19" t="s">
        <v>7</v>
      </c>
      <c r="E1047" s="19" t="s">
        <v>5</v>
      </c>
      <c r="F1047" s="6">
        <f>VLOOKUP(Players[Team],Teams[],2,FALSE)</f>
        <v>18</v>
      </c>
      <c r="G1047" s="3">
        <f>VLOOKUP(Players[Pos],Positions[],2,FALSE)</f>
        <v>2</v>
      </c>
      <c r="H1047" s="3" t="str">
        <f>CONCATENATE("INSERT INTO Players(playerName,positionId,teamId) VALUES ('",Players[Name],"',",Players[PositionId],",",Players[TeamId],")")</f>
        <v>INSERT INTO Players(playerName,positionId,teamId) VALUES ('Bishop Sankey',2,18)</v>
      </c>
      <c r="I1047" s="3" t="str">
        <f>CONCATENATE("INSERT INTO Assignments(playerId,rosterId,round,pick) VALUES (",Players[PlayerId],",0,0,0)")</f>
        <v>INSERT INTO Assignments(playerId,rosterId,round,pick) VALUES (1046,0,0,0)</v>
      </c>
    </row>
    <row r="1048" spans="1:9" x14ac:dyDescent="0.25">
      <c r="A1048" s="16">
        <v>1047</v>
      </c>
      <c r="B1048" s="16" t="s">
        <v>576</v>
      </c>
      <c r="C1048" s="16">
        <v>1047</v>
      </c>
      <c r="D1048" s="5" t="s">
        <v>36</v>
      </c>
      <c r="E1048" s="5" t="s">
        <v>1</v>
      </c>
      <c r="F1048" s="6">
        <f>VLOOKUP(Players[Team],Teams[],2,FALSE)</f>
        <v>19</v>
      </c>
      <c r="G1048" s="3">
        <f>VLOOKUP(Players[Pos],Positions[],2,FALSE)</f>
        <v>1</v>
      </c>
      <c r="H1048" s="3" t="str">
        <f>CONCATENATE("INSERT INTO Players(playerName,positionId,teamId) VALUES ('",Players[Name],"',",Players[PositionId],",",Players[TeamId],")")</f>
        <v>INSERT INTO Players(playerName,positionId,teamId) VALUES ('Jimmy Garoppolo',1,19)</v>
      </c>
      <c r="I1048" s="3" t="str">
        <f>CONCATENATE("INSERT INTO Assignments(playerId,rosterId,round,pick) VALUES (",Players[PlayerId],",0,0,0)")</f>
        <v>INSERT INTO Assignments(playerId,rosterId,round,pick) VALUES (1047,0,0,0)</v>
      </c>
    </row>
    <row r="1049" spans="1:9" x14ac:dyDescent="0.25">
      <c r="A1049" s="16">
        <v>1048</v>
      </c>
      <c r="B1049" s="16" t="s">
        <v>559</v>
      </c>
      <c r="C1049" s="16">
        <v>1048</v>
      </c>
      <c r="D1049" s="5" t="s">
        <v>43</v>
      </c>
      <c r="E1049" s="5" t="s">
        <v>14</v>
      </c>
      <c r="F1049" s="6">
        <f>VLOOKUP(Players[Team],Teams[],2,FALSE)</f>
        <v>30</v>
      </c>
      <c r="G1049" s="3">
        <f>VLOOKUP(Players[Pos],Positions[],2,FALSE)</f>
        <v>3</v>
      </c>
      <c r="H1049" s="3" t="str">
        <f>CONCATENATE("INSERT INTO Players(playerName,positionId,teamId) VALUES ('",Players[Name],"',",Players[PositionId],",",Players[TeamId],")")</f>
        <v>INSERT INTO Players(playerName,positionId,teamId) VALUES ('Josh Huff',3,30)</v>
      </c>
      <c r="I1049" s="3" t="str">
        <f>CONCATENATE("INSERT INTO Assignments(playerId,rosterId,round,pick) VALUES (",Players[PlayerId],",0,0,0)")</f>
        <v>INSERT INTO Assignments(playerId,rosterId,round,pick) VALUES (1048,0,0,0)</v>
      </c>
    </row>
    <row r="1050" spans="1:9" x14ac:dyDescent="0.25">
      <c r="A1050" s="16">
        <v>1049</v>
      </c>
      <c r="B1050" s="16" t="s">
        <v>434</v>
      </c>
      <c r="C1050" s="16">
        <v>1049</v>
      </c>
      <c r="D1050" s="16" t="s">
        <v>10</v>
      </c>
      <c r="E1050" s="16" t="s">
        <v>46</v>
      </c>
      <c r="F1050" s="6">
        <f>VLOOKUP(Players[Team],Teams[],2,FALSE)</f>
        <v>3</v>
      </c>
      <c r="G1050" s="3">
        <f>VLOOKUP(Players[Pos],Positions[],2,FALSE)</f>
        <v>4</v>
      </c>
      <c r="H1050" s="3" t="str">
        <f>CONCATENATE("INSERT INTO Players(playerName,positionId,teamId) VALUES ('",Players[Name],"',",Players[PositionId],",",Players[TeamId],")")</f>
        <v>INSERT INTO Players(playerName,positionId,teamId) VALUES ('Crockett Gillmore',4,3)</v>
      </c>
      <c r="I1050" s="3" t="str">
        <f>CONCATENATE("INSERT INTO Assignments(playerId,rosterId,round,pick) VALUES (",Players[PlayerId],",0,0,0)")</f>
        <v>INSERT INTO Assignments(playerId,rosterId,round,pick) VALUES (1049,0,0,0)</v>
      </c>
    </row>
    <row r="1051" spans="1:9" x14ac:dyDescent="0.25">
      <c r="A1051" s="16">
        <v>1050</v>
      </c>
      <c r="B1051" s="16" t="s">
        <v>405</v>
      </c>
      <c r="C1051" s="16">
        <v>1050</v>
      </c>
      <c r="D1051" s="16" t="s">
        <v>695</v>
      </c>
      <c r="E1051" s="16" t="s">
        <v>5</v>
      </c>
      <c r="F1051" s="6">
        <f>VLOOKUP(Players[Team],Teams[],2,FALSE)</f>
        <v>26</v>
      </c>
      <c r="G1051" s="3">
        <f>VLOOKUP(Players[Pos],Positions[],2,FALSE)</f>
        <v>2</v>
      </c>
      <c r="H1051" s="3" t="str">
        <f>CONCATENATE("INSERT INTO Players(playerName,positionId,teamId) VALUES ('",Players[Name],"',",Players[PositionId],",",Players[TeamId],")")</f>
        <v>INSERT INTO Players(playerName,positionId,teamId) VALUES ('Andre Williams',2,26)</v>
      </c>
      <c r="I1051" s="3" t="str">
        <f>CONCATENATE("INSERT INTO Assignments(playerId,rosterId,round,pick) VALUES (",Players[PlayerId],",0,0,0)")</f>
        <v>INSERT INTO Assignments(playerId,rosterId,round,pick) VALUES (1050,0,0,0)</v>
      </c>
    </row>
    <row r="1052" spans="1:9" x14ac:dyDescent="0.25">
      <c r="A1052" s="16">
        <v>1051</v>
      </c>
      <c r="B1052" s="16" t="s">
        <v>1055</v>
      </c>
      <c r="C1052" s="16">
        <v>1051</v>
      </c>
      <c r="D1052" s="5" t="s">
        <v>56</v>
      </c>
      <c r="E1052" s="5" t="s">
        <v>46</v>
      </c>
      <c r="F1052" s="6">
        <f>VLOOKUP(Players[Team],Teams[],2,FALSE)</f>
        <v>4</v>
      </c>
      <c r="G1052" s="3">
        <f>VLOOKUP(Players[Pos],Positions[],2,FALSE)</f>
        <v>4</v>
      </c>
      <c r="H1052" s="3" t="str">
        <f>CONCATENATE("INSERT INTO Players(playerName,positionId,teamId) VALUES ('",Players[Name],"',",Players[PositionId],",",Players[TeamId],")")</f>
        <v>INSERT INTO Players(playerName,positionId,teamId) VALUES ('Logan Thomas',4,4)</v>
      </c>
      <c r="I1052" s="3" t="str">
        <f>CONCATENATE("INSERT INTO Assignments(playerId,rosterId,round,pick) VALUES (",Players[PlayerId],",0,0,0)")</f>
        <v>INSERT INTO Assignments(playerId,rosterId,round,pick) VALUES (1051,0,0,0)</v>
      </c>
    </row>
    <row r="1053" spans="1:9" x14ac:dyDescent="0.25">
      <c r="A1053" s="16">
        <v>1052</v>
      </c>
      <c r="B1053" s="16" t="s">
        <v>1037</v>
      </c>
      <c r="C1053" s="16">
        <v>1052</v>
      </c>
      <c r="D1053" s="5" t="s">
        <v>27</v>
      </c>
      <c r="E1053" s="5" t="s">
        <v>14</v>
      </c>
      <c r="F1053" s="6">
        <f>VLOOKUP(Players[Team],Teams[],2,FALSE)</f>
        <v>21</v>
      </c>
      <c r="G1053" s="3">
        <f>VLOOKUP(Players[Pos],Positions[],2,FALSE)</f>
        <v>3</v>
      </c>
      <c r="H1053" s="3" t="str">
        <f>CONCATENATE("INSERT INTO Players(playerName,positionId,teamId) VALUES ('",Players[Name],"',",Players[PositionId],",",Players[TeamId],")")</f>
        <v>INSERT INTO Players(playerName,positionId,teamId) VALUES ('Kevin Norwood',3,21)</v>
      </c>
      <c r="I1053" s="3" t="str">
        <f>CONCATENATE("INSERT INTO Assignments(playerId,rosterId,round,pick) VALUES (",Players[PlayerId],",0,0,0)")</f>
        <v>INSERT INTO Assignments(playerId,rosterId,round,pick) VALUES (1052,0,0,0)</v>
      </c>
    </row>
    <row r="1054" spans="1:9" x14ac:dyDescent="0.25">
      <c r="A1054" s="16">
        <v>1053</v>
      </c>
      <c r="B1054" s="16" t="s">
        <v>629</v>
      </c>
      <c r="C1054" s="16">
        <v>1053</v>
      </c>
      <c r="D1054" s="16" t="s">
        <v>9</v>
      </c>
      <c r="E1054" s="16" t="s">
        <v>14</v>
      </c>
      <c r="F1054" s="6">
        <f>VLOOKUP(Players[Team],Teams[],2,FALSE)</f>
        <v>16</v>
      </c>
      <c r="G1054" s="3">
        <f>VLOOKUP(Players[Pos],Positions[],2,FALSE)</f>
        <v>3</v>
      </c>
      <c r="H1054" s="3" t="str">
        <f>CONCATENATE("INSERT INTO Players(playerName,positionId,teamId) VALUES ('",Players[Name],"',",Players[PositionId],",",Players[TeamId],")")</f>
        <v>INSERT INTO Players(playerName,positionId,teamId) VALUES ('DeAnthony Thomas',3,16)</v>
      </c>
      <c r="I1054" s="3" t="str">
        <f>CONCATENATE("INSERT INTO Assignments(playerId,rosterId,round,pick) VALUES (",Players[PlayerId],",0,0,0)")</f>
        <v>INSERT INTO Assignments(playerId,rosterId,round,pick) VALUES (1053,0,0,0)</v>
      </c>
    </row>
    <row r="1055" spans="1:9" x14ac:dyDescent="0.25">
      <c r="A1055" s="16">
        <v>1054</v>
      </c>
      <c r="B1055" s="16" t="s">
        <v>428</v>
      </c>
      <c r="C1055" s="16">
        <v>1054</v>
      </c>
      <c r="D1055" s="5" t="s">
        <v>10</v>
      </c>
      <c r="E1055" s="5" t="s">
        <v>5</v>
      </c>
      <c r="F1055" s="6">
        <f>VLOOKUP(Players[Team],Teams[],2,FALSE)</f>
        <v>3</v>
      </c>
      <c r="G1055" s="3">
        <f>VLOOKUP(Players[Pos],Positions[],2,FALSE)</f>
        <v>2</v>
      </c>
      <c r="H1055" s="3" t="str">
        <f>CONCATENATE("INSERT INTO Players(playerName,positionId,teamId) VALUES ('",Players[Name],"',",Players[PositionId],",",Players[TeamId],")")</f>
        <v>INSERT INTO Players(playerName,positionId,teamId) VALUES ('Lorenzo Taliaferro',2,3)</v>
      </c>
      <c r="I1055" s="3" t="str">
        <f>CONCATENATE("INSERT INTO Assignments(playerId,rosterId,round,pick) VALUES (",Players[PlayerId],",0,0,0)")</f>
        <v>INSERT INTO Assignments(playerId,rosterId,round,pick) VALUES (1054,0,0,0)</v>
      </c>
    </row>
    <row r="1056" spans="1:9" x14ac:dyDescent="0.25">
      <c r="A1056" s="16">
        <v>1055</v>
      </c>
      <c r="B1056" s="16" t="s">
        <v>560</v>
      </c>
      <c r="C1056" s="16">
        <v>1055</v>
      </c>
      <c r="D1056" s="5" t="s">
        <v>68</v>
      </c>
      <c r="E1056" s="5" t="s">
        <v>14</v>
      </c>
      <c r="F1056" s="6">
        <f>VLOOKUP(Players[Team],Teams[],2,FALSE)</f>
        <v>32</v>
      </c>
      <c r="G1056" s="3">
        <f>VLOOKUP(Players[Pos],Positions[],2,FALSE)</f>
        <v>3</v>
      </c>
      <c r="H1056" s="3" t="str">
        <f>CONCATENATE("INSERT INTO Players(playerName,positionId,teamId) VALUES ('",Players[Name],"',",Players[PositionId],",",Players[TeamId],")")</f>
        <v>INSERT INTO Players(playerName,positionId,teamId) VALUES ('Ryan Grant',3,32)</v>
      </c>
      <c r="I1056" s="3" t="str">
        <f>CONCATENATE("INSERT INTO Assignments(playerId,rosterId,round,pick) VALUES (",Players[PlayerId],",0,0,0)")</f>
        <v>INSERT INTO Assignments(playerId,rosterId,round,pick) VALUES (1055,0,0,0)</v>
      </c>
    </row>
    <row r="1057" spans="1:9" x14ac:dyDescent="0.25">
      <c r="A1057" s="16">
        <v>1056</v>
      </c>
      <c r="B1057" s="16" t="s">
        <v>563</v>
      </c>
      <c r="C1057" s="16">
        <v>1056</v>
      </c>
      <c r="D1057" s="16" t="s">
        <v>4</v>
      </c>
      <c r="E1057" s="16" t="s">
        <v>14</v>
      </c>
      <c r="F1057" s="6">
        <f>VLOOKUP(Players[Team],Teams[],2,FALSE)</f>
        <v>13</v>
      </c>
      <c r="G1057" s="3">
        <f>VLOOKUP(Players[Pos],Positions[],2,FALSE)</f>
        <v>3</v>
      </c>
      <c r="H1057" s="3" t="str">
        <f>CONCATENATE("INSERT INTO Players(playerName,positionId,teamId) VALUES ('",Players[Name],"',",Players[PositionId],",",Players[TeamId],")")</f>
        <v>INSERT INTO Players(playerName,positionId,teamId) VALUES ('Devin Street',3,13)</v>
      </c>
      <c r="I1057" s="3" t="str">
        <f>CONCATENATE("INSERT INTO Assignments(playerId,rosterId,round,pick) VALUES (",Players[PlayerId],",0,0,0)")</f>
        <v>INSERT INTO Assignments(playerId,rosterId,round,pick) VALUES (1056,0,0,0)</v>
      </c>
    </row>
    <row r="1058" spans="1:9" x14ac:dyDescent="0.25">
      <c r="A1058" s="16">
        <v>1057</v>
      </c>
      <c r="B1058" s="16" t="s">
        <v>699</v>
      </c>
      <c r="C1058" s="16">
        <v>1057</v>
      </c>
      <c r="D1058" s="16" t="s">
        <v>694</v>
      </c>
      <c r="E1058" s="16" t="s">
        <v>1</v>
      </c>
      <c r="F1058" s="6">
        <f>VLOOKUP(Players[Team],Teams[],2,FALSE)</f>
        <v>29</v>
      </c>
      <c r="G1058" s="3">
        <f>VLOOKUP(Players[Pos],Positions[],2,FALSE)</f>
        <v>1</v>
      </c>
      <c r="H1058" s="3" t="str">
        <f>CONCATENATE("INSERT INTO Players(playerName,positionId,teamId) VALUES ('",Players[Name],"',",Players[PositionId],",",Players[TeamId],")")</f>
        <v>INSERT INTO Players(playerName,positionId,teamId) VALUES ('Aaron Murray',1,29)</v>
      </c>
      <c r="I1058" s="3" t="str">
        <f>CONCATENATE("INSERT INTO Assignments(playerId,rosterId,round,pick) VALUES (",Players[PlayerId],",0,0,0)")</f>
        <v>INSERT INTO Assignments(playerId,rosterId,round,pick) VALUES (1057,0,0,0)</v>
      </c>
    </row>
    <row r="1059" spans="1:9" x14ac:dyDescent="0.25">
      <c r="A1059" s="16">
        <v>1058</v>
      </c>
      <c r="B1059" s="16" t="s">
        <v>570</v>
      </c>
      <c r="C1059" s="16">
        <v>1058</v>
      </c>
      <c r="D1059" s="16" t="s">
        <v>66</v>
      </c>
      <c r="E1059" s="16" t="s">
        <v>1</v>
      </c>
      <c r="F1059" s="6">
        <f>VLOOKUP(Players[Team],Teams[],2,FALSE)</f>
        <v>7</v>
      </c>
      <c r="G1059" s="3">
        <f>VLOOKUP(Players[Pos],Positions[],2,FALSE)</f>
        <v>1</v>
      </c>
      <c r="H1059" s="3" t="str">
        <f>CONCATENATE("INSERT INTO Players(playerName,positionId,teamId) VALUES ('",Players[Name],"',",Players[PositionId],",",Players[TeamId],")")</f>
        <v>INSERT INTO Players(playerName,positionId,teamId) VALUES ('AJ McCarron',1,7)</v>
      </c>
      <c r="I1059" s="3" t="str">
        <f>CONCATENATE("INSERT INTO Assignments(playerId,rosterId,round,pick) VALUES (",Players[PlayerId],",0,0,0)")</f>
        <v>INSERT INTO Assignments(playerId,rosterId,round,pick) VALUES (1058,0,0,0)</v>
      </c>
    </row>
    <row r="1060" spans="1:9" x14ac:dyDescent="0.25">
      <c r="A1060" s="16">
        <v>1059</v>
      </c>
      <c r="B1060" s="16" t="s">
        <v>521</v>
      </c>
      <c r="C1060" s="16">
        <v>1059</v>
      </c>
      <c r="D1060" s="5" t="s">
        <v>24</v>
      </c>
      <c r="E1060" s="5" t="s">
        <v>14</v>
      </c>
      <c r="F1060" s="6">
        <f>VLOOKUP(Players[Team],Teams[],2,FALSE)</f>
        <v>11</v>
      </c>
      <c r="G1060" s="3">
        <f>VLOOKUP(Players[Pos],Positions[],2,FALSE)</f>
        <v>3</v>
      </c>
      <c r="H1060" s="3" t="str">
        <f>CONCATENATE("INSERT INTO Players(playerName,positionId,teamId) VALUES ('",Players[Name],"',",Players[PositionId],",",Players[TeamId],")")</f>
        <v>INSERT INTO Players(playerName,positionId,teamId) VALUES ('Jared Abbrederis',3,11)</v>
      </c>
      <c r="I1060" s="3" t="str">
        <f>CONCATENATE("INSERT INTO Assignments(playerId,rosterId,round,pick) VALUES (",Players[PlayerId],",0,0,0)")</f>
        <v>INSERT INTO Assignments(playerId,rosterId,round,pick) VALUES (1059,0,0,0)</v>
      </c>
    </row>
    <row r="1061" spans="1:9" x14ac:dyDescent="0.25">
      <c r="A1061" s="16">
        <v>1060</v>
      </c>
      <c r="B1061" s="16" t="s">
        <v>1244</v>
      </c>
      <c r="C1061" s="16">
        <v>1060</v>
      </c>
      <c r="D1061" s="5" t="s">
        <v>15</v>
      </c>
      <c r="E1061" s="5" t="s">
        <v>1</v>
      </c>
      <c r="F1061" s="6">
        <f>VLOOKUP(Players[Team],Teams[],2,FALSE)</f>
        <v>25</v>
      </c>
      <c r="G1061" s="3">
        <f>VLOOKUP(Players[Pos],Positions[],2,FALSE)</f>
        <v>1</v>
      </c>
      <c r="H1061" s="3" t="str">
        <f>CONCATENATE("INSERT INTO Players(playerName,positionId,teamId) VALUES ('",Players[Name],"',",Players[PositionId],",",Players[TeamId],")")</f>
        <v>INSERT INTO Players(playerName,positionId,teamId) VALUES ('Zach Mettenberger',1,25)</v>
      </c>
      <c r="I1061" s="3" t="str">
        <f>CONCATENATE("INSERT INTO Assignments(playerId,rosterId,round,pick) VALUES (",Players[PlayerId],",0,0,0)")</f>
        <v>INSERT INTO Assignments(playerId,rosterId,round,pick) VALUES (1060,0,0,0)</v>
      </c>
    </row>
    <row r="1062" spans="1:9" x14ac:dyDescent="0.25">
      <c r="A1062" s="16">
        <v>1061</v>
      </c>
      <c r="B1062" s="16" t="s">
        <v>847</v>
      </c>
      <c r="C1062" s="16">
        <v>1061</v>
      </c>
      <c r="D1062" s="16" t="s">
        <v>50</v>
      </c>
      <c r="E1062" s="16" t="s">
        <v>1</v>
      </c>
      <c r="F1062" s="6">
        <f>VLOOKUP(Players[Team],Teams[],2,FALSE)</f>
        <v>17</v>
      </c>
      <c r="G1062" s="3">
        <f>VLOOKUP(Players[Pos],Positions[],2,FALSE)</f>
        <v>1</v>
      </c>
      <c r="H1062" s="3" t="str">
        <f>CONCATENATE("INSERT INTO Players(playerName,positionId,teamId) VALUES ('",Players[Name],"',",Players[PositionId],",",Players[TeamId],")")</f>
        <v>INSERT INTO Players(playerName,positionId,teamId) VALUES ('David Fales',1,17)</v>
      </c>
      <c r="I1062" s="3" t="str">
        <f>CONCATENATE("INSERT INTO Assignments(playerId,rosterId,round,pick) VALUES (",Players[PlayerId],",0,0,0)")</f>
        <v>INSERT INTO Assignments(playerId,rosterId,round,pick) VALUES (1061,0,0,0)</v>
      </c>
    </row>
    <row r="1063" spans="1:9" x14ac:dyDescent="0.25">
      <c r="A1063" s="16">
        <v>1062</v>
      </c>
      <c r="B1063" s="16" t="s">
        <v>522</v>
      </c>
      <c r="C1063" s="16">
        <v>1062</v>
      </c>
      <c r="D1063" s="5" t="s">
        <v>24</v>
      </c>
      <c r="E1063" s="5" t="s">
        <v>14</v>
      </c>
      <c r="F1063" s="6">
        <f>VLOOKUP(Players[Team],Teams[],2,FALSE)</f>
        <v>11</v>
      </c>
      <c r="G1063" s="3">
        <f>VLOOKUP(Players[Pos],Positions[],2,FALSE)</f>
        <v>3</v>
      </c>
      <c r="H1063" s="3" t="str">
        <f>CONCATENATE("INSERT INTO Players(playerName,positionId,teamId) VALUES ('",Players[Name],"',",Players[PositionId],",",Players[TeamId],")")</f>
        <v>INSERT INTO Players(playerName,positionId,teamId) VALUES ('TJ Jones',3,11)</v>
      </c>
      <c r="I1063" s="3" t="str">
        <f>CONCATENATE("INSERT INTO Assignments(playerId,rosterId,round,pick) VALUES (",Players[PlayerId],",0,0,0)")</f>
        <v>INSERT INTO Assignments(playerId,rosterId,round,pick) VALUES (1062,0,0,0)</v>
      </c>
    </row>
    <row r="1064" spans="1:9" x14ac:dyDescent="0.25">
      <c r="A1064" s="16">
        <v>1063</v>
      </c>
      <c r="B1064" s="16" t="s">
        <v>38</v>
      </c>
      <c r="C1064" s="16">
        <v>1063</v>
      </c>
      <c r="D1064" s="5" t="s">
        <v>43</v>
      </c>
      <c r="E1064" s="5" t="s">
        <v>14</v>
      </c>
      <c r="F1064" s="6">
        <f>VLOOKUP(Players[Team],Teams[],2,FALSE)</f>
        <v>30</v>
      </c>
      <c r="G1064" s="3">
        <f>VLOOKUP(Players[Pos],Positions[],2,FALSE)</f>
        <v>3</v>
      </c>
      <c r="H1064" s="3" t="str">
        <f>CONCATENATE("INSERT INTO Players(playerName,positionId,teamId) VALUES ('",Players[Name],"',",Players[PositionId],",",Players[TeamId],")")</f>
        <v>INSERT INTO Players(playerName,positionId,teamId) VALUES ('Vincent Jackson',3,30)</v>
      </c>
      <c r="I1064" s="3" t="str">
        <f>CONCATENATE("INSERT INTO Assignments(playerId,rosterId,round,pick) VALUES (",Players[PlayerId],",0,0,0)")</f>
        <v>INSERT INTO Assignments(playerId,rosterId,round,pick) VALUES (1063,0,0,0)</v>
      </c>
    </row>
    <row r="1065" spans="1:9" x14ac:dyDescent="0.25">
      <c r="A1065" s="16">
        <v>1064</v>
      </c>
      <c r="B1065" s="16" t="s">
        <v>490</v>
      </c>
      <c r="C1065" s="16">
        <v>1064</v>
      </c>
      <c r="D1065" s="5" t="s">
        <v>32</v>
      </c>
      <c r="E1065" s="5" t="s">
        <v>14</v>
      </c>
      <c r="F1065" s="6">
        <f>VLOOKUP(Players[Team],Teams[],2,FALSE)</f>
        <v>14</v>
      </c>
      <c r="G1065" s="3">
        <f>VLOOKUP(Players[Pos],Positions[],2,FALSE)</f>
        <v>3</v>
      </c>
      <c r="H1065" s="3" t="str">
        <f>CONCATENATE("INSERT INTO Players(playerName,positionId,teamId) VALUES ('",Players[Name],"',",Players[PositionId],",",Players[TeamId],")")</f>
        <v>INSERT INTO Players(playerName,positionId,teamId) VALUES ('Matt Hazel',3,14)</v>
      </c>
      <c r="I1065" s="3" t="str">
        <f>CONCATENATE("INSERT INTO Assignments(playerId,rosterId,round,pick) VALUES (",Players[PlayerId],",0,0,0)")</f>
        <v>INSERT INTO Assignments(playerId,rosterId,round,pick) VALUES (1064,0,0,0)</v>
      </c>
    </row>
    <row r="1066" spans="1:9" x14ac:dyDescent="0.25">
      <c r="A1066" s="16">
        <v>1065</v>
      </c>
      <c r="B1066" s="16" t="s">
        <v>1025</v>
      </c>
      <c r="C1066" s="16">
        <v>1065</v>
      </c>
      <c r="D1066" s="5" t="s">
        <v>56</v>
      </c>
      <c r="E1066" s="5" t="s">
        <v>1</v>
      </c>
      <c r="F1066" s="6">
        <f>VLOOKUP(Players[Team],Teams[],2,FALSE)</f>
        <v>4</v>
      </c>
      <c r="G1066" s="3">
        <f>VLOOKUP(Players[Pos],Positions[],2,FALSE)</f>
        <v>1</v>
      </c>
      <c r="H1066" s="3" t="str">
        <f>CONCATENATE("INSERT INTO Players(playerName,positionId,teamId) VALUES ('",Players[Name],"',",Players[PositionId],",",Players[TeamId],")")</f>
        <v>INSERT INTO Players(playerName,positionId,teamId) VALUES ('Keith Wenning',1,4)</v>
      </c>
      <c r="I1066" s="3" t="str">
        <f>CONCATENATE("INSERT INTO Assignments(playerId,rosterId,round,pick) VALUES (",Players[PlayerId],",0,0,0)")</f>
        <v>INSERT INTO Assignments(playerId,rosterId,round,pick) VALUES (1065,0,0,0)</v>
      </c>
    </row>
    <row r="1067" spans="1:9" x14ac:dyDescent="0.25">
      <c r="A1067" s="16">
        <v>1066</v>
      </c>
      <c r="B1067" s="16" t="s">
        <v>1230</v>
      </c>
      <c r="C1067" s="16">
        <v>1066</v>
      </c>
      <c r="D1067" s="5" t="s">
        <v>56</v>
      </c>
      <c r="E1067" s="5" t="s">
        <v>14</v>
      </c>
      <c r="F1067" s="6">
        <f>VLOOKUP(Players[Team],Teams[],2,FALSE)</f>
        <v>4</v>
      </c>
      <c r="G1067" s="3">
        <f>VLOOKUP(Players[Pos],Positions[],2,FALSE)</f>
        <v>3</v>
      </c>
      <c r="H1067" s="3" t="str">
        <f>CONCATENATE("INSERT INTO Players(playerName,positionId,teamId) VALUES ('",Players[Name],"',",Players[PositionId],",",Players[TeamId],")")</f>
        <v>INSERT INTO Players(playerName,positionId,teamId) VALUES ('Walter Powell',3,4)</v>
      </c>
      <c r="I1067" s="3" t="str">
        <f>CONCATENATE("INSERT INTO Assignments(playerId,rosterId,round,pick) VALUES (",Players[PlayerId],",0,0,0)")</f>
        <v>INSERT INTO Assignments(playerId,rosterId,round,pick) VALUES (1066,0,0,0)</v>
      </c>
    </row>
    <row r="1068" spans="1:9" x14ac:dyDescent="0.25">
      <c r="A1068" s="16">
        <v>1067</v>
      </c>
      <c r="B1068" s="16" t="s">
        <v>534</v>
      </c>
      <c r="C1068" s="16">
        <v>1067</v>
      </c>
      <c r="D1068" s="5" t="s">
        <v>577</v>
      </c>
      <c r="E1068" s="5" t="s">
        <v>5</v>
      </c>
      <c r="F1068" s="6">
        <f>VLOOKUP(Players[Team],Teams[],2,FALSE)</f>
        <v>15</v>
      </c>
      <c r="G1068" s="3">
        <f>VLOOKUP(Players[Pos],Positions[],2,FALSE)</f>
        <v>2</v>
      </c>
      <c r="H1068" s="3" t="str">
        <f>CONCATENATE("INSERT INTO Players(playerName,positionId,teamId) VALUES ('",Players[Name],"',",Players[PositionId],",",Players[TeamId],")")</f>
        <v>INSERT INTO Players(playerName,positionId,teamId) VALUES ('Tyler Gaffney',2,15)</v>
      </c>
      <c r="I1068" s="3" t="str">
        <f>CONCATENATE("INSERT INTO Assignments(playerId,rosterId,round,pick) VALUES (",Players[PlayerId],",0,0,0)")</f>
        <v>INSERT INTO Assignments(playerId,rosterId,round,pick) VALUES (1067,0,0,0)</v>
      </c>
    </row>
    <row r="1069" spans="1:9" x14ac:dyDescent="0.25">
      <c r="A1069" s="16">
        <v>1068</v>
      </c>
      <c r="B1069" s="16" t="s">
        <v>497</v>
      </c>
      <c r="C1069" s="16">
        <v>1068</v>
      </c>
      <c r="D1069" s="5" t="s">
        <v>29</v>
      </c>
      <c r="E1069" s="5" t="s">
        <v>14</v>
      </c>
      <c r="F1069" s="6">
        <f>VLOOKUP(Players[Team],Teams[],2,FALSE)</f>
        <v>22</v>
      </c>
      <c r="G1069" s="3">
        <f>VLOOKUP(Players[Pos],Positions[],2,FALSE)</f>
        <v>3</v>
      </c>
      <c r="H1069" s="3" t="str">
        <f>CONCATENATE("INSERT INTO Players(playerName,positionId,teamId) VALUES ('",Players[Name],"',",Players[PositionId],",",Players[TeamId],")")</f>
        <v>INSERT INTO Players(playerName,positionId,teamId) VALUES ('Quincy Enunwa',3,22)</v>
      </c>
      <c r="I1069" s="3" t="str">
        <f>CONCATENATE("INSERT INTO Assignments(playerId,rosterId,round,pick) VALUES (",Players[PlayerId],",0,0,0)")</f>
        <v>INSERT INTO Assignments(playerId,rosterId,round,pick) VALUES (1068,0,0,0)</v>
      </c>
    </row>
    <row r="1070" spans="1:9" x14ac:dyDescent="0.25">
      <c r="A1070" s="16">
        <v>1069</v>
      </c>
      <c r="B1070" s="16" t="s">
        <v>567</v>
      </c>
      <c r="C1070" s="16">
        <v>1069</v>
      </c>
      <c r="D1070" s="5" t="s">
        <v>4</v>
      </c>
      <c r="E1070" s="5" t="s">
        <v>5</v>
      </c>
      <c r="F1070" s="6">
        <f>VLOOKUP(Players[Team],Teams[],2,FALSE)</f>
        <v>13</v>
      </c>
      <c r="G1070" s="3">
        <f>VLOOKUP(Players[Pos],Positions[],2,FALSE)</f>
        <v>2</v>
      </c>
      <c r="H1070" s="3" t="str">
        <f>CONCATENATE("INSERT INTO Players(playerName,positionId,teamId) VALUES ('",Players[Name],"',",Players[PositionId],",",Players[TeamId],")")</f>
        <v>INSERT INTO Players(playerName,positionId,teamId) VALUES ('Jay Prosch',2,13)</v>
      </c>
      <c r="I1070" s="3" t="str">
        <f>CONCATENATE("INSERT INTO Assignments(playerId,rosterId,round,pick) VALUES (",Players[PlayerId],",0,0,0)")</f>
        <v>INSERT INTO Assignments(playerId,rosterId,round,pick) VALUES (1069,0,0,0)</v>
      </c>
    </row>
    <row r="1071" spans="1:9" x14ac:dyDescent="0.25">
      <c r="A1071" s="16">
        <v>1070</v>
      </c>
      <c r="B1071" s="18" t="s">
        <v>904</v>
      </c>
      <c r="C1071" s="16">
        <v>1070</v>
      </c>
      <c r="D1071" s="19" t="s">
        <v>48</v>
      </c>
      <c r="E1071" s="19" t="s">
        <v>1</v>
      </c>
      <c r="F1071" s="6">
        <f>VLOOKUP(Players[Team],Teams[],2,FALSE)</f>
        <v>5</v>
      </c>
      <c r="G1071" s="3">
        <f>VLOOKUP(Players[Pos],Positions[],2,FALSE)</f>
        <v>1</v>
      </c>
      <c r="H1071" s="3" t="str">
        <f>CONCATENATE("INSERT INTO Players(playerName,positionId,teamId) VALUES ('",Players[Name],"',",Players[PositionId],",",Players[TeamId],")")</f>
        <v>INSERT INTO Players(playerName,positionId,teamId) VALUES ('Garrett Gilbert',1,5)</v>
      </c>
      <c r="I1071" s="3" t="str">
        <f>CONCATENATE("INSERT INTO Assignments(playerId,rosterId,round,pick) VALUES (",Players[PlayerId],",0,0,0)")</f>
        <v>INSERT INTO Assignments(playerId,rosterId,round,pick) VALUES (1070,0,0,0)</v>
      </c>
    </row>
    <row r="1072" spans="1:9" x14ac:dyDescent="0.25">
      <c r="A1072" s="16">
        <v>1071</v>
      </c>
      <c r="B1072" s="16" t="s">
        <v>436</v>
      </c>
      <c r="C1072" s="16">
        <v>1071</v>
      </c>
      <c r="D1072" s="5" t="s">
        <v>50</v>
      </c>
      <c r="E1072" s="5" t="s">
        <v>5</v>
      </c>
      <c r="F1072" s="6">
        <f>VLOOKUP(Players[Team],Teams[],2,FALSE)</f>
        <v>17</v>
      </c>
      <c r="G1072" s="3">
        <f>VLOOKUP(Players[Pos],Positions[],2,FALSE)</f>
        <v>2</v>
      </c>
      <c r="H1072" s="3" t="str">
        <f>CONCATENATE("INSERT INTO Players(playerName,positionId,teamId) VALUES ('",Players[Name],"',",Players[PositionId],",",Players[TeamId],")")</f>
        <v>INSERT INTO Players(playerName,positionId,teamId) VALUES ('Storm Johnson',2,17)</v>
      </c>
      <c r="I1072" s="3" t="str">
        <f>CONCATENATE("INSERT INTO Assignments(playerId,rosterId,round,pick) VALUES (",Players[PlayerId],",0,0,0)")</f>
        <v>INSERT INTO Assignments(playerId,rosterId,round,pick) VALUES (1071,0,0,0)</v>
      </c>
    </row>
    <row r="1073" spans="1:9" x14ac:dyDescent="0.25">
      <c r="A1073" s="16">
        <v>1072</v>
      </c>
      <c r="B1073" s="16" t="s">
        <v>953</v>
      </c>
      <c r="C1073" s="16">
        <v>1072</v>
      </c>
      <c r="D1073" s="5" t="s">
        <v>41</v>
      </c>
      <c r="E1073" s="5" t="s">
        <v>14</v>
      </c>
      <c r="F1073" s="6">
        <f>VLOOKUP(Players[Team],Teams[],2,FALSE)</f>
        <v>8</v>
      </c>
      <c r="G1073" s="3">
        <f>VLOOKUP(Players[Pos],Positions[],2,FALSE)</f>
        <v>3</v>
      </c>
      <c r="H1073" s="3" t="str">
        <f>CONCATENATE("INSERT INTO Players(playerName,positionId,teamId) VALUES ('",Players[Name],"',",Players[PositionId],",",Players[TeamId],")")</f>
        <v>INSERT INTO Players(playerName,positionId,teamId) VALUES ('James Wright',3,8)</v>
      </c>
      <c r="I1073" s="3" t="str">
        <f>CONCATENATE("INSERT INTO Assignments(playerId,rosterId,round,pick) VALUES (",Players[PlayerId],",0,0,0)")</f>
        <v>INSERT INTO Assignments(playerId,rosterId,round,pick) VALUES (1072,0,0,0)</v>
      </c>
    </row>
    <row r="1074" spans="1:9" x14ac:dyDescent="0.25">
      <c r="A1074" s="16">
        <v>1073</v>
      </c>
      <c r="B1074" s="16" t="s">
        <v>444</v>
      </c>
      <c r="C1074" s="16">
        <v>1073</v>
      </c>
      <c r="D1074" s="16" t="s">
        <v>56</v>
      </c>
      <c r="E1074" s="16" t="s">
        <v>46</v>
      </c>
      <c r="F1074" s="6">
        <f>VLOOKUP(Players[Team],Teams[],2,FALSE)</f>
        <v>4</v>
      </c>
      <c r="G1074" s="3">
        <f>VLOOKUP(Players[Pos],Positions[],2,FALSE)</f>
        <v>4</v>
      </c>
      <c r="H1074" s="3" t="str">
        <f>CONCATENATE("INSERT INTO Players(playerName,positionId,teamId) VALUES ('",Players[Name],"',",Players[PositionId],",",Players[TeamId],")")</f>
        <v>INSERT INTO Players(playerName,positionId,teamId) VALUES ('Blake Annen',4,4)</v>
      </c>
      <c r="I1074" s="3" t="str">
        <f>CONCATENATE("INSERT INTO Assignments(playerId,rosterId,round,pick) VALUES (",Players[PlayerId],",0,0,0)")</f>
        <v>INSERT INTO Assignments(playerId,rosterId,round,pick) VALUES (1073,0,0,0)</v>
      </c>
    </row>
    <row r="1075" spans="1:9" x14ac:dyDescent="0.25">
      <c r="A1075" s="16">
        <v>1074</v>
      </c>
      <c r="B1075" s="16" t="s">
        <v>848</v>
      </c>
      <c r="C1075" s="16">
        <v>1074</v>
      </c>
      <c r="D1075" s="16" t="s">
        <v>12</v>
      </c>
      <c r="E1075" s="16" t="s">
        <v>5</v>
      </c>
      <c r="F1075" s="6">
        <f>VLOOKUP(Players[Team],Teams[],2,FALSE)</f>
        <v>31</v>
      </c>
      <c r="G1075" s="3">
        <f>VLOOKUP(Players[Pos],Positions[],2,FALSE)</f>
        <v>2</v>
      </c>
      <c r="H1075" s="3" t="str">
        <f>CONCATENATE("INSERT INTO Players(playerName,positionId,teamId) VALUES ('",Players[Name],"',",Players[PositionId],",",Players[TeamId],")")</f>
        <v>INSERT INTO Players(playerName,positionId,teamId) VALUES ('David Fluellen',2,31)</v>
      </c>
      <c r="I1075" s="3" t="str">
        <f>CONCATENATE("INSERT INTO Assignments(playerId,rosterId,round,pick) VALUES (",Players[PlayerId],",0,0,0)")</f>
        <v>INSERT INTO Assignments(playerId,rosterId,round,pick) VALUES (1074,0,0,0)</v>
      </c>
    </row>
    <row r="1076" spans="1:9" x14ac:dyDescent="0.25">
      <c r="A1076" s="16">
        <v>1075</v>
      </c>
      <c r="B1076" s="16" t="s">
        <v>350</v>
      </c>
      <c r="C1076" s="16">
        <v>1075</v>
      </c>
      <c r="D1076" s="16" t="s">
        <v>694</v>
      </c>
      <c r="E1076" s="16" t="s">
        <v>1</v>
      </c>
      <c r="F1076" s="6">
        <f>VLOOKUP(Players[Team],Teams[],2,FALSE)</f>
        <v>29</v>
      </c>
      <c r="G1076" s="3">
        <f>VLOOKUP(Players[Pos],Positions[],2,FALSE)</f>
        <v>1</v>
      </c>
      <c r="H1076" s="3" t="str">
        <f>CONCATENATE("INSERT INTO Players(playerName,positionId,teamId) VALUES ('",Players[Name],"',",Players[PositionId],",",Players[TeamId],")")</f>
        <v>INSERT INTO Players(playerName,positionId,teamId) VALUES ('Dan Orlovsky',1,29)</v>
      </c>
      <c r="I1076" s="3" t="str">
        <f>CONCATENATE("INSERT INTO Assignments(playerId,rosterId,round,pick) VALUES (",Players[PlayerId],",0,0,0)")</f>
        <v>INSERT INTO Assignments(playerId,rosterId,round,pick) VALUES (1075,0,0,0)</v>
      </c>
    </row>
    <row r="1077" spans="1:9" x14ac:dyDescent="0.25">
      <c r="A1077" s="16">
        <v>1076</v>
      </c>
      <c r="B1077" s="16" t="s">
        <v>1015</v>
      </c>
      <c r="C1077" s="16">
        <v>1076</v>
      </c>
      <c r="D1077" s="5" t="s">
        <v>31</v>
      </c>
      <c r="E1077" s="5" t="s">
        <v>5</v>
      </c>
      <c r="F1077" s="6">
        <f>VLOOKUP(Players[Team],Teams[],2,FALSE)</f>
        <v>28</v>
      </c>
      <c r="G1077" s="3">
        <f>VLOOKUP(Players[Pos],Positions[],2,FALSE)</f>
        <v>2</v>
      </c>
      <c r="H1077" s="3" t="str">
        <f>CONCATENATE("INSERT INTO Players(playerName,positionId,teamId) VALUES ('",Players[Name],"',",Players[PositionId],",",Players[TeamId],")")</f>
        <v>INSERT INTO Players(playerName,positionId,teamId) VALUES ('Kapri Bibbs',2,28)</v>
      </c>
      <c r="I1077" s="3" t="str">
        <f>CONCATENATE("INSERT INTO Assignments(playerId,rosterId,round,pick) VALUES (",Players[PlayerId],",0,0,0)")</f>
        <v>INSERT INTO Assignments(playerId,rosterId,round,pick) VALUES (1076,0,0,0)</v>
      </c>
    </row>
    <row r="1078" spans="1:9" x14ac:dyDescent="0.25">
      <c r="A1078" s="16">
        <v>1077</v>
      </c>
      <c r="B1078" s="16" t="s">
        <v>926</v>
      </c>
      <c r="C1078" s="16">
        <v>1077</v>
      </c>
      <c r="D1078" s="16" t="s">
        <v>695</v>
      </c>
      <c r="E1078" s="16" t="s">
        <v>14</v>
      </c>
      <c r="F1078" s="6">
        <f>VLOOKUP(Players[Team],Teams[],2,FALSE)</f>
        <v>26</v>
      </c>
      <c r="G1078" s="3">
        <f>VLOOKUP(Players[Pos],Positions[],2,FALSE)</f>
        <v>3</v>
      </c>
      <c r="H1078" s="3" t="str">
        <f>CONCATENATE("INSERT INTO Players(playerName,positionId,teamId) VALUES ('",Players[Name],"',",Players[PositionId],",",Players[TeamId],")")</f>
        <v>INSERT INTO Players(playerName,positionId,teamId) VALUES ('Isaiah Burse',3,26)</v>
      </c>
      <c r="I1078" s="3" t="str">
        <f>CONCATENATE("INSERT INTO Assignments(playerId,rosterId,round,pick) VALUES (",Players[PlayerId],",0,0,0)")</f>
        <v>INSERT INTO Assignments(playerId,rosterId,round,pick) VALUES (1077,0,0,0)</v>
      </c>
    </row>
    <row r="1079" spans="1:9" x14ac:dyDescent="0.25">
      <c r="A1079" s="16">
        <v>1078</v>
      </c>
      <c r="B1079" s="16" t="s">
        <v>473</v>
      </c>
      <c r="C1079" s="16">
        <v>1078</v>
      </c>
      <c r="D1079" s="5" t="s">
        <v>52</v>
      </c>
      <c r="E1079" s="5" t="s">
        <v>5</v>
      </c>
      <c r="F1079" s="6">
        <f>VLOOKUP(Players[Team],Teams[],2,FALSE)</f>
        <v>10</v>
      </c>
      <c r="G1079" s="3">
        <f>VLOOKUP(Players[Pos],Positions[],2,FALSE)</f>
        <v>2</v>
      </c>
      <c r="H1079" s="3" t="str">
        <f>CONCATENATE("INSERT INTO Players(playerName,positionId,teamId) VALUES ('",Players[Name],"',",Players[PositionId],",",Players[TeamId],")")</f>
        <v>INSERT INTO Players(playerName,positionId,teamId) VALUES ('Juwan Thompson',2,10)</v>
      </c>
      <c r="I1079" s="3" t="str">
        <f>CONCATENATE("INSERT INTO Assignments(playerId,rosterId,round,pick) VALUES (",Players[PlayerId],",0,0,0)")</f>
        <v>INSERT INTO Assignments(playerId,rosterId,round,pick) VALUES (1078,0,0,0)</v>
      </c>
    </row>
    <row r="1080" spans="1:9" x14ac:dyDescent="0.25">
      <c r="A1080" s="16">
        <v>1079</v>
      </c>
      <c r="B1080" s="16" t="s">
        <v>957</v>
      </c>
      <c r="C1080" s="16">
        <v>1079</v>
      </c>
      <c r="D1080" s="5" t="s">
        <v>37</v>
      </c>
      <c r="E1080" s="5" t="s">
        <v>14</v>
      </c>
      <c r="F1080" s="6">
        <f>VLOOKUP(Players[Team],Teams[],2,FALSE)</f>
        <v>9</v>
      </c>
      <c r="G1080" s="3">
        <f>VLOOKUP(Players[Pos],Positions[],2,FALSE)</f>
        <v>3</v>
      </c>
      <c r="H1080" s="3" t="str">
        <f>CONCATENATE("INSERT INTO Players(playerName,positionId,teamId) VALUES ('",Players[Name],"',",Players[PositionId],",",Players[TeamId],")")</f>
        <v>INSERT INTO Players(playerName,positionId,teamId) VALUES ('Javontee Herndon',3,9)</v>
      </c>
      <c r="I1080" s="3" t="str">
        <f>CONCATENATE("INSERT INTO Assignments(playerId,rosterId,round,pick) VALUES (",Players[PlayerId],",0,0,0)")</f>
        <v>INSERT INTO Assignments(playerId,rosterId,round,pick) VALUES (1079,0,0,0)</v>
      </c>
    </row>
    <row r="1081" spans="1:9" x14ac:dyDescent="0.25">
      <c r="A1081" s="16">
        <v>1080</v>
      </c>
      <c r="B1081" s="16" t="s">
        <v>359</v>
      </c>
      <c r="C1081" s="16">
        <v>1080</v>
      </c>
      <c r="D1081" s="16" t="s">
        <v>48</v>
      </c>
      <c r="E1081" s="16" t="s">
        <v>1</v>
      </c>
      <c r="F1081" s="6">
        <f>VLOOKUP(Players[Team],Teams[],2,FALSE)</f>
        <v>5</v>
      </c>
      <c r="G1081" s="3">
        <f>VLOOKUP(Players[Pos],Positions[],2,FALSE)</f>
        <v>1</v>
      </c>
      <c r="H1081" s="3" t="str">
        <f>CONCATENATE("INSERT INTO Players(playerName,positionId,teamId) VALUES ('",Players[Name],"',",Players[PositionId],",",Players[TeamId],")")</f>
        <v>INSERT INTO Players(playerName,positionId,teamId) VALUES ('Derek Anderson',1,5)</v>
      </c>
      <c r="I1081" s="3" t="str">
        <f>CONCATENATE("INSERT INTO Assignments(playerId,rosterId,round,pick) VALUES (",Players[PlayerId],",0,0,0)")</f>
        <v>INSERT INTO Assignments(playerId,rosterId,round,pick) VALUES (1080,0,0,0)</v>
      </c>
    </row>
    <row r="1082" spans="1:9" x14ac:dyDescent="0.25">
      <c r="A1082" s="16">
        <v>1081</v>
      </c>
      <c r="B1082" s="16" t="s">
        <v>1175</v>
      </c>
      <c r="C1082" s="16">
        <v>1081</v>
      </c>
      <c r="D1082" s="5" t="s">
        <v>32</v>
      </c>
      <c r="E1082" s="5" t="s">
        <v>1</v>
      </c>
      <c r="F1082" s="6">
        <f>VLOOKUP(Players[Team],Teams[],2,FALSE)</f>
        <v>14</v>
      </c>
      <c r="G1082" s="3">
        <f>VLOOKUP(Players[Pos],Positions[],2,FALSE)</f>
        <v>1</v>
      </c>
      <c r="H1082" s="3" t="str">
        <f>CONCATENATE("INSERT INTO Players(playerName,positionId,teamId) VALUES ('",Players[Name],"',",Players[PositionId],",",Players[TeamId],")")</f>
        <v>INSERT INTO Players(playerName,positionId,teamId) VALUES ('Stephen Morris',1,14)</v>
      </c>
      <c r="I1082" s="3" t="str">
        <f>CONCATENATE("INSERT INTO Assignments(playerId,rosterId,round,pick) VALUES (",Players[PlayerId],",0,0,0)")</f>
        <v>INSERT INTO Assignments(playerId,rosterId,round,pick) VALUES (1081,0,0,0)</v>
      </c>
    </row>
    <row r="1083" spans="1:9" x14ac:dyDescent="0.25">
      <c r="A1083" s="16">
        <v>1082</v>
      </c>
      <c r="B1083" s="16" t="s">
        <v>437</v>
      </c>
      <c r="C1083" s="16">
        <v>1082</v>
      </c>
      <c r="D1083" s="16" t="s">
        <v>13</v>
      </c>
      <c r="E1083" s="16" t="s">
        <v>46</v>
      </c>
      <c r="F1083" s="6">
        <f>VLOOKUP(Players[Team],Teams[],2,FALSE)</f>
        <v>2</v>
      </c>
      <c r="G1083" s="3">
        <f>VLOOKUP(Players[Pos],Positions[],2,FALSE)</f>
        <v>4</v>
      </c>
      <c r="H1083" s="3" t="str">
        <f>CONCATENATE("INSERT INTO Players(playerName,positionId,teamId) VALUES ('",Players[Name],"',",Players[PositionId],",",Players[TeamId],")")</f>
        <v>INSERT INTO Players(playerName,positionId,teamId) VALUES ('D.J. Tialavea',4,2)</v>
      </c>
      <c r="I1083" s="3" t="str">
        <f>CONCATENATE("INSERT INTO Assignments(playerId,rosterId,round,pick) VALUES (",Players[PlayerId],",0,0,0)")</f>
        <v>INSERT INTO Assignments(playerId,rosterId,round,pick) VALUES (1082,0,0,0)</v>
      </c>
    </row>
    <row r="1084" spans="1:9" x14ac:dyDescent="0.25">
      <c r="A1084" s="16">
        <v>1083</v>
      </c>
      <c r="B1084" s="16" t="s">
        <v>339</v>
      </c>
      <c r="C1084" s="16">
        <v>1083</v>
      </c>
      <c r="D1084" s="5" t="s">
        <v>12</v>
      </c>
      <c r="E1084" s="5" t="s">
        <v>1</v>
      </c>
      <c r="F1084" s="6">
        <f>VLOOKUP(Players[Team],Teams[],2,FALSE)</f>
        <v>31</v>
      </c>
      <c r="G1084" s="3">
        <f>VLOOKUP(Players[Pos],Positions[],2,FALSE)</f>
        <v>1</v>
      </c>
      <c r="H1084" s="3" t="str">
        <f>CONCATENATE("INSERT INTO Players(playerName,positionId,teamId) VALUES ('",Players[Name],"',",Players[PositionId],",",Players[TeamId],")")</f>
        <v>INSERT INTO Players(playerName,positionId,teamId) VALUES ('Matt Cassel',1,31)</v>
      </c>
      <c r="I1084" s="3" t="str">
        <f>CONCATENATE("INSERT INTO Assignments(playerId,rosterId,round,pick) VALUES (",Players[PlayerId],",0,0,0)")</f>
        <v>INSERT INTO Assignments(playerId,rosterId,round,pick) VALUES (1083,0,0,0)</v>
      </c>
    </row>
    <row r="1085" spans="1:9" x14ac:dyDescent="0.25">
      <c r="A1085" s="16">
        <v>1084</v>
      </c>
      <c r="B1085" s="16" t="s">
        <v>1210</v>
      </c>
      <c r="C1085" s="16">
        <v>1084</v>
      </c>
      <c r="D1085" s="5" t="s">
        <v>36</v>
      </c>
      <c r="E1085" s="5" t="s">
        <v>14</v>
      </c>
      <c r="F1085" s="6">
        <f>VLOOKUP(Players[Team],Teams[],2,FALSE)</f>
        <v>19</v>
      </c>
      <c r="G1085" s="3">
        <f>VLOOKUP(Players[Pos],Positions[],2,FALSE)</f>
        <v>3</v>
      </c>
      <c r="H1085" s="3" t="str">
        <f>CONCATENATE("INSERT INTO Players(playerName,positionId,teamId) VALUES ('",Players[Name],"',",Players[PositionId],",",Players[TeamId],")")</f>
        <v>INSERT INTO Players(playerName,positionId,teamId) VALUES ('Tony Washington',3,19)</v>
      </c>
      <c r="I1085" s="3" t="str">
        <f>CONCATENATE("INSERT INTO Assignments(playerId,rosterId,round,pick) VALUES (",Players[PlayerId],",0,0,0)")</f>
        <v>INSERT INTO Assignments(playerId,rosterId,round,pick) VALUES (1084,0,0,0)</v>
      </c>
    </row>
    <row r="1086" spans="1:9" x14ac:dyDescent="0.25">
      <c r="A1086" s="16">
        <v>1085</v>
      </c>
      <c r="B1086" s="16" t="s">
        <v>1294</v>
      </c>
      <c r="C1086" s="16">
        <v>1085</v>
      </c>
      <c r="D1086" s="5" t="s">
        <v>31</v>
      </c>
      <c r="E1086" s="5" t="s">
        <v>46</v>
      </c>
      <c r="F1086" s="6">
        <f>VLOOKUP(Players[Team],Teams[],2,FALSE)</f>
        <v>28</v>
      </c>
      <c r="G1086" s="3">
        <f>VLOOKUP(Players[Pos],Positions[],2,FALSE)</f>
        <v>4</v>
      </c>
      <c r="H1086" s="3" t="str">
        <f>CONCATENATE("INSERT INTO Players(playerName,positionId,teamId) VALUES ('",Players[Name],"',",Players[PositionId],",",Players[TeamId],")")</f>
        <v>INSERT INTO Players(playerName,positionId,teamId) VALUES ('JeRon Hamm',4,28)</v>
      </c>
      <c r="I1086" s="3" t="str">
        <f>CONCATENATE("INSERT INTO Assignments(playerId,rosterId,round,pick) VALUES (",Players[PlayerId],",0,0,0)")</f>
        <v>INSERT INTO Assignments(playerId,rosterId,round,pick) VALUES (1085,0,0,0)</v>
      </c>
    </row>
    <row r="1087" spans="1:9" x14ac:dyDescent="0.25">
      <c r="A1087" s="16">
        <v>1086</v>
      </c>
      <c r="B1087" s="16" t="s">
        <v>1161</v>
      </c>
      <c r="C1087" s="16">
        <v>1086</v>
      </c>
      <c r="D1087" s="5" t="s">
        <v>9</v>
      </c>
      <c r="E1087" s="5" t="s">
        <v>14</v>
      </c>
      <c r="F1087" s="6">
        <f>VLOOKUP(Players[Team],Teams[],2,FALSE)</f>
        <v>16</v>
      </c>
      <c r="G1087" s="3">
        <f>VLOOKUP(Players[Pos],Positions[],2,FALSE)</f>
        <v>3</v>
      </c>
      <c r="H1087" s="3" t="str">
        <f>CONCATENATE("INSERT INTO Players(playerName,positionId,teamId) VALUES ('",Players[Name],"',",Players[PositionId],",",Players[TeamId],")")</f>
        <v>INSERT INTO Players(playerName,positionId,teamId) VALUES ('Seantavius Jones',3,16)</v>
      </c>
      <c r="I1087" s="3" t="str">
        <f>CONCATENATE("INSERT INTO Assignments(playerId,rosterId,round,pick) VALUES (",Players[PlayerId],",0,0,0)")</f>
        <v>INSERT INTO Assignments(playerId,rosterId,round,pick) VALUES (1086,0,0,0)</v>
      </c>
    </row>
    <row r="1088" spans="1:9" x14ac:dyDescent="0.25">
      <c r="A1088" s="16">
        <v>1087</v>
      </c>
      <c r="B1088" s="16" t="s">
        <v>1117</v>
      </c>
      <c r="C1088" s="16">
        <v>1087</v>
      </c>
      <c r="D1088" s="5" t="s">
        <v>56</v>
      </c>
      <c r="E1088" s="5" t="s">
        <v>14</v>
      </c>
      <c r="F1088" s="6">
        <f>VLOOKUP(Players[Team],Teams[],2,FALSE)</f>
        <v>4</v>
      </c>
      <c r="G1088" s="3">
        <f>VLOOKUP(Players[Pos],Positions[],2,FALSE)</f>
        <v>3</v>
      </c>
      <c r="H1088" s="3" t="str">
        <f>CONCATENATE("INSERT INTO Players(playerName,positionId,teamId) VALUES ('",Players[Name],"',",Players[PositionId],",",Players[TeamId],")")</f>
        <v>INSERT INTO Players(playerName,positionId,teamId) VALUES ('Philly Brown',3,4)</v>
      </c>
      <c r="I1088" s="3" t="str">
        <f>CONCATENATE("INSERT INTO Assignments(playerId,rosterId,round,pick) VALUES (",Players[PlayerId],",0,0,0)")</f>
        <v>INSERT INTO Assignments(playerId,rosterId,round,pick) VALUES (1087,0,0,0)</v>
      </c>
    </row>
    <row r="1089" spans="1:9" x14ac:dyDescent="0.25">
      <c r="A1089" s="16">
        <v>1088</v>
      </c>
      <c r="B1089" s="16" t="s">
        <v>485</v>
      </c>
      <c r="C1089" s="16">
        <v>1088</v>
      </c>
      <c r="D1089" s="5" t="s">
        <v>60</v>
      </c>
      <c r="E1089" s="5" t="s">
        <v>46</v>
      </c>
      <c r="F1089" s="6">
        <f>VLOOKUP(Players[Team],Teams[],2,FALSE)</f>
        <v>27</v>
      </c>
      <c r="G1089" s="3">
        <f>VLOOKUP(Players[Pos],Positions[],2,FALSE)</f>
        <v>4</v>
      </c>
      <c r="H1089" s="3" t="str">
        <f>CONCATENATE("INSERT INTO Players(playerName,positionId,teamId) VALUES ('",Players[Name],"',",Players[PositionId],",",Players[TeamId],")")</f>
        <v>INSERT INTO Players(playerName,positionId,teamId) VALUES ('Marcus Lucas',4,27)</v>
      </c>
      <c r="I1089" s="3" t="str">
        <f>CONCATENATE("INSERT INTO Assignments(playerId,rosterId,round,pick) VALUES (",Players[PlayerId],",0,0,0)")</f>
        <v>INSERT INTO Assignments(playerId,rosterId,round,pick) VALUES (1088,0,0,0)</v>
      </c>
    </row>
    <row r="1090" spans="1:9" x14ac:dyDescent="0.25">
      <c r="A1090" s="16">
        <v>1089</v>
      </c>
      <c r="B1090" s="16" t="s">
        <v>844</v>
      </c>
      <c r="C1090" s="16">
        <v>1089</v>
      </c>
      <c r="D1090" s="16" t="s">
        <v>9</v>
      </c>
      <c r="E1090" s="16" t="s">
        <v>5</v>
      </c>
      <c r="F1090" s="6">
        <f>VLOOKUP(Players[Team],Teams[],2,FALSE)</f>
        <v>16</v>
      </c>
      <c r="G1090" s="3">
        <f>VLOOKUP(Players[Pos],Positions[],2,FALSE)</f>
        <v>2</v>
      </c>
      <c r="H1090" s="3" t="str">
        <f>CONCATENATE("INSERT INTO Players(playerName,positionId,teamId) VALUES ('",Players[Name],"',",Players[PositionId],",",Players[TeamId],")")</f>
        <v>INSERT INTO Players(playerName,positionId,teamId) VALUES ('Darrin Reaves',2,16)</v>
      </c>
      <c r="I1090" s="3" t="str">
        <f>CONCATENATE("INSERT INTO Assignments(playerId,rosterId,round,pick) VALUES (",Players[PlayerId],",0,0,0)")</f>
        <v>INSERT INTO Assignments(playerId,rosterId,round,pick) VALUES (1089,0,0,0)</v>
      </c>
    </row>
    <row r="1091" spans="1:9" x14ac:dyDescent="0.25">
      <c r="A1091" s="16">
        <v>1090</v>
      </c>
      <c r="B1091" s="16" t="s">
        <v>543</v>
      </c>
      <c r="C1091" s="16">
        <v>1090</v>
      </c>
      <c r="D1091" s="16" t="s">
        <v>12</v>
      </c>
      <c r="E1091" s="16" t="s">
        <v>5</v>
      </c>
      <c r="F1091" s="6">
        <f>VLOOKUP(Players[Team],Teams[],2,FALSE)</f>
        <v>31</v>
      </c>
      <c r="G1091" s="3">
        <f>VLOOKUP(Players[Pos],Positions[],2,FALSE)</f>
        <v>2</v>
      </c>
      <c r="H1091" s="3" t="str">
        <f>CONCATENATE("INSERT INTO Players(playerName,positionId,teamId) VALUES ('",Players[Name],"',",Players[PositionId],",",Players[TeamId],")")</f>
        <v>INSERT INTO Players(playerName,positionId,teamId) VALUES ('Antonio Andrews',2,31)</v>
      </c>
      <c r="I1091" s="3" t="str">
        <f>CONCATENATE("INSERT INTO Assignments(playerId,rosterId,round,pick) VALUES (",Players[PlayerId],",0,0,0)")</f>
        <v>INSERT INTO Assignments(playerId,rosterId,round,pick) VALUES (1090,0,0,0)</v>
      </c>
    </row>
    <row r="1092" spans="1:9" x14ac:dyDescent="0.25">
      <c r="A1092" s="16">
        <v>1091</v>
      </c>
      <c r="B1092" s="16" t="s">
        <v>862</v>
      </c>
      <c r="C1092" s="16">
        <v>1091</v>
      </c>
      <c r="D1092" s="5" t="s">
        <v>43</v>
      </c>
      <c r="E1092" s="5" t="s">
        <v>14</v>
      </c>
      <c r="F1092" s="6">
        <f>VLOOKUP(Players[Team],Teams[],2,FALSE)</f>
        <v>30</v>
      </c>
      <c r="G1092" s="3">
        <f>VLOOKUP(Players[Pos],Positions[],2,FALSE)</f>
        <v>3</v>
      </c>
      <c r="H1092" s="3" t="str">
        <f>CONCATENATE("INSERT INTO Players(playerName,positionId,teamId) VALUES ('",Players[Name],"',",Players[PositionId],",",Players[TeamId],")")</f>
        <v>INSERT INTO Players(playerName,positionId,teamId) VALUES ('Derel Walker',3,30)</v>
      </c>
      <c r="I1092" s="3" t="str">
        <f>CONCATENATE("INSERT INTO Assignments(playerId,rosterId,round,pick) VALUES (",Players[PlayerId],",0,0,0)")</f>
        <v>INSERT INTO Assignments(playerId,rosterId,round,pick) VALUES (1091,0,0,0)</v>
      </c>
    </row>
    <row r="1093" spans="1:9" x14ac:dyDescent="0.25">
      <c r="A1093" s="16">
        <v>1092</v>
      </c>
      <c r="B1093" s="16" t="s">
        <v>507</v>
      </c>
      <c r="C1093" s="16">
        <v>1092</v>
      </c>
      <c r="D1093" s="5" t="s">
        <v>56</v>
      </c>
      <c r="E1093" s="5" t="s">
        <v>14</v>
      </c>
      <c r="F1093" s="6">
        <f>VLOOKUP(Players[Team],Teams[],2,FALSE)</f>
        <v>4</v>
      </c>
      <c r="G1093" s="3">
        <f>VLOOKUP(Players[Pos],Positions[],2,FALSE)</f>
        <v>3</v>
      </c>
      <c r="H1093" s="3" t="str">
        <f>CONCATENATE("INSERT INTO Players(playerName,positionId,teamId) VALUES ('",Players[Name],"',",Players[PositionId],",",Players[TeamId],")")</f>
        <v>INSERT INTO Players(playerName,positionId,teamId) VALUES ('Jeremy Butler',3,4)</v>
      </c>
      <c r="I1093" s="3" t="str">
        <f>CONCATENATE("INSERT INTO Assignments(playerId,rosterId,round,pick) VALUES (",Players[PlayerId],",0,0,0)")</f>
        <v>INSERT INTO Assignments(playerId,rosterId,round,pick) VALUES (1092,0,0,0)</v>
      </c>
    </row>
    <row r="1094" spans="1:9" x14ac:dyDescent="0.25">
      <c r="A1094" s="16">
        <v>1093</v>
      </c>
      <c r="B1094" s="16" t="s">
        <v>985</v>
      </c>
      <c r="C1094" s="16">
        <v>1093</v>
      </c>
      <c r="D1094" s="5" t="s">
        <v>12</v>
      </c>
      <c r="E1094" s="5" t="s">
        <v>14</v>
      </c>
      <c r="F1094" s="6">
        <f>VLOOKUP(Players[Team],Teams[],2,FALSE)</f>
        <v>31</v>
      </c>
      <c r="G1094" s="3">
        <f>VLOOKUP(Players[Pos],Positions[],2,FALSE)</f>
        <v>3</v>
      </c>
      <c r="H1094" s="3" t="str">
        <f>CONCATENATE("INSERT INTO Players(playerName,positionId,teamId) VALUES ('",Players[Name],"',",Players[PositionId],",",Players[TeamId],")")</f>
        <v>INSERT INTO Players(playerName,positionId,teamId) VALUES ('Jonathan Krause',3,31)</v>
      </c>
      <c r="I1094" s="3" t="str">
        <f>CONCATENATE("INSERT INTO Assignments(playerId,rosterId,round,pick) VALUES (",Players[PlayerId],",0,0,0)")</f>
        <v>INSERT INTO Assignments(playerId,rosterId,round,pick) VALUES (1093,0,0,0)</v>
      </c>
    </row>
    <row r="1095" spans="1:9" x14ac:dyDescent="0.25">
      <c r="A1095" s="16">
        <v>1094</v>
      </c>
      <c r="B1095" s="16" t="s">
        <v>478</v>
      </c>
      <c r="C1095" s="16">
        <v>1094</v>
      </c>
      <c r="D1095" s="5" t="s">
        <v>66</v>
      </c>
      <c r="E1095" s="5" t="s">
        <v>46</v>
      </c>
      <c r="F1095" s="6">
        <f>VLOOKUP(Players[Team],Teams[],2,FALSE)</f>
        <v>7</v>
      </c>
      <c r="G1095" s="3">
        <f>VLOOKUP(Players[Pos],Positions[],2,FALSE)</f>
        <v>4</v>
      </c>
      <c r="H1095" s="3" t="str">
        <f>CONCATENATE("INSERT INTO Players(playerName,positionId,teamId) VALUES ('",Players[Name],"',",Players[PositionId],",",Players[TeamId],")")</f>
        <v>INSERT INTO Players(playerName,positionId,teamId) VALUES ('Ryan Hewitt',4,7)</v>
      </c>
      <c r="I1095" s="3" t="str">
        <f>CONCATENATE("INSERT INTO Assignments(playerId,rosterId,round,pick) VALUES (",Players[PlayerId],",0,0,0)")</f>
        <v>INSERT INTO Assignments(playerId,rosterId,round,pick) VALUES (1094,0,0,0)</v>
      </c>
    </row>
    <row r="1096" spans="1:9" x14ac:dyDescent="0.25">
      <c r="A1096" s="16">
        <v>1095</v>
      </c>
      <c r="B1096" s="16" t="s">
        <v>815</v>
      </c>
      <c r="C1096" s="16">
        <v>1095</v>
      </c>
      <c r="D1096" s="16" t="s">
        <v>34</v>
      </c>
      <c r="E1096" s="16" t="s">
        <v>1</v>
      </c>
      <c r="F1096" s="6">
        <f>VLOOKUP(Players[Team],Teams[],2,FALSE)</f>
        <v>6</v>
      </c>
      <c r="G1096" s="3">
        <f>VLOOKUP(Players[Pos],Positions[],2,FALSE)</f>
        <v>1</v>
      </c>
      <c r="H1096" s="3" t="str">
        <f>CONCATENATE("INSERT INTO Players(playerName,positionId,teamId) VALUES ('",Players[Name],"',",Players[PositionId],",",Players[TeamId],")")</f>
        <v>INSERT INTO Players(playerName,positionId,teamId) VALUES ('Connor Shaw',1,6)</v>
      </c>
      <c r="I1096" s="3" t="str">
        <f>CONCATENATE("INSERT INTO Assignments(playerId,rosterId,round,pick) VALUES (",Players[PlayerId],",0,0,0)")</f>
        <v>INSERT INTO Assignments(playerId,rosterId,round,pick) VALUES (1095,0,0,0)</v>
      </c>
    </row>
    <row r="1097" spans="1:9" x14ac:dyDescent="0.25">
      <c r="A1097" s="16">
        <v>1096</v>
      </c>
      <c r="B1097" s="16" t="s">
        <v>901</v>
      </c>
      <c r="C1097" s="16">
        <v>1096</v>
      </c>
      <c r="D1097" s="16" t="s">
        <v>43</v>
      </c>
      <c r="E1097" s="16" t="s">
        <v>14</v>
      </c>
      <c r="F1097" s="6">
        <f>VLOOKUP(Players[Team],Teams[],2,FALSE)</f>
        <v>30</v>
      </c>
      <c r="G1097" s="3">
        <f>VLOOKUP(Players[Pos],Positions[],2,FALSE)</f>
        <v>3</v>
      </c>
      <c r="H1097" s="3" t="str">
        <f>CONCATENATE("INSERT INTO Players(playerName,positionId,teamId) VALUES ('",Players[Name],"',",Players[PositionId],",",Players[TeamId],")")</f>
        <v>INSERT INTO Players(playerName,positionId,teamId) VALUES ('Freddie Martino',3,30)</v>
      </c>
      <c r="I1097" s="3" t="str">
        <f>CONCATENATE("INSERT INTO Assignments(playerId,rosterId,round,pick) VALUES (",Players[PlayerId],",0,0,0)")</f>
        <v>INSERT INTO Assignments(playerId,rosterId,round,pick) VALUES (1096,0,0,0)</v>
      </c>
    </row>
    <row r="1098" spans="1:9" x14ac:dyDescent="0.25">
      <c r="A1098" s="16">
        <v>1097</v>
      </c>
      <c r="B1098" s="16" t="s">
        <v>1147</v>
      </c>
      <c r="C1098" s="16">
        <v>1097</v>
      </c>
      <c r="D1098" s="5" t="s">
        <v>15</v>
      </c>
      <c r="E1098" s="5" t="s">
        <v>5</v>
      </c>
      <c r="F1098" s="6">
        <f>VLOOKUP(Players[Team],Teams[],2,FALSE)</f>
        <v>25</v>
      </c>
      <c r="G1098" s="3">
        <f>VLOOKUP(Players[Pos],Positions[],2,FALSE)</f>
        <v>2</v>
      </c>
      <c r="H1098" s="3" t="str">
        <f>CONCATENATE("INSERT INTO Players(playerName,positionId,teamId) VALUES ('",Players[Name],"',",Players[PositionId],",",Players[TeamId],")")</f>
        <v>INSERT INTO Players(playerName,positionId,teamId) VALUES ('Roosevelt Nix',2,25)</v>
      </c>
      <c r="I1098" s="3" t="str">
        <f>CONCATENATE("INSERT INTO Assignments(playerId,rosterId,round,pick) VALUES (",Players[PlayerId],",0,0,0)")</f>
        <v>INSERT INTO Assignments(playerId,rosterId,round,pick) VALUES (1097,0,0,0)</v>
      </c>
    </row>
    <row r="1099" spans="1:9" x14ac:dyDescent="0.25">
      <c r="A1099" s="16">
        <v>1098</v>
      </c>
      <c r="B1099" s="16" t="s">
        <v>748</v>
      </c>
      <c r="C1099" s="16">
        <v>1098</v>
      </c>
      <c r="D1099" s="16" t="s">
        <v>43</v>
      </c>
      <c r="E1099" s="16" t="s">
        <v>14</v>
      </c>
      <c r="F1099" s="6">
        <f>VLOOKUP(Players[Team],Teams[],2,FALSE)</f>
        <v>30</v>
      </c>
      <c r="G1099" s="3">
        <f>VLOOKUP(Players[Pos],Positions[],2,FALSE)</f>
        <v>3</v>
      </c>
      <c r="H1099" s="3" t="str">
        <f>CONCATENATE("INSERT INTO Players(playerName,positionId,teamId) VALUES ('",Players[Name],"',",Players[PositionId],",",Players[TeamId],")")</f>
        <v>INSERT INTO Players(playerName,positionId,teamId) VALUES ('Bernard Reedy',3,30)</v>
      </c>
      <c r="I1099" s="3" t="str">
        <f>CONCATENATE("INSERT INTO Assignments(playerId,rosterId,round,pick) VALUES (",Players[PlayerId],",0,0,0)")</f>
        <v>INSERT INTO Assignments(playerId,rosterId,round,pick) VALUES (1098,0,0,0)</v>
      </c>
    </row>
    <row r="1100" spans="1:9" x14ac:dyDescent="0.25">
      <c r="A1100" s="16">
        <v>1099</v>
      </c>
      <c r="B1100" s="16" t="s">
        <v>53</v>
      </c>
      <c r="C1100" s="16">
        <v>1099</v>
      </c>
      <c r="D1100" s="5" t="s">
        <v>21</v>
      </c>
      <c r="E1100" s="5" t="s">
        <v>5</v>
      </c>
      <c r="F1100" s="6">
        <f>VLOOKUP(Players[Team],Teams[],2,FALSE)</f>
        <v>24</v>
      </c>
      <c r="G1100" s="3">
        <f>VLOOKUP(Players[Pos],Positions[],2,FALSE)</f>
        <v>2</v>
      </c>
      <c r="H1100" s="3" t="str">
        <f>CONCATENATE("INSERT INTO Players(playerName,positionId,teamId) VALUES ('",Players[Name],"',",Players[PositionId],",",Players[TeamId],")")</f>
        <v>INSERT INTO Players(playerName,positionId,teamId) VALUES ('Ryan Mathews',2,24)</v>
      </c>
      <c r="I1100" s="3" t="str">
        <f>CONCATENATE("INSERT INTO Assignments(playerId,rosterId,round,pick) VALUES (",Players[PlayerId],",0,0,0)")</f>
        <v>INSERT INTO Assignments(playerId,rosterId,round,pick) VALUES (1099,0,0,0)</v>
      </c>
    </row>
    <row r="1101" spans="1:9" x14ac:dyDescent="0.25">
      <c r="A1101" s="16">
        <v>1100</v>
      </c>
      <c r="B1101" s="16" t="s">
        <v>462</v>
      </c>
      <c r="C1101" s="16">
        <v>1100</v>
      </c>
      <c r="D1101" s="5" t="s">
        <v>34</v>
      </c>
      <c r="E1101" s="5" t="s">
        <v>46</v>
      </c>
      <c r="F1101" s="6">
        <f>VLOOKUP(Players[Team],Teams[],2,FALSE)</f>
        <v>6</v>
      </c>
      <c r="G1101" s="3">
        <f>VLOOKUP(Players[Pos],Positions[],2,FALSE)</f>
        <v>4</v>
      </c>
      <c r="H1101" s="3" t="str">
        <f>CONCATENATE("INSERT INTO Players(playerName,positionId,teamId) VALUES ('",Players[Name],"',",Players[PositionId],",",Players[TeamId],")")</f>
        <v>INSERT INTO Players(playerName,positionId,teamId) VALUES ('Justin Perillo',4,6)</v>
      </c>
      <c r="I1101" s="3" t="str">
        <f>CONCATENATE("INSERT INTO Assignments(playerId,rosterId,round,pick) VALUES (",Players[PlayerId],",0,0,0)")</f>
        <v>INSERT INTO Assignments(playerId,rosterId,round,pick) VALUES (1100,0,0,0)</v>
      </c>
    </row>
    <row r="1102" spans="1:9" x14ac:dyDescent="0.25">
      <c r="A1102" s="16">
        <v>1101</v>
      </c>
      <c r="B1102" s="16" t="s">
        <v>101</v>
      </c>
      <c r="C1102" s="16">
        <v>1101</v>
      </c>
      <c r="D1102" s="16" t="s">
        <v>695</v>
      </c>
      <c r="E1102" s="16" t="s">
        <v>5</v>
      </c>
      <c r="F1102" s="6">
        <f>VLOOKUP(Players[Team],Teams[],2,FALSE)</f>
        <v>26</v>
      </c>
      <c r="G1102" s="3">
        <f>VLOOKUP(Players[Pos],Positions[],2,FALSE)</f>
        <v>2</v>
      </c>
      <c r="H1102" s="3" t="str">
        <f>CONCATENATE("INSERT INTO Players(playerName,positionId,teamId) VALUES ('",Players[Name],"',",Players[PositionId],",",Players[TeamId],")")</f>
        <v>INSERT INTO Players(playerName,positionId,teamId) VALUES ('Dexter McCluster',2,26)</v>
      </c>
      <c r="I1102" s="3" t="str">
        <f>CONCATENATE("INSERT INTO Assignments(playerId,rosterId,round,pick) VALUES (",Players[PlayerId],",0,0,0)")</f>
        <v>INSERT INTO Assignments(playerId,rosterId,round,pick) VALUES (1101,0,0,0)</v>
      </c>
    </row>
    <row r="1103" spans="1:9" x14ac:dyDescent="0.25">
      <c r="A1103" s="16">
        <v>1102</v>
      </c>
      <c r="B1103" s="16" t="s">
        <v>734</v>
      </c>
      <c r="C1103" s="16">
        <v>1102</v>
      </c>
      <c r="D1103" s="16" t="s">
        <v>577</v>
      </c>
      <c r="E1103" s="16" t="s">
        <v>14</v>
      </c>
      <c r="F1103" s="6">
        <f>VLOOKUP(Players[Team],Teams[],2,FALSE)</f>
        <v>15</v>
      </c>
      <c r="G1103" s="3">
        <f>VLOOKUP(Players[Pos],Positions[],2,FALSE)</f>
        <v>3</v>
      </c>
      <c r="H1103" s="3" t="str">
        <f>CONCATENATE("INSERT INTO Players(playerName,positionId,teamId) VALUES ('",Players[Name],"',",Players[PositionId],",",Players[TeamId],")")</f>
        <v>INSERT INTO Players(playerName,positionId,teamId) VALUES ('Arrelious Benn',3,15)</v>
      </c>
      <c r="I1103" s="3" t="str">
        <f>CONCATENATE("INSERT INTO Assignments(playerId,rosterId,round,pick) VALUES (",Players[PlayerId],",0,0,0)")</f>
        <v>INSERT INTO Assignments(playerId,rosterId,round,pick) VALUES (1102,0,0,0)</v>
      </c>
    </row>
    <row r="1104" spans="1:9" x14ac:dyDescent="0.25">
      <c r="A1104" s="16">
        <v>1103</v>
      </c>
      <c r="B1104" s="16" t="s">
        <v>820</v>
      </c>
      <c r="C1104" s="16">
        <v>1103</v>
      </c>
      <c r="D1104" s="16" t="s">
        <v>37</v>
      </c>
      <c r="E1104" s="16" t="s">
        <v>14</v>
      </c>
      <c r="F1104" s="6">
        <f>VLOOKUP(Players[Team],Teams[],2,FALSE)</f>
        <v>9</v>
      </c>
      <c r="G1104" s="3">
        <f>VLOOKUP(Players[Pos],Positions[],2,FALSE)</f>
        <v>3</v>
      </c>
      <c r="H1104" s="3" t="str">
        <f>CONCATENATE("INSERT INTO Players(playerName,positionId,teamId) VALUES ('",Players[Name],"',",Players[PositionId],",",Players[TeamId],")")</f>
        <v>INSERT INTO Players(playerName,positionId,teamId) VALUES ('Corey Washington',3,9)</v>
      </c>
      <c r="I1104" s="3" t="str">
        <f>CONCATENATE("INSERT INTO Assignments(playerId,rosterId,round,pick) VALUES (",Players[PlayerId],",0,0,0)")</f>
        <v>INSERT INTO Assignments(playerId,rosterId,round,pick) VALUES (1103,0,0,0)</v>
      </c>
    </row>
    <row r="1105" spans="1:9" x14ac:dyDescent="0.25">
      <c r="A1105" s="16">
        <v>1104</v>
      </c>
      <c r="B1105" s="16" t="s">
        <v>1023</v>
      </c>
      <c r="C1105" s="16">
        <v>1104</v>
      </c>
      <c r="D1105" s="5" t="s">
        <v>37</v>
      </c>
      <c r="E1105" s="5" t="s">
        <v>5</v>
      </c>
      <c r="F1105" s="6">
        <f>VLOOKUP(Players[Team],Teams[],2,FALSE)</f>
        <v>9</v>
      </c>
      <c r="G1105" s="3">
        <f>VLOOKUP(Players[Pos],Positions[],2,FALSE)</f>
        <v>2</v>
      </c>
      <c r="H1105" s="3" t="str">
        <f>CONCATENATE("INSERT INTO Players(playerName,positionId,teamId) VALUES ('",Players[Name],"',",Players[PositionId],",",Players[TeamId],")")</f>
        <v>INSERT INTO Players(playerName,positionId,teamId) VALUES ('Keith Smith',2,9)</v>
      </c>
      <c r="I1105" s="3" t="str">
        <f>CONCATENATE("INSERT INTO Assignments(playerId,rosterId,round,pick) VALUES (",Players[PlayerId],",0,0,0)")</f>
        <v>INSERT INTO Assignments(playerId,rosterId,round,pick) VALUES (1104,0,0,0)</v>
      </c>
    </row>
    <row r="1106" spans="1:9" x14ac:dyDescent="0.25">
      <c r="A1106" s="16">
        <v>1105</v>
      </c>
      <c r="B1106" s="16" t="s">
        <v>881</v>
      </c>
      <c r="C1106" s="16">
        <v>1105</v>
      </c>
      <c r="D1106" s="16" t="s">
        <v>10</v>
      </c>
      <c r="E1106" s="16" t="s">
        <v>1</v>
      </c>
      <c r="F1106" s="6">
        <f>VLOOKUP(Players[Team],Teams[],2,FALSE)</f>
        <v>3</v>
      </c>
      <c r="G1106" s="3">
        <f>VLOOKUP(Players[Pos],Positions[],2,FALSE)</f>
        <v>1</v>
      </c>
      <c r="H1106" s="3" t="str">
        <f>CONCATENATE("INSERT INTO Players(playerName,positionId,teamId) VALUES ('",Players[Name],"',",Players[PositionId],",",Players[TeamId],")")</f>
        <v>INSERT INTO Players(playerName,positionId,teamId) VALUES ('Dustin Vaughan',1,3)</v>
      </c>
      <c r="I1106" s="3" t="str">
        <f>CONCATENATE("INSERT INTO Assignments(playerId,rosterId,round,pick) VALUES (",Players[PlayerId],",0,0,0)")</f>
        <v>INSERT INTO Assignments(playerId,rosterId,round,pick) VALUES (1105,0,0,0)</v>
      </c>
    </row>
    <row r="1107" spans="1:9" x14ac:dyDescent="0.25">
      <c r="A1107" s="16">
        <v>1106</v>
      </c>
      <c r="B1107" s="16" t="s">
        <v>447</v>
      </c>
      <c r="C1107" s="16">
        <v>1106</v>
      </c>
      <c r="D1107" s="16" t="s">
        <v>695</v>
      </c>
      <c r="E1107" s="16" t="s">
        <v>46</v>
      </c>
      <c r="F1107" s="6">
        <f>VLOOKUP(Players[Team],Teams[],2,FALSE)</f>
        <v>26</v>
      </c>
      <c r="G1107" s="3">
        <f>VLOOKUP(Players[Pos],Positions[],2,FALSE)</f>
        <v>4</v>
      </c>
      <c r="H1107" s="3" t="str">
        <f>CONCATENATE("INSERT INTO Players(playerName,positionId,teamId) VALUES ('",Players[Name],"',",Players[PositionId],",",Players[TeamId],")")</f>
        <v>INSERT INTO Players(playerName,positionId,teamId) VALUES ('Asante Cleveland',4,26)</v>
      </c>
      <c r="I1107" s="3" t="str">
        <f>CONCATENATE("INSERT INTO Assignments(playerId,rosterId,round,pick) VALUES (",Players[PlayerId],",0,0,0)")</f>
        <v>INSERT INTO Assignments(playerId,rosterId,round,pick) VALUES (1106,0,0,0)</v>
      </c>
    </row>
    <row r="1108" spans="1:9" x14ac:dyDescent="0.25">
      <c r="A1108" s="16">
        <v>1107</v>
      </c>
      <c r="B1108" s="16" t="s">
        <v>347</v>
      </c>
      <c r="C1108" s="16">
        <v>1107</v>
      </c>
      <c r="D1108" s="16" t="s">
        <v>68</v>
      </c>
      <c r="E1108" s="16" t="s">
        <v>1</v>
      </c>
      <c r="F1108" s="6">
        <f>VLOOKUP(Players[Team],Teams[],2,FALSE)</f>
        <v>32</v>
      </c>
      <c r="G1108" s="3">
        <f>VLOOKUP(Players[Pos],Positions[],2,FALSE)</f>
        <v>1</v>
      </c>
      <c r="H1108" s="3" t="str">
        <f>CONCATENATE("INSERT INTO Players(playerName,positionId,teamId) VALUES ('",Players[Name],"',",Players[PositionId],",",Players[TeamId],")")</f>
        <v>INSERT INTO Players(playerName,positionId,teamId) VALUES ('Colt McCoy',1,32)</v>
      </c>
      <c r="I1108" s="3" t="str">
        <f>CONCATENATE("INSERT INTO Assignments(playerId,rosterId,round,pick) VALUES (",Players[PlayerId],",0,0,0)")</f>
        <v>INSERT INTO Assignments(playerId,rosterId,round,pick) VALUES (1107,0,0,0)</v>
      </c>
    </row>
    <row r="1109" spans="1:9" x14ac:dyDescent="0.25">
      <c r="A1109" s="16">
        <v>1108</v>
      </c>
      <c r="B1109" s="16" t="s">
        <v>1125</v>
      </c>
      <c r="C1109" s="16">
        <v>1108</v>
      </c>
      <c r="D1109" s="5" t="s">
        <v>50</v>
      </c>
      <c r="E1109" s="5" t="s">
        <v>14</v>
      </c>
      <c r="F1109" s="6">
        <f>VLOOKUP(Players[Team],Teams[],2,FALSE)</f>
        <v>17</v>
      </c>
      <c r="G1109" s="3">
        <f>VLOOKUP(Players[Pos],Positions[],2,FALSE)</f>
        <v>3</v>
      </c>
      <c r="H1109" s="3" t="str">
        <f>CONCATENATE("INSERT INTO Players(playerName,positionId,teamId) VALUES ('",Players[Name],"',",Players[PositionId],",",Players[TeamId],")")</f>
        <v>INSERT INTO Players(playerName,positionId,teamId) VALUES ('Rashad Lawrence',3,17)</v>
      </c>
      <c r="I1109" s="3" t="str">
        <f>CONCATENATE("INSERT INTO Assignments(playerId,rosterId,round,pick) VALUES (",Players[PlayerId],",0,0,0)")</f>
        <v>INSERT INTO Assignments(playerId,rosterId,round,pick) VALUES (1108,0,0,0)</v>
      </c>
    </row>
    <row r="1110" spans="1:9" x14ac:dyDescent="0.25">
      <c r="A1110" s="16">
        <v>1109</v>
      </c>
      <c r="B1110" s="16" t="s">
        <v>979</v>
      </c>
      <c r="C1110" s="16">
        <v>1109</v>
      </c>
      <c r="D1110" s="5" t="s">
        <v>26</v>
      </c>
      <c r="E1110" s="5" t="s">
        <v>5</v>
      </c>
      <c r="F1110" s="6">
        <f>VLOOKUP(Players[Team],Teams[],2,FALSE)</f>
        <v>20</v>
      </c>
      <c r="G1110" s="3">
        <f>VLOOKUP(Players[Pos],Positions[],2,FALSE)</f>
        <v>2</v>
      </c>
      <c r="H1110" s="3" t="str">
        <f>CONCATENATE("INSERT INTO Players(playerName,positionId,teamId) VALUES ('",Players[Name],"',",Players[PositionId],",",Players[TeamId],")")</f>
        <v>INSERT INTO Players(playerName,positionId,teamId) VALUES ('John Kuhn',2,20)</v>
      </c>
      <c r="I1110" s="3" t="str">
        <f>CONCATENATE("INSERT INTO Assignments(playerId,rosterId,round,pick) VALUES (",Players[PlayerId],",0,0,0)")</f>
        <v>INSERT INTO Assignments(playerId,rosterId,round,pick) VALUES (1109,0,0,0)</v>
      </c>
    </row>
    <row r="1111" spans="1:9" x14ac:dyDescent="0.25">
      <c r="A1111" s="16">
        <v>1110</v>
      </c>
      <c r="B1111" s="16" t="s">
        <v>445</v>
      </c>
      <c r="C1111" s="16">
        <v>1110</v>
      </c>
      <c r="D1111" s="5" t="s">
        <v>15</v>
      </c>
      <c r="E1111" s="5" t="s">
        <v>46</v>
      </c>
      <c r="F1111" s="6">
        <f>VLOOKUP(Players[Team],Teams[],2,FALSE)</f>
        <v>25</v>
      </c>
      <c r="G1111" s="3">
        <f>VLOOKUP(Players[Pos],Positions[],2,FALSE)</f>
        <v>4</v>
      </c>
      <c r="H1111" s="3" t="str">
        <f>CONCATENATE("INSERT INTO Players(playerName,positionId,teamId) VALUES ('",Players[Name],"',",Players[PositionId],",",Players[TeamId],")")</f>
        <v>INSERT INTO Players(playerName,positionId,teamId) VALUES ('Xavier Grimble',4,25)</v>
      </c>
      <c r="I1111" s="3" t="str">
        <f>CONCATENATE("INSERT INTO Assignments(playerId,rosterId,round,pick) VALUES (",Players[PlayerId],",0,0,0)")</f>
        <v>INSERT INTO Assignments(playerId,rosterId,round,pick) VALUES (1110,0,0,0)</v>
      </c>
    </row>
    <row r="1112" spans="1:9" x14ac:dyDescent="0.25">
      <c r="A1112" s="16">
        <v>1111</v>
      </c>
      <c r="B1112" s="16" t="s">
        <v>192</v>
      </c>
      <c r="C1112" s="16">
        <v>1111</v>
      </c>
      <c r="D1112" s="5" t="s">
        <v>10</v>
      </c>
      <c r="E1112" s="5" t="s">
        <v>46</v>
      </c>
      <c r="F1112" s="6">
        <f>VLOOKUP(Players[Team],Teams[],2,FALSE)</f>
        <v>3</v>
      </c>
      <c r="G1112" s="3">
        <f>VLOOKUP(Players[Pos],Positions[],2,FALSE)</f>
        <v>4</v>
      </c>
      <c r="H1112" s="3" t="str">
        <f>CONCATENATE("INSERT INTO Players(playerName,positionId,teamId) VALUES ('",Players[Name],"',",Players[PositionId],",",Players[TeamId],")")</f>
        <v>INSERT INTO Players(playerName,positionId,teamId) VALUES ('Dennis Pitta',4,3)</v>
      </c>
      <c r="I1112" s="3" t="str">
        <f>CONCATENATE("INSERT INTO Assignments(playerId,rosterId,round,pick) VALUES (",Players[PlayerId],",0,0,0)")</f>
        <v>INSERT INTO Assignments(playerId,rosterId,round,pick) VALUES (1111,0,0,0)</v>
      </c>
    </row>
    <row r="1113" spans="1:9" x14ac:dyDescent="0.25">
      <c r="A1113" s="16">
        <v>1112</v>
      </c>
      <c r="B1113" t="s">
        <v>569</v>
      </c>
      <c r="C1113" s="16">
        <v>1112</v>
      </c>
      <c r="D1113" s="16" t="s">
        <v>19</v>
      </c>
      <c r="E1113" s="16" t="s">
        <v>5</v>
      </c>
      <c r="F1113" s="6">
        <f>VLOOKUP(Players[Team],Teams[],2,FALSE)</f>
        <v>23</v>
      </c>
      <c r="G1113" s="3">
        <f>VLOOKUP(Players[Pos],Positions[],2,FALSE)</f>
        <v>2</v>
      </c>
      <c r="H1113" s="3" t="str">
        <f>CONCATENATE("INSERT INTO Players(playerName,positionId,teamId) VALUES ('",Players[Name],"',",Players[PositionId],",",Players[TeamId],")")</f>
        <v>INSERT INTO Players(playerName,positionId,teamId) VALUES ('George Atkinson III',2,23)</v>
      </c>
      <c r="I1113" s="3" t="str">
        <f>CONCATENATE("INSERT INTO Assignments(playerId,rosterId,round,pick) VALUES (",Players[PlayerId],",0,0,0)")</f>
        <v>INSERT INTO Assignments(playerId,rosterId,round,pick) VALUES (1112,0,0,0)</v>
      </c>
    </row>
    <row r="1114" spans="1:9" x14ac:dyDescent="0.25">
      <c r="A1114" s="16">
        <v>1113</v>
      </c>
      <c r="B1114" t="s">
        <v>905</v>
      </c>
      <c r="C1114" s="16">
        <v>1113</v>
      </c>
      <c r="D1114" s="16" t="s">
        <v>52</v>
      </c>
      <c r="E1114" s="16" t="s">
        <v>46</v>
      </c>
      <c r="F1114" s="6">
        <f>VLOOKUP(Players[Team],Teams[],2,FALSE)</f>
        <v>10</v>
      </c>
      <c r="G1114" s="3">
        <f>VLOOKUP(Players[Pos],Positions[],2,FALSE)</f>
        <v>4</v>
      </c>
      <c r="H1114" s="3" t="str">
        <f>CONCATENATE("INSERT INTO Players(playerName,positionId,teamId) VALUES ('",Players[Name],"',",Players[PositionId],",",Players[TeamId],")")</f>
        <v>INSERT INTO Players(playerName,positionId,teamId) VALUES ('Garrett Graham',4,10)</v>
      </c>
      <c r="I1114" s="3" t="str">
        <f>CONCATENATE("INSERT INTO Assignments(playerId,rosterId,round,pick) VALUES (",Players[PlayerId],",0,0,0)")</f>
        <v>INSERT INTO Assignments(playerId,rosterId,round,pick) VALUES (1113,0,0,0)</v>
      </c>
    </row>
    <row r="1115" spans="1:9" x14ac:dyDescent="0.25">
      <c r="A1115" s="16">
        <v>1114</v>
      </c>
      <c r="B1115" t="s">
        <v>726</v>
      </c>
      <c r="C1115" s="16">
        <v>1114</v>
      </c>
      <c r="D1115" s="16" t="s">
        <v>21</v>
      </c>
      <c r="E1115" s="16" t="s">
        <v>46</v>
      </c>
      <c r="F1115" s="6">
        <f>VLOOKUP(Players[Team],Teams[],2,FALSE)</f>
        <v>24</v>
      </c>
      <c r="G1115" s="3">
        <f>VLOOKUP(Players[Pos],Positions[],2,FALSE)</f>
        <v>4</v>
      </c>
      <c r="H1115" s="3" t="str">
        <f>CONCATENATE("INSERT INTO Players(playerName,positionId,teamId) VALUES ('",Players[Name],"',",Players[PositionId],",",Players[TeamId],")")</f>
        <v>INSERT INTO Players(playerName,positionId,teamId) VALUES ('Anthony Denham',4,24)</v>
      </c>
      <c r="I1115" s="3" t="str">
        <f>CONCATENATE("INSERT INTO Assignments(playerId,rosterId,round,pick) VALUES (",Players[PlayerId],",0,0,0)")</f>
        <v>INSERT INTO Assignments(playerId,rosterId,round,pick) VALUES (1114,0,0,0)</v>
      </c>
    </row>
    <row r="1116" spans="1:9" x14ac:dyDescent="0.25">
      <c r="A1116" s="16">
        <v>1115</v>
      </c>
      <c r="B1116" t="s">
        <v>316</v>
      </c>
      <c r="C1116" s="16">
        <v>1115</v>
      </c>
      <c r="D1116" s="16" t="s">
        <v>26</v>
      </c>
      <c r="E1116" s="16" t="s">
        <v>46</v>
      </c>
      <c r="F1116" s="6">
        <f>VLOOKUP(Players[Team],Teams[],2,FALSE)</f>
        <v>20</v>
      </c>
      <c r="G1116" s="3">
        <f>VLOOKUP(Players[Pos],Positions[],2,FALSE)</f>
        <v>4</v>
      </c>
      <c r="H1116" s="3" t="str">
        <f>CONCATENATE("INSERT INTO Players(playerName,positionId,teamId) VALUES ('",Players[Name],"',",Players[PositionId],",",Players[TeamId],")")</f>
        <v>INSERT INTO Players(playerName,positionId,teamId) VALUES ('Clay Harbor',4,20)</v>
      </c>
      <c r="I1116" s="3" t="str">
        <f>CONCATENATE("INSERT INTO Assignments(playerId,rosterId,round,pick) VALUES (",Players[PlayerId],",0,0,0)")</f>
        <v>INSERT INTO Assignments(playerId,rosterId,round,pick) VALUES (1115,0,0,0)</v>
      </c>
    </row>
    <row r="1117" spans="1:9" x14ac:dyDescent="0.25">
      <c r="A1117" s="16">
        <v>1116</v>
      </c>
      <c r="B1117" t="s">
        <v>115</v>
      </c>
      <c r="C1117" s="16">
        <v>1116</v>
      </c>
      <c r="D1117" s="5" t="s">
        <v>26</v>
      </c>
      <c r="E1117" s="5" t="s">
        <v>46</v>
      </c>
      <c r="F1117" s="6">
        <f>VLOOKUP(Players[Team],Teams[],2,FALSE)</f>
        <v>20</v>
      </c>
      <c r="G1117" s="3">
        <f>VLOOKUP(Players[Pos],Positions[],2,FALSE)</f>
        <v>4</v>
      </c>
      <c r="H1117" s="3" t="str">
        <f>CONCATENATE("INSERT INTO Players(playerName,positionId,teamId) VALUES ('",Players[Name],"',",Players[PositionId],",",Players[TeamId],")")</f>
        <v>INSERT INTO Players(playerName,positionId,teamId) VALUES ('Michael Hoomanawanui',4,20)</v>
      </c>
      <c r="I1117" s="3" t="str">
        <f>CONCATENATE("INSERT INTO Assignments(playerId,rosterId,round,pick) VALUES (",Players[PlayerId],",0,0,0)")</f>
        <v>INSERT INTO Assignments(playerId,rosterId,round,pick) VALUES (1116,0,0,0)</v>
      </c>
    </row>
    <row r="1118" spans="1:9" x14ac:dyDescent="0.25">
      <c r="A1118" s="16">
        <v>1117</v>
      </c>
      <c r="B1118" t="s">
        <v>1157</v>
      </c>
      <c r="C1118" s="16">
        <v>1117</v>
      </c>
      <c r="D1118" s="5" t="s">
        <v>48</v>
      </c>
      <c r="E1118" s="5" t="s">
        <v>46</v>
      </c>
      <c r="F1118" s="6">
        <f>VLOOKUP(Players[Team],Teams[],2,FALSE)</f>
        <v>5</v>
      </c>
      <c r="G1118" s="3">
        <f>VLOOKUP(Players[Pos],Positions[],2,FALSE)</f>
        <v>4</v>
      </c>
      <c r="H1118" s="3" t="str">
        <f>CONCATENATE("INSERT INTO Players(playerName,positionId,teamId) VALUES ('",Players[Name],"',",Players[PositionId],",",Players[TeamId],")")</f>
        <v>INSERT INTO Players(playerName,positionId,teamId) VALUES ('Scott Simonson',4,5)</v>
      </c>
      <c r="I1118" s="3" t="str">
        <f>CONCATENATE("INSERT INTO Assignments(playerId,rosterId,round,pick) VALUES (",Players[PlayerId],",0,0,0)")</f>
        <v>INSERT INTO Assignments(playerId,rosterId,round,pick) VALUES (1117,0,0,0)</v>
      </c>
    </row>
    <row r="1119" spans="1:9" x14ac:dyDescent="0.25">
      <c r="A1119" s="16">
        <v>1118</v>
      </c>
      <c r="B1119" t="s">
        <v>453</v>
      </c>
      <c r="C1119" s="16">
        <v>1118</v>
      </c>
      <c r="D1119" s="5" t="s">
        <v>60</v>
      </c>
      <c r="E1119" s="5" t="s">
        <v>46</v>
      </c>
      <c r="F1119" s="6">
        <f>VLOOKUP(Players[Team],Teams[],2,FALSE)</f>
        <v>27</v>
      </c>
      <c r="G1119" s="3">
        <f>VLOOKUP(Players[Pos],Positions[],2,FALSE)</f>
        <v>4</v>
      </c>
      <c r="H1119" s="3" t="str">
        <f>CONCATENATE("INSERT INTO Players(playerName,positionId,teamId) VALUES ('",Players[Name],"',",Players[PositionId],",",Players[TeamId],")")</f>
        <v>INSERT INTO Players(playerName,positionId,teamId) VALUES ('Tyler Ott',4,27)</v>
      </c>
      <c r="I1119" s="3" t="str">
        <f>CONCATENATE("INSERT INTO Assignments(playerId,rosterId,round,pick) VALUES (",Players[PlayerId],",0,0,0)")</f>
        <v>INSERT INTO Assignments(playerId,rosterId,round,pick) VALUES (1118,0,0,0)</v>
      </c>
    </row>
    <row r="1120" spans="1:9" x14ac:dyDescent="0.25">
      <c r="A1120" s="16">
        <v>1119</v>
      </c>
      <c r="B1120" t="s">
        <v>1163</v>
      </c>
      <c r="C1120" s="16">
        <v>1119</v>
      </c>
      <c r="D1120" s="5" t="s">
        <v>50</v>
      </c>
      <c r="E1120" s="5" t="s">
        <v>5</v>
      </c>
      <c r="F1120" s="6">
        <f>VLOOKUP(Players[Team],Teams[],2,FALSE)</f>
        <v>17</v>
      </c>
      <c r="G1120" s="3">
        <f>VLOOKUP(Players[Pos],Positions[],2,FALSE)</f>
        <v>2</v>
      </c>
      <c r="H1120" s="3" t="str">
        <f>CONCATENATE("INSERT INTO Players(playerName,positionId,teamId) VALUES ('",Players[Name],"',",Players[PositionId],",",Players[TeamId],")")</f>
        <v>INSERT INTO Players(playerName,positionId,teamId) VALUES ('Senorise Perry',2,17)</v>
      </c>
      <c r="I1120" s="3" t="str">
        <f>CONCATENATE("INSERT INTO Assignments(playerId,rosterId,round,pick) VALUES (",Players[PlayerId],",0,0,0)")</f>
        <v>INSERT INTO Assignments(playerId,rosterId,round,pick) VALUES (1119,0,0,0)</v>
      </c>
    </row>
    <row r="1121" spans="1:9" x14ac:dyDescent="0.25">
      <c r="A1121" s="16">
        <v>1120</v>
      </c>
      <c r="B1121" t="s">
        <v>79</v>
      </c>
      <c r="C1121" s="16">
        <v>1120</v>
      </c>
      <c r="D1121" s="5" t="s">
        <v>56</v>
      </c>
      <c r="E1121" s="5" t="s">
        <v>5</v>
      </c>
      <c r="F1121" s="6">
        <f>VLOOKUP(Players[Team],Teams[],2,FALSE)</f>
        <v>4</v>
      </c>
      <c r="G1121" s="3">
        <f>VLOOKUP(Players[Pos],Positions[],2,FALSE)</f>
        <v>2</v>
      </c>
      <c r="H1121" s="3" t="str">
        <f>CONCATENATE("INSERT INTO Players(playerName,positionId,teamId) VALUES ('",Players[Name],"',",Players[PositionId],",",Players[TeamId],")")</f>
        <v>INSERT INTO Players(playerName,positionId,teamId) VALUES ('Reggie Bush',2,4)</v>
      </c>
      <c r="I1121" s="3" t="str">
        <f>CONCATENATE("INSERT INTO Assignments(playerId,rosterId,round,pick) VALUES (",Players[PlayerId],",0,0,0)")</f>
        <v>INSERT INTO Assignments(playerId,rosterId,round,pick) VALUES (1120,0,0,0)</v>
      </c>
    </row>
    <row r="1122" spans="1:9" x14ac:dyDescent="0.25">
      <c r="A1122" s="16">
        <v>1121</v>
      </c>
      <c r="B1122" t="s">
        <v>1128</v>
      </c>
      <c r="C1122" s="16">
        <v>1121</v>
      </c>
      <c r="D1122" s="5" t="s">
        <v>4</v>
      </c>
      <c r="E1122" s="5" t="s">
        <v>46</v>
      </c>
      <c r="F1122" s="6">
        <f>VLOOKUP(Players[Team],Teams[],2,FALSE)</f>
        <v>13</v>
      </c>
      <c r="G1122" s="3">
        <f>VLOOKUP(Players[Pos],Positions[],2,FALSE)</f>
        <v>4</v>
      </c>
      <c r="H1122" s="3" t="str">
        <f>CONCATENATE("INSERT INTO Players(playerName,positionId,teamId) VALUES ('",Players[Name],"',",Players[PositionId],",",Players[TeamId],")")</f>
        <v>INSERT INTO Players(playerName,positionId,teamId) VALUES ('RaShaun Allen',4,13)</v>
      </c>
      <c r="I1122" s="3" t="str">
        <f>CONCATENATE("INSERT INTO Assignments(playerId,rosterId,round,pick) VALUES (",Players[PlayerId],",0,0,0)")</f>
        <v>INSERT INTO Assignments(playerId,rosterId,round,pick) VALUES (1121,0,0,0)</v>
      </c>
    </row>
    <row r="1123" spans="1:9" x14ac:dyDescent="0.25">
      <c r="A1123" s="16">
        <v>1122</v>
      </c>
      <c r="B1123" t="s">
        <v>47</v>
      </c>
      <c r="C1123" s="16">
        <v>1122</v>
      </c>
      <c r="D1123" s="16" t="s">
        <v>15</v>
      </c>
      <c r="E1123" s="16" t="s">
        <v>5</v>
      </c>
      <c r="F1123" s="6">
        <f>VLOOKUP(Players[Team],Teams[],2,FALSE)</f>
        <v>25</v>
      </c>
      <c r="G1123" s="3">
        <f>VLOOKUP(Players[Pos],Positions[],2,FALSE)</f>
        <v>2</v>
      </c>
      <c r="H1123" s="3" t="str">
        <f>CONCATENATE("INSERT INTO Players(playerName,positionId,teamId) VALUES ('",Players[Name],"',",Players[PositionId],",",Players[TeamId],")")</f>
        <v>INSERT INTO Players(playerName,positionId,teamId) VALUES ('DeAngelo Williams',2,25)</v>
      </c>
      <c r="I1123" s="3" t="str">
        <f>CONCATENATE("INSERT INTO Assignments(playerId,rosterId,round,pick) VALUES (",Players[PlayerId],",0,0,0)")</f>
        <v>INSERT INTO Assignments(playerId,rosterId,round,pick) VALUES (1122,0,0,0)</v>
      </c>
    </row>
    <row r="1124" spans="1:9" x14ac:dyDescent="0.25">
      <c r="A1124" s="16">
        <v>1123</v>
      </c>
      <c r="B1124" t="s">
        <v>80</v>
      </c>
      <c r="C1124" s="16">
        <v>1123</v>
      </c>
      <c r="D1124" s="5" t="s">
        <v>17</v>
      </c>
      <c r="E1124" s="5" t="s">
        <v>5</v>
      </c>
      <c r="F1124" s="6">
        <f>VLOOKUP(Players[Team],Teams[],2,FALSE)</f>
        <v>12</v>
      </c>
      <c r="G1124" s="3">
        <f>VLOOKUP(Players[Pos],Positions[],2,FALSE)</f>
        <v>2</v>
      </c>
      <c r="H1124" s="3" t="str">
        <f>CONCATENATE("INSERT INTO Players(playerName,positionId,teamId) VALUES ('",Players[Name],"',",Players[PositionId],",",Players[TeamId],")")</f>
        <v>INSERT INTO Players(playerName,positionId,teamId) VALUES ('James Starks',2,12)</v>
      </c>
      <c r="I1124" s="3" t="str">
        <f>CONCATENATE("INSERT INTO Assignments(playerId,rosterId,round,pick) VALUES (",Players[PlayerId],",0,0,0)")</f>
        <v>INSERT INTO Assignments(playerId,rosterId,round,pick) VALUES (1123,0,0,0)</v>
      </c>
    </row>
    <row r="1125" spans="1:9" x14ac:dyDescent="0.25">
      <c r="A1125" s="16">
        <v>1124</v>
      </c>
      <c r="B1125" t="s">
        <v>975</v>
      </c>
      <c r="C1125" s="16">
        <v>1124</v>
      </c>
      <c r="D1125" s="5" t="s">
        <v>48</v>
      </c>
      <c r="E1125" s="5" t="s">
        <v>1</v>
      </c>
      <c r="F1125" s="6">
        <f>VLOOKUP(Players[Team],Teams[],2,FALSE)</f>
        <v>5</v>
      </c>
      <c r="G1125" s="3">
        <f>VLOOKUP(Players[Pos],Positions[],2,FALSE)</f>
        <v>1</v>
      </c>
      <c r="H1125" s="3" t="str">
        <f>CONCATENATE("INSERT INTO Players(playerName,positionId,teamId) VALUES ('",Players[Name],"',",Players[PositionId],",",Players[TeamId],")")</f>
        <v>INSERT INTO Players(playerName,positionId,teamId) VALUES ('Joe Webb',1,5)</v>
      </c>
      <c r="I1125" s="3" t="str">
        <f>CONCATENATE("INSERT INTO Assignments(playerId,rosterId,round,pick) VALUES (",Players[PlayerId],",0,0,0)")</f>
        <v>INSERT INTO Assignments(playerId,rosterId,round,pick) VALUES (1124,0,0,0)</v>
      </c>
    </row>
    <row r="1126" spans="1:9" x14ac:dyDescent="0.25">
      <c r="A1126" s="16">
        <v>1125</v>
      </c>
      <c r="B1126" t="s">
        <v>358</v>
      </c>
      <c r="C1126" s="16">
        <v>1125</v>
      </c>
      <c r="D1126" s="5" t="s">
        <v>695</v>
      </c>
      <c r="E1126" s="5" t="s">
        <v>1</v>
      </c>
      <c r="F1126" s="6">
        <f>VLOOKUP(Players[Team],Teams[],2,FALSE)</f>
        <v>26</v>
      </c>
      <c r="G1126" s="3">
        <f>VLOOKUP(Players[Pos],Positions[],2,FALSE)</f>
        <v>1</v>
      </c>
      <c r="H1126" s="3" t="str">
        <f>CONCATENATE("INSERT INTO Players(playerName,positionId,teamId) VALUES ('",Players[Name],"',",Players[PositionId],",",Players[TeamId],")")</f>
        <v>INSERT INTO Players(playerName,positionId,teamId) VALUES ('Kellen Clemens',1,26)</v>
      </c>
      <c r="I1126" s="3" t="str">
        <f>CONCATENATE("INSERT INTO Assignments(playerId,rosterId,round,pick) VALUES (",Players[PlayerId],",0,0,0)")</f>
        <v>INSERT INTO Assignments(playerId,rosterId,round,pick) VALUES (1125,0,0,0)</v>
      </c>
    </row>
    <row r="1127" spans="1:9" x14ac:dyDescent="0.25">
      <c r="A1127" s="16">
        <v>1126</v>
      </c>
      <c r="B1127" t="s">
        <v>532</v>
      </c>
      <c r="C1127" s="16">
        <v>1126</v>
      </c>
      <c r="D1127" s="16" t="s">
        <v>15</v>
      </c>
      <c r="E1127" s="16" t="s">
        <v>5</v>
      </c>
      <c r="F1127" s="6">
        <f>VLOOKUP(Players[Team],Teams[],2,FALSE)</f>
        <v>25</v>
      </c>
      <c r="G1127" s="3">
        <f>VLOOKUP(Players[Pos],Positions[],2,FALSE)</f>
        <v>2</v>
      </c>
      <c r="H1127" s="3" t="str">
        <f>CONCATENATE("INSERT INTO Players(playerName,positionId,teamId) VALUES ('",Players[Name],"',",Players[PositionId],",",Players[TeamId],")")</f>
        <v>INSERT INTO Players(playerName,positionId,teamId) VALUES ('Fitzgerald Toussaint',2,25)</v>
      </c>
      <c r="I1127" s="3" t="str">
        <f>CONCATENATE("INSERT INTO Assignments(playerId,rosterId,round,pick) VALUES (",Players[PlayerId],",0,0,0)")</f>
        <v>INSERT INTO Assignments(playerId,rosterId,round,pick) VALUES (1126,0,0,0)</v>
      </c>
    </row>
    <row r="1128" spans="1:9" x14ac:dyDescent="0.25">
      <c r="A1128" s="16">
        <v>1127</v>
      </c>
      <c r="B1128" t="s">
        <v>1060</v>
      </c>
      <c r="C1128" s="16">
        <v>1127</v>
      </c>
      <c r="D1128" s="5" t="s">
        <v>12</v>
      </c>
      <c r="E1128" s="5" t="s">
        <v>14</v>
      </c>
      <c r="F1128" s="6">
        <f>VLOOKUP(Players[Team],Teams[],2,FALSE)</f>
        <v>31</v>
      </c>
      <c r="G1128" s="3">
        <f>VLOOKUP(Players[Pos],Positions[],2,FALSE)</f>
        <v>3</v>
      </c>
      <c r="H1128" s="3" t="str">
        <f>CONCATENATE("INSERT INTO Players(playerName,positionId,teamId) VALUES ('",Players[Name],"',",Players[PositionId],",",Players[TeamId],")")</f>
        <v>INSERT INTO Players(playerName,positionId,teamId) VALUES ('Marc Mariani',3,31)</v>
      </c>
      <c r="I1128" s="3" t="str">
        <f>CONCATENATE("INSERT INTO Assignments(playerId,rosterId,round,pick) VALUES (",Players[PlayerId],",0,0,0)")</f>
        <v>INSERT INTO Assignments(playerId,rosterId,round,pick) VALUES (1127,0,0,0)</v>
      </c>
    </row>
    <row r="1129" spans="1:9" x14ac:dyDescent="0.25">
      <c r="A1129" s="16">
        <v>1128</v>
      </c>
      <c r="B1129" t="s">
        <v>200</v>
      </c>
      <c r="C1129" s="16">
        <v>1128</v>
      </c>
      <c r="D1129" s="5" t="s">
        <v>31</v>
      </c>
      <c r="E1129" s="5" t="s">
        <v>46</v>
      </c>
      <c r="F1129" s="6">
        <f>VLOOKUP(Players[Team],Teams[],2,FALSE)</f>
        <v>28</v>
      </c>
      <c r="G1129" s="3">
        <f>VLOOKUP(Players[Pos],Positions[],2,FALSE)</f>
        <v>4</v>
      </c>
      <c r="H1129" s="3" t="str">
        <f>CONCATENATE("INSERT INTO Players(playerName,positionId,teamId) VALUES ('",Players[Name],"',",Players[PositionId],",",Players[TeamId],")")</f>
        <v>INSERT INTO Players(playerName,positionId,teamId) VALUES ('Jim Dray',4,28)</v>
      </c>
      <c r="I1129" s="3" t="str">
        <f>CONCATENATE("INSERT INTO Assignments(playerId,rosterId,round,pick) VALUES (",Players[PlayerId],",0,0,0)")</f>
        <v>INSERT INTO Assignments(playerId,rosterId,round,pick) VALUES (1128,0,0,0)</v>
      </c>
    </row>
    <row r="1130" spans="1:9" x14ac:dyDescent="0.25">
      <c r="A1130" s="16">
        <v>1129</v>
      </c>
      <c r="B1130" t="s">
        <v>965</v>
      </c>
      <c r="C1130" s="16">
        <v>1129</v>
      </c>
      <c r="D1130" s="5" t="s">
        <v>12</v>
      </c>
      <c r="E1130" s="5" t="s">
        <v>46</v>
      </c>
      <c r="F1130" s="6">
        <f>VLOOKUP(Players[Team],Teams[],2,FALSE)</f>
        <v>31</v>
      </c>
      <c r="G1130" s="3">
        <f>VLOOKUP(Players[Pos],Positions[],2,FALSE)</f>
        <v>4</v>
      </c>
      <c r="H1130" s="3" t="str">
        <f>CONCATENATE("INSERT INTO Players(playerName,positionId,teamId) VALUES ('",Players[Name],"',",Players[PositionId],",",Players[TeamId],")")</f>
        <v>INSERT INTO Players(playerName,positionId,teamId) VALUES ('Jerome Cunningham',4,31)</v>
      </c>
      <c r="I1130" s="3" t="str">
        <f>CONCATENATE("INSERT INTO Assignments(playerId,rosterId,round,pick) VALUES (",Players[PlayerId],",0,0,0)")</f>
        <v>INSERT INTO Assignments(playerId,rosterId,round,pick) VALUES (1129,0,0,0)</v>
      </c>
    </row>
    <row r="1131" spans="1:9" x14ac:dyDescent="0.25">
      <c r="A1131" s="16">
        <v>1130</v>
      </c>
      <c r="B1131" t="s">
        <v>212</v>
      </c>
      <c r="C1131" s="16">
        <v>1130</v>
      </c>
      <c r="D1131" s="5" t="s">
        <v>24</v>
      </c>
      <c r="E1131" s="5" t="s">
        <v>5</v>
      </c>
      <c r="F1131" s="6">
        <f>VLOOKUP(Players[Team],Teams[],2,FALSE)</f>
        <v>11</v>
      </c>
      <c r="G1131" s="3">
        <f>VLOOKUP(Players[Pos],Positions[],2,FALSE)</f>
        <v>2</v>
      </c>
      <c r="H1131" s="3" t="str">
        <f>CONCATENATE("INSERT INTO Players(playerName,positionId,teamId) VALUES ('",Players[Name],"',",Players[PositionId],",",Players[TeamId],")")</f>
        <v>INSERT INTO Players(playerName,positionId,teamId) VALUES ('Joique Bell',2,11)</v>
      </c>
      <c r="I1131" s="3" t="str">
        <f>CONCATENATE("INSERT INTO Assignments(playerId,rosterId,round,pick) VALUES (",Players[PlayerId],",0,0,0)")</f>
        <v>INSERT INTO Assignments(playerId,rosterId,round,pick) VALUES (1130,0,0,0)</v>
      </c>
    </row>
    <row r="1132" spans="1:9" x14ac:dyDescent="0.25">
      <c r="A1132" s="16">
        <v>1131</v>
      </c>
      <c r="B1132" t="s">
        <v>802</v>
      </c>
      <c r="C1132" s="16">
        <v>1131</v>
      </c>
      <c r="D1132" s="16" t="s">
        <v>48</v>
      </c>
      <c r="E1132" s="16" t="s">
        <v>46</v>
      </c>
      <c r="F1132" s="6">
        <f>VLOOKUP(Players[Team],Teams[],2,FALSE)</f>
        <v>5</v>
      </c>
      <c r="G1132" s="3">
        <f>VLOOKUP(Players[Pos],Positions[],2,FALSE)</f>
        <v>4</v>
      </c>
      <c r="H1132" s="3" t="str">
        <f>CONCATENATE("INSERT INTO Players(playerName,positionId,teamId) VALUES ('",Players[Name],"',",Players[PositionId],",",Players[TeamId],")")</f>
        <v>INSERT INTO Players(playerName,positionId,teamId) VALUES ('Chris Manhertz',4,5)</v>
      </c>
      <c r="I1132" s="3" t="str">
        <f>CONCATENATE("INSERT INTO Assignments(playerId,rosterId,round,pick) VALUES (",Players[PlayerId],",0,0,0)")</f>
        <v>INSERT INTO Assignments(playerId,rosterId,round,pick) VALUES (1131,0,0,0)</v>
      </c>
    </row>
    <row r="1133" spans="1:9" x14ac:dyDescent="0.25">
      <c r="A1133" s="16">
        <v>1132</v>
      </c>
      <c r="B1133" t="s">
        <v>194</v>
      </c>
      <c r="C1133" s="16">
        <v>1132</v>
      </c>
      <c r="D1133" s="5" t="s">
        <v>695</v>
      </c>
      <c r="E1133" s="5" t="s">
        <v>46</v>
      </c>
      <c r="F1133" s="6">
        <f>VLOOKUP(Players[Team],Teams[],2,FALSE)</f>
        <v>26</v>
      </c>
      <c r="G1133" s="3">
        <f>VLOOKUP(Players[Pos],Positions[],2,FALSE)</f>
        <v>4</v>
      </c>
      <c r="H1133" s="3" t="str">
        <f>CONCATENATE("INSERT INTO Players(playerName,positionId,teamId) VALUES ('",Players[Name],"',",Players[PositionId],",",Players[TeamId],")")</f>
        <v>INSERT INTO Players(playerName,positionId,teamId) VALUES ('Jeff Cumberland',4,26)</v>
      </c>
      <c r="I1133" s="3" t="str">
        <f>CONCATENATE("INSERT INTO Assignments(playerId,rosterId,round,pick) VALUES (",Players[PlayerId],",0,0,0)")</f>
        <v>INSERT INTO Assignments(playerId,rosterId,round,pick) VALUES (1132,0,0,0)</v>
      </c>
    </row>
    <row r="1134" spans="1:9" x14ac:dyDescent="0.25">
      <c r="A1134" s="16">
        <v>1133</v>
      </c>
      <c r="B1134" t="s">
        <v>1199</v>
      </c>
      <c r="C1134" s="16">
        <v>1133</v>
      </c>
      <c r="D1134" s="5" t="s">
        <v>10</v>
      </c>
      <c r="E1134" s="5" t="s">
        <v>1</v>
      </c>
      <c r="F1134" s="6">
        <f>VLOOKUP(Players[Team],Teams[],2,FALSE)</f>
        <v>3</v>
      </c>
      <c r="G1134" s="3">
        <f>VLOOKUP(Players[Pos],Positions[],2,FALSE)</f>
        <v>1</v>
      </c>
      <c r="H1134" s="3" t="str">
        <f>CONCATENATE("INSERT INTO Players(playerName,positionId,teamId) VALUES ('",Players[Name],"',",Players[PositionId],",",Players[TeamId],")")</f>
        <v>INSERT INTO Players(playerName,positionId,teamId) VALUES ('Thad Lewis',1,3)</v>
      </c>
      <c r="I1134" s="3" t="str">
        <f>CONCATENATE("INSERT INTO Assignments(playerId,rosterId,round,pick) VALUES (",Players[PlayerId],",0,0,0)")</f>
        <v>INSERT INTO Assignments(playerId,rosterId,round,pick) VALUES (1133,0,0,0)</v>
      </c>
    </row>
    <row r="1135" spans="1:9" x14ac:dyDescent="0.25">
      <c r="A1135" s="16">
        <v>1134</v>
      </c>
      <c r="B1135" t="s">
        <v>506</v>
      </c>
      <c r="C1135" s="16">
        <v>1134</v>
      </c>
      <c r="D1135" s="16" t="s">
        <v>29</v>
      </c>
      <c r="E1135" s="16" t="s">
        <v>14</v>
      </c>
      <c r="F1135" s="6">
        <f>VLOOKUP(Players[Team],Teams[],2,FALSE)</f>
        <v>22</v>
      </c>
      <c r="G1135" s="3">
        <f>VLOOKUP(Players[Pos],Positions[],2,FALSE)</f>
        <v>3</v>
      </c>
      <c r="H1135" s="3" t="str">
        <f>CONCATENATE("INSERT INTO Players(playerName,positionId,teamId) VALUES ('",Players[Name],"',",Players[PositionId],",",Players[TeamId],")")</f>
        <v>INSERT INTO Players(playerName,positionId,teamId) VALUES ('Devin Smith',3,22)</v>
      </c>
      <c r="I1135" s="3" t="str">
        <f>CONCATENATE("INSERT INTO Assignments(playerId,rosterId,round,pick) VALUES (",Players[PlayerId],",0,0,0)")</f>
        <v>INSERT INTO Assignments(playerId,rosterId,round,pick) VALUES (1134,0,0,0)</v>
      </c>
    </row>
    <row r="1136" spans="1:9" x14ac:dyDescent="0.25">
      <c r="A1136" s="16">
        <v>1135</v>
      </c>
      <c r="B1136" t="s">
        <v>407</v>
      </c>
      <c r="C1136" s="16">
        <v>1135</v>
      </c>
      <c r="D1136" s="16" t="s">
        <v>21</v>
      </c>
      <c r="E1136" s="16" t="s">
        <v>14</v>
      </c>
      <c r="F1136" s="6">
        <f>VLOOKUP(Players[Team],Teams[],2,FALSE)</f>
        <v>24</v>
      </c>
      <c r="G1136" s="3">
        <f>VLOOKUP(Players[Pos],Positions[],2,FALSE)</f>
        <v>3</v>
      </c>
      <c r="H1136" s="3" t="str">
        <f>CONCATENATE("INSERT INTO Players(playerName,positionId,teamId) VALUES ('",Players[Name],"',",Players[PositionId],",",Players[TeamId],")")</f>
        <v>INSERT INTO Players(playerName,positionId,teamId) VALUES ('Dorial Green-Beckham',3,24)</v>
      </c>
      <c r="I1136" s="3" t="str">
        <f>CONCATENATE("INSERT INTO Assignments(playerId,rosterId,round,pick) VALUES (",Players[PlayerId],",0,0,0)")</f>
        <v>INSERT INTO Assignments(playerId,rosterId,round,pick) VALUES (1135,0,0,0)</v>
      </c>
    </row>
    <row r="1137" spans="1:9" x14ac:dyDescent="0.25">
      <c r="A1137" s="16">
        <v>1136</v>
      </c>
      <c r="B1137" t="s">
        <v>906</v>
      </c>
      <c r="C1137" s="16">
        <v>1136</v>
      </c>
      <c r="D1137" s="5" t="s">
        <v>26</v>
      </c>
      <c r="E1137" s="5" t="s">
        <v>1</v>
      </c>
      <c r="F1137" s="6">
        <f>VLOOKUP(Players[Team],Teams[],2,FALSE)</f>
        <v>20</v>
      </c>
      <c r="G1137" s="3">
        <f>VLOOKUP(Players[Pos],Positions[],2,FALSE)</f>
        <v>1</v>
      </c>
      <c r="H1137" s="3" t="str">
        <f>CONCATENATE("INSERT INTO Players(playerName,positionId,teamId) VALUES ('",Players[Name],"',",Players[PositionId],",",Players[TeamId],")")</f>
        <v>INSERT INTO Players(playerName,positionId,teamId) VALUES ('Garrett Grayson',1,20)</v>
      </c>
      <c r="I1137" s="3" t="str">
        <f>CONCATENATE("INSERT INTO Assignments(playerId,rosterId,round,pick) VALUES (",Players[PlayerId],",0,0,0)")</f>
        <v>INSERT INTO Assignments(playerId,rosterId,round,pick) VALUES (1136,0,0,0)</v>
      </c>
    </row>
    <row r="1138" spans="1:9" x14ac:dyDescent="0.25">
      <c r="A1138" s="16">
        <v>1137</v>
      </c>
      <c r="B1138" t="s">
        <v>1159</v>
      </c>
      <c r="C1138" s="16">
        <v>1137</v>
      </c>
      <c r="D1138" s="5" t="s">
        <v>694</v>
      </c>
      <c r="E1138" s="5" t="s">
        <v>1</v>
      </c>
      <c r="F1138" s="6">
        <f>VLOOKUP(Players[Team],Teams[],2,FALSE)</f>
        <v>29</v>
      </c>
      <c r="G1138" s="3">
        <f>VLOOKUP(Players[Pos],Positions[],2,FALSE)</f>
        <v>1</v>
      </c>
      <c r="H1138" s="3" t="str">
        <f>CONCATENATE("INSERT INTO Players(playerName,positionId,teamId) VALUES ('",Players[Name],"',",Players[PositionId],",",Players[TeamId],")")</f>
        <v>INSERT INTO Players(playerName,positionId,teamId) VALUES ('Sean Mannion',1,29)</v>
      </c>
      <c r="I1138" s="3" t="str">
        <f>CONCATENATE("INSERT INTO Assignments(playerId,rosterId,round,pick) VALUES (",Players[PlayerId],",0,0,0)")</f>
        <v>INSERT INTO Assignments(playerId,rosterId,round,pick) VALUES (1137,0,0,0)</v>
      </c>
    </row>
    <row r="1139" spans="1:9" x14ac:dyDescent="0.25">
      <c r="A1139" s="16">
        <v>1138</v>
      </c>
      <c r="B1139" t="s">
        <v>774</v>
      </c>
      <c r="C1139" s="16">
        <v>1138</v>
      </c>
      <c r="D1139" s="16" t="s">
        <v>29</v>
      </c>
      <c r="E1139" s="16" t="s">
        <v>1</v>
      </c>
      <c r="F1139" s="6">
        <f>VLOOKUP(Players[Team],Teams[],2,FALSE)</f>
        <v>22</v>
      </c>
      <c r="G1139" s="3">
        <f>VLOOKUP(Players[Pos],Positions[],2,FALSE)</f>
        <v>1</v>
      </c>
      <c r="H1139" s="3" t="str">
        <f>CONCATENATE("INSERT INTO Players(playerName,positionId,teamId) VALUES ('",Players[Name],"',",Players[PositionId],",",Players[TeamId],")")</f>
        <v>INSERT INTO Players(playerName,positionId,teamId) VALUES ('Bryce Petty',1,22)</v>
      </c>
      <c r="I1139" s="3" t="str">
        <f>CONCATENATE("INSERT INTO Assignments(playerId,rosterId,round,pick) VALUES (",Players[PlayerId],",0,0,0)")</f>
        <v>INSERT INTO Assignments(playerId,rosterId,round,pick) VALUES (1138,0,0,0)</v>
      </c>
    </row>
    <row r="1140" spans="1:9" x14ac:dyDescent="0.25">
      <c r="A1140" s="16">
        <v>1139</v>
      </c>
      <c r="B1140" t="s">
        <v>546</v>
      </c>
      <c r="C1140" s="16">
        <v>1139</v>
      </c>
      <c r="D1140" s="5" t="s">
        <v>34</v>
      </c>
      <c r="E1140" s="5" t="s">
        <v>5</v>
      </c>
      <c r="F1140" s="6">
        <f>VLOOKUP(Players[Team],Teams[],2,FALSE)</f>
        <v>6</v>
      </c>
      <c r="G1140" s="3">
        <f>VLOOKUP(Players[Pos],Positions[],2,FALSE)</f>
        <v>2</v>
      </c>
      <c r="H1140" s="3" t="str">
        <f>CONCATENATE("INSERT INTO Players(playerName,positionId,teamId) VALUES ('",Players[Name],"',",Players[PositionId],",",Players[TeamId],")")</f>
        <v>INSERT INTO Players(playerName,positionId,teamId) VALUES ('Jeremy Langford',2,6)</v>
      </c>
      <c r="I1140" s="3" t="str">
        <f>CONCATENATE("INSERT INTO Assignments(playerId,rosterId,round,pick) VALUES (",Players[PlayerId],",0,0,0)")</f>
        <v>INSERT INTO Assignments(playerId,rosterId,round,pick) VALUES (1139,0,0,0)</v>
      </c>
    </row>
    <row r="1141" spans="1:9" x14ac:dyDescent="0.25">
      <c r="A1141" s="16">
        <v>1140</v>
      </c>
      <c r="B1141" t="s">
        <v>526</v>
      </c>
      <c r="C1141" s="16">
        <v>1140</v>
      </c>
      <c r="D1141" s="5" t="s">
        <v>12</v>
      </c>
      <c r="E1141" s="5" t="s">
        <v>5</v>
      </c>
      <c r="F1141" s="6">
        <f>VLOOKUP(Players[Team],Teams[],2,FALSE)</f>
        <v>31</v>
      </c>
      <c r="G1141" s="3">
        <f>VLOOKUP(Players[Pos],Positions[],2,FALSE)</f>
        <v>2</v>
      </c>
      <c r="H1141" s="3" t="str">
        <f>CONCATENATE("INSERT INTO Players(playerName,positionId,teamId) VALUES ('",Players[Name],"',",Players[PositionId],",",Players[TeamId],")")</f>
        <v>INSERT INTO Players(playerName,positionId,teamId) VALUES ('Jalston Fowler',2,31)</v>
      </c>
      <c r="I1141" s="3" t="str">
        <f>CONCATENATE("INSERT INTO Assignments(playerId,rosterId,round,pick) VALUES (",Players[PlayerId],",0,0,0)")</f>
        <v>INSERT INTO Assignments(playerId,rosterId,round,pick) VALUES (1140,0,0,0)</v>
      </c>
    </row>
    <row r="1142" spans="1:9" x14ac:dyDescent="0.25">
      <c r="A1142" s="16">
        <v>1141</v>
      </c>
      <c r="B1142" t="s">
        <v>470</v>
      </c>
      <c r="C1142" s="16">
        <v>1141</v>
      </c>
      <c r="D1142" s="16" t="s">
        <v>7</v>
      </c>
      <c r="E1142" s="16" t="s">
        <v>46</v>
      </c>
      <c r="F1142" s="6">
        <f>VLOOKUP(Players[Team],Teams[],2,FALSE)</f>
        <v>18</v>
      </c>
      <c r="G1142" s="3">
        <f>VLOOKUP(Players[Pos],Positions[],2,FALSE)</f>
        <v>4</v>
      </c>
      <c r="H1142" s="3" t="str">
        <f>CONCATENATE("INSERT INTO Players(playerName,positionId,teamId) VALUES ('",Players[Name],"',",Players[PositionId],",",Players[TeamId],")")</f>
        <v>INSERT INTO Players(playerName,positionId,teamId) VALUES ('Blake Bell',4,18)</v>
      </c>
      <c r="I1142" s="3" t="str">
        <f>CONCATENATE("INSERT INTO Assignments(playerId,rosterId,round,pick) VALUES (",Players[PlayerId],",0,0,0)")</f>
        <v>INSERT INTO Assignments(playerId,rosterId,round,pick) VALUES (1141,0,0,0)</v>
      </c>
    </row>
    <row r="1143" spans="1:9" x14ac:dyDescent="0.25">
      <c r="A1143" s="16">
        <v>1142</v>
      </c>
      <c r="B1143" t="s">
        <v>487</v>
      </c>
      <c r="C1143" s="16">
        <v>1142</v>
      </c>
      <c r="D1143" s="5" t="s">
        <v>10</v>
      </c>
      <c r="E1143" s="5" t="s">
        <v>14</v>
      </c>
      <c r="F1143" s="6">
        <f>VLOOKUP(Players[Team],Teams[],2,FALSE)</f>
        <v>3</v>
      </c>
      <c r="G1143" s="3">
        <f>VLOOKUP(Players[Pos],Positions[],2,FALSE)</f>
        <v>3</v>
      </c>
      <c r="H1143" s="3" t="str">
        <f>CONCATENATE("INSERT INTO Players(playerName,positionId,teamId) VALUES ('",Players[Name],"',",Players[PositionId],",",Players[TeamId],")")</f>
        <v>INSERT INTO Players(playerName,positionId,teamId) VALUES ('Vince Mayle',3,3)</v>
      </c>
      <c r="I1143" s="3" t="str">
        <f>CONCATENATE("INSERT INTO Assignments(playerId,rosterId,round,pick) VALUES (",Players[PlayerId],",0,0,0)")</f>
        <v>INSERT INTO Assignments(playerId,rosterId,round,pick) VALUES (1142,0,0,0)</v>
      </c>
    </row>
    <row r="1144" spans="1:9" x14ac:dyDescent="0.25">
      <c r="A1144" s="16">
        <v>1143</v>
      </c>
      <c r="B1144" t="s">
        <v>538</v>
      </c>
      <c r="C1144" s="16">
        <v>1143</v>
      </c>
      <c r="D1144" s="5" t="s">
        <v>60</v>
      </c>
      <c r="E1144" s="5" t="s">
        <v>5</v>
      </c>
      <c r="F1144" s="6">
        <f>VLOOKUP(Players[Team],Teams[],2,FALSE)</f>
        <v>27</v>
      </c>
      <c r="G1144" s="3">
        <f>VLOOKUP(Players[Pos],Positions[],2,FALSE)</f>
        <v>2</v>
      </c>
      <c r="H1144" s="3" t="str">
        <f>CONCATENATE("INSERT INTO Players(playerName,positionId,teamId) VALUES ('",Players[Name],"',",Players[PositionId],",",Players[TeamId],")")</f>
        <v>INSERT INTO Players(playerName,positionId,teamId) VALUES ('Mike Davis',2,27)</v>
      </c>
      <c r="I1144" s="3" t="str">
        <f>CONCATENATE("INSERT INTO Assignments(playerId,rosterId,round,pick) VALUES (",Players[PlayerId],",0,0,0)")</f>
        <v>INSERT INTO Assignments(playerId,rosterId,round,pick) VALUES (1143,0,0,0)</v>
      </c>
    </row>
    <row r="1145" spans="1:9" x14ac:dyDescent="0.25">
      <c r="A1145" s="16">
        <v>1144</v>
      </c>
      <c r="B1145" t="s">
        <v>505</v>
      </c>
      <c r="C1145" s="16">
        <v>1144</v>
      </c>
      <c r="D1145" s="16" t="s">
        <v>31</v>
      </c>
      <c r="E1145" s="16" t="s">
        <v>14</v>
      </c>
      <c r="F1145" s="6">
        <f>VLOOKUP(Players[Team],Teams[],2,FALSE)</f>
        <v>28</v>
      </c>
      <c r="G1145" s="3">
        <f>VLOOKUP(Players[Pos],Positions[],2,FALSE)</f>
        <v>3</v>
      </c>
      <c r="H1145" s="3" t="str">
        <f>CONCATENATE("INSERT INTO Players(playerName,positionId,teamId) VALUES ('",Players[Name],"',",Players[PositionId],",",Players[TeamId],")")</f>
        <v>INSERT INTO Players(playerName,positionId,teamId) VALUES ('DeAndre Smelter',3,28)</v>
      </c>
      <c r="I1145" s="3" t="str">
        <f>CONCATENATE("INSERT INTO Assignments(playerId,rosterId,round,pick) VALUES (",Players[PlayerId],",0,0,0)")</f>
        <v>INSERT INTO Assignments(playerId,rosterId,round,pick) VALUES (1144,0,0,0)</v>
      </c>
    </row>
    <row r="1146" spans="1:9" x14ac:dyDescent="0.25">
      <c r="A1146" s="16">
        <v>1145</v>
      </c>
      <c r="B1146" t="s">
        <v>396</v>
      </c>
      <c r="C1146" s="16">
        <v>1145</v>
      </c>
      <c r="D1146" s="16" t="s">
        <v>34</v>
      </c>
      <c r="E1146" s="16" t="s">
        <v>5</v>
      </c>
      <c r="F1146" s="6">
        <f>VLOOKUP(Players[Team],Teams[],2,FALSE)</f>
        <v>6</v>
      </c>
      <c r="G1146" s="3">
        <f>VLOOKUP(Players[Pos],Positions[],2,FALSE)</f>
        <v>2</v>
      </c>
      <c r="H1146" s="3" t="str">
        <f>CONCATENATE("INSERT INTO Players(playerName,positionId,teamId) VALUES ('",Players[Name],"',",Players[PositionId],",",Players[TeamId],")")</f>
        <v>INSERT INTO Players(playerName,positionId,teamId) VALUES ('David Cobb',2,6)</v>
      </c>
      <c r="I1146" s="3" t="str">
        <f>CONCATENATE("INSERT INTO Assignments(playerId,rosterId,round,pick) VALUES (",Players[PlayerId],",0,0,0)")</f>
        <v>INSERT INTO Assignments(playerId,rosterId,round,pick) VALUES (1145,0,0,0)</v>
      </c>
    </row>
    <row r="1147" spans="1:9" x14ac:dyDescent="0.25">
      <c r="A1147" s="16">
        <v>1146</v>
      </c>
      <c r="B1147" t="s">
        <v>1124</v>
      </c>
      <c r="C1147" s="16">
        <v>1146</v>
      </c>
      <c r="D1147" s="5" t="s">
        <v>577</v>
      </c>
      <c r="E1147" s="5" t="s">
        <v>14</v>
      </c>
      <c r="F1147" s="6">
        <f>VLOOKUP(Players[Team],Teams[],2,FALSE)</f>
        <v>15</v>
      </c>
      <c r="G1147" s="3">
        <f>VLOOKUP(Players[Pos],Positions[],2,FALSE)</f>
        <v>3</v>
      </c>
      <c r="H1147" s="3" t="str">
        <f>CONCATENATE("INSERT INTO Players(playerName,positionId,teamId) VALUES ('",Players[Name],"',",Players[PositionId],",",Players[TeamId],")")</f>
        <v>INSERT INTO Players(playerName,positionId,teamId) VALUES ('Rashad Greene Sr.',3,15)</v>
      </c>
      <c r="I1147" s="3" t="str">
        <f>CONCATENATE("INSERT INTO Assignments(playerId,rosterId,round,pick) VALUES (",Players[PlayerId],",0,0,0)")</f>
        <v>INSERT INTO Assignments(playerId,rosterId,round,pick) VALUES (1146,0,0,0)</v>
      </c>
    </row>
    <row r="1148" spans="1:9" x14ac:dyDescent="0.25">
      <c r="A1148" s="16">
        <v>1147</v>
      </c>
      <c r="B1148" t="s">
        <v>467</v>
      </c>
      <c r="C1148" s="16">
        <v>1147</v>
      </c>
      <c r="D1148" s="5" t="s">
        <v>34</v>
      </c>
      <c r="E1148" s="5" t="s">
        <v>46</v>
      </c>
      <c r="F1148" s="6">
        <f>VLOOKUP(Players[Team],Teams[],2,FALSE)</f>
        <v>6</v>
      </c>
      <c r="G1148" s="3">
        <f>VLOOKUP(Players[Pos],Positions[],2,FALSE)</f>
        <v>4</v>
      </c>
      <c r="H1148" s="3" t="str">
        <f>CONCATENATE("INSERT INTO Players(playerName,positionId,teamId) VALUES ('",Players[Name],"',",Players[PositionId],",",Players[TeamId],")")</f>
        <v>INSERT INTO Players(playerName,positionId,teamId) VALUES ('MyCole Pruitt',4,6)</v>
      </c>
      <c r="I1148" s="3" t="str">
        <f>CONCATENATE("INSERT INTO Assignments(playerId,rosterId,round,pick) VALUES (",Players[PlayerId],",0,0,0)")</f>
        <v>INSERT INTO Assignments(playerId,rosterId,round,pick) VALUES (1147,0,0,0)</v>
      </c>
    </row>
    <row r="1149" spans="1:9" x14ac:dyDescent="0.25">
      <c r="A1149" s="16">
        <v>1148</v>
      </c>
      <c r="B1149" t="s">
        <v>564</v>
      </c>
      <c r="C1149" s="16">
        <v>1148</v>
      </c>
      <c r="D1149" s="16" t="s">
        <v>577</v>
      </c>
      <c r="E1149" s="16" t="s">
        <v>14</v>
      </c>
      <c r="F1149" s="6">
        <f>VLOOKUP(Players[Team],Teams[],2,FALSE)</f>
        <v>15</v>
      </c>
      <c r="G1149" s="3">
        <f>VLOOKUP(Players[Pos],Positions[],2,FALSE)</f>
        <v>3</v>
      </c>
      <c r="H1149" s="3" t="str">
        <f>CONCATENATE("INSERT INTO Players(playerName,positionId,teamId) VALUES ('",Players[Name],"',",Players[PositionId],",",Players[TeamId],")")</f>
        <v>INSERT INTO Players(playerName,positionId,teamId) VALUES ('Bryan Walters',3,15)</v>
      </c>
      <c r="I1149" s="3" t="str">
        <f>CONCATENATE("INSERT INTO Assignments(playerId,rosterId,round,pick) VALUES (",Players[PlayerId],",0,0,0)")</f>
        <v>INSERT INTO Assignments(playerId,rosterId,round,pick) VALUES (1148,0,0,0)</v>
      </c>
    </row>
    <row r="1150" spans="1:9" x14ac:dyDescent="0.25">
      <c r="A1150" s="16">
        <v>1149</v>
      </c>
      <c r="B1150" t="s">
        <v>571</v>
      </c>
      <c r="C1150" s="16">
        <v>1149</v>
      </c>
      <c r="D1150" s="16" t="s">
        <v>17</v>
      </c>
      <c r="E1150" s="16" t="s">
        <v>1</v>
      </c>
      <c r="F1150" s="6">
        <f>VLOOKUP(Players[Team],Teams[],2,FALSE)</f>
        <v>12</v>
      </c>
      <c r="G1150" s="3">
        <f>VLOOKUP(Players[Pos],Positions[],2,FALSE)</f>
        <v>1</v>
      </c>
      <c r="H1150" s="3" t="str">
        <f>CONCATENATE("INSERT INTO Players(playerName,positionId,teamId) VALUES ('",Players[Name],"',",Players[PositionId],",",Players[TeamId],")")</f>
        <v>INSERT INTO Players(playerName,positionId,teamId) VALUES ('Brett Hundley',1,12)</v>
      </c>
      <c r="I1150" s="3" t="str">
        <f>CONCATENATE("INSERT INTO Assignments(playerId,rosterId,round,pick) VALUES (",Players[PlayerId],",0,0,0)")</f>
        <v>INSERT INTO Assignments(playerId,rosterId,round,pick) VALUES (1149,0,0,0)</v>
      </c>
    </row>
    <row r="1151" spans="1:9" x14ac:dyDescent="0.25">
      <c r="A1151" s="16">
        <v>1150</v>
      </c>
      <c r="B1151" t="s">
        <v>504</v>
      </c>
      <c r="C1151" s="16">
        <v>1150</v>
      </c>
      <c r="D1151" s="5" t="s">
        <v>10</v>
      </c>
      <c r="E1151" s="5" t="s">
        <v>14</v>
      </c>
      <c r="F1151" s="6">
        <f>VLOOKUP(Players[Team],Teams[],2,FALSE)</f>
        <v>3</v>
      </c>
      <c r="G1151" s="3">
        <f>VLOOKUP(Players[Pos],Positions[],2,FALSE)</f>
        <v>3</v>
      </c>
      <c r="H1151" s="3" t="str">
        <f>CONCATENATE("INSERT INTO Players(playerName,positionId,teamId) VALUES ('",Players[Name],"',",Players[PositionId],",",Players[TeamId],")")</f>
        <v>INSERT INTO Players(playerName,positionId,teamId) VALUES ('Kenny Bell',3,3)</v>
      </c>
      <c r="I1151" s="3" t="str">
        <f>CONCATENATE("INSERT INTO Assignments(playerId,rosterId,round,pick) VALUES (",Players[PlayerId],",0,0,0)")</f>
        <v>INSERT INTO Assignments(playerId,rosterId,round,pick) VALUES (1150,0,0,0)</v>
      </c>
    </row>
    <row r="1152" spans="1:9" x14ac:dyDescent="0.25">
      <c r="A1152" s="16">
        <v>1151</v>
      </c>
      <c r="B1152" t="s">
        <v>545</v>
      </c>
      <c r="C1152" s="16">
        <v>1151</v>
      </c>
      <c r="D1152" s="5" t="s">
        <v>34</v>
      </c>
      <c r="E1152" s="5" t="s">
        <v>5</v>
      </c>
      <c r="F1152" s="6">
        <f>VLOOKUP(Players[Team],Teams[],2,FALSE)</f>
        <v>6</v>
      </c>
      <c r="G1152" s="3">
        <f>VLOOKUP(Players[Pos],Positions[],2,FALSE)</f>
        <v>2</v>
      </c>
      <c r="H1152" s="3" t="str">
        <f>CONCATENATE("INSERT INTO Players(playerName,positionId,teamId) VALUES ('",Players[Name],"',",Players[PositionId],",",Players[TeamId],")")</f>
        <v>INSERT INTO Players(playerName,positionId,teamId) VALUES ('Michael Burton',2,6)</v>
      </c>
      <c r="I1152" s="3" t="str">
        <f>CONCATENATE("INSERT INTO Assignments(playerId,rosterId,round,pick) VALUES (",Players[PlayerId],",0,0,0)")</f>
        <v>INSERT INTO Assignments(playerId,rosterId,round,pick) VALUES (1151,0,0,0)</v>
      </c>
    </row>
    <row r="1153" spans="1:9" x14ac:dyDescent="0.25">
      <c r="A1153" s="16">
        <v>1152</v>
      </c>
      <c r="B1153" t="s">
        <v>686</v>
      </c>
      <c r="C1153" s="16">
        <v>1152</v>
      </c>
      <c r="D1153" s="5" t="s">
        <v>577</v>
      </c>
      <c r="E1153" s="5" t="s">
        <v>46</v>
      </c>
      <c r="F1153" s="6">
        <f>VLOOKUP(Players[Team],Teams[],2,FALSE)</f>
        <v>15</v>
      </c>
      <c r="G1153" s="3">
        <f>VLOOKUP(Players[Pos],Positions[],2,FALSE)</f>
        <v>4</v>
      </c>
      <c r="H1153" s="3" t="str">
        <f>CONCATENATE("INSERT INTO Players(playerName,positionId,teamId) VALUES ('",Players[Name],"',",Players[PositionId],",",Players[TeamId],")")</f>
        <v>INSERT INTO Players(playerName,positionId,teamId) VALUES ('James OShaughnessy',4,15)</v>
      </c>
      <c r="I1153" s="3" t="str">
        <f>CONCATENATE("INSERT INTO Assignments(playerId,rosterId,round,pick) VALUES (",Players[PlayerId],",0,0,0)")</f>
        <v>INSERT INTO Assignments(playerId,rosterId,round,pick) VALUES (1152,0,0,0)</v>
      </c>
    </row>
    <row r="1154" spans="1:9" x14ac:dyDescent="0.25">
      <c r="A1154" s="16">
        <v>1153</v>
      </c>
      <c r="B1154" t="s">
        <v>1022</v>
      </c>
      <c r="C1154" s="16">
        <v>1153</v>
      </c>
      <c r="D1154" s="5" t="s">
        <v>4</v>
      </c>
      <c r="E1154" s="5" t="s">
        <v>14</v>
      </c>
      <c r="F1154" s="6">
        <f>VLOOKUP(Players[Team],Teams[],2,FALSE)</f>
        <v>13</v>
      </c>
      <c r="G1154" s="3">
        <f>VLOOKUP(Players[Pos],Positions[],2,FALSE)</f>
        <v>3</v>
      </c>
      <c r="H1154" s="3" t="str">
        <f>CONCATENATE("INSERT INTO Players(playerName,positionId,teamId) VALUES ('",Players[Name],"',",Players[PositionId],",",Players[TeamId],")")</f>
        <v>INSERT INTO Players(playerName,positionId,teamId) VALUES ('Keith Mumphery',3,13)</v>
      </c>
      <c r="I1154" s="3" t="str">
        <f>CONCATENATE("INSERT INTO Assignments(playerId,rosterId,round,pick) VALUES (",Players[PlayerId],",0,0,0)")</f>
        <v>INSERT INTO Assignments(playerId,rosterId,round,pick) VALUES (1153,0,0,0)</v>
      </c>
    </row>
    <row r="1155" spans="1:9" x14ac:dyDescent="0.25">
      <c r="A1155" s="16">
        <v>1154</v>
      </c>
      <c r="B1155" t="s">
        <v>1012</v>
      </c>
      <c r="C1155" s="16">
        <v>1154</v>
      </c>
      <c r="D1155" s="5" t="s">
        <v>56</v>
      </c>
      <c r="E1155" s="5" t="s">
        <v>14</v>
      </c>
      <c r="F1155" s="6">
        <f>VLOOKUP(Players[Team],Teams[],2,FALSE)</f>
        <v>4</v>
      </c>
      <c r="G1155" s="3">
        <f>VLOOKUP(Players[Pos],Positions[],2,FALSE)</f>
        <v>3</v>
      </c>
      <c r="H1155" s="3" t="str">
        <f>CONCATENATE("INSERT INTO Players(playerName,positionId,teamId) VALUES ('",Players[Name],"',",Players[PositionId],",",Players[TeamId],")")</f>
        <v>INSERT INTO Players(playerName,positionId,teamId) VALUES ('Kaelin Clay',3,4)</v>
      </c>
      <c r="I1155" s="3" t="str">
        <f>CONCATENATE("INSERT INTO Assignments(playerId,rosterId,round,pick) VALUES (",Players[PlayerId],",0,0,0)")</f>
        <v>INSERT INTO Assignments(playerId,rosterId,round,pick) VALUES (1154,0,0,0)</v>
      </c>
    </row>
    <row r="1156" spans="1:9" x14ac:dyDescent="0.25">
      <c r="A1156" s="16">
        <v>1155</v>
      </c>
      <c r="B1156" t="s">
        <v>514</v>
      </c>
      <c r="C1156" s="16">
        <v>1155</v>
      </c>
      <c r="D1156" s="16" t="s">
        <v>695</v>
      </c>
      <c r="E1156" s="16" t="s">
        <v>14</v>
      </c>
      <c r="F1156" s="6">
        <f>VLOOKUP(Players[Team],Teams[],2,FALSE)</f>
        <v>26</v>
      </c>
      <c r="G1156" s="3">
        <f>VLOOKUP(Players[Pos],Positions[],2,FALSE)</f>
        <v>3</v>
      </c>
      <c r="H1156" s="3" t="str">
        <f>CONCATENATE("INSERT INTO Players(playerName,positionId,teamId) VALUES ('",Players[Name],"',",Players[PositionId],",",Players[TeamId],")")</f>
        <v>INSERT INTO Players(playerName,positionId,teamId) VALUES ('Geremy Davis',3,26)</v>
      </c>
      <c r="I1156" s="3" t="str">
        <f>CONCATENATE("INSERT INTO Assignments(playerId,rosterId,round,pick) VALUES (",Players[PlayerId],",0,0,0)")</f>
        <v>INSERT INTO Assignments(playerId,rosterId,round,pick) VALUES (1155,0,0,0)</v>
      </c>
    </row>
    <row r="1157" spans="1:9" x14ac:dyDescent="0.25">
      <c r="A1157" s="16">
        <v>1156</v>
      </c>
      <c r="B1157" t="s">
        <v>609</v>
      </c>
      <c r="C1157" s="16">
        <v>1156</v>
      </c>
      <c r="D1157" s="5" t="s">
        <v>56</v>
      </c>
      <c r="E1157" s="5" t="s">
        <v>46</v>
      </c>
      <c r="F1157" s="6">
        <f>VLOOKUP(Players[Team],Teams[],2,FALSE)</f>
        <v>4</v>
      </c>
      <c r="G1157" s="3">
        <f>VLOOKUP(Players[Pos],Positions[],2,FALSE)</f>
        <v>4</v>
      </c>
      <c r="H1157" s="3" t="str">
        <f>CONCATENATE("INSERT INTO Players(playerName,positionId,teamId) VALUES ('",Players[Name],"',",Players[PositionId],",",Players[TeamId],")")</f>
        <v>INSERT INTO Players(playerName,positionId,teamId) VALUES ('Nick OLeary',4,4)</v>
      </c>
      <c r="I1157" s="3" t="str">
        <f>CONCATENATE("INSERT INTO Assignments(playerId,rosterId,round,pick) VALUES (",Players[PlayerId],",0,0,0)")</f>
        <v>INSERT INTO Assignments(playerId,rosterId,round,pick) VALUES (1156,0,0,0)</v>
      </c>
    </row>
    <row r="1158" spans="1:9" x14ac:dyDescent="0.25">
      <c r="A1158" s="16">
        <v>1157</v>
      </c>
      <c r="B1158" t="s">
        <v>588</v>
      </c>
      <c r="C1158" s="16">
        <v>1157</v>
      </c>
      <c r="D1158" s="5" t="s">
        <v>60</v>
      </c>
      <c r="E1158" s="5" t="s">
        <v>5</v>
      </c>
      <c r="F1158" s="6">
        <f>VLOOKUP(Players[Team],Teams[],2,FALSE)</f>
        <v>27</v>
      </c>
      <c r="G1158" s="3">
        <f>VLOOKUP(Players[Pos],Positions[],2,FALSE)</f>
        <v>2</v>
      </c>
      <c r="H1158" s="3" t="str">
        <f>CONCATENATE("INSERT INTO Players(playerName,positionId,teamId) VALUES ('",Players[Name],"',",Players[PositionId],",",Players[TeamId],")")</f>
        <v>INSERT INTO Players(playerName,positionId,teamId) VALUES ('Malcolm Johnson',2,27)</v>
      </c>
      <c r="I1158" s="3" t="str">
        <f>CONCATENATE("INSERT INTO Assignments(playerId,rosterId,round,pick) VALUES (",Players[PlayerId],",0,0,0)")</f>
        <v>INSERT INTO Assignments(playerId,rosterId,round,pick) VALUES (1157,0,0,0)</v>
      </c>
    </row>
    <row r="1159" spans="1:9" x14ac:dyDescent="0.25">
      <c r="A1159" s="16">
        <v>1158</v>
      </c>
      <c r="B1159" t="s">
        <v>1122</v>
      </c>
      <c r="C1159" s="16">
        <v>1158</v>
      </c>
      <c r="D1159" s="5" t="s">
        <v>41</v>
      </c>
      <c r="E1159" s="5" t="s">
        <v>46</v>
      </c>
      <c r="F1159" s="6">
        <f>VLOOKUP(Players[Team],Teams[],2,FALSE)</f>
        <v>8</v>
      </c>
      <c r="G1159" s="3">
        <f>VLOOKUP(Players[Pos],Positions[],2,FALSE)</f>
        <v>4</v>
      </c>
      <c r="H1159" s="3" t="str">
        <f>CONCATENATE("INSERT INTO Players(playerName,positionId,teamId) VALUES ('",Players[Name],"',",Players[PositionId],",",Players[TeamId],")")</f>
        <v>INSERT INTO Players(playerName,positionId,teamId) VALUES ('Randall Telfer',4,8)</v>
      </c>
      <c r="I1159" s="3" t="str">
        <f>CONCATENATE("INSERT INTO Assignments(playerId,rosterId,round,pick) VALUES (",Players[PlayerId],",0,0,0)")</f>
        <v>INSERT INTO Assignments(playerId,rosterId,round,pick) VALUES (1158,0,0,0)</v>
      </c>
    </row>
    <row r="1160" spans="1:9" x14ac:dyDescent="0.25">
      <c r="A1160" s="16">
        <v>1159</v>
      </c>
      <c r="B1160" t="s">
        <v>508</v>
      </c>
      <c r="C1160" s="16">
        <v>1159</v>
      </c>
      <c r="D1160" s="16" t="s">
        <v>10</v>
      </c>
      <c r="E1160" s="16" t="s">
        <v>46</v>
      </c>
      <c r="F1160" s="6">
        <f>VLOOKUP(Players[Team],Teams[],2,FALSE)</f>
        <v>3</v>
      </c>
      <c r="G1160" s="3">
        <f>VLOOKUP(Players[Pos],Positions[],2,FALSE)</f>
        <v>4</v>
      </c>
      <c r="H1160" s="3" t="str">
        <f>CONCATENATE("INSERT INTO Players(playerName,positionId,teamId) VALUES ('",Players[Name],"',",Players[PositionId],",",Players[TeamId],")")</f>
        <v>INSERT INTO Players(playerName,positionId,teamId) VALUES ('Darren Waller',4,3)</v>
      </c>
      <c r="I1160" s="3" t="str">
        <f>CONCATENATE("INSERT INTO Assignments(playerId,rosterId,round,pick) VALUES (",Players[PlayerId],",0,0,0)")</f>
        <v>INSERT INTO Assignments(playerId,rosterId,round,pick) VALUES (1159,0,0,0)</v>
      </c>
    </row>
    <row r="1161" spans="1:9" x14ac:dyDescent="0.25">
      <c r="A1161" s="16">
        <v>1160</v>
      </c>
      <c r="B1161" t="s">
        <v>551</v>
      </c>
      <c r="C1161" s="16">
        <v>1160</v>
      </c>
      <c r="D1161" s="19" t="s">
        <v>17</v>
      </c>
      <c r="E1161" s="19" t="s">
        <v>5</v>
      </c>
      <c r="F1161" s="6">
        <f>VLOOKUP(Players[Team],Teams[],2,FALSE)</f>
        <v>12</v>
      </c>
      <c r="G1161" s="3">
        <f>VLOOKUP(Players[Pos],Positions[],2,FALSE)</f>
        <v>2</v>
      </c>
      <c r="H1161" s="3" t="str">
        <f>CONCATENATE("INSERT INTO Players(playerName,positionId,teamId) VALUES ('",Players[Name],"',",Players[PositionId],",",Players[TeamId],")")</f>
        <v>INSERT INTO Players(playerName,positionId,teamId) VALUES ('Aaron Ripkowski',2,12)</v>
      </c>
      <c r="I1161" s="3" t="str">
        <f>CONCATENATE("INSERT INTO Assignments(playerId,rosterId,round,pick) VALUES (",Players[PlayerId],",0,0,0)")</f>
        <v>INSERT INTO Assignments(playerId,rosterId,round,pick) VALUES (1160,0,0,0)</v>
      </c>
    </row>
    <row r="1162" spans="1:9" x14ac:dyDescent="0.25">
      <c r="A1162" s="16">
        <v>1161</v>
      </c>
      <c r="B1162" t="s">
        <v>440</v>
      </c>
      <c r="C1162" s="16">
        <v>1161</v>
      </c>
      <c r="D1162" s="5" t="s">
        <v>24</v>
      </c>
      <c r="E1162" s="5" t="s">
        <v>46</v>
      </c>
      <c r="F1162" s="6">
        <f>VLOOKUP(Players[Team],Teams[],2,FALSE)</f>
        <v>11</v>
      </c>
      <c r="G1162" s="3">
        <f>VLOOKUP(Players[Pos],Positions[],2,FALSE)</f>
        <v>4</v>
      </c>
      <c r="H1162" s="3" t="str">
        <f>CONCATENATE("INSERT INTO Players(playerName,positionId,teamId) VALUES ('",Players[Name],"',",Players[PositionId],",",Players[TeamId],")")</f>
        <v>INSERT INTO Players(playerName,positionId,teamId) VALUES ('Kennard Backman',4,11)</v>
      </c>
      <c r="I1162" s="3" t="str">
        <f>CONCATENATE("INSERT INTO Assignments(playerId,rosterId,round,pick) VALUES (",Players[PlayerId],",0,0,0)")</f>
        <v>INSERT INTO Assignments(playerId,rosterId,round,pick) VALUES (1161,0,0,0)</v>
      </c>
    </row>
    <row r="1163" spans="1:9" x14ac:dyDescent="0.25">
      <c r="A1163" s="16">
        <v>1162</v>
      </c>
      <c r="B1163" t="s">
        <v>509</v>
      </c>
      <c r="C1163" s="16">
        <v>1162</v>
      </c>
      <c r="D1163" s="5" t="s">
        <v>577</v>
      </c>
      <c r="E1163" s="5" t="s">
        <v>46</v>
      </c>
      <c r="F1163" s="6">
        <f>VLOOKUP(Players[Team],Teams[],2,FALSE)</f>
        <v>15</v>
      </c>
      <c r="G1163" s="3">
        <f>VLOOKUP(Players[Pos],Positions[],2,FALSE)</f>
        <v>4</v>
      </c>
      <c r="H1163" s="3" t="str">
        <f>CONCATENATE("INSERT INTO Players(playerName,positionId,teamId) VALUES ('",Players[Name],"',",Players[PositionId],",",Players[TeamId],")")</f>
        <v>INSERT INTO Players(playerName,positionId,teamId) VALUES ('Neal Sterling',4,15)</v>
      </c>
      <c r="I1163" s="3" t="str">
        <f>CONCATENATE("INSERT INTO Assignments(playerId,rosterId,round,pick) VALUES (",Players[PlayerId],",0,0,0)")</f>
        <v>INSERT INTO Assignments(playerId,rosterId,round,pick) VALUES (1162,0,0,0)</v>
      </c>
    </row>
    <row r="1164" spans="1:9" x14ac:dyDescent="0.25">
      <c r="A1164" s="16">
        <v>1163</v>
      </c>
      <c r="B1164" t="s">
        <v>745</v>
      </c>
      <c r="C1164" s="16">
        <v>1163</v>
      </c>
      <c r="D1164" s="16" t="s">
        <v>577</v>
      </c>
      <c r="E1164" s="16" t="s">
        <v>46</v>
      </c>
      <c r="F1164" s="6">
        <f>VLOOKUP(Players[Team],Teams[],2,FALSE)</f>
        <v>15</v>
      </c>
      <c r="G1164" s="3">
        <f>VLOOKUP(Players[Pos],Positions[],2,FALSE)</f>
        <v>4</v>
      </c>
      <c r="H1164" s="3" t="str">
        <f>CONCATENATE("INSERT INTO Players(playerName,positionId,teamId) VALUES ('",Players[Name],"',",Players[PositionId],",",Players[TeamId],")")</f>
        <v>INSERT INTO Players(playerName,positionId,teamId) VALUES ('Ben Koyack',4,15)</v>
      </c>
      <c r="I1164" s="3" t="str">
        <f>CONCATENATE("INSERT INTO Assignments(playerId,rosterId,round,pick) VALUES (",Players[PlayerId],",0,0,0)")</f>
        <v>INSERT INTO Assignments(playerId,rosterId,round,pick) VALUES (1163,0,0,0)</v>
      </c>
    </row>
    <row r="1165" spans="1:9" x14ac:dyDescent="0.25">
      <c r="A1165" s="16">
        <v>1164</v>
      </c>
      <c r="B1165" t="s">
        <v>1063</v>
      </c>
      <c r="C1165" s="16">
        <v>1164</v>
      </c>
      <c r="D1165" s="5" t="s">
        <v>29</v>
      </c>
      <c r="E1165" s="5" t="s">
        <v>5</v>
      </c>
      <c r="F1165" s="6">
        <f>VLOOKUP(Players[Team],Teams[],2,FALSE)</f>
        <v>22</v>
      </c>
      <c r="G1165" s="3">
        <f>VLOOKUP(Players[Pos],Positions[],2,FALSE)</f>
        <v>2</v>
      </c>
      <c r="H1165" s="3" t="str">
        <f>CONCATENATE("INSERT INTO Players(playerName,positionId,teamId) VALUES ('",Players[Name],"',",Players[PositionId],",",Players[TeamId],")")</f>
        <v>INSERT INTO Players(playerName,positionId,teamId) VALUES ('Marcus Murphy',2,22)</v>
      </c>
      <c r="I1165" s="3" t="str">
        <f>CONCATENATE("INSERT INTO Assignments(playerId,rosterId,round,pick) VALUES (",Players[PlayerId],",0,0,0)")</f>
        <v>INSERT INTO Assignments(playerId,rosterId,round,pick) VALUES (1164,0,0,0)</v>
      </c>
    </row>
    <row r="1166" spans="1:9" x14ac:dyDescent="0.25">
      <c r="A1166" s="16">
        <v>1165</v>
      </c>
      <c r="B1166" t="s">
        <v>1295</v>
      </c>
      <c r="C1166" s="16">
        <v>1165</v>
      </c>
      <c r="D1166" s="16" t="s">
        <v>695</v>
      </c>
      <c r="E1166" s="16" t="s">
        <v>14</v>
      </c>
      <c r="F1166" s="6">
        <f>VLOOKUP(Players[Team],Teams[],2,FALSE)</f>
        <v>26</v>
      </c>
      <c r="G1166" s="3">
        <f>VLOOKUP(Players[Pos],Positions[],2,FALSE)</f>
        <v>3</v>
      </c>
      <c r="H1166" s="3" t="str">
        <f>CONCATENATE("INSERT INTO Players(playerName,positionId,teamId) VALUES ('",Players[Name],"',",Players[PositionId],",",Players[TeamId],")")</f>
        <v>INSERT INTO Players(playerName,positionId,teamId) VALUES ('DaRon Brown',3,26)</v>
      </c>
      <c r="I1166" s="3" t="str">
        <f>CONCATENATE("INSERT INTO Assignments(playerId,rosterId,round,pick) VALUES (",Players[PlayerId],",0,0,0)")</f>
        <v>INSERT INTO Assignments(playerId,rosterId,round,pick) VALUES (1165,0,0,0)</v>
      </c>
    </row>
    <row r="1167" spans="1:9" x14ac:dyDescent="0.25">
      <c r="A1167" s="16">
        <v>1166</v>
      </c>
      <c r="B1167" t="s">
        <v>515</v>
      </c>
      <c r="C1167" s="16">
        <v>1166</v>
      </c>
      <c r="D1167" s="16" t="s">
        <v>56</v>
      </c>
      <c r="E1167" s="16" t="s">
        <v>14</v>
      </c>
      <c r="F1167" s="6">
        <f>VLOOKUP(Players[Team],Teams[],2,FALSE)</f>
        <v>4</v>
      </c>
      <c r="G1167" s="3">
        <f>VLOOKUP(Players[Pos],Positions[],2,FALSE)</f>
        <v>3</v>
      </c>
      <c r="H1167" s="3" t="str">
        <f>CONCATENATE("INSERT INTO Players(playerName,positionId,teamId) VALUES ('",Players[Name],"',",Players[PositionId],",",Players[TeamId],")")</f>
        <v>INSERT INTO Players(playerName,positionId,teamId) VALUES ('Dezmin Lewis',3,4)</v>
      </c>
      <c r="I1167" s="3" t="str">
        <f>CONCATENATE("INSERT INTO Assignments(playerId,rosterId,round,pick) VALUES (",Players[PlayerId],",0,0,0)")</f>
        <v>INSERT INTO Assignments(playerId,rosterId,round,pick) VALUES (1166,0,0,0)</v>
      </c>
    </row>
    <row r="1168" spans="1:9" x14ac:dyDescent="0.25">
      <c r="A1168" s="16">
        <v>1167</v>
      </c>
      <c r="B1168" t="s">
        <v>1032</v>
      </c>
      <c r="C1168" s="16">
        <v>1167</v>
      </c>
      <c r="D1168" s="5" t="s">
        <v>68</v>
      </c>
      <c r="E1168" s="5" t="s">
        <v>5</v>
      </c>
      <c r="F1168" s="6">
        <f>VLOOKUP(Players[Team],Teams[],2,FALSE)</f>
        <v>32</v>
      </c>
      <c r="G1168" s="3">
        <f>VLOOKUP(Players[Pos],Positions[],2,FALSE)</f>
        <v>2</v>
      </c>
      <c r="H1168" s="3" t="str">
        <f>CONCATENATE("INSERT INTO Players(playerName,positionId,teamId) VALUES ('",Players[Name],"',",Players[PositionId],",",Players[TeamId],")")</f>
        <v>INSERT INTO Players(playerName,positionId,teamId) VALUES ('Kenny Hilliard',2,32)</v>
      </c>
      <c r="I1168" s="3" t="str">
        <f>CONCATENATE("INSERT INTO Assignments(playerId,rosterId,round,pick) VALUES (",Players[PlayerId],",0,0,0)")</f>
        <v>INSERT INTO Assignments(playerId,rosterId,round,pick) VALUES (1167,0,0,0)</v>
      </c>
    </row>
    <row r="1169" spans="1:9" x14ac:dyDescent="0.25">
      <c r="A1169" s="16">
        <v>1168</v>
      </c>
      <c r="B1169" t="s">
        <v>1064</v>
      </c>
      <c r="C1169" s="16">
        <v>1168</v>
      </c>
      <c r="D1169" s="5" t="s">
        <v>41</v>
      </c>
      <c r="E1169" s="5" t="s">
        <v>14</v>
      </c>
      <c r="F1169" s="6">
        <f>VLOOKUP(Players[Team],Teams[],2,FALSE)</f>
        <v>8</v>
      </c>
      <c r="G1169" s="3">
        <f>VLOOKUP(Players[Pos],Positions[],2,FALSE)</f>
        <v>3</v>
      </c>
      <c r="H1169" s="3" t="str">
        <f>CONCATENATE("INSERT INTO Players(playerName,positionId,teamId) VALUES ('",Players[Name],"',",Players[PositionId],",",Players[TeamId],")")</f>
        <v>INSERT INTO Players(playerName,positionId,teamId) VALUES ('Mario Alford',3,8)</v>
      </c>
      <c r="I1169" s="3" t="str">
        <f>CONCATENATE("INSERT INTO Assignments(playerId,rosterId,round,pick) VALUES (",Players[PlayerId],",0,0,0)")</f>
        <v>INSERT INTO Assignments(playerId,rosterId,round,pick) VALUES (1168,0,0,0)</v>
      </c>
    </row>
    <row r="1170" spans="1:9" x14ac:dyDescent="0.25">
      <c r="A1170" s="16">
        <v>1169</v>
      </c>
      <c r="B1170" t="s">
        <v>499</v>
      </c>
      <c r="C1170" s="16">
        <v>1169</v>
      </c>
      <c r="D1170" s="5" t="s">
        <v>34</v>
      </c>
      <c r="E1170" s="5" t="s">
        <v>14</v>
      </c>
      <c r="F1170" s="6">
        <f>VLOOKUP(Players[Team],Teams[],2,FALSE)</f>
        <v>6</v>
      </c>
      <c r="G1170" s="3">
        <f>VLOOKUP(Players[Pos],Positions[],2,FALSE)</f>
        <v>3</v>
      </c>
      <c r="H1170" s="3" t="str">
        <f>CONCATENATE("INSERT INTO Players(playerName,positionId,teamId) VALUES ('",Players[Name],"',",Players[PositionId],",",Players[TeamId],")")</f>
        <v>INSERT INTO Players(playerName,positionId,teamId) VALUES ('Tre McBride',3,6)</v>
      </c>
      <c r="I1170" s="3" t="str">
        <f>CONCATENATE("INSERT INTO Assignments(playerId,rosterId,round,pick) VALUES (",Players[PlayerId],",0,0,0)")</f>
        <v>INSERT INTO Assignments(playerId,rosterId,round,pick) VALUES (1169,0,0,0)</v>
      </c>
    </row>
    <row r="1171" spans="1:9" x14ac:dyDescent="0.25">
      <c r="A1171" s="16">
        <v>1170</v>
      </c>
      <c r="B1171" t="s">
        <v>460</v>
      </c>
      <c r="C1171" s="16">
        <v>1170</v>
      </c>
      <c r="D1171" s="16" t="s">
        <v>37</v>
      </c>
      <c r="E1171" s="16" t="s">
        <v>46</v>
      </c>
      <c r="F1171" s="6">
        <f>VLOOKUP(Players[Team],Teams[],2,FALSE)</f>
        <v>9</v>
      </c>
      <c r="G1171" s="3">
        <f>VLOOKUP(Players[Pos],Positions[],2,FALSE)</f>
        <v>4</v>
      </c>
      <c r="H1171" s="3" t="str">
        <f>CONCATENATE("INSERT INTO Players(playerName,positionId,teamId) VALUES ('",Players[Name],"',",Players[PositionId],",",Players[TeamId],")")</f>
        <v>INSERT INTO Players(playerName,positionId,teamId) VALUES ('Geoff Swaim',4,9)</v>
      </c>
      <c r="I1171" s="3" t="str">
        <f>CONCATENATE("INSERT INTO Assignments(playerId,rosterId,round,pick) VALUES (",Players[PlayerId],",0,0,0)")</f>
        <v>INSERT INTO Assignments(playerId,rosterId,round,pick) VALUES (1170,0,0,0)</v>
      </c>
    </row>
    <row r="1172" spans="1:9" x14ac:dyDescent="0.25">
      <c r="A1172" s="16">
        <v>1171</v>
      </c>
      <c r="B1172" t="s">
        <v>454</v>
      </c>
      <c r="C1172" s="16">
        <v>1171</v>
      </c>
      <c r="D1172" s="16" t="s">
        <v>56</v>
      </c>
      <c r="E1172" s="16" t="s">
        <v>46</v>
      </c>
      <c r="F1172" s="6">
        <f>VLOOKUP(Players[Team],Teams[],2,FALSE)</f>
        <v>4</v>
      </c>
      <c r="G1172" s="3">
        <f>VLOOKUP(Players[Pos],Positions[],2,FALSE)</f>
        <v>4</v>
      </c>
      <c r="H1172" s="3" t="str">
        <f>CONCATENATE("INSERT INTO Players(playerName,positionId,teamId) VALUES ('",Players[Name],"',",Players[PositionId],",",Players[TeamId],")")</f>
        <v>INSERT INTO Players(playerName,positionId,teamId) VALUES ('Busta Anderson',4,4)</v>
      </c>
      <c r="I1172" s="3" t="str">
        <f>CONCATENATE("INSERT INTO Assignments(playerId,rosterId,round,pick) VALUES (",Players[PlayerId],",0,0,0)")</f>
        <v>INSERT INTO Assignments(playerId,rosterId,round,pick) VALUES (1171,0,0,0)</v>
      </c>
    </row>
    <row r="1173" spans="1:9" x14ac:dyDescent="0.25">
      <c r="A1173" s="16">
        <v>1172</v>
      </c>
      <c r="B1173" t="s">
        <v>913</v>
      </c>
      <c r="C1173" s="16">
        <v>1172</v>
      </c>
      <c r="D1173" s="5" t="s">
        <v>23</v>
      </c>
      <c r="E1173" s="5" t="s">
        <v>46</v>
      </c>
      <c r="F1173" s="6">
        <f>VLOOKUP(Players[Team],Teams[],2,FALSE)</f>
        <v>1</v>
      </c>
      <c r="G1173" s="3">
        <f>VLOOKUP(Players[Pos],Positions[],2,FALSE)</f>
        <v>4</v>
      </c>
      <c r="H1173" s="3" t="str">
        <f>CONCATENATE("INSERT INTO Players(playerName,positionId,teamId) VALUES ('",Players[Name],"',",Players[PositionId],",",Players[TeamId],")")</f>
        <v>INSERT INTO Players(playerName,positionId,teamId) VALUES ('Gerald Christian',4,1)</v>
      </c>
      <c r="I1173" s="3" t="str">
        <f>CONCATENATE("INSERT INTO Assignments(playerId,rosterId,round,pick) VALUES (",Players[PlayerId],",0,0,0)")</f>
        <v>INSERT INTO Assignments(playerId,rosterId,round,pick) VALUES (1172,0,0,0)</v>
      </c>
    </row>
    <row r="1174" spans="1:9" x14ac:dyDescent="0.25">
      <c r="A1174" s="16">
        <v>1173</v>
      </c>
      <c r="B1174" t="s">
        <v>1129</v>
      </c>
      <c r="C1174" s="16">
        <v>1173</v>
      </c>
      <c r="D1174" s="5" t="s">
        <v>41</v>
      </c>
      <c r="E1174" s="5" t="s">
        <v>14</v>
      </c>
      <c r="F1174" s="6">
        <f>VLOOKUP(Players[Team],Teams[],2,FALSE)</f>
        <v>8</v>
      </c>
      <c r="G1174" s="3">
        <f>VLOOKUP(Players[Pos],Positions[],2,FALSE)</f>
        <v>3</v>
      </c>
      <c r="H1174" s="3" t="str">
        <f>CONCATENATE("INSERT INTO Players(playerName,positionId,teamId) VALUES ('",Players[Name],"',",Players[PositionId],",",Players[TeamId],")")</f>
        <v>INSERT INTO Players(playerName,positionId,teamId) VALUES ('Rasheed Bailey',3,8)</v>
      </c>
      <c r="I1174" s="3" t="str">
        <f>CONCATENATE("INSERT INTO Assignments(playerId,rosterId,round,pick) VALUES (",Players[PlayerId],",0,0,0)")</f>
        <v>INSERT INTO Assignments(playerId,rosterId,round,pick) VALUES (1173,0,0,0)</v>
      </c>
    </row>
    <row r="1175" spans="1:9" x14ac:dyDescent="0.25">
      <c r="A1175" s="16">
        <v>1174</v>
      </c>
      <c r="B1175" t="s">
        <v>176</v>
      </c>
      <c r="C1175" s="16">
        <v>1174</v>
      </c>
      <c r="D1175" s="5" t="s">
        <v>34</v>
      </c>
      <c r="E1175" s="5" t="s">
        <v>14</v>
      </c>
      <c r="F1175" s="6">
        <f>VLOOKUP(Players[Team],Teams[],2,FALSE)</f>
        <v>6</v>
      </c>
      <c r="G1175" s="3">
        <f>VLOOKUP(Players[Pos],Positions[],2,FALSE)</f>
        <v>3</v>
      </c>
      <c r="H1175" s="3" t="str">
        <f>CONCATENATE("INSERT INTO Players(playerName,positionId,teamId) VALUES ('",Players[Name],"',",Players[PositionId],",",Players[TeamId],")")</f>
        <v>INSERT INTO Players(playerName,positionId,teamId) VALUES ('Victor Cruz',3,6)</v>
      </c>
      <c r="I1175" s="3" t="str">
        <f>CONCATENATE("INSERT INTO Assignments(playerId,rosterId,round,pick) VALUES (",Players[PlayerId],",0,0,0)")</f>
        <v>INSERT INTO Assignments(playerId,rosterId,round,pick) VALUES (1174,0,0,0)</v>
      </c>
    </row>
    <row r="1176" spans="1:9" x14ac:dyDescent="0.25">
      <c r="A1176" s="16">
        <v>1175</v>
      </c>
      <c r="B1176" t="s">
        <v>442</v>
      </c>
      <c r="C1176" s="16">
        <v>1175</v>
      </c>
      <c r="D1176" s="19" t="s">
        <v>29</v>
      </c>
      <c r="E1176" s="19" t="s">
        <v>46</v>
      </c>
      <c r="F1176" s="6">
        <f>VLOOKUP(Players[Team],Teams[],2,FALSE)</f>
        <v>22</v>
      </c>
      <c r="G1176" s="3">
        <f>VLOOKUP(Players[Pos],Positions[],2,FALSE)</f>
        <v>4</v>
      </c>
      <c r="H1176" s="3" t="str">
        <f>CONCATENATE("INSERT INTO Players(playerName,positionId,teamId) VALUES ('",Players[Name],"',",Players[PositionId],",",Players[TeamId],")")</f>
        <v>INSERT INTO Players(playerName,positionId,teamId) VALUES ('Eric Tomlinson',4,22)</v>
      </c>
      <c r="I1176" s="3" t="str">
        <f>CONCATENATE("INSERT INTO Assignments(playerId,rosterId,round,pick) VALUES (",Players[PlayerId],",0,0,0)")</f>
        <v>INSERT INTO Assignments(playerId,rosterId,round,pick) VALUES (1175,0,0,0)</v>
      </c>
    </row>
    <row r="1177" spans="1:9" x14ac:dyDescent="0.25">
      <c r="A1177" s="3">
        <v>1176</v>
      </c>
      <c r="B1177" t="s">
        <v>584</v>
      </c>
      <c r="C1177" s="1">
        <v>1176</v>
      </c>
      <c r="D1177" s="5" t="s">
        <v>695</v>
      </c>
      <c r="E1177" s="5" t="s">
        <v>118</v>
      </c>
      <c r="F1177" s="6">
        <f>VLOOKUP(Players[Team],Teams[],2,FALSE)</f>
        <v>26</v>
      </c>
      <c r="G1177" s="3">
        <f>VLOOKUP(Players[Pos],Positions[],2,FALSE)</f>
        <v>5</v>
      </c>
      <c r="H1177" s="3" t="str">
        <f>CONCATENATE("INSERT INTO Players(playerName,positionId,teamId) VALUES ('",Players[Name],"',",Players[PositionId],",",Players[TeamId],")")</f>
        <v>INSERT INTO Players(playerName,positionId,teamId) VALUES ('Josh Lambo',5,26)</v>
      </c>
      <c r="I1177" s="3" t="str">
        <f>CONCATENATE("INSERT INTO Assignments(playerId,rosterId,round,pick) VALUES (",Players[PlayerId],",0,0,0)")</f>
        <v>INSERT INTO Assignments(playerId,rosterId,round,pick) VALUES (1176,0,0,0)</v>
      </c>
    </row>
    <row r="1178" spans="1:9" x14ac:dyDescent="0.25">
      <c r="A1178" s="3">
        <v>1177</v>
      </c>
      <c r="B1178" t="s">
        <v>587</v>
      </c>
      <c r="C1178" s="1">
        <v>1177</v>
      </c>
      <c r="D1178" s="5" t="s">
        <v>50</v>
      </c>
      <c r="E1178" s="5" t="s">
        <v>118</v>
      </c>
      <c r="F1178" s="6">
        <f>VLOOKUP(Players[Team],Teams[],2,FALSE)</f>
        <v>17</v>
      </c>
      <c r="G1178" s="3">
        <f>VLOOKUP(Players[Pos],Positions[],2,FALSE)</f>
        <v>5</v>
      </c>
      <c r="H1178" s="3" t="str">
        <f>CONCATENATE("INSERT INTO Players(playerName,positionId,teamId) VALUES ('",Players[Name],"',",Players[PositionId],",",Players[TeamId],")")</f>
        <v>INSERT INTO Players(playerName,positionId,teamId) VALUES ('Andrew Franks',5,17)</v>
      </c>
      <c r="I1178" s="3" t="str">
        <f>CONCATENATE("INSERT INTO Assignments(playerId,rosterId,round,pick) VALUES (",Players[PlayerId],",0,0,0)")</f>
        <v>INSERT INTO Assignments(playerId,rosterId,round,pick) VALUES (1177,0,0,0)</v>
      </c>
    </row>
    <row r="1179" spans="1:9" x14ac:dyDescent="0.25">
      <c r="A1179" s="3">
        <v>1178</v>
      </c>
      <c r="B1179" t="s">
        <v>1254</v>
      </c>
      <c r="C1179" s="1">
        <v>1178</v>
      </c>
      <c r="D1179" s="5" t="s">
        <v>13</v>
      </c>
      <c r="E1179" s="5" t="s">
        <v>118</v>
      </c>
      <c r="F1179" s="6">
        <f>VLOOKUP(Players[Team],Teams[],2,FALSE)</f>
        <v>2</v>
      </c>
      <c r="G1179" s="3">
        <f>VLOOKUP(Players[Pos],Positions[],2,FALSE)</f>
        <v>5</v>
      </c>
      <c r="H1179" s="3" t="str">
        <f>CONCATENATE("INSERT INTO Players(playerName,positionId,teamId) VALUES ('",Players[Name],"',",Players[PositionId],",",Players[TeamId],")")</f>
        <v>INSERT INTO Players(playerName,positionId,teamId) VALUES ('Mike Meyer',5,2)</v>
      </c>
      <c r="I1179" s="3" t="str">
        <f>CONCATENATE("INSERT INTO Assignments(playerId,rosterId,round,pick) VALUES (",Players[PlayerId],",0,0,0)")</f>
        <v>INSERT INTO Assignments(playerId,rosterId,round,pick) VALUES (1178,0,0,0)</v>
      </c>
    </row>
    <row r="1180" spans="1:9" x14ac:dyDescent="0.25">
      <c r="A1180" s="3">
        <v>1179</v>
      </c>
      <c r="B1180" t="s">
        <v>690</v>
      </c>
      <c r="C1180" s="1">
        <v>1179</v>
      </c>
      <c r="D1180" s="5" t="s">
        <v>34</v>
      </c>
      <c r="E1180" s="5" t="s">
        <v>118</v>
      </c>
      <c r="F1180" s="6">
        <f>VLOOKUP(Players[Team],Teams[],2,FALSE)</f>
        <v>6</v>
      </c>
      <c r="G1180" s="3">
        <f>VLOOKUP(Players[Pos],Positions[],2,FALSE)</f>
        <v>5</v>
      </c>
      <c r="H1180" s="3" t="str">
        <f>CONCATENATE("INSERT INTO Players(playerName,positionId,teamId) VALUES ('",Players[Name],"',",Players[PositionId],",",Players[TeamId],")")</f>
        <v>INSERT INTO Players(playerName,positionId,teamId) VALUES ('Roberto Aguayo',5,6)</v>
      </c>
      <c r="I1180" s="3" t="str">
        <f>CONCATENATE("INSERT INTO Assignments(playerId,rosterId,round,pick) VALUES (",Players[PlayerId],",0,0,0)")</f>
        <v>INSERT INTO Assignments(playerId,rosterId,round,pick) VALUES (1179,0,0,0)</v>
      </c>
    </row>
    <row r="1181" spans="1:9" x14ac:dyDescent="0.25">
      <c r="A1181" s="3">
        <v>1180</v>
      </c>
      <c r="B1181" t="s">
        <v>578</v>
      </c>
      <c r="C1181" s="1">
        <v>1180</v>
      </c>
      <c r="D1181" s="5" t="s">
        <v>56</v>
      </c>
      <c r="E1181" s="5" t="s">
        <v>118</v>
      </c>
      <c r="F1181" s="6">
        <f>VLOOKUP(Players[Team],Teams[],2,FALSE)</f>
        <v>4</v>
      </c>
      <c r="G1181" s="3">
        <f>VLOOKUP(Players[Pos],Positions[],2,FALSE)</f>
        <v>5</v>
      </c>
      <c r="H1181" s="3" t="str">
        <f>CONCATENATE("INSERT INTO Players(playerName,positionId,teamId) VALUES ('",Players[Name],"',",Players[PositionId],",",Players[TeamId],")")</f>
        <v>INSERT INTO Players(playerName,positionId,teamId) VALUES ('Dan Carpenter',5,4)</v>
      </c>
      <c r="I1181" s="3" t="str">
        <f>CONCATENATE("INSERT INTO Assignments(playerId,rosterId,round,pick) VALUES (",Players[PlayerId],",0,0,0)")</f>
        <v>INSERT INTO Assignments(playerId,rosterId,round,pick) VALUES (1180,0,0,0)</v>
      </c>
    </row>
    <row r="1182" spans="1:9" x14ac:dyDescent="0.25">
      <c r="A1182" s="3">
        <v>1181</v>
      </c>
      <c r="B1182" t="s">
        <v>1255</v>
      </c>
      <c r="C1182" s="1">
        <v>1181</v>
      </c>
      <c r="D1182" s="5" t="s">
        <v>31</v>
      </c>
      <c r="E1182" s="5" t="s">
        <v>118</v>
      </c>
      <c r="F1182" s="6">
        <f>VLOOKUP(Players[Team],Teams[],2,FALSE)</f>
        <v>28</v>
      </c>
      <c r="G1182" s="3">
        <f>VLOOKUP(Players[Pos],Positions[],2,FALSE)</f>
        <v>5</v>
      </c>
      <c r="H1182" s="3" t="str">
        <f>CONCATENATE("INSERT INTO Players(playerName,positionId,teamId) VALUES ('",Players[Name],"',",Players[PositionId],",",Players[TeamId],")")</f>
        <v>INSERT INTO Players(playerName,positionId,teamId) VALUES ('Nick Rose',5,28)</v>
      </c>
      <c r="I1182" s="3" t="str">
        <f>CONCATENATE("INSERT INTO Assignments(playerId,rosterId,round,pick) VALUES (",Players[PlayerId],",0,0,0)")</f>
        <v>INSERT INTO Assignments(playerId,rosterId,round,pick) VALUES (1181,0,0,0)</v>
      </c>
    </row>
    <row r="1183" spans="1:9" x14ac:dyDescent="0.25">
      <c r="A1183" s="3">
        <v>1182</v>
      </c>
      <c r="B1183" t="s">
        <v>1256</v>
      </c>
      <c r="C1183" s="1">
        <v>1182</v>
      </c>
      <c r="D1183" s="5" t="s">
        <v>60</v>
      </c>
      <c r="E1183" s="5" t="s">
        <v>118</v>
      </c>
      <c r="F1183" s="6">
        <f>VLOOKUP(Players[Team],Teams[],2,FALSE)</f>
        <v>27</v>
      </c>
      <c r="G1183" s="3">
        <f>VLOOKUP(Players[Pos],Positions[],2,FALSE)</f>
        <v>5</v>
      </c>
      <c r="H1183" s="3" t="str">
        <f>CONCATENATE("INSERT INTO Players(playerName,positionId,teamId) VALUES ('",Players[Name],"',",Players[PositionId],",",Players[TeamId],")")</f>
        <v>INSERT INTO Players(playerName,positionId,teamId) VALUES ('John Lunsford',5,27)</v>
      </c>
      <c r="I1183" s="3" t="str">
        <f>CONCATENATE("INSERT INTO Assignments(playerId,rosterId,round,pick) VALUES (",Players[PlayerId],",0,0,0)")</f>
        <v>INSERT INTO Assignments(playerId,rosterId,round,pick) VALUES (1182,0,0,0)</v>
      </c>
    </row>
    <row r="1184" spans="1:9" x14ac:dyDescent="0.25">
      <c r="A1184" s="3">
        <v>1183</v>
      </c>
      <c r="B1184" t="s">
        <v>1257</v>
      </c>
      <c r="C1184" s="1">
        <v>1183</v>
      </c>
      <c r="D1184" s="5" t="s">
        <v>29</v>
      </c>
      <c r="E1184" s="5" t="s">
        <v>118</v>
      </c>
      <c r="F1184" s="6">
        <f>VLOOKUP(Players[Team],Teams[],2,FALSE)</f>
        <v>22</v>
      </c>
      <c r="G1184" s="3">
        <f>VLOOKUP(Players[Pos],Positions[],2,FALSE)</f>
        <v>5</v>
      </c>
      <c r="H1184" s="3" t="str">
        <f>CONCATENATE("INSERT INTO Players(playerName,positionId,teamId) VALUES ('",Players[Name],"',",Players[PositionId],",",Players[TeamId],")")</f>
        <v>INSERT INTO Players(playerName,positionId,teamId) VALUES ('Ross Martin',5,22)</v>
      </c>
      <c r="I1184" s="3" t="str">
        <f>CONCATENATE("INSERT INTO Assignments(playerId,rosterId,round,pick) VALUES (",Players[PlayerId],",0,0,0)")</f>
        <v>INSERT INTO Assignments(playerId,rosterId,round,pick) VALUES (1183,0,0,0)</v>
      </c>
    </row>
    <row r="1185" spans="1:9" x14ac:dyDescent="0.25">
      <c r="A1185" s="3">
        <v>1184</v>
      </c>
      <c r="B1185" t="s">
        <v>1258</v>
      </c>
      <c r="C1185" s="1">
        <v>1184</v>
      </c>
      <c r="D1185" s="5" t="s">
        <v>7</v>
      </c>
      <c r="E1185" s="5" t="s">
        <v>118</v>
      </c>
      <c r="F1185" s="6">
        <f>VLOOKUP(Players[Team],Teams[],2,FALSE)</f>
        <v>18</v>
      </c>
      <c r="G1185" s="3">
        <f>VLOOKUP(Players[Pos],Positions[],2,FALSE)</f>
        <v>5</v>
      </c>
      <c r="H1185" s="3" t="str">
        <f>CONCATENATE("INSERT INTO Players(playerName,positionId,teamId) VALUES ('",Players[Name],"',",Players[PositionId],",",Players[TeamId],")")</f>
        <v>INSERT INTO Players(playerName,positionId,teamId) VALUES ('Marshall Koehn',5,18)</v>
      </c>
      <c r="I1185" s="3" t="str">
        <f>CONCATENATE("INSERT INTO Assignments(playerId,rosterId,round,pick) VALUES (",Players[PlayerId],",0,0,0)")</f>
        <v>INSERT INTO Assignments(playerId,rosterId,round,pick) VALUES (1184,0,0,0)</v>
      </c>
    </row>
    <row r="1186" spans="1:9" x14ac:dyDescent="0.25">
      <c r="A1186" s="3">
        <v>1185</v>
      </c>
      <c r="B1186" t="s">
        <v>1259</v>
      </c>
      <c r="C1186" s="1">
        <v>1185</v>
      </c>
      <c r="D1186" s="5" t="s">
        <v>66</v>
      </c>
      <c r="E1186" s="5" t="s">
        <v>118</v>
      </c>
      <c r="F1186" s="6">
        <f>VLOOKUP(Players[Team],Teams[],2,FALSE)</f>
        <v>7</v>
      </c>
      <c r="G1186" s="3">
        <f>VLOOKUP(Players[Pos],Positions[],2,FALSE)</f>
        <v>5</v>
      </c>
      <c r="H1186" s="3" t="str">
        <f>CONCATENATE("INSERT INTO Players(playerName,positionId,teamId) VALUES ('",Players[Name],"',",Players[PositionId],",",Players[TeamId],")")</f>
        <v>INSERT INTO Players(playerName,positionId,teamId) VALUES ('Jonathan Brown',5,7)</v>
      </c>
      <c r="I1186" s="3" t="str">
        <f>CONCATENATE("INSERT INTO Assignments(playerId,rosterId,round,pick) VALUES (",Players[PlayerId],",0,0,0)")</f>
        <v>INSERT INTO Assignments(playerId,rosterId,round,pick) VALUES (1185,0,0,0)</v>
      </c>
    </row>
    <row r="1187" spans="1:9" x14ac:dyDescent="0.25">
      <c r="A1187" s="3">
        <v>1186</v>
      </c>
      <c r="B1187" t="s">
        <v>1260</v>
      </c>
      <c r="C1187" s="1">
        <v>1186</v>
      </c>
      <c r="D1187" s="5" t="s">
        <v>32</v>
      </c>
      <c r="E1187" s="5" t="s">
        <v>118</v>
      </c>
      <c r="F1187" s="6">
        <f>VLOOKUP(Players[Team],Teams[],2,FALSE)</f>
        <v>14</v>
      </c>
      <c r="G1187" s="3">
        <f>VLOOKUP(Players[Pos],Positions[],2,FALSE)</f>
        <v>5</v>
      </c>
      <c r="H1187" s="3" t="str">
        <f>CONCATENATE("INSERT INTO Players(playerName,positionId,teamId) VALUES ('",Players[Name],"',",Players[PositionId],",",Players[TeamId],")")</f>
        <v>INSERT INTO Players(playerName,positionId,teamId) VALUES ('Devon Bell',5,14)</v>
      </c>
      <c r="I1187" s="3" t="str">
        <f>CONCATENATE("INSERT INTO Assignments(playerId,rosterId,round,pick) VALUES (",Players[PlayerId],",0,0,0)")</f>
        <v>INSERT INTO Assignments(playerId,rosterId,round,pick) VALUES (1186,0,0,0)</v>
      </c>
    </row>
    <row r="1188" spans="1:9" x14ac:dyDescent="0.25">
      <c r="A1188" s="3">
        <v>1187</v>
      </c>
      <c r="B1188" t="s">
        <v>1261</v>
      </c>
      <c r="C1188" s="1">
        <v>1187</v>
      </c>
      <c r="D1188" s="5" t="s">
        <v>9</v>
      </c>
      <c r="E1188" s="5" t="s">
        <v>118</v>
      </c>
      <c r="F1188" s="6">
        <f>VLOOKUP(Players[Team],Teams[],2,FALSE)</f>
        <v>16</v>
      </c>
      <c r="G1188" s="3">
        <f>VLOOKUP(Players[Pos],Positions[],2,FALSE)</f>
        <v>5</v>
      </c>
      <c r="H1188" s="3" t="str">
        <f>CONCATENATE("INSERT INTO Players(playerName,positionId,teamId) VALUES ('",Players[Name],"',",Players[PositionId],",",Players[TeamId],")")</f>
        <v>INSERT INTO Players(playerName,positionId,teamId) VALUES ('Sam Ficken',5,16)</v>
      </c>
      <c r="I1188" s="3" t="str">
        <f>CONCATENATE("INSERT INTO Assignments(playerId,rosterId,round,pick) VALUES (",Players[PlayerId],",0,0,0)")</f>
        <v>INSERT INTO Assignments(playerId,rosterId,round,pick) VALUES (1187,0,0,0)</v>
      </c>
    </row>
    <row r="1189" spans="1:9" x14ac:dyDescent="0.25">
      <c r="A1189" s="3">
        <v>1188</v>
      </c>
      <c r="B1189" t="s">
        <v>1262</v>
      </c>
      <c r="C1189" s="1">
        <v>1188</v>
      </c>
      <c r="D1189" s="5" t="s">
        <v>4</v>
      </c>
      <c r="E1189" s="5" t="s">
        <v>118</v>
      </c>
      <c r="F1189" s="6">
        <f>VLOOKUP(Players[Team],Teams[],2,FALSE)</f>
        <v>13</v>
      </c>
      <c r="G1189" s="3">
        <f>VLOOKUP(Players[Pos],Positions[],2,FALSE)</f>
        <v>5</v>
      </c>
      <c r="H1189" s="3" t="str">
        <f>CONCATENATE("INSERT INTO Players(playerName,positionId,teamId) VALUES ('",Players[Name],"',",Players[PositionId],",",Players[TeamId],")")</f>
        <v>INSERT INTO Players(playerName,positionId,teamId) VALUES ('Cory Carter',5,13)</v>
      </c>
      <c r="I1189" s="3" t="str">
        <f>CONCATENATE("INSERT INTO Assignments(playerId,rosterId,round,pick) VALUES (",Players[PlayerId],",0,0,0)")</f>
        <v>INSERT INTO Assignments(playerId,rosterId,round,pick) VALUES (1188,0,0,0)</v>
      </c>
    </row>
    <row r="1190" spans="1:9" x14ac:dyDescent="0.25">
      <c r="A1190" s="3">
        <v>1189</v>
      </c>
      <c r="B1190" t="s">
        <v>1263</v>
      </c>
      <c r="C1190" s="1">
        <v>1189</v>
      </c>
      <c r="D1190" s="5" t="s">
        <v>66</v>
      </c>
      <c r="E1190" s="5" t="s">
        <v>118</v>
      </c>
      <c r="F1190" s="6">
        <f>VLOOKUP(Players[Team],Teams[],2,FALSE)</f>
        <v>7</v>
      </c>
      <c r="G1190" s="3">
        <f>VLOOKUP(Players[Pos],Positions[],2,FALSE)</f>
        <v>5</v>
      </c>
      <c r="H1190" s="3" t="str">
        <f>CONCATENATE("INSERT INTO Players(playerName,positionId,teamId) VALUES ('",Players[Name],"',",Players[PositionId],",",Players[TeamId],")")</f>
        <v>INSERT INTO Players(playerName,positionId,teamId) VALUES ('Jake Elliott',5,7)</v>
      </c>
      <c r="I1190" s="3" t="str">
        <f>CONCATENATE("INSERT INTO Assignments(playerId,rosterId,round,pick) VALUES (",Players[PlayerId],",0,0,0)")</f>
        <v>INSERT INTO Assignments(playerId,rosterId,round,pick) VALUES (1189,0,0,0)</v>
      </c>
    </row>
    <row r="1191" spans="1:9" x14ac:dyDescent="0.25">
      <c r="A1191" s="3">
        <v>1190</v>
      </c>
      <c r="B1191" t="s">
        <v>1264</v>
      </c>
      <c r="C1191" s="1">
        <v>1190</v>
      </c>
      <c r="D1191" s="5" t="s">
        <v>48</v>
      </c>
      <c r="E1191" s="5" t="s">
        <v>118</v>
      </c>
      <c r="F1191" s="6">
        <f>VLOOKUP(Players[Team],Teams[],2,FALSE)</f>
        <v>5</v>
      </c>
      <c r="G1191" s="3">
        <f>VLOOKUP(Players[Pos],Positions[],2,FALSE)</f>
        <v>5</v>
      </c>
      <c r="H1191" s="3" t="str">
        <f>CONCATENATE("INSERT INTO Players(playerName,positionId,teamId) VALUES ('",Players[Name],"',",Players[PositionId],",",Players[TeamId],")")</f>
        <v>INSERT INTO Players(playerName,positionId,teamId) VALUES ('Harrison Butker',5,5)</v>
      </c>
      <c r="I1191" s="3" t="str">
        <f>CONCATENATE("INSERT INTO Assignments(playerId,rosterId,round,pick) VALUES (",Players[PlayerId],",0,0,0)")</f>
        <v>INSERT INTO Assignments(playerId,rosterId,round,pick) VALUES (1190,0,0,0)</v>
      </c>
    </row>
    <row r="1192" spans="1:9" x14ac:dyDescent="0.25">
      <c r="A1192" s="3">
        <v>1191</v>
      </c>
      <c r="B1192" t="s">
        <v>1265</v>
      </c>
      <c r="C1192" s="1">
        <v>1191</v>
      </c>
      <c r="D1192" s="5" t="s">
        <v>19</v>
      </c>
      <c r="E1192" s="5" t="s">
        <v>118</v>
      </c>
      <c r="F1192" s="6">
        <f>VLOOKUP(Players[Team],Teams[],2,FALSE)</f>
        <v>23</v>
      </c>
      <c r="G1192" s="3">
        <f>VLOOKUP(Players[Pos],Positions[],2,FALSE)</f>
        <v>5</v>
      </c>
      <c r="H1192" s="3" t="str">
        <f>CONCATENATE("INSERT INTO Players(playerName,positionId,teamId) VALUES ('",Players[Name],"',",Players[PositionId],",",Players[TeamId],")")</f>
        <v>INSERT INTO Players(playerName,positionId,teamId) VALUES ('Giorgio Tavecchio',5,23)</v>
      </c>
      <c r="I1192" s="3" t="str">
        <f>CONCATENATE("INSERT INTO Assignments(playerId,rosterId,round,pick) VALUES (",Players[PlayerId],",0,0,0)")</f>
        <v>INSERT INTO Assignments(playerId,rosterId,round,pick) VALUES (1191,0,0,0)</v>
      </c>
    </row>
    <row r="1193" spans="1:9" x14ac:dyDescent="0.25">
      <c r="A1193" s="3">
        <v>1192</v>
      </c>
      <c r="B1193" t="s">
        <v>1266</v>
      </c>
      <c r="C1193" s="1">
        <v>1192</v>
      </c>
      <c r="D1193" s="5" t="s">
        <v>10</v>
      </c>
      <c r="E1193" s="5" t="s">
        <v>118</v>
      </c>
      <c r="F1193" s="6">
        <f>VLOOKUP(Players[Team],Teams[],2,FALSE)</f>
        <v>3</v>
      </c>
      <c r="G1193" s="3">
        <f>VLOOKUP(Players[Pos],Positions[],2,FALSE)</f>
        <v>5</v>
      </c>
      <c r="H1193" s="3" t="str">
        <f>CONCATENATE("INSERT INTO Players(playerName,positionId,teamId) VALUES ('",Players[Name],"',",Players[PositionId],",",Players[TeamId],")")</f>
        <v>INSERT INTO Players(playerName,positionId,teamId) VALUES ('Bobby Puyol',5,3)</v>
      </c>
      <c r="I1193" s="3" t="str">
        <f>CONCATENATE("INSERT INTO Assignments(playerId,rosterId,round,pick) VALUES (",Players[PlayerId],",0,0,0)")</f>
        <v>INSERT INTO Assignments(playerId,rosterId,round,pick) VALUES (1192,0,0,0)</v>
      </c>
    </row>
    <row r="1194" spans="1:9" x14ac:dyDescent="0.25">
      <c r="A1194" s="3">
        <v>1193</v>
      </c>
      <c r="B1194" t="s">
        <v>1267</v>
      </c>
      <c r="C1194" s="1">
        <v>1193</v>
      </c>
      <c r="D1194" s="5" t="s">
        <v>10</v>
      </c>
      <c r="E1194" s="5" t="s">
        <v>118</v>
      </c>
      <c r="F1194" s="6">
        <f>VLOOKUP(Players[Team],Teams[],2,FALSE)</f>
        <v>3</v>
      </c>
      <c r="G1194" s="3">
        <f>VLOOKUP(Players[Pos],Positions[],2,FALSE)</f>
        <v>5</v>
      </c>
      <c r="H1194" s="3" t="str">
        <f>CONCATENATE("INSERT INTO Players(playerName,positionId,teamId) VALUES ('",Players[Name],"',",Players[PositionId],",",Players[TeamId],")")</f>
        <v>INSERT INTO Players(playerName,positionId,teamId) VALUES ('Kenny Allen',5,3)</v>
      </c>
      <c r="I1194" s="3" t="str">
        <f>CONCATENATE("INSERT INTO Assignments(playerId,rosterId,round,pick) VALUES (",Players[PlayerId],",0,0,0)")</f>
        <v>INSERT INTO Assignments(playerId,rosterId,round,pick) VALUES (1193,0,0,0)</v>
      </c>
    </row>
    <row r="1195" spans="1:9" x14ac:dyDescent="0.25">
      <c r="A1195" s="3">
        <v>1194</v>
      </c>
      <c r="B1195" t="s">
        <v>1268</v>
      </c>
      <c r="C1195" s="1">
        <v>1194</v>
      </c>
      <c r="D1195" s="5" t="s">
        <v>34</v>
      </c>
      <c r="E1195" s="5" t="s">
        <v>118</v>
      </c>
      <c r="F1195" s="6">
        <f>VLOOKUP(Players[Team],Teams[],2,FALSE)</f>
        <v>6</v>
      </c>
      <c r="G1195" s="3">
        <f>VLOOKUP(Players[Pos],Positions[],2,FALSE)</f>
        <v>5</v>
      </c>
      <c r="H1195" s="3" t="str">
        <f>CONCATENATE("INSERT INTO Players(playerName,positionId,teamId) VALUES ('",Players[Name],"',",Players[PositionId],",",Players[TeamId],")")</f>
        <v>INSERT INTO Players(playerName,positionId,teamId) VALUES ('Andy Phillips',5,6)</v>
      </c>
      <c r="I1195" s="3" t="str">
        <f>CONCATENATE("INSERT INTO Assignments(playerId,rosterId,round,pick) VALUES (",Players[PlayerId],",0,0,0)")</f>
        <v>INSERT INTO Assignments(playerId,rosterId,round,pick) VALUES (1194,0,0,0)</v>
      </c>
    </row>
    <row r="1196" spans="1:9" x14ac:dyDescent="0.25">
      <c r="A1196" s="3">
        <v>1195</v>
      </c>
      <c r="B1196" t="s">
        <v>1269</v>
      </c>
      <c r="C1196" s="1">
        <v>1195</v>
      </c>
      <c r="D1196" s="5" t="s">
        <v>41</v>
      </c>
      <c r="E1196" s="5" t="s">
        <v>118</v>
      </c>
      <c r="F1196" s="6">
        <f>VLOOKUP(Players[Team],Teams[],2,FALSE)</f>
        <v>8</v>
      </c>
      <c r="G1196" s="3">
        <f>VLOOKUP(Players[Pos],Positions[],2,FALSE)</f>
        <v>5</v>
      </c>
      <c r="H1196" s="3" t="str">
        <f>CONCATENATE("INSERT INTO Players(playerName,positionId,teamId) VALUES ('",Players[Name],"',",Players[PositionId],",",Players[TeamId],")")</f>
        <v>INSERT INTO Players(playerName,positionId,teamId) VALUES ('Brett Maher',5,8)</v>
      </c>
      <c r="I1196" s="3" t="str">
        <f>CONCATENATE("INSERT INTO Assignments(playerId,rosterId,round,pick) VALUES (",Players[PlayerId],",0,0,0)")</f>
        <v>INSERT INTO Assignments(playerId,rosterId,round,pick) VALUES (1195,0,0,0)</v>
      </c>
    </row>
    <row r="1197" spans="1:9" x14ac:dyDescent="0.25">
      <c r="A1197" s="3">
        <v>1196</v>
      </c>
      <c r="B1197" t="s">
        <v>1270</v>
      </c>
      <c r="C1197" s="1">
        <v>1196</v>
      </c>
      <c r="D1197" s="5" t="s">
        <v>12</v>
      </c>
      <c r="E1197" s="5" t="s">
        <v>118</v>
      </c>
      <c r="F1197" s="6">
        <f>VLOOKUP(Players[Team],Teams[],2,FALSE)</f>
        <v>31</v>
      </c>
      <c r="G1197" s="3">
        <f>VLOOKUP(Players[Pos],Positions[],2,FALSE)</f>
        <v>5</v>
      </c>
      <c r="H1197" s="3" t="str">
        <f>CONCATENATE("INSERT INTO Players(playerName,positionId,teamId) VALUES ('",Players[Name],"',",Players[PositionId],",",Players[TeamId],")")</f>
        <v>INSERT INTO Players(playerName,positionId,teamId) VALUES ('Jordan Gay',5,31)</v>
      </c>
      <c r="I1197" s="3" t="str">
        <f>CONCATENATE("INSERT INTO Assignments(playerId,rosterId,round,pick) VALUES (",Players[PlayerId],",0,0,0)")</f>
        <v>INSERT INTO Assignments(playerId,rosterId,round,pick) VALUES (1196,0,0,0)</v>
      </c>
    </row>
    <row r="1198" spans="1:9" x14ac:dyDescent="0.25">
      <c r="A1198" s="3">
        <v>1197</v>
      </c>
      <c r="B1198" t="s">
        <v>127</v>
      </c>
      <c r="C1198" s="1">
        <v>1197</v>
      </c>
      <c r="D1198" s="5" t="s">
        <v>27</v>
      </c>
      <c r="E1198" s="5" t="s">
        <v>118</v>
      </c>
      <c r="F1198" s="6">
        <f>VLOOKUP(Players[Team],Teams[],2,FALSE)</f>
        <v>21</v>
      </c>
      <c r="G1198" s="3">
        <f>VLOOKUP(Players[Pos],Positions[],2,FALSE)</f>
        <v>5</v>
      </c>
      <c r="H1198" s="3" t="str">
        <f>CONCATENATE("INSERT INTO Players(playerName,positionId,teamId) VALUES ('",Players[Name],"',",Players[PositionId],",",Players[TeamId],")")</f>
        <v>INSERT INTO Players(playerName,positionId,teamId) VALUES ('Mike Nugent',5,21)</v>
      </c>
      <c r="I1198" s="3" t="str">
        <f>CONCATENATE("INSERT INTO Assignments(playerId,rosterId,round,pick) VALUES (",Players[PlayerId],",0,0,0)")</f>
        <v>INSERT INTO Assignments(playerId,rosterId,round,pick) VALUES (1197,0,0,0)</v>
      </c>
    </row>
    <row r="1199" spans="1:9" x14ac:dyDescent="0.25">
      <c r="A1199" s="3">
        <v>1198</v>
      </c>
      <c r="B1199" t="s">
        <v>1271</v>
      </c>
      <c r="C1199" s="1">
        <v>1198</v>
      </c>
      <c r="D1199" s="5" t="s">
        <v>43</v>
      </c>
      <c r="E1199" s="5" t="s">
        <v>118</v>
      </c>
      <c r="F1199" s="6">
        <f>VLOOKUP(Players[Team],Teams[],2,FALSE)</f>
        <v>30</v>
      </c>
      <c r="G1199" s="3">
        <f>VLOOKUP(Players[Pos],Positions[],2,FALSE)</f>
        <v>5</v>
      </c>
      <c r="H1199" s="3" t="str">
        <f>CONCATENATE("INSERT INTO Players(playerName,positionId,teamId) VALUES ('",Players[Name],"',",Players[PositionId],",",Players[TeamId],")")</f>
        <v>INSERT INTO Players(playerName,positionId,teamId) VALUES ('Zach Hocker',5,30)</v>
      </c>
      <c r="I1199" s="3" t="str">
        <f>CONCATENATE("INSERT INTO Assignments(playerId,rosterId,round,pick) VALUES (",Players[PlayerId],",0,0,0)")</f>
        <v>INSERT INTO Assignments(playerId,rosterId,round,pick) VALUES (1198,0,0,0)</v>
      </c>
    </row>
    <row r="1200" spans="1:9" x14ac:dyDescent="0.25">
      <c r="A1200" s="3">
        <v>1199</v>
      </c>
      <c r="B1200" t="s">
        <v>1272</v>
      </c>
      <c r="C1200" s="1">
        <v>1199</v>
      </c>
      <c r="D1200" s="5" t="s">
        <v>694</v>
      </c>
      <c r="E1200" s="5" t="s">
        <v>118</v>
      </c>
      <c r="F1200" s="6">
        <f>VLOOKUP(Players[Team],Teams[],2,FALSE)</f>
        <v>29</v>
      </c>
      <c r="G1200" s="3">
        <f>VLOOKUP(Players[Pos],Positions[],2,FALSE)</f>
        <v>5</v>
      </c>
      <c r="H1200" s="3" t="str">
        <f>CONCATENATE("INSERT INTO Players(playerName,positionId,teamId) VALUES ('",Players[Name],"',",Players[PositionId],",",Players[TeamId],")")</f>
        <v>INSERT INTO Players(playerName,positionId,teamId) VALUES ('Travis Coons',5,29)</v>
      </c>
      <c r="I1200" s="3" t="str">
        <f>CONCATENATE("INSERT INTO Assignments(playerId,rosterId,round,pick) VALUES (",Players[PlayerId],",0,0,0)")</f>
        <v>INSERT INTO Assignments(playerId,rosterId,round,pick) VALUES (1199,0,0,0)</v>
      </c>
    </row>
    <row r="1201" spans="1:9" x14ac:dyDescent="0.25">
      <c r="A1201" s="3">
        <v>1200</v>
      </c>
      <c r="B1201" t="s">
        <v>170</v>
      </c>
      <c r="C1201" s="1">
        <v>1200</v>
      </c>
      <c r="D1201" s="5" t="s">
        <v>4</v>
      </c>
      <c r="E1201" s="5" t="s">
        <v>118</v>
      </c>
      <c r="F1201" s="6">
        <f>VLOOKUP(Players[Team],Teams[],2,FALSE)</f>
        <v>13</v>
      </c>
      <c r="G1201" s="3">
        <f>VLOOKUP(Players[Pos],Positions[],2,FALSE)</f>
        <v>5</v>
      </c>
      <c r="H1201" s="3" t="str">
        <f>CONCATENATE("INSERT INTO Players(playerName,positionId,teamId) VALUES ('",Players[Name],"',",Players[PositionId],",",Players[TeamId],")")</f>
        <v>INSERT INTO Players(playerName,positionId,teamId) VALUES ('Nick Novak',5,13)</v>
      </c>
      <c r="I1201" s="3" t="str">
        <f>CONCATENATE("INSERT INTO Assignments(playerId,rosterId,round,pick) VALUES (",Players[PlayerId],",0,0,0)")</f>
        <v>INSERT INTO Assignments(playerId,rosterId,round,pick) VALUES (1200,0,0,0)</v>
      </c>
    </row>
  </sheetData>
  <conditionalFormatting sqref="B1:B1048576">
    <cfRule type="duplicateValues" dxfId="35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6"/>
  <sheetViews>
    <sheetView topLeftCell="A228" zoomScale="80" zoomScaleNormal="80" workbookViewId="0">
      <selection activeCell="N286" sqref="N286"/>
    </sheetView>
  </sheetViews>
  <sheetFormatPr defaultRowHeight="15" x14ac:dyDescent="0.25"/>
  <cols>
    <col min="1" max="1" width="22.28515625" bestFit="1" customWidth="1"/>
    <col min="2" max="2" width="11.28515625" bestFit="1" customWidth="1"/>
    <col min="3" max="3" width="8" bestFit="1" customWidth="1"/>
    <col min="4" max="4" width="8.5703125" bestFit="1" customWidth="1"/>
    <col min="5" max="5" width="12.85546875" bestFit="1" customWidth="1"/>
    <col min="6" max="6" width="11.42578125" bestFit="1" customWidth="1"/>
    <col min="7" max="7" width="7.28515625" bestFit="1" customWidth="1"/>
    <col min="8" max="8" width="11" bestFit="1" customWidth="1"/>
    <col min="9" max="9" width="12.28515625" bestFit="1" customWidth="1"/>
    <col min="10" max="10" width="10.85546875" bestFit="1" customWidth="1"/>
    <col min="11" max="11" width="8" bestFit="1" customWidth="1"/>
    <col min="12" max="12" width="9.42578125" bestFit="1" customWidth="1"/>
    <col min="13" max="13" width="9.5703125" bestFit="1" customWidth="1"/>
    <col min="14" max="14" width="189.5703125" bestFit="1" customWidth="1"/>
    <col min="15" max="15" width="9.5703125" bestFit="1" customWidth="1"/>
  </cols>
  <sheetData>
    <row r="1" spans="1:14" x14ac:dyDescent="0.25">
      <c r="A1" t="s">
        <v>226</v>
      </c>
      <c r="B1" t="s">
        <v>245</v>
      </c>
      <c r="C1" t="s">
        <v>244</v>
      </c>
      <c r="D1" t="s">
        <v>247</v>
      </c>
      <c r="E1" t="s">
        <v>234</v>
      </c>
      <c r="F1" t="s">
        <v>235</v>
      </c>
      <c r="G1" t="s">
        <v>236</v>
      </c>
      <c r="H1" t="s">
        <v>237</v>
      </c>
      <c r="I1" t="s">
        <v>238</v>
      </c>
      <c r="J1" t="s">
        <v>239</v>
      </c>
      <c r="K1" t="s">
        <v>246</v>
      </c>
      <c r="L1" t="s">
        <v>249</v>
      </c>
      <c r="M1" t="s">
        <v>256</v>
      </c>
      <c r="N1" t="s">
        <v>233</v>
      </c>
    </row>
    <row r="2" spans="1:14" x14ac:dyDescent="0.25">
      <c r="A2" s="16" t="s">
        <v>35</v>
      </c>
      <c r="B2" s="2">
        <f>VLOOKUP(A2,Players[Name]:Players[PlayerId],2,FALSE)</f>
        <v>1</v>
      </c>
      <c r="C2" s="20">
        <v>2017</v>
      </c>
      <c r="D2" s="16">
        <v>1</v>
      </c>
      <c r="E2" s="16">
        <v>4907</v>
      </c>
      <c r="F2" s="16">
        <v>39.9</v>
      </c>
      <c r="G2" s="16">
        <v>7.7</v>
      </c>
      <c r="H2" s="16">
        <v>24.6</v>
      </c>
      <c r="I2" s="16">
        <v>55.3</v>
      </c>
      <c r="J2" s="16">
        <v>1</v>
      </c>
      <c r="K2" s="16">
        <v>0</v>
      </c>
      <c r="L2" s="16">
        <v>398.17</v>
      </c>
      <c r="M2" s="2">
        <f>VLOOKUP(Table6[Year],Years[],2,FALSE)</f>
        <v>1</v>
      </c>
      <c r="N2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(1,1,1,398.17,4907,39.9,7.7,24.6,55.3,1,0)</v>
      </c>
    </row>
    <row r="3" spans="1:14" x14ac:dyDescent="0.25">
      <c r="A3" t="s">
        <v>35</v>
      </c>
      <c r="B3" s="2">
        <f>VLOOKUP(A3,Players[Name]:Players[PlayerId],2,FALSE)</f>
        <v>1</v>
      </c>
      <c r="C3" s="20">
        <v>2016</v>
      </c>
      <c r="D3">
        <v>12</v>
      </c>
      <c r="E3" s="16">
        <v>3554</v>
      </c>
      <c r="F3" s="16">
        <v>28</v>
      </c>
      <c r="G3" s="16">
        <v>2</v>
      </c>
      <c r="H3" s="16">
        <v>28</v>
      </c>
      <c r="I3" s="16">
        <v>64</v>
      </c>
      <c r="J3" s="16">
        <v>0</v>
      </c>
      <c r="K3" s="16">
        <v>0</v>
      </c>
      <c r="L3" s="16">
        <v>280.27999999999997</v>
      </c>
      <c r="M3" s="2">
        <f>VLOOKUP(Table6[Year],Years[],2,FALSE)</f>
        <v>2</v>
      </c>
      <c r="N3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(1,2,12,280.28,3554,28,2,28,64,0,0)</v>
      </c>
    </row>
    <row r="4" spans="1:14" x14ac:dyDescent="0.25">
      <c r="A4" t="s">
        <v>35</v>
      </c>
      <c r="B4" s="2">
        <f>VLOOKUP(A4,Players[Name]:Players[PlayerId],2,FALSE)</f>
        <v>1</v>
      </c>
      <c r="C4" s="20">
        <v>2015</v>
      </c>
      <c r="D4">
        <v>2</v>
      </c>
      <c r="E4" s="16">
        <v>4770</v>
      </c>
      <c r="F4" s="16">
        <v>36</v>
      </c>
      <c r="G4" s="16">
        <v>7</v>
      </c>
      <c r="H4" s="16">
        <v>34</v>
      </c>
      <c r="I4" s="16">
        <v>53</v>
      </c>
      <c r="J4" s="16">
        <v>3</v>
      </c>
      <c r="K4" s="16">
        <v>2</v>
      </c>
      <c r="L4" s="16">
        <v>364.99</v>
      </c>
      <c r="M4" s="2">
        <f>VLOOKUP(Table6[Year],Years[],2,FALSE)</f>
        <v>3</v>
      </c>
      <c r="N4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(1,3,2,364.99,4770,36,7,34,53,3,2)</v>
      </c>
    </row>
    <row r="5" spans="1:14" x14ac:dyDescent="0.25">
      <c r="A5" t="s">
        <v>35</v>
      </c>
      <c r="B5" s="2">
        <f>VLOOKUP(A5,Players[Name]:Players[PlayerId],2,FALSE)</f>
        <v>1</v>
      </c>
      <c r="C5" s="20">
        <v>2014</v>
      </c>
      <c r="D5">
        <v>15</v>
      </c>
      <c r="E5" s="16">
        <v>4109</v>
      </c>
      <c r="F5" s="16">
        <v>33</v>
      </c>
      <c r="G5" s="16">
        <v>9</v>
      </c>
      <c r="H5" s="16">
        <v>36</v>
      </c>
      <c r="I5" s="16">
        <v>57</v>
      </c>
      <c r="J5" s="16">
        <v>0</v>
      </c>
      <c r="K5" s="16">
        <v>3</v>
      </c>
      <c r="L5" s="21">
        <v>293.02999999999997</v>
      </c>
      <c r="M5" s="2">
        <f>VLOOKUP(Table6[Year],Years[],2,FALSE)</f>
        <v>4</v>
      </c>
      <c r="N5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(1,4,15,293.03,4109,33,9,36,57,0,3)</v>
      </c>
    </row>
    <row r="6" spans="1:14" x14ac:dyDescent="0.25">
      <c r="A6" t="s">
        <v>35</v>
      </c>
      <c r="B6" s="2">
        <f>VLOOKUP(A6,Players[Name]:Players[PlayerId],2,FALSE)</f>
        <v>1</v>
      </c>
      <c r="C6" s="20">
        <v>2013</v>
      </c>
      <c r="D6">
        <v>30</v>
      </c>
      <c r="E6" s="16">
        <v>4343</v>
      </c>
      <c r="F6" s="16">
        <v>25</v>
      </c>
      <c r="G6" s="16">
        <v>11</v>
      </c>
      <c r="H6" s="16">
        <v>32</v>
      </c>
      <c r="I6" s="16">
        <v>18</v>
      </c>
      <c r="J6" s="16">
        <v>0</v>
      </c>
      <c r="K6" s="16">
        <v>3</v>
      </c>
      <c r="L6" s="21">
        <v>261.76</v>
      </c>
      <c r="M6" s="2">
        <f>VLOOKUP(Table6[Year],Years[],2,FALSE)</f>
        <v>5</v>
      </c>
      <c r="N6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(1,5,30,261.76,4343,25,11,32,18,0,3)</v>
      </c>
    </row>
    <row r="7" spans="1:14" x14ac:dyDescent="0.25">
      <c r="A7" t="s">
        <v>25</v>
      </c>
      <c r="B7" s="2">
        <f>VLOOKUP(A7,Players[Name]:Players[PlayerId],2,FALSE)</f>
        <v>2</v>
      </c>
      <c r="C7" s="20">
        <v>2017</v>
      </c>
      <c r="D7">
        <v>2</v>
      </c>
      <c r="E7" s="16">
        <v>4927</v>
      </c>
      <c r="F7" s="16">
        <v>34.799999999999997</v>
      </c>
      <c r="G7" s="16">
        <v>15</v>
      </c>
      <c r="H7" s="16">
        <v>10.9</v>
      </c>
      <c r="I7" s="16">
        <v>16.899999999999999</v>
      </c>
      <c r="J7" s="16">
        <v>1</v>
      </c>
      <c r="K7" s="16">
        <v>0</v>
      </c>
      <c r="L7" s="16">
        <v>345.99</v>
      </c>
      <c r="M7" s="2">
        <f>VLOOKUP(Table6[Year],Years[],2,FALSE)</f>
        <v>1</v>
      </c>
      <c r="N7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(2,1,2,345.99,4927,34.8,15,10.9,16.9,1,0)</v>
      </c>
    </row>
    <row r="8" spans="1:14" x14ac:dyDescent="0.25">
      <c r="A8" t="s">
        <v>25</v>
      </c>
      <c r="B8" s="2">
        <f>VLOOKUP(A8,Players[Name]:Players[PlayerId],2,FALSE)</f>
        <v>2</v>
      </c>
      <c r="C8" s="20">
        <v>2016</v>
      </c>
      <c r="D8">
        <v>4</v>
      </c>
      <c r="E8" s="16">
        <v>5208</v>
      </c>
      <c r="F8" s="16">
        <v>37</v>
      </c>
      <c r="G8" s="16">
        <v>15</v>
      </c>
      <c r="H8" s="16">
        <v>23</v>
      </c>
      <c r="I8" s="16">
        <v>20</v>
      </c>
      <c r="J8" s="16">
        <v>2</v>
      </c>
      <c r="K8" s="16">
        <v>4</v>
      </c>
      <c r="L8" s="16">
        <v>366.91</v>
      </c>
      <c r="M8" s="2">
        <f>VLOOKUP(Table6[Year],Years[],2,FALSE)</f>
        <v>2</v>
      </c>
      <c r="N8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(2,2,4,366.91,5208,37,15,23,20,2,4)</v>
      </c>
    </row>
    <row r="9" spans="1:14" x14ac:dyDescent="0.25">
      <c r="A9" t="s">
        <v>25</v>
      </c>
      <c r="B9" s="2">
        <f>VLOOKUP(A9,Players[Name]:Players[PlayerId],2,FALSE)</f>
        <v>2</v>
      </c>
      <c r="C9" s="20">
        <v>2015</v>
      </c>
      <c r="D9">
        <v>3</v>
      </c>
      <c r="E9" s="16">
        <v>4870</v>
      </c>
      <c r="F9" s="16">
        <v>32</v>
      </c>
      <c r="G9" s="16">
        <v>11</v>
      </c>
      <c r="H9" s="16">
        <v>24</v>
      </c>
      <c r="I9" s="16">
        <v>14</v>
      </c>
      <c r="J9" s="16">
        <v>1</v>
      </c>
      <c r="K9" s="16">
        <v>2</v>
      </c>
      <c r="L9" s="16">
        <v>341.1</v>
      </c>
      <c r="M9" s="2">
        <f>VLOOKUP(Table6[Year],Years[],2,FALSE)</f>
        <v>3</v>
      </c>
      <c r="N9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(2,3,3,341.1,4870,32,11,24,14,1,2)</v>
      </c>
    </row>
    <row r="10" spans="1:14" x14ac:dyDescent="0.25">
      <c r="A10" t="s">
        <v>25</v>
      </c>
      <c r="B10" s="2">
        <f>VLOOKUP(A10,Players[Name]:Players[PlayerId],2,FALSE)</f>
        <v>2</v>
      </c>
      <c r="C10" s="20">
        <v>2014</v>
      </c>
      <c r="D10">
        <v>7</v>
      </c>
      <c r="E10" s="16">
        <v>4952</v>
      </c>
      <c r="F10" s="16">
        <v>33</v>
      </c>
      <c r="G10" s="16">
        <v>17</v>
      </c>
      <c r="H10" s="16">
        <v>27</v>
      </c>
      <c r="I10" s="16">
        <v>68</v>
      </c>
      <c r="J10" s="16">
        <v>1</v>
      </c>
      <c r="K10" s="16">
        <v>3</v>
      </c>
      <c r="L10" s="21">
        <v>319.23</v>
      </c>
      <c r="M10" s="2">
        <f>VLOOKUP(Table6[Year],Years[],2,FALSE)</f>
        <v>4</v>
      </c>
      <c r="N10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(2,4,7,319.23,4952,33,17,27,68,1,3)</v>
      </c>
    </row>
    <row r="11" spans="1:14" x14ac:dyDescent="0.25">
      <c r="A11" t="s">
        <v>25</v>
      </c>
      <c r="B11" s="2">
        <f>VLOOKUP(A11,Players[Name]:Players[PlayerId],2,FALSE)</f>
        <v>2</v>
      </c>
      <c r="C11" s="20">
        <v>2013</v>
      </c>
      <c r="D11">
        <v>3</v>
      </c>
      <c r="E11" s="16">
        <v>5162</v>
      </c>
      <c r="F11" s="16">
        <v>39</v>
      </c>
      <c r="G11" s="16">
        <v>12</v>
      </c>
      <c r="H11" s="16">
        <v>35</v>
      </c>
      <c r="I11" s="16">
        <v>52</v>
      </c>
      <c r="J11" s="16">
        <v>3</v>
      </c>
      <c r="K11" s="16">
        <v>2</v>
      </c>
      <c r="L11" s="21">
        <v>398.59</v>
      </c>
      <c r="M11" s="2">
        <f>VLOOKUP(Table6[Year],Years[],2,FALSE)</f>
        <v>5</v>
      </c>
      <c r="N11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(2,5,3,398.59,5162,39,12,35,52,3,2)</v>
      </c>
    </row>
    <row r="12" spans="1:14" x14ac:dyDescent="0.25">
      <c r="A12" t="s">
        <v>16</v>
      </c>
      <c r="B12" s="2">
        <f>VLOOKUP(A12,Players[Name]:Players[PlayerId],2,FALSE)</f>
        <v>3</v>
      </c>
      <c r="C12" s="20">
        <v>2017</v>
      </c>
      <c r="D12">
        <v>3</v>
      </c>
      <c r="E12" s="16">
        <v>4514</v>
      </c>
      <c r="F12" s="16">
        <v>35.9</v>
      </c>
      <c r="G12" s="16">
        <v>7.9</v>
      </c>
      <c r="H12" s="16">
        <v>51.3</v>
      </c>
      <c r="I12" s="16">
        <v>298</v>
      </c>
      <c r="J12" s="16">
        <v>3.1</v>
      </c>
      <c r="K12" s="16">
        <v>2</v>
      </c>
      <c r="L12" s="16">
        <v>340.12</v>
      </c>
      <c r="M12" s="2">
        <f>VLOOKUP(Table6[Year],Years[],2,FALSE)</f>
        <v>1</v>
      </c>
      <c r="N12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(3,1,3,340.12,4514,35.9,7.9,51.3,298,3.1,2)</v>
      </c>
    </row>
    <row r="13" spans="1:14" x14ac:dyDescent="0.25">
      <c r="A13" t="s">
        <v>16</v>
      </c>
      <c r="B13" s="2">
        <f>VLOOKUP(A13,Players[Name]:Players[PlayerId],2,FALSE)</f>
        <v>3</v>
      </c>
      <c r="C13" s="20">
        <v>2016</v>
      </c>
      <c r="D13">
        <v>1</v>
      </c>
      <c r="E13" s="16">
        <v>4428</v>
      </c>
      <c r="F13" s="16">
        <v>40</v>
      </c>
      <c r="G13" s="16">
        <v>7</v>
      </c>
      <c r="H13" s="16">
        <v>67</v>
      </c>
      <c r="I13" s="16">
        <v>369</v>
      </c>
      <c r="J13" s="16">
        <v>4</v>
      </c>
      <c r="K13" s="16">
        <v>4</v>
      </c>
      <c r="L13" s="16">
        <v>397.76</v>
      </c>
      <c r="M13" s="2">
        <f>VLOOKUP(Table6[Year],Years[],2,FALSE)</f>
        <v>2</v>
      </c>
      <c r="N13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(3,2,1,397.76,4428,40,7,67,369,4,4)</v>
      </c>
    </row>
    <row r="14" spans="1:14" x14ac:dyDescent="0.25">
      <c r="A14" t="s">
        <v>16</v>
      </c>
      <c r="B14" s="2">
        <f>VLOOKUP(A14,Players[Name]:Players[PlayerId],2,FALSE)</f>
        <v>3</v>
      </c>
      <c r="C14" s="20">
        <v>2015</v>
      </c>
      <c r="D14">
        <v>11</v>
      </c>
      <c r="E14" s="16">
        <v>3821</v>
      </c>
      <c r="F14" s="16">
        <v>31</v>
      </c>
      <c r="G14" s="16">
        <v>8</v>
      </c>
      <c r="H14" s="16">
        <v>58</v>
      </c>
      <c r="I14" s="16">
        <v>344</v>
      </c>
      <c r="J14" s="16">
        <v>1</v>
      </c>
      <c r="K14" s="16">
        <v>4</v>
      </c>
      <c r="L14" s="16">
        <v>299.12</v>
      </c>
      <c r="M14" s="2">
        <f>VLOOKUP(Table6[Year],Years[],2,FALSE)</f>
        <v>3</v>
      </c>
      <c r="N14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(3,3,11,299.12,3821,31,8,58,344,1,4)</v>
      </c>
    </row>
    <row r="15" spans="1:14" x14ac:dyDescent="0.25">
      <c r="A15" t="s">
        <v>16</v>
      </c>
      <c r="B15" s="2">
        <f>VLOOKUP(A15,Players[Name]:Players[PlayerId],2,FALSE)</f>
        <v>3</v>
      </c>
      <c r="C15" s="20">
        <v>2014</v>
      </c>
      <c r="D15">
        <v>2</v>
      </c>
      <c r="E15" s="16">
        <v>4381</v>
      </c>
      <c r="F15" s="16">
        <v>38</v>
      </c>
      <c r="G15" s="16">
        <v>5</v>
      </c>
      <c r="H15" s="16">
        <v>43</v>
      </c>
      <c r="I15" s="16">
        <v>269</v>
      </c>
      <c r="J15" s="16">
        <v>2</v>
      </c>
      <c r="K15" s="16">
        <v>2</v>
      </c>
      <c r="L15" s="21">
        <v>384.82</v>
      </c>
      <c r="M15" s="2">
        <f>VLOOKUP(Table6[Year],Years[],2,FALSE)</f>
        <v>4</v>
      </c>
      <c r="N15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(3,4,2,384.82,4381,38,5,43,269,2,2)</v>
      </c>
    </row>
    <row r="16" spans="1:14" x14ac:dyDescent="0.25">
      <c r="A16" t="s">
        <v>16</v>
      </c>
      <c r="B16" s="2">
        <f>VLOOKUP(A16,Players[Name]:Players[PlayerId],2,FALSE)</f>
        <v>3</v>
      </c>
      <c r="C16" s="20">
        <v>2013</v>
      </c>
      <c r="D16">
        <v>112</v>
      </c>
      <c r="E16" s="16">
        <v>2536</v>
      </c>
      <c r="F16" s="16">
        <v>17</v>
      </c>
      <c r="G16" s="16">
        <v>6</v>
      </c>
      <c r="H16" s="16">
        <v>30</v>
      </c>
      <c r="I16" s="16">
        <v>120</v>
      </c>
      <c r="J16" s="16">
        <v>0</v>
      </c>
      <c r="K16" s="16">
        <v>0</v>
      </c>
      <c r="L16" s="21">
        <v>179.22</v>
      </c>
      <c r="M16" s="2">
        <f>VLOOKUP(Table6[Year],Years[],2,FALSE)</f>
        <v>5</v>
      </c>
      <c r="N16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(3,5,112,179.22,2536,17,6,30,120,0,0)</v>
      </c>
    </row>
    <row r="17" spans="1:14" x14ac:dyDescent="0.25">
      <c r="A17" t="s">
        <v>180</v>
      </c>
      <c r="B17" s="2">
        <f>VLOOKUP(A17,Players[Name]:Players[PlayerId],2,FALSE)</f>
        <v>5</v>
      </c>
      <c r="C17" s="20">
        <v>2017</v>
      </c>
      <c r="D17">
        <v>5</v>
      </c>
      <c r="E17" s="16">
        <v>4431</v>
      </c>
      <c r="F17" s="16">
        <v>28</v>
      </c>
      <c r="G17" s="16">
        <v>12.8</v>
      </c>
      <c r="H17" s="16">
        <v>69.900000000000006</v>
      </c>
      <c r="I17" s="16">
        <v>310</v>
      </c>
      <c r="J17" s="16">
        <v>3.2</v>
      </c>
      <c r="K17" s="16">
        <v>3.2</v>
      </c>
      <c r="L17" s="16">
        <v>293.04000000000002</v>
      </c>
      <c r="M17" s="2">
        <f>VLOOKUP(Table6[Year],Years[],2,FALSE)</f>
        <v>1</v>
      </c>
      <c r="N17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(5,1,5,293.04,4431,28,12.8,69.9,310,3.2,3.2)</v>
      </c>
    </row>
    <row r="18" spans="1:14" x14ac:dyDescent="0.25">
      <c r="A18" t="s">
        <v>180</v>
      </c>
      <c r="B18" s="2">
        <f>VLOOKUP(A18,Players[Name]:Players[PlayerId],2,FALSE)</f>
        <v>5</v>
      </c>
      <c r="C18" s="20">
        <v>2016</v>
      </c>
      <c r="D18">
        <v>7</v>
      </c>
      <c r="E18" s="16">
        <v>4240</v>
      </c>
      <c r="F18" s="16">
        <v>31</v>
      </c>
      <c r="G18" s="16">
        <v>13</v>
      </c>
      <c r="H18" s="16">
        <v>64</v>
      </c>
      <c r="I18" s="16">
        <v>341</v>
      </c>
      <c r="J18" s="16">
        <v>2</v>
      </c>
      <c r="K18" s="16">
        <v>5</v>
      </c>
      <c r="L18" s="16">
        <v>308.85000000000002</v>
      </c>
      <c r="M18" s="2">
        <f>VLOOKUP(Table6[Year],Years[],2,FALSE)</f>
        <v>2</v>
      </c>
      <c r="N18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(5,2,7,308.85,4240,31,13,64,341,2,5)</v>
      </c>
    </row>
    <row r="19" spans="1:14" x14ac:dyDescent="0.25">
      <c r="A19" t="s">
        <v>180</v>
      </c>
      <c r="B19" s="2">
        <f>VLOOKUP(A19,Players[Name]:Players[PlayerId],2,FALSE)</f>
        <v>5</v>
      </c>
      <c r="C19" s="20">
        <v>2015</v>
      </c>
      <c r="D19">
        <v>123</v>
      </c>
      <c r="E19" s="16">
        <v>1881</v>
      </c>
      <c r="F19" s="16">
        <v>15</v>
      </c>
      <c r="G19" s="16">
        <v>12</v>
      </c>
      <c r="H19" s="16">
        <v>33</v>
      </c>
      <c r="I19" s="16">
        <v>196</v>
      </c>
      <c r="J19" s="16">
        <v>0</v>
      </c>
      <c r="K19" s="16">
        <v>1</v>
      </c>
      <c r="L19" s="16">
        <v>131.66999999999999</v>
      </c>
      <c r="M19" s="2">
        <f>VLOOKUP(Table6[Year],Years[],2,FALSE)</f>
        <v>3</v>
      </c>
      <c r="N19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(5,3,123,131.67,1881,15,12,33,196,0,1)</v>
      </c>
    </row>
    <row r="20" spans="1:14" x14ac:dyDescent="0.25">
      <c r="A20" t="s">
        <v>180</v>
      </c>
      <c r="B20" s="2">
        <f>VLOOKUP(A20,Players[Name]:Players[PlayerId],2,FALSE)</f>
        <v>5</v>
      </c>
      <c r="C20" s="20">
        <v>2014</v>
      </c>
      <c r="D20">
        <v>1</v>
      </c>
      <c r="E20" s="16">
        <v>4761</v>
      </c>
      <c r="F20" s="16">
        <v>40</v>
      </c>
      <c r="G20" s="16">
        <v>16</v>
      </c>
      <c r="H20" s="16">
        <v>64</v>
      </c>
      <c r="I20" s="16">
        <v>273</v>
      </c>
      <c r="J20" s="16">
        <v>3</v>
      </c>
      <c r="K20" s="16">
        <v>6</v>
      </c>
      <c r="L20" s="21">
        <v>393.87</v>
      </c>
      <c r="M20" s="2">
        <f>VLOOKUP(Table6[Year],Years[],2,FALSE)</f>
        <v>4</v>
      </c>
      <c r="N20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(5,4,1,393.87,4761,40,16,64,273,3,6)</v>
      </c>
    </row>
    <row r="21" spans="1:14" x14ac:dyDescent="0.25">
      <c r="A21" t="s">
        <v>180</v>
      </c>
      <c r="B21" s="2">
        <f>VLOOKUP(A21,Players[Name]:Players[PlayerId],2,FALSE)</f>
        <v>5</v>
      </c>
      <c r="C21" s="20">
        <v>2013</v>
      </c>
      <c r="D21">
        <v>11</v>
      </c>
      <c r="E21" s="16">
        <v>3822</v>
      </c>
      <c r="F21" s="16">
        <v>23</v>
      </c>
      <c r="G21" s="16">
        <v>9</v>
      </c>
      <c r="H21" s="16">
        <v>63</v>
      </c>
      <c r="I21" s="16">
        <v>377</v>
      </c>
      <c r="J21" s="16">
        <v>4</v>
      </c>
      <c r="K21" s="16">
        <v>2</v>
      </c>
      <c r="L21" s="21">
        <v>274.04000000000002</v>
      </c>
      <c r="M21" s="2">
        <f>VLOOKUP(Table6[Year],Years[],2,FALSE)</f>
        <v>5</v>
      </c>
      <c r="N21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(5,5,11,274.04,3822,23,9,63,377,4,2)</v>
      </c>
    </row>
    <row r="22" spans="1:14" x14ac:dyDescent="0.25">
      <c r="A22" t="s">
        <v>221</v>
      </c>
      <c r="B22" s="2">
        <f>VLOOKUP(A22,Players[Name]:Players[PlayerId],2,FALSE)</f>
        <v>7</v>
      </c>
      <c r="C22" s="20">
        <v>2017</v>
      </c>
      <c r="D22">
        <v>7</v>
      </c>
      <c r="E22" s="16">
        <v>4064</v>
      </c>
      <c r="F22" s="16">
        <v>27.2</v>
      </c>
      <c r="G22" s="16">
        <v>10.6</v>
      </c>
      <c r="H22" s="16">
        <v>80.7</v>
      </c>
      <c r="I22" s="16">
        <v>437</v>
      </c>
      <c r="J22" s="16">
        <v>3</v>
      </c>
      <c r="K22" s="16">
        <v>1</v>
      </c>
      <c r="L22" s="16">
        <v>285.58</v>
      </c>
      <c r="M22" s="2">
        <f>VLOOKUP(Table6[Year],Years[],2,FALSE)</f>
        <v>1</v>
      </c>
      <c r="N22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(7,1,7,285.58,4064,27.2,10.6,80.7,437,3,1)</v>
      </c>
    </row>
    <row r="23" spans="1:14" x14ac:dyDescent="0.25">
      <c r="A23" t="s">
        <v>221</v>
      </c>
      <c r="B23" s="2">
        <f>VLOOKUP(A23,Players[Name]:Players[PlayerId],2,FALSE)</f>
        <v>7</v>
      </c>
      <c r="C23" s="20">
        <v>2016</v>
      </c>
      <c r="D23">
        <v>22</v>
      </c>
      <c r="E23" s="16">
        <v>4219</v>
      </c>
      <c r="F23" s="16">
        <v>21</v>
      </c>
      <c r="G23" s="16">
        <v>11</v>
      </c>
      <c r="H23" s="16">
        <v>72</v>
      </c>
      <c r="I23" s="16">
        <v>259</v>
      </c>
      <c r="J23" s="16">
        <v>1</v>
      </c>
      <c r="K23" s="16">
        <v>2</v>
      </c>
      <c r="L23" s="16">
        <v>246.89</v>
      </c>
      <c r="M23" s="2">
        <f>VLOOKUP(Table6[Year],Years[],2,FALSE)</f>
        <v>2</v>
      </c>
      <c r="N23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(7,2,22,246.89,4219,21,11,72,259,1,2)</v>
      </c>
    </row>
    <row r="24" spans="1:14" x14ac:dyDescent="0.25">
      <c r="A24" t="s">
        <v>221</v>
      </c>
      <c r="B24" s="2">
        <f>VLOOKUP(A24,Players[Name]:Players[PlayerId],2,FALSE)</f>
        <v>7</v>
      </c>
      <c r="C24" s="20">
        <v>2015</v>
      </c>
      <c r="D24">
        <v>5</v>
      </c>
      <c r="E24" s="16">
        <v>4024</v>
      </c>
      <c r="F24" s="16">
        <v>34</v>
      </c>
      <c r="G24" s="16">
        <v>8</v>
      </c>
      <c r="H24" s="16">
        <v>103</v>
      </c>
      <c r="I24" s="16">
        <v>553</v>
      </c>
      <c r="J24" s="16">
        <v>1</v>
      </c>
      <c r="K24" s="16">
        <v>3</v>
      </c>
      <c r="L24" s="16">
        <v>326.88</v>
      </c>
      <c r="M24" s="2">
        <f>VLOOKUP(Table6[Year],Years[],2,FALSE)</f>
        <v>3</v>
      </c>
      <c r="N24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(7,3,5,326.88,4024,34,8,103,553,1,3)</v>
      </c>
    </row>
    <row r="25" spans="1:14" x14ac:dyDescent="0.25">
      <c r="A25" t="s">
        <v>221</v>
      </c>
      <c r="B25" s="2">
        <f>VLOOKUP(A25,Players[Name]:Players[PlayerId],2,FALSE)</f>
        <v>7</v>
      </c>
      <c r="C25" s="20">
        <v>2014</v>
      </c>
      <c r="D25">
        <v>5</v>
      </c>
      <c r="E25" s="16">
        <v>3475</v>
      </c>
      <c r="F25" s="16">
        <v>20</v>
      </c>
      <c r="G25" s="16">
        <v>7</v>
      </c>
      <c r="H25" s="16">
        <v>118</v>
      </c>
      <c r="I25" s="16">
        <v>849</v>
      </c>
      <c r="J25" s="16">
        <v>6</v>
      </c>
      <c r="K25" s="16">
        <v>0</v>
      </c>
      <c r="L25" s="21">
        <v>310.13</v>
      </c>
      <c r="M25" s="2">
        <f>VLOOKUP(Table6[Year],Years[],2,FALSE)</f>
        <v>4</v>
      </c>
      <c r="N25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(7,4,5,310.13,3475,20,7,118,849,6,0)</v>
      </c>
    </row>
    <row r="26" spans="1:14" x14ac:dyDescent="0.25">
      <c r="A26" t="s">
        <v>221</v>
      </c>
      <c r="B26" s="2">
        <f>VLOOKUP(A26,Players[Name]:Players[PlayerId],2,FALSE)</f>
        <v>7</v>
      </c>
      <c r="C26" s="20">
        <v>2013</v>
      </c>
      <c r="D26">
        <v>17</v>
      </c>
      <c r="E26" s="16">
        <v>3357</v>
      </c>
      <c r="F26" s="16">
        <v>26</v>
      </c>
      <c r="G26" s="16">
        <v>9</v>
      </c>
      <c r="H26" s="16">
        <v>96</v>
      </c>
      <c r="I26" s="16">
        <v>539</v>
      </c>
      <c r="J26" s="16">
        <v>1</v>
      </c>
      <c r="K26" s="16">
        <v>5</v>
      </c>
      <c r="L26" s="21">
        <v>267.08999999999997</v>
      </c>
      <c r="M26" s="2">
        <f>VLOOKUP(Table6[Year],Years[],2,FALSE)</f>
        <v>5</v>
      </c>
      <c r="N26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(7,5,17,267.09,3357,26,9,96,539,1,5)</v>
      </c>
    </row>
    <row r="27" spans="1:14" x14ac:dyDescent="0.25">
      <c r="A27" t="s">
        <v>105</v>
      </c>
      <c r="B27" s="2">
        <f>VLOOKUP(A27,Players[Name]:Players[PlayerId],2,FALSE)</f>
        <v>8</v>
      </c>
      <c r="C27" s="20">
        <v>2017</v>
      </c>
      <c r="D27">
        <v>8</v>
      </c>
      <c r="E27" s="16">
        <v>3861</v>
      </c>
      <c r="F27" s="16">
        <v>23.6</v>
      </c>
      <c r="G27" s="16">
        <v>12.7</v>
      </c>
      <c r="H27" s="16">
        <v>94.2</v>
      </c>
      <c r="I27" s="16">
        <v>475</v>
      </c>
      <c r="J27" s="16">
        <v>5.9</v>
      </c>
      <c r="K27" s="16">
        <v>0</v>
      </c>
      <c r="L27" s="16">
        <v>281.75</v>
      </c>
      <c r="M27" s="2">
        <f>VLOOKUP(Table6[Year],Years[],2,FALSE)</f>
        <v>1</v>
      </c>
      <c r="N27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(8,1,8,281.75,3861,23.6,12.7,94.2,475,5.9,0)</v>
      </c>
    </row>
    <row r="28" spans="1:14" x14ac:dyDescent="0.25">
      <c r="A28" t="s">
        <v>105</v>
      </c>
      <c r="B28" s="2">
        <f>VLOOKUP(A28,Players[Name]:Players[PlayerId],2,FALSE)</f>
        <v>8</v>
      </c>
      <c r="C28" s="20">
        <v>2016</v>
      </c>
      <c r="D28">
        <v>28</v>
      </c>
      <c r="E28" s="16">
        <v>3509</v>
      </c>
      <c r="F28" s="16">
        <v>19</v>
      </c>
      <c r="G28" s="16">
        <v>14</v>
      </c>
      <c r="H28" s="16">
        <v>90</v>
      </c>
      <c r="I28" s="16">
        <v>359</v>
      </c>
      <c r="J28" s="16">
        <v>5</v>
      </c>
      <c r="K28" s="16">
        <v>2</v>
      </c>
      <c r="L28" s="16">
        <v>241.63</v>
      </c>
      <c r="M28" s="2">
        <f>VLOOKUP(Table6[Year],Years[],2,FALSE)</f>
        <v>2</v>
      </c>
      <c r="N28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(8,2,28,241.63,3509,19,14,90,359,5,2)</v>
      </c>
    </row>
    <row r="29" spans="1:14" x14ac:dyDescent="0.25">
      <c r="A29" t="s">
        <v>105</v>
      </c>
      <c r="B29" s="2">
        <f>VLOOKUP(A29,Players[Name]:Players[PlayerId],2,FALSE)</f>
        <v>8</v>
      </c>
      <c r="C29" s="20">
        <v>2015</v>
      </c>
      <c r="D29">
        <v>1</v>
      </c>
      <c r="E29" s="16">
        <v>3837</v>
      </c>
      <c r="F29" s="16">
        <v>35</v>
      </c>
      <c r="G29" s="16">
        <v>10</v>
      </c>
      <c r="H29" s="16">
        <v>132</v>
      </c>
      <c r="I29" s="16">
        <v>636</v>
      </c>
      <c r="J29" s="16">
        <v>10</v>
      </c>
      <c r="K29" s="16">
        <v>4</v>
      </c>
      <c r="L29" s="16">
        <v>403.54</v>
      </c>
      <c r="M29" s="2">
        <f>VLOOKUP(Table6[Year],Years[],2,FALSE)</f>
        <v>3</v>
      </c>
      <c r="N29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(8,3,1,403.54,3837,35,10,132,636,10,4)</v>
      </c>
    </row>
    <row r="30" spans="1:14" x14ac:dyDescent="0.25">
      <c r="A30" t="s">
        <v>105</v>
      </c>
      <c r="B30" s="2">
        <f>VLOOKUP(A30,Players[Name]:Players[PlayerId],2,FALSE)</f>
        <v>8</v>
      </c>
      <c r="C30" s="20">
        <v>2014</v>
      </c>
      <c r="D30">
        <v>27</v>
      </c>
      <c r="E30" s="16">
        <v>3127</v>
      </c>
      <c r="F30" s="16">
        <v>18</v>
      </c>
      <c r="G30" s="16">
        <v>12</v>
      </c>
      <c r="H30" s="16">
        <v>103</v>
      </c>
      <c r="I30" s="16">
        <v>539</v>
      </c>
      <c r="J30" s="16">
        <v>5</v>
      </c>
      <c r="K30" s="16">
        <v>5</v>
      </c>
      <c r="L30" s="21">
        <v>231.24</v>
      </c>
      <c r="M30" s="2">
        <f>VLOOKUP(Table6[Year],Years[],2,FALSE)</f>
        <v>4</v>
      </c>
      <c r="N30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(8,4,27,231.24,3127,18,12,103,539,5,5)</v>
      </c>
    </row>
    <row r="31" spans="1:14" x14ac:dyDescent="0.25">
      <c r="A31" t="s">
        <v>105</v>
      </c>
      <c r="B31" s="2">
        <f>VLOOKUP(A31,Players[Name]:Players[PlayerId],2,FALSE)</f>
        <v>8</v>
      </c>
      <c r="C31" s="20">
        <v>2013</v>
      </c>
      <c r="D31">
        <v>6</v>
      </c>
      <c r="E31" s="16">
        <v>3379</v>
      </c>
      <c r="F31" s="16">
        <v>24</v>
      </c>
      <c r="G31" s="16">
        <v>13</v>
      </c>
      <c r="H31" s="16">
        <v>111</v>
      </c>
      <c r="I31" s="16">
        <v>585</v>
      </c>
      <c r="J31" s="16">
        <v>6</v>
      </c>
      <c r="K31" s="16">
        <v>1</v>
      </c>
      <c r="L31" s="21">
        <v>281.58</v>
      </c>
      <c r="M31" s="2">
        <f>VLOOKUP(Table6[Year],Years[],2,FALSE)</f>
        <v>5</v>
      </c>
      <c r="N31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(8,5,6,281.58,3379,24,13,111,585,6,1)</v>
      </c>
    </row>
    <row r="32" spans="1:14" x14ac:dyDescent="0.25">
      <c r="A32" t="s">
        <v>54</v>
      </c>
      <c r="B32" s="2">
        <f>VLOOKUP(A32,Players[Name]:Players[PlayerId],2,FALSE)</f>
        <v>9</v>
      </c>
      <c r="C32" s="20">
        <v>2017</v>
      </c>
      <c r="D32">
        <v>9</v>
      </c>
      <c r="E32" s="16">
        <v>4451</v>
      </c>
      <c r="F32" s="16">
        <v>33.200000000000003</v>
      </c>
      <c r="G32" s="16">
        <v>10.8</v>
      </c>
      <c r="H32" s="16">
        <v>30.2</v>
      </c>
      <c r="I32" s="16">
        <v>78.5</v>
      </c>
      <c r="J32" s="16">
        <v>0</v>
      </c>
      <c r="K32" s="16">
        <v>1</v>
      </c>
      <c r="L32" s="16">
        <v>278.22000000000003</v>
      </c>
      <c r="M32" s="2">
        <f>VLOOKUP(Table6[Year],Years[],2,FALSE)</f>
        <v>1</v>
      </c>
      <c r="N32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(9,1,9,278.22,4451,33.2,10.8,30.2,78.5,0,1)</v>
      </c>
    </row>
    <row r="33" spans="1:14" x14ac:dyDescent="0.25">
      <c r="A33" t="s">
        <v>54</v>
      </c>
      <c r="B33" s="2">
        <f>VLOOKUP(A33,Players[Name]:Players[PlayerId],2,FALSE)</f>
        <v>9</v>
      </c>
      <c r="C33" s="20">
        <v>2016</v>
      </c>
      <c r="D33">
        <v>3</v>
      </c>
      <c r="E33" s="16">
        <v>4944</v>
      </c>
      <c r="F33" s="16">
        <v>38</v>
      </c>
      <c r="G33" s="16">
        <v>7</v>
      </c>
      <c r="H33" s="16">
        <v>35</v>
      </c>
      <c r="I33" s="16">
        <v>117</v>
      </c>
      <c r="J33" s="16">
        <v>0</v>
      </c>
      <c r="K33" s="16">
        <v>2</v>
      </c>
      <c r="L33" s="16">
        <v>367.48</v>
      </c>
      <c r="M33" s="2">
        <f>VLOOKUP(Table6[Year],Years[],2,FALSE)</f>
        <v>2</v>
      </c>
      <c r="N33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(9,2,3,367.48,4944,38,7,35,117,0,2)</v>
      </c>
    </row>
    <row r="34" spans="1:14" x14ac:dyDescent="0.25">
      <c r="A34" t="s">
        <v>54</v>
      </c>
      <c r="B34" s="2">
        <f>VLOOKUP(A34,Players[Name]:Players[PlayerId],2,FALSE)</f>
        <v>9</v>
      </c>
      <c r="C34" s="20">
        <v>2015</v>
      </c>
      <c r="D34">
        <v>32</v>
      </c>
      <c r="E34" s="16">
        <v>4591</v>
      </c>
      <c r="F34" s="16">
        <v>21</v>
      </c>
      <c r="G34" s="16">
        <v>16</v>
      </c>
      <c r="H34" s="16">
        <v>36</v>
      </c>
      <c r="I34" s="16">
        <v>63</v>
      </c>
      <c r="J34" s="16">
        <v>0</v>
      </c>
      <c r="K34" s="16">
        <v>5</v>
      </c>
      <c r="L34" s="16">
        <v>214.97</v>
      </c>
      <c r="M34" s="2">
        <f>VLOOKUP(Table6[Year],Years[],2,FALSE)</f>
        <v>3</v>
      </c>
      <c r="N34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(9,3,32,214.97,4591,21,16,36,63,0,5)</v>
      </c>
    </row>
    <row r="35" spans="1:14" x14ac:dyDescent="0.25">
      <c r="A35" t="s">
        <v>54</v>
      </c>
      <c r="B35" s="2">
        <f>VLOOKUP(A35,Players[Name]:Players[PlayerId],2,FALSE)</f>
        <v>9</v>
      </c>
      <c r="C35" s="20">
        <v>2014</v>
      </c>
      <c r="D35">
        <v>11</v>
      </c>
      <c r="E35" s="16">
        <v>4694</v>
      </c>
      <c r="F35" s="16">
        <v>28</v>
      </c>
      <c r="G35" s="16">
        <v>14</v>
      </c>
      <c r="H35" s="16">
        <v>29</v>
      </c>
      <c r="I35" s="16">
        <v>145</v>
      </c>
      <c r="J35" s="16">
        <v>0</v>
      </c>
      <c r="K35" s="16">
        <v>2</v>
      </c>
      <c r="L35" s="21">
        <v>281.38</v>
      </c>
      <c r="M35" s="2">
        <f>VLOOKUP(Table6[Year],Years[],2,FALSE)</f>
        <v>4</v>
      </c>
      <c r="N35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(9,4,11,281.38,4694,28,14,29,145,0,2)</v>
      </c>
    </row>
    <row r="36" spans="1:14" x14ac:dyDescent="0.25">
      <c r="A36" t="s">
        <v>54</v>
      </c>
      <c r="B36" s="2">
        <f>VLOOKUP(A36,Players[Name]:Players[PlayerId],2,FALSE)</f>
        <v>9</v>
      </c>
      <c r="C36" s="20">
        <v>2013</v>
      </c>
      <c r="D36">
        <v>28</v>
      </c>
      <c r="E36" s="16">
        <v>4515</v>
      </c>
      <c r="F36" s="16">
        <v>26</v>
      </c>
      <c r="G36" s="16">
        <v>17</v>
      </c>
      <c r="H36" s="16">
        <v>17</v>
      </c>
      <c r="I36" s="16">
        <v>55</v>
      </c>
      <c r="J36" s="16">
        <v>0</v>
      </c>
      <c r="K36" s="16">
        <v>4</v>
      </c>
      <c r="L36" s="21">
        <v>251.3</v>
      </c>
      <c r="M36" s="2">
        <f>VLOOKUP(Table6[Year],Years[],2,FALSE)</f>
        <v>5</v>
      </c>
      <c r="N36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(9,5,28,251.3,4515,26,17,17,55,0,4)</v>
      </c>
    </row>
    <row r="37" spans="1:14" x14ac:dyDescent="0.25">
      <c r="A37" t="s">
        <v>403</v>
      </c>
      <c r="B37" s="2">
        <f>VLOOKUP(A37,Players[Name]:Players[PlayerId],2,FALSE)</f>
        <v>10</v>
      </c>
      <c r="C37" s="20">
        <v>2017</v>
      </c>
      <c r="D37">
        <v>10</v>
      </c>
      <c r="E37" s="16">
        <v>3892</v>
      </c>
      <c r="F37" s="16">
        <v>27.6</v>
      </c>
      <c r="G37" s="16">
        <v>10.7</v>
      </c>
      <c r="H37" s="16">
        <v>64</v>
      </c>
      <c r="I37" s="16">
        <v>405</v>
      </c>
      <c r="J37" s="16">
        <v>3</v>
      </c>
      <c r="K37" s="16">
        <v>4.9000000000000004</v>
      </c>
      <c r="L37" s="16">
        <v>277.57</v>
      </c>
      <c r="M37" s="2">
        <f>VLOOKUP(Table6[Year],Years[],2,FALSE)</f>
        <v>1</v>
      </c>
      <c r="N37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(10,1,10,277.57,3892,27.6,10.7,64,405,3,4.9)</v>
      </c>
    </row>
    <row r="38" spans="1:14" x14ac:dyDescent="0.25">
      <c r="A38" t="s">
        <v>403</v>
      </c>
      <c r="B38" s="2">
        <f>VLOOKUP(A38,Players[Name]:Players[PlayerId],2,FALSE)</f>
        <v>10</v>
      </c>
      <c r="C38" s="20">
        <v>2016</v>
      </c>
      <c r="D38">
        <v>23</v>
      </c>
      <c r="E38" s="16">
        <v>3426</v>
      </c>
      <c r="F38" s="16">
        <v>26</v>
      </c>
      <c r="G38" s="16">
        <v>9</v>
      </c>
      <c r="H38" s="16">
        <v>60</v>
      </c>
      <c r="I38" s="16">
        <v>349</v>
      </c>
      <c r="J38" s="16">
        <v>2</v>
      </c>
      <c r="K38" s="16">
        <v>5</v>
      </c>
      <c r="L38" s="16">
        <v>245.97</v>
      </c>
      <c r="M38" s="2">
        <f>VLOOKUP(Table6[Year],Years[],2,FALSE)</f>
        <v>2</v>
      </c>
      <c r="N38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(10,2,23,245.97,3426,26,9,60,349,2,5)</v>
      </c>
    </row>
    <row r="39" spans="1:14" x14ac:dyDescent="0.25">
      <c r="A39" t="s">
        <v>403</v>
      </c>
      <c r="B39" s="2">
        <f>VLOOKUP(A39,Players[Name]:Players[PlayerId],2,FALSE)</f>
        <v>10</v>
      </c>
      <c r="C39" s="20">
        <v>2015</v>
      </c>
      <c r="D39">
        <v>42</v>
      </c>
      <c r="E39" s="16">
        <v>2818</v>
      </c>
      <c r="F39" s="16">
        <v>19</v>
      </c>
      <c r="G39" s="16">
        <v>10</v>
      </c>
      <c r="H39" s="16">
        <v>34</v>
      </c>
      <c r="I39" s="16">
        <v>252</v>
      </c>
      <c r="J39" s="16">
        <v>2</v>
      </c>
      <c r="K39" s="16">
        <v>6</v>
      </c>
      <c r="L39" s="16">
        <v>201.1</v>
      </c>
      <c r="M39" s="2">
        <f>VLOOKUP(Table6[Year],Years[],2,FALSE)</f>
        <v>3</v>
      </c>
      <c r="N39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(10,3,42,201.1,2818,19,10,34,252,2,6)</v>
      </c>
    </row>
    <row r="40" spans="1:14" x14ac:dyDescent="0.25">
      <c r="A40" t="s">
        <v>599</v>
      </c>
      <c r="B40" s="2">
        <f>VLOOKUP(A40,Players[Name]:Players[PlayerId],2,FALSE)</f>
        <v>11</v>
      </c>
      <c r="C40" s="20">
        <v>2017</v>
      </c>
      <c r="D40">
        <v>11</v>
      </c>
      <c r="E40" s="16">
        <v>3991</v>
      </c>
      <c r="F40" s="16">
        <v>25.6</v>
      </c>
      <c r="G40" s="16">
        <v>7.9</v>
      </c>
      <c r="H40" s="16">
        <v>59.3</v>
      </c>
      <c r="I40" s="16">
        <v>347</v>
      </c>
      <c r="J40" s="16">
        <v>4.0999999999999996</v>
      </c>
      <c r="K40" s="16">
        <v>1</v>
      </c>
      <c r="L40" s="16">
        <v>274.25</v>
      </c>
      <c r="M40" s="2">
        <f>VLOOKUP(Table6[Year],Years[],2,FALSE)</f>
        <v>1</v>
      </c>
      <c r="N40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(11,1,11,274.25,3991,25.6,7.9,59.3,347,4.1,1)</v>
      </c>
    </row>
    <row r="41" spans="1:14" x14ac:dyDescent="0.25">
      <c r="A41" t="s">
        <v>599</v>
      </c>
      <c r="B41" s="2">
        <f>VLOOKUP(A41,Players[Name]:Players[PlayerId],2,FALSE)</f>
        <v>11</v>
      </c>
      <c r="C41" s="20">
        <v>2016</v>
      </c>
      <c r="D41">
        <v>13</v>
      </c>
      <c r="E41" s="16">
        <v>3667</v>
      </c>
      <c r="F41" s="16">
        <v>23</v>
      </c>
      <c r="G41" s="16">
        <v>4</v>
      </c>
      <c r="H41" s="16">
        <v>57</v>
      </c>
      <c r="I41" s="16">
        <v>282</v>
      </c>
      <c r="J41" s="16">
        <v>6</v>
      </c>
      <c r="K41" s="16">
        <v>4</v>
      </c>
      <c r="L41" s="16">
        <v>269.69</v>
      </c>
      <c r="M41" s="2">
        <f>VLOOKUP(Table6[Year],Years[],2,FALSE)</f>
        <v>2</v>
      </c>
      <c r="N41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(11,2,13,269.69,3667,23,4,57,282,6,4)</v>
      </c>
    </row>
    <row r="42" spans="1:14" x14ac:dyDescent="0.25">
      <c r="A42" t="s">
        <v>223</v>
      </c>
      <c r="B42" s="2">
        <f>VLOOKUP(A42,Players[Name]:Players[PlayerId],2,FALSE)</f>
        <v>12</v>
      </c>
      <c r="C42" s="20">
        <v>2017</v>
      </c>
      <c r="D42">
        <v>12</v>
      </c>
      <c r="E42" s="16">
        <v>4671</v>
      </c>
      <c r="F42" s="16">
        <v>28.7</v>
      </c>
      <c r="G42" s="16">
        <v>12.9</v>
      </c>
      <c r="H42" s="16">
        <v>26.7</v>
      </c>
      <c r="I42" s="16">
        <v>76.2</v>
      </c>
      <c r="J42" s="16">
        <v>2</v>
      </c>
      <c r="K42" s="16">
        <v>1</v>
      </c>
      <c r="L42" s="16">
        <v>272.08999999999997</v>
      </c>
      <c r="M42" s="2">
        <f>VLOOKUP(Table6[Year],Years[],2,FALSE)</f>
        <v>1</v>
      </c>
      <c r="N42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(12,1,12,272.09,4671,28.7,12.9,26.7,76.2,2,1)</v>
      </c>
    </row>
    <row r="43" spans="1:14" x14ac:dyDescent="0.25">
      <c r="A43" t="s">
        <v>223</v>
      </c>
      <c r="B43" s="2">
        <f>VLOOKUP(A43,Players[Name]:Players[PlayerId],2,FALSE)</f>
        <v>12</v>
      </c>
      <c r="C43" s="20">
        <v>2016</v>
      </c>
      <c r="D43">
        <v>10</v>
      </c>
      <c r="E43" s="16">
        <v>4917</v>
      </c>
      <c r="F43" s="16">
        <v>25</v>
      </c>
      <c r="G43" s="16">
        <v>12</v>
      </c>
      <c r="H43" s="16">
        <v>34</v>
      </c>
      <c r="I43" s="16">
        <v>96</v>
      </c>
      <c r="J43" s="16">
        <v>4</v>
      </c>
      <c r="K43" s="16">
        <v>3</v>
      </c>
      <c r="L43" s="16">
        <v>300.64</v>
      </c>
      <c r="M43" s="2">
        <f>VLOOKUP(Table6[Year],Years[],2,FALSE)</f>
        <v>2</v>
      </c>
      <c r="N43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(12,2,10,300.64,4917,25,12,34,96,4,3)</v>
      </c>
    </row>
    <row r="44" spans="1:14" x14ac:dyDescent="0.25">
      <c r="A44" t="s">
        <v>223</v>
      </c>
      <c r="B44" s="2">
        <f>VLOOKUP(A44,Players[Name]:Players[PlayerId],2,FALSE)</f>
        <v>12</v>
      </c>
      <c r="C44" s="20">
        <v>2015</v>
      </c>
      <c r="D44">
        <v>8</v>
      </c>
      <c r="E44" s="16">
        <v>4166</v>
      </c>
      <c r="F44" s="16">
        <v>29</v>
      </c>
      <c r="G44" s="16">
        <v>11</v>
      </c>
      <c r="H44" s="16">
        <v>26</v>
      </c>
      <c r="I44" s="16">
        <v>48</v>
      </c>
      <c r="J44" s="16">
        <v>5</v>
      </c>
      <c r="K44" s="16">
        <v>3</v>
      </c>
      <c r="L44" s="16">
        <v>307.22000000000003</v>
      </c>
      <c r="M44" s="2">
        <f>VLOOKUP(Table6[Year],Years[],2,FALSE)</f>
        <v>3</v>
      </c>
      <c r="N44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(12,3,8,307.22,4166,29,11,26,48,5,3)</v>
      </c>
    </row>
    <row r="45" spans="1:14" x14ac:dyDescent="0.25">
      <c r="A45" t="s">
        <v>223</v>
      </c>
      <c r="B45" s="2">
        <f>VLOOKUP(A45,Players[Name]:Players[PlayerId],2,FALSE)</f>
        <v>12</v>
      </c>
      <c r="C45" s="20">
        <v>2014</v>
      </c>
      <c r="D45">
        <v>1430</v>
      </c>
      <c r="E45" s="16">
        <v>1710</v>
      </c>
      <c r="F45" s="16">
        <v>10</v>
      </c>
      <c r="G45" s="16">
        <v>9</v>
      </c>
      <c r="H45" s="16">
        <v>7</v>
      </c>
      <c r="I45" s="16">
        <v>20</v>
      </c>
      <c r="J45" s="16">
        <v>0</v>
      </c>
      <c r="K45" s="16">
        <v>2</v>
      </c>
      <c r="L45" s="21">
        <v>89.95</v>
      </c>
      <c r="M45" s="2">
        <f>VLOOKUP(Table6[Year],Years[],2,FALSE)</f>
        <v>4</v>
      </c>
      <c r="N45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(12,4,1430,89.95,1710,10,9,7,20,0,2)</v>
      </c>
    </row>
    <row r="46" spans="1:14" x14ac:dyDescent="0.25">
      <c r="A46" t="s">
        <v>223</v>
      </c>
      <c r="B46" s="2">
        <f>VLOOKUP(A46,Players[Name]:Players[PlayerId],2,FALSE)</f>
        <v>12</v>
      </c>
      <c r="C46" s="20">
        <v>2013</v>
      </c>
      <c r="D46">
        <v>1703</v>
      </c>
      <c r="E46" s="16">
        <v>854</v>
      </c>
      <c r="F46" s="16">
        <v>4</v>
      </c>
      <c r="G46" s="16">
        <v>7</v>
      </c>
      <c r="H46" s="16">
        <v>4</v>
      </c>
      <c r="I46" s="16">
        <v>14</v>
      </c>
      <c r="J46" s="16">
        <v>0</v>
      </c>
      <c r="K46" s="16">
        <v>2</v>
      </c>
      <c r="L46" s="21">
        <v>29.78</v>
      </c>
      <c r="M46" s="2">
        <f>VLOOKUP(Table6[Year],Years[],2,FALSE)</f>
        <v>5</v>
      </c>
      <c r="N46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(12,5,1703,29.78,854,4,7,4,14,0,2)</v>
      </c>
    </row>
    <row r="47" spans="1:14" x14ac:dyDescent="0.25">
      <c r="A47" t="s">
        <v>408</v>
      </c>
      <c r="B47" s="2">
        <f>VLOOKUP(A47,Players[Name]:Players[PlayerId],2,FALSE)</f>
        <v>13</v>
      </c>
      <c r="C47" s="20">
        <v>2017</v>
      </c>
      <c r="D47">
        <v>13</v>
      </c>
      <c r="E47" s="16">
        <v>4225</v>
      </c>
      <c r="F47" s="16">
        <v>30.2</v>
      </c>
      <c r="G47" s="16">
        <v>14.6</v>
      </c>
      <c r="H47" s="16">
        <v>54.5</v>
      </c>
      <c r="I47" s="16">
        <v>140</v>
      </c>
      <c r="J47" s="16">
        <v>1</v>
      </c>
      <c r="K47" s="16">
        <v>3.9</v>
      </c>
      <c r="L47" s="16">
        <v>258.64999999999998</v>
      </c>
      <c r="M47" s="2">
        <f>VLOOKUP(Table6[Year],Years[],2,FALSE)</f>
        <v>1</v>
      </c>
      <c r="N47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(13,1,13,258.65,4225,30.2,14.6,54.5,140,1,3.9)</v>
      </c>
    </row>
    <row r="48" spans="1:14" x14ac:dyDescent="0.25">
      <c r="A48" t="s">
        <v>408</v>
      </c>
      <c r="B48" s="2">
        <f>VLOOKUP(A48,Players[Name]:Players[PlayerId],2,FALSE)</f>
        <v>13</v>
      </c>
      <c r="C48" s="20">
        <v>2016</v>
      </c>
      <c r="D48">
        <v>20</v>
      </c>
      <c r="E48" s="16">
        <v>4090</v>
      </c>
      <c r="F48" s="16">
        <v>28</v>
      </c>
      <c r="G48" s="16">
        <v>18</v>
      </c>
      <c r="H48" s="16">
        <v>53</v>
      </c>
      <c r="I48" s="16">
        <v>165</v>
      </c>
      <c r="J48" s="16">
        <v>1</v>
      </c>
      <c r="K48" s="16">
        <v>6</v>
      </c>
      <c r="L48" s="16">
        <v>255.3</v>
      </c>
      <c r="M48" s="2">
        <f>VLOOKUP(Table6[Year],Years[],2,FALSE)</f>
        <v>2</v>
      </c>
      <c r="N48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(13,2,20,255.3,4090,28,18,53,165,1,6)</v>
      </c>
    </row>
    <row r="49" spans="1:14" x14ac:dyDescent="0.25">
      <c r="A49" t="s">
        <v>408</v>
      </c>
      <c r="B49" s="2">
        <f>VLOOKUP(A49,Players[Name]:Players[PlayerId],2,FALSE)</f>
        <v>13</v>
      </c>
      <c r="C49" s="20">
        <v>2015</v>
      </c>
      <c r="D49">
        <v>20</v>
      </c>
      <c r="E49" s="16">
        <v>4042</v>
      </c>
      <c r="F49" s="16">
        <v>22</v>
      </c>
      <c r="G49" s="16">
        <v>15</v>
      </c>
      <c r="H49" s="16">
        <v>54</v>
      </c>
      <c r="I49" s="16">
        <v>213</v>
      </c>
      <c r="J49" s="16">
        <v>6</v>
      </c>
      <c r="K49" s="16">
        <v>2</v>
      </c>
      <c r="L49" s="16">
        <v>250.99</v>
      </c>
      <c r="M49" s="2">
        <f>VLOOKUP(Table6[Year],Years[],2,FALSE)</f>
        <v>3</v>
      </c>
      <c r="N49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(13,3,20,250.99,4042,22,15,54,213,6,2)</v>
      </c>
    </row>
    <row r="50" spans="1:14" x14ac:dyDescent="0.25">
      <c r="A50" t="s">
        <v>51</v>
      </c>
      <c r="B50" s="2">
        <f>VLOOKUP(A50,Players[Name]:Players[PlayerId],2,FALSE)</f>
        <v>14</v>
      </c>
      <c r="C50" s="20">
        <v>2017</v>
      </c>
      <c r="D50">
        <v>14</v>
      </c>
      <c r="E50" s="16">
        <v>4062</v>
      </c>
      <c r="F50" s="16">
        <v>29.9</v>
      </c>
      <c r="G50" s="16">
        <v>10.3</v>
      </c>
      <c r="H50" s="16">
        <v>14.5</v>
      </c>
      <c r="I50" s="16">
        <v>10.6</v>
      </c>
      <c r="J50" s="16">
        <v>0</v>
      </c>
      <c r="K50" s="16">
        <v>0.9</v>
      </c>
      <c r="L50" s="16">
        <v>251.79</v>
      </c>
      <c r="M50" s="2">
        <f>VLOOKUP(Table6[Year],Years[],2,FALSE)</f>
        <v>1</v>
      </c>
      <c r="N50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(14,1,14,251.79,4062,29.9,10.3,14.5,10.6,0,0.9)</v>
      </c>
    </row>
    <row r="51" spans="1:14" x14ac:dyDescent="0.25">
      <c r="A51" t="s">
        <v>51</v>
      </c>
      <c r="B51" s="2">
        <f>VLOOKUP(A51,Players[Name]:Players[PlayerId],2,FALSE)</f>
        <v>14</v>
      </c>
      <c r="C51" s="20">
        <v>2016</v>
      </c>
      <c r="D51">
        <v>17</v>
      </c>
      <c r="E51" s="16">
        <v>3819</v>
      </c>
      <c r="F51" s="16">
        <v>29</v>
      </c>
      <c r="G51" s="16">
        <v>13</v>
      </c>
      <c r="H51" s="16">
        <v>16</v>
      </c>
      <c r="I51" s="16">
        <v>14</v>
      </c>
      <c r="J51" s="16">
        <v>1</v>
      </c>
      <c r="K51" s="16">
        <v>2</v>
      </c>
      <c r="L51" s="16">
        <v>262.08</v>
      </c>
      <c r="M51" s="2">
        <f>VLOOKUP(Table6[Year],Years[],2,FALSE)</f>
        <v>2</v>
      </c>
      <c r="N51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(14,2,17,262.08,3819,29,13,16,14,1,2)</v>
      </c>
    </row>
    <row r="52" spans="1:14" x14ac:dyDescent="0.25">
      <c r="A52" t="s">
        <v>51</v>
      </c>
      <c r="B52" s="2">
        <f>VLOOKUP(A52,Players[Name]:Players[PlayerId],2,FALSE)</f>
        <v>14</v>
      </c>
      <c r="C52" s="20">
        <v>2015</v>
      </c>
      <c r="D52">
        <v>26</v>
      </c>
      <c r="E52" s="16">
        <v>3938</v>
      </c>
      <c r="F52" s="16">
        <v>21</v>
      </c>
      <c r="G52" s="16">
        <v>16</v>
      </c>
      <c r="H52" s="16">
        <v>15</v>
      </c>
      <c r="I52" s="16">
        <v>29</v>
      </c>
      <c r="J52" s="16">
        <v>0</v>
      </c>
      <c r="K52" s="16">
        <v>0</v>
      </c>
      <c r="L52" s="16">
        <v>238.84</v>
      </c>
      <c r="M52" s="2">
        <f>VLOOKUP(Table6[Year],Years[],2,FALSE)</f>
        <v>3</v>
      </c>
      <c r="N52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(14,3,26,238.84,3938,21,16,15,29,0,0)</v>
      </c>
    </row>
    <row r="53" spans="1:14" x14ac:dyDescent="0.25">
      <c r="A53" t="s">
        <v>51</v>
      </c>
      <c r="B53" s="2">
        <f>VLOOKUP(A53,Players[Name]:Players[PlayerId],2,FALSE)</f>
        <v>14</v>
      </c>
      <c r="C53" s="20">
        <v>2014</v>
      </c>
      <c r="D53">
        <v>9</v>
      </c>
      <c r="E53" s="16">
        <v>4952</v>
      </c>
      <c r="F53" s="16">
        <v>32</v>
      </c>
      <c r="G53" s="16">
        <v>9</v>
      </c>
      <c r="H53" s="16">
        <v>33</v>
      </c>
      <c r="I53" s="16">
        <v>27</v>
      </c>
      <c r="J53" s="16">
        <v>0</v>
      </c>
      <c r="K53" s="16">
        <v>5</v>
      </c>
      <c r="L53" s="21">
        <v>338.4</v>
      </c>
      <c r="M53" s="2">
        <f>VLOOKUP(Table6[Year],Years[],2,FALSE)</f>
        <v>4</v>
      </c>
      <c r="N53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(14,4,9,338.4,4952,32,9,33,27,0,5)</v>
      </c>
    </row>
    <row r="54" spans="1:14" x14ac:dyDescent="0.25">
      <c r="A54" t="s">
        <v>51</v>
      </c>
      <c r="B54" s="2">
        <f>VLOOKUP(A54,Players[Name]:Players[PlayerId],2,FALSE)</f>
        <v>14</v>
      </c>
      <c r="C54" s="20">
        <v>2013</v>
      </c>
      <c r="D54">
        <v>20</v>
      </c>
      <c r="E54" s="16">
        <v>4261</v>
      </c>
      <c r="F54" s="16">
        <v>28</v>
      </c>
      <c r="G54" s="16">
        <v>14</v>
      </c>
      <c r="H54" s="16">
        <v>27</v>
      </c>
      <c r="I54" s="16">
        <v>99</v>
      </c>
      <c r="J54" s="16">
        <v>1</v>
      </c>
      <c r="K54" s="16">
        <v>6</v>
      </c>
      <c r="L54" s="21">
        <v>266.12</v>
      </c>
      <c r="M54" s="2">
        <f>VLOOKUP(Table6[Year],Years[],2,FALSE)</f>
        <v>5</v>
      </c>
      <c r="N54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(14,5,20,266.12,4261,28,14,27,99,1,6)</v>
      </c>
    </row>
    <row r="55" spans="1:14" x14ac:dyDescent="0.25">
      <c r="A55" t="s">
        <v>113</v>
      </c>
      <c r="B55" s="2">
        <f>VLOOKUP(A55,Players[Name]:Players[PlayerId],2,FALSE)</f>
        <v>15</v>
      </c>
      <c r="C55" s="20">
        <v>2017</v>
      </c>
      <c r="D55">
        <v>15</v>
      </c>
      <c r="E55" s="16">
        <v>4094</v>
      </c>
      <c r="F55" s="16">
        <v>26.5</v>
      </c>
      <c r="G55" s="16">
        <v>11.8</v>
      </c>
      <c r="H55" s="16">
        <v>51.1</v>
      </c>
      <c r="I55" s="16">
        <v>163</v>
      </c>
      <c r="J55" s="16">
        <v>2</v>
      </c>
      <c r="K55" s="16">
        <v>2</v>
      </c>
      <c r="L55" s="16">
        <v>244.7</v>
      </c>
      <c r="M55" s="2">
        <f>VLOOKUP(Table6[Year],Years[],2,FALSE)</f>
        <v>1</v>
      </c>
      <c r="N55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(15,1,15,244.7,4094,26.5,11.8,51.1,163,2,2)</v>
      </c>
    </row>
    <row r="56" spans="1:14" x14ac:dyDescent="0.25">
      <c r="A56" t="s">
        <v>113</v>
      </c>
      <c r="B56" s="2">
        <f>VLOOKUP(A56,Players[Name]:Players[PlayerId],2,FALSE)</f>
        <v>15</v>
      </c>
      <c r="C56" s="20">
        <v>2016</v>
      </c>
      <c r="D56">
        <v>31</v>
      </c>
      <c r="E56" s="16">
        <v>4206</v>
      </c>
      <c r="F56" s="16">
        <v>18</v>
      </c>
      <c r="G56" s="16">
        <v>8</v>
      </c>
      <c r="H56" s="16">
        <v>46</v>
      </c>
      <c r="I56" s="16">
        <v>184</v>
      </c>
      <c r="J56" s="16">
        <v>4</v>
      </c>
      <c r="K56" s="16">
        <v>3</v>
      </c>
      <c r="L56" s="16">
        <v>234.82</v>
      </c>
      <c r="M56" s="2">
        <f>VLOOKUP(Table6[Year],Years[],2,FALSE)</f>
        <v>2</v>
      </c>
      <c r="N56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(15,2,31,234.82,4206,18,8,46,184,4,3)</v>
      </c>
    </row>
    <row r="57" spans="1:14" x14ac:dyDescent="0.25">
      <c r="A57" t="s">
        <v>113</v>
      </c>
      <c r="B57" s="2">
        <f>VLOOKUP(A57,Players[Name]:Players[PlayerId],2,FALSE)</f>
        <v>15</v>
      </c>
      <c r="C57" s="20">
        <v>2015</v>
      </c>
      <c r="D57">
        <v>18</v>
      </c>
      <c r="E57" s="16">
        <v>3250</v>
      </c>
      <c r="F57" s="16">
        <v>25</v>
      </c>
      <c r="G57" s="16">
        <v>7</v>
      </c>
      <c r="H57" s="16">
        <v>57</v>
      </c>
      <c r="I57" s="16">
        <v>142</v>
      </c>
      <c r="J57" s="16">
        <v>3</v>
      </c>
      <c r="K57" s="16">
        <v>2</v>
      </c>
      <c r="L57" s="16">
        <v>256.35000000000002</v>
      </c>
      <c r="M57" s="2">
        <f>VLOOKUP(Table6[Year],Years[],2,FALSE)</f>
        <v>3</v>
      </c>
      <c r="N57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(15,3,18,256.35,3250,25,7,57,142,3,2)</v>
      </c>
    </row>
    <row r="58" spans="1:14" x14ac:dyDescent="0.25">
      <c r="A58" t="s">
        <v>113</v>
      </c>
      <c r="B58" s="2">
        <f>VLOOKUP(A58,Players[Name]:Players[PlayerId],2,FALSE)</f>
        <v>15</v>
      </c>
      <c r="C58" s="20">
        <v>2014</v>
      </c>
      <c r="D58">
        <v>36</v>
      </c>
      <c r="E58" s="16">
        <v>3398</v>
      </c>
      <c r="F58" s="16">
        <v>19</v>
      </c>
      <c r="G58" s="16">
        <v>17</v>
      </c>
      <c r="H58" s="16">
        <v>60</v>
      </c>
      <c r="I58" s="16">
        <v>169</v>
      </c>
      <c r="J58" s="16">
        <v>4</v>
      </c>
      <c r="K58" s="16">
        <v>2</v>
      </c>
      <c r="L58" s="21">
        <v>216.13</v>
      </c>
      <c r="M58" s="2">
        <f>VLOOKUP(Table6[Year],Years[],2,FALSE)</f>
        <v>4</v>
      </c>
      <c r="N58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(15,4,36,216.13,3398,19,17,60,169,4,2)</v>
      </c>
    </row>
    <row r="59" spans="1:14" x14ac:dyDescent="0.25">
      <c r="A59" t="s">
        <v>113</v>
      </c>
      <c r="B59" s="2">
        <f>VLOOKUP(A59,Players[Name]:Players[PlayerId],2,FALSE)</f>
        <v>15</v>
      </c>
      <c r="C59" s="20">
        <v>2013</v>
      </c>
      <c r="D59">
        <v>7</v>
      </c>
      <c r="E59" s="16">
        <v>4293</v>
      </c>
      <c r="F59" s="16">
        <v>33</v>
      </c>
      <c r="G59" s="16">
        <v>20</v>
      </c>
      <c r="H59" s="16">
        <v>61</v>
      </c>
      <c r="I59" s="16">
        <v>183</v>
      </c>
      <c r="J59" s="16">
        <v>2</v>
      </c>
      <c r="K59" s="16">
        <v>3</v>
      </c>
      <c r="L59" s="21">
        <v>299.26</v>
      </c>
      <c r="M59" s="2">
        <f>VLOOKUP(Table6[Year],Years[],2,FALSE)</f>
        <v>5</v>
      </c>
      <c r="N59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(15,5,7,299.26,4293,33,20,61,183,2,3)</v>
      </c>
    </row>
    <row r="60" spans="1:14" x14ac:dyDescent="0.25">
      <c r="A60" t="s">
        <v>410</v>
      </c>
      <c r="B60" s="2">
        <f>VLOOKUP(A60,Players[Name]:Players[PlayerId],2,FALSE)</f>
        <v>16</v>
      </c>
      <c r="C60" s="20">
        <v>2017</v>
      </c>
      <c r="D60">
        <v>16</v>
      </c>
      <c r="E60" s="16">
        <v>4015</v>
      </c>
      <c r="F60" s="16">
        <v>28.1</v>
      </c>
      <c r="G60" s="16">
        <v>10.8</v>
      </c>
      <c r="H60" s="16">
        <v>34.1</v>
      </c>
      <c r="I60" s="16">
        <v>67.2</v>
      </c>
      <c r="J60" s="16">
        <v>1</v>
      </c>
      <c r="K60" s="16">
        <v>1</v>
      </c>
      <c r="L60" s="16">
        <v>247.14</v>
      </c>
      <c r="M60" s="2">
        <f>VLOOKUP(Table6[Year],Years[],2,FALSE)</f>
        <v>1</v>
      </c>
      <c r="N60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(16,1,16,247.14,4015,28.1,10.8,34.1,67.2,1,1)</v>
      </c>
    </row>
    <row r="61" spans="1:14" x14ac:dyDescent="0.25">
      <c r="A61" t="s">
        <v>410</v>
      </c>
      <c r="B61" s="2">
        <f>VLOOKUP(A61,Players[Name]:Players[PlayerId],2,FALSE)</f>
        <v>16</v>
      </c>
      <c r="C61" s="20">
        <v>2016</v>
      </c>
      <c r="D61">
        <v>11</v>
      </c>
      <c r="E61" s="16">
        <v>3937</v>
      </c>
      <c r="F61" s="16">
        <v>28</v>
      </c>
      <c r="G61" s="16">
        <v>6</v>
      </c>
      <c r="H61" s="16">
        <v>39</v>
      </c>
      <c r="I61" s="16">
        <v>70</v>
      </c>
      <c r="J61" s="16">
        <v>0</v>
      </c>
      <c r="K61" s="16">
        <v>3</v>
      </c>
      <c r="L61" s="16">
        <v>281.99</v>
      </c>
      <c r="M61" s="2">
        <f>VLOOKUP(Table6[Year],Years[],2,FALSE)</f>
        <v>2</v>
      </c>
      <c r="N61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(16,2,11,281.99,3937,28,6,39,70,0,3)</v>
      </c>
    </row>
    <row r="62" spans="1:14" x14ac:dyDescent="0.25">
      <c r="A62" t="s">
        <v>410</v>
      </c>
      <c r="B62" s="2">
        <f>VLOOKUP(A62,Players[Name]:Players[PlayerId],2,FALSE)</f>
        <v>16</v>
      </c>
      <c r="C62" s="20">
        <v>2015</v>
      </c>
      <c r="D62">
        <v>15</v>
      </c>
      <c r="E62" s="16">
        <v>3987</v>
      </c>
      <c r="F62" s="16">
        <v>32</v>
      </c>
      <c r="G62" s="16">
        <v>13</v>
      </c>
      <c r="H62" s="16">
        <v>33</v>
      </c>
      <c r="I62" s="16">
        <v>138</v>
      </c>
      <c r="J62" s="16">
        <v>0</v>
      </c>
      <c r="K62" s="16">
        <v>3</v>
      </c>
      <c r="L62" s="16">
        <v>286.89</v>
      </c>
      <c r="M62" s="2">
        <f>VLOOKUP(Table6[Year],Years[],2,FALSE)</f>
        <v>3</v>
      </c>
      <c r="N62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(16,3,15,286.89,3987,32,13,33,138,0,3)</v>
      </c>
    </row>
    <row r="63" spans="1:14" x14ac:dyDescent="0.25">
      <c r="A63" t="s">
        <v>410</v>
      </c>
      <c r="B63" s="2">
        <f>VLOOKUP(A63,Players[Name]:Players[PlayerId],2,FALSE)</f>
        <v>16</v>
      </c>
      <c r="C63" s="20">
        <v>2014</v>
      </c>
      <c r="D63">
        <v>57</v>
      </c>
      <c r="E63" s="16">
        <v>3270</v>
      </c>
      <c r="F63" s="16">
        <v>21</v>
      </c>
      <c r="G63" s="16">
        <v>12</v>
      </c>
      <c r="H63" s="16">
        <v>29</v>
      </c>
      <c r="I63" s="16">
        <v>92</v>
      </c>
      <c r="J63" s="16">
        <v>0</v>
      </c>
      <c r="K63" s="16">
        <v>4</v>
      </c>
      <c r="L63" s="21">
        <v>176.25</v>
      </c>
      <c r="M63" s="2">
        <f>VLOOKUP(Table6[Year],Years[],2,FALSE)</f>
        <v>4</v>
      </c>
      <c r="N63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(16,4,57,176.25,3270,21,12,29,92,0,4)</v>
      </c>
    </row>
    <row r="64" spans="1:14" x14ac:dyDescent="0.25">
      <c r="A64" t="s">
        <v>28</v>
      </c>
      <c r="B64" s="2">
        <f>VLOOKUP(A64,Players[Name]:Players[PlayerId],2,FALSE)</f>
        <v>17</v>
      </c>
      <c r="C64" s="20">
        <v>2017</v>
      </c>
      <c r="D64">
        <v>17</v>
      </c>
      <c r="E64" s="16">
        <v>4096</v>
      </c>
      <c r="F64" s="16">
        <v>31</v>
      </c>
      <c r="G64" s="16">
        <v>14.8</v>
      </c>
      <c r="H64" s="16">
        <v>12.6</v>
      </c>
      <c r="I64" s="16">
        <v>22.3</v>
      </c>
      <c r="J64" s="16">
        <v>0</v>
      </c>
      <c r="K64" s="16">
        <v>3</v>
      </c>
      <c r="L64" s="16">
        <v>244.24</v>
      </c>
      <c r="M64" s="2">
        <f>VLOOKUP(Table6[Year],Years[],2,FALSE)</f>
        <v>1</v>
      </c>
      <c r="N64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(17,1,17,244.24,4096,31,14.8,12.6,22.3,0,3)</v>
      </c>
    </row>
    <row r="65" spans="1:14" x14ac:dyDescent="0.25">
      <c r="A65" t="s">
        <v>28</v>
      </c>
      <c r="B65" s="2">
        <f>VLOOKUP(A65,Players[Name]:Players[PlayerId],2,FALSE)</f>
        <v>17</v>
      </c>
      <c r="C65" s="20">
        <v>2016</v>
      </c>
      <c r="D65">
        <v>15</v>
      </c>
      <c r="E65" s="16">
        <v>4386</v>
      </c>
      <c r="F65" s="16">
        <v>33</v>
      </c>
      <c r="G65" s="16">
        <v>21</v>
      </c>
      <c r="H65" s="16">
        <v>14</v>
      </c>
      <c r="I65" s="16">
        <v>35</v>
      </c>
      <c r="J65" s="16">
        <v>0</v>
      </c>
      <c r="K65" s="16">
        <v>5</v>
      </c>
      <c r="L65" s="16">
        <v>268.97000000000003</v>
      </c>
      <c r="M65" s="2">
        <f>VLOOKUP(Table6[Year],Years[],2,FALSE)</f>
        <v>2</v>
      </c>
      <c r="N65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(17,2,15,268.97,4386,33,21,14,35,0,5)</v>
      </c>
    </row>
    <row r="66" spans="1:14" x14ac:dyDescent="0.25">
      <c r="A66" t="s">
        <v>28</v>
      </c>
      <c r="B66" s="2">
        <f>VLOOKUP(A66,Players[Name]:Players[PlayerId],2,FALSE)</f>
        <v>17</v>
      </c>
      <c r="C66" s="20">
        <v>2015</v>
      </c>
      <c r="D66">
        <v>10</v>
      </c>
      <c r="E66" s="16">
        <v>4792</v>
      </c>
      <c r="F66" s="16">
        <v>29</v>
      </c>
      <c r="G66" s="16">
        <v>13</v>
      </c>
      <c r="H66" s="16">
        <v>17</v>
      </c>
      <c r="I66" s="16">
        <v>28</v>
      </c>
      <c r="J66" s="16">
        <v>0</v>
      </c>
      <c r="K66" s="16">
        <v>2</v>
      </c>
      <c r="L66" s="16">
        <v>304.49</v>
      </c>
      <c r="M66" s="2">
        <f>VLOOKUP(Table6[Year],Years[],2,FALSE)</f>
        <v>3</v>
      </c>
      <c r="N66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(17,3,10,304.49,4792,29,13,17,28,0,2)</v>
      </c>
    </row>
    <row r="67" spans="1:14" x14ac:dyDescent="0.25">
      <c r="A67" t="s">
        <v>28</v>
      </c>
      <c r="B67" s="2">
        <f>VLOOKUP(A67,Players[Name]:Players[PlayerId],2,FALSE)</f>
        <v>17</v>
      </c>
      <c r="C67" s="20">
        <v>2014</v>
      </c>
      <c r="D67">
        <v>18</v>
      </c>
      <c r="E67" s="16">
        <v>4286</v>
      </c>
      <c r="F67" s="16">
        <v>31</v>
      </c>
      <c r="G67" s="16">
        <v>18</v>
      </c>
      <c r="H67" s="16">
        <v>37</v>
      </c>
      <c r="I67" s="16">
        <v>102</v>
      </c>
      <c r="J67" s="16">
        <v>0</v>
      </c>
      <c r="K67" s="16">
        <v>2</v>
      </c>
      <c r="L67" s="21">
        <v>266.07</v>
      </c>
      <c r="M67" s="2">
        <f>VLOOKUP(Table6[Year],Years[],2,FALSE)</f>
        <v>4</v>
      </c>
      <c r="N67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(17,4,18,266.07,4286,31,18,37,102,0,2)</v>
      </c>
    </row>
    <row r="68" spans="1:14" x14ac:dyDescent="0.25">
      <c r="A68" t="s">
        <v>28</v>
      </c>
      <c r="B68" s="2">
        <f>VLOOKUP(A68,Players[Name]:Players[PlayerId],2,FALSE)</f>
        <v>17</v>
      </c>
      <c r="C68" s="20">
        <v>2013</v>
      </c>
      <c r="D68">
        <v>12</v>
      </c>
      <c r="E68" s="16">
        <v>4478</v>
      </c>
      <c r="F68" s="16">
        <v>32</v>
      </c>
      <c r="G68" s="16">
        <v>11</v>
      </c>
      <c r="H68" s="16">
        <v>28</v>
      </c>
      <c r="I68" s="16">
        <v>72</v>
      </c>
      <c r="J68" s="16">
        <v>0</v>
      </c>
      <c r="K68" s="16">
        <v>2</v>
      </c>
      <c r="L68" s="21">
        <v>305.8</v>
      </c>
      <c r="M68" s="2">
        <f>VLOOKUP(Table6[Year],Years[],2,FALSE)</f>
        <v>5</v>
      </c>
      <c r="N68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(17,5,12,305.8,4478,32,11,28,72,0,2)</v>
      </c>
    </row>
    <row r="69" spans="1:14" x14ac:dyDescent="0.25">
      <c r="A69" t="s">
        <v>70</v>
      </c>
      <c r="B69" s="2">
        <f>VLOOKUP(A69,Players[Name]:Players[PlayerId],2,FALSE)</f>
        <v>18</v>
      </c>
      <c r="C69" s="20">
        <v>2017</v>
      </c>
      <c r="D69">
        <v>18</v>
      </c>
      <c r="E69" s="16">
        <v>4228</v>
      </c>
      <c r="F69" s="16">
        <v>25.6</v>
      </c>
      <c r="G69" s="16">
        <v>10.9</v>
      </c>
      <c r="H69" s="16">
        <v>37.5</v>
      </c>
      <c r="I69" s="16">
        <v>131</v>
      </c>
      <c r="J69" s="16">
        <v>1</v>
      </c>
      <c r="K69" s="16">
        <v>0</v>
      </c>
      <c r="L69" s="16">
        <v>236.6</v>
      </c>
      <c r="M69" s="2">
        <f>VLOOKUP(Table6[Year],Years[],2,FALSE)</f>
        <v>1</v>
      </c>
      <c r="N69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(18,1,18,236.6,4228,25.6,10.9,37.5,131,1,0)</v>
      </c>
    </row>
    <row r="70" spans="1:14" x14ac:dyDescent="0.25">
      <c r="A70" t="s">
        <v>70</v>
      </c>
      <c r="B70" s="2">
        <f>VLOOKUP(A70,Players[Name]:Players[PlayerId],2,FALSE)</f>
        <v>18</v>
      </c>
      <c r="C70" s="20">
        <v>2016</v>
      </c>
      <c r="D70">
        <v>18</v>
      </c>
      <c r="E70" s="16">
        <v>4327</v>
      </c>
      <c r="F70" s="16">
        <v>24</v>
      </c>
      <c r="G70" s="16">
        <v>10</v>
      </c>
      <c r="H70" s="16">
        <v>37</v>
      </c>
      <c r="I70" s="16">
        <v>207</v>
      </c>
      <c r="J70" s="16">
        <v>2</v>
      </c>
      <c r="K70" s="16">
        <v>2</v>
      </c>
      <c r="L70" s="16">
        <v>260.14</v>
      </c>
      <c r="M70" s="2">
        <f>VLOOKUP(Table6[Year],Years[],2,FALSE)</f>
        <v>2</v>
      </c>
      <c r="N70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(18,2,18,260.14,4327,24,10,37,207,2,2)</v>
      </c>
    </row>
    <row r="71" spans="1:14" x14ac:dyDescent="0.25">
      <c r="A71" t="s">
        <v>70</v>
      </c>
      <c r="B71" s="2">
        <f>VLOOKUP(A71,Players[Name]:Players[PlayerId],2,FALSE)</f>
        <v>18</v>
      </c>
      <c r="C71" s="20">
        <v>2015</v>
      </c>
      <c r="D71">
        <v>14</v>
      </c>
      <c r="E71" s="16">
        <v>4262</v>
      </c>
      <c r="F71" s="16">
        <v>32</v>
      </c>
      <c r="G71" s="16">
        <v>13</v>
      </c>
      <c r="H71" s="16">
        <v>44</v>
      </c>
      <c r="I71" s="16">
        <v>159</v>
      </c>
      <c r="J71" s="16">
        <v>1</v>
      </c>
      <c r="K71" s="16">
        <v>2</v>
      </c>
      <c r="L71" s="16">
        <v>292.95</v>
      </c>
      <c r="M71" s="2">
        <f>VLOOKUP(Table6[Year],Years[],2,FALSE)</f>
        <v>3</v>
      </c>
      <c r="N71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(18,3,14,292.95,4262,32,13,44,159,1,2)</v>
      </c>
    </row>
    <row r="72" spans="1:14" x14ac:dyDescent="0.25">
      <c r="A72" t="s">
        <v>70</v>
      </c>
      <c r="B72" s="2">
        <f>VLOOKUP(A72,Players[Name]:Players[PlayerId],2,FALSE)</f>
        <v>18</v>
      </c>
      <c r="C72" s="20">
        <v>2014</v>
      </c>
      <c r="D72">
        <v>25</v>
      </c>
      <c r="E72" s="16">
        <v>4257</v>
      </c>
      <c r="F72" s="16">
        <v>22</v>
      </c>
      <c r="G72" s="16">
        <v>12</v>
      </c>
      <c r="H72" s="16">
        <v>43</v>
      </c>
      <c r="I72" s="16">
        <v>93</v>
      </c>
      <c r="J72" s="16">
        <v>2</v>
      </c>
      <c r="K72" s="16">
        <v>3</v>
      </c>
      <c r="L72" s="21">
        <v>236.54</v>
      </c>
      <c r="M72" s="2">
        <f>VLOOKUP(Table6[Year],Years[],2,FALSE)</f>
        <v>4</v>
      </c>
      <c r="N72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(18,4,25,236.54,4257,22,12,43,93,2,3)</v>
      </c>
    </row>
    <row r="73" spans="1:14" x14ac:dyDescent="0.25">
      <c r="A73" t="s">
        <v>70</v>
      </c>
      <c r="B73" s="2">
        <f>VLOOKUP(A73,Players[Name]:Players[PlayerId],2,FALSE)</f>
        <v>18</v>
      </c>
      <c r="C73" s="20">
        <v>2013</v>
      </c>
      <c r="D73">
        <v>13</v>
      </c>
      <c r="E73" s="16">
        <v>4650</v>
      </c>
      <c r="F73" s="16">
        <v>29</v>
      </c>
      <c r="G73" s="16">
        <v>19</v>
      </c>
      <c r="H73" s="16">
        <v>37</v>
      </c>
      <c r="I73" s="16">
        <v>69</v>
      </c>
      <c r="J73" s="16">
        <v>2</v>
      </c>
      <c r="K73" s="16">
        <v>4</v>
      </c>
      <c r="L73" s="21">
        <v>284.7</v>
      </c>
      <c r="M73" s="2">
        <f>VLOOKUP(Table6[Year],Years[],2,FALSE)</f>
        <v>5</v>
      </c>
      <c r="N73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(18,5,13,284.7,4650,29,19,37,69,2,4)</v>
      </c>
    </row>
    <row r="74" spans="1:14" x14ac:dyDescent="0.25">
      <c r="A74" t="s">
        <v>364</v>
      </c>
      <c r="B74" s="2">
        <f>VLOOKUP(A74,Players[Name]:Players[PlayerId],2,FALSE)</f>
        <v>19</v>
      </c>
      <c r="C74" s="20">
        <v>2017</v>
      </c>
      <c r="D74">
        <v>19</v>
      </c>
      <c r="E74" s="16">
        <v>3436</v>
      </c>
      <c r="F74" s="16">
        <v>17.8</v>
      </c>
      <c r="G74" s="16">
        <v>8.5</v>
      </c>
      <c r="H74" s="16">
        <v>105</v>
      </c>
      <c r="I74" s="16">
        <v>512</v>
      </c>
      <c r="J74" s="16">
        <v>3.1</v>
      </c>
      <c r="K74" s="16">
        <v>0</v>
      </c>
      <c r="L74" s="16">
        <v>233.5</v>
      </c>
      <c r="M74" s="2">
        <f>VLOOKUP(Table6[Year],Years[],2,FALSE)</f>
        <v>1</v>
      </c>
      <c r="N74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(19,1,19,233.5,3436,17.8,8.5,105,512,3.1,0)</v>
      </c>
    </row>
    <row r="75" spans="1:14" x14ac:dyDescent="0.25">
      <c r="A75" t="s">
        <v>364</v>
      </c>
      <c r="B75" s="2">
        <f>VLOOKUP(A75,Players[Name]:Players[PlayerId],2,FALSE)</f>
        <v>19</v>
      </c>
      <c r="C75" s="20">
        <v>2016</v>
      </c>
      <c r="D75">
        <v>25</v>
      </c>
      <c r="E75" s="16">
        <v>3023</v>
      </c>
      <c r="F75" s="16">
        <v>17</v>
      </c>
      <c r="G75" s="16">
        <v>6</v>
      </c>
      <c r="H75" s="16">
        <v>95</v>
      </c>
      <c r="I75" s="16">
        <v>580</v>
      </c>
      <c r="J75" s="16">
        <v>6</v>
      </c>
      <c r="K75" s="16">
        <v>2</v>
      </c>
      <c r="L75" s="16">
        <v>244.21</v>
      </c>
      <c r="M75" s="2">
        <f>VLOOKUP(Table6[Year],Years[],2,FALSE)</f>
        <v>2</v>
      </c>
      <c r="N75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(19,2,25,244.21,3023,17,6,95,580,6,2)</v>
      </c>
    </row>
    <row r="76" spans="1:14" x14ac:dyDescent="0.25">
      <c r="A76" t="s">
        <v>364</v>
      </c>
      <c r="B76" s="2">
        <f>VLOOKUP(A76,Players[Name]:Players[PlayerId],2,FALSE)</f>
        <v>19</v>
      </c>
      <c r="C76" s="20">
        <v>2015</v>
      </c>
      <c r="D76">
        <v>23</v>
      </c>
      <c r="E76" s="16">
        <v>3035</v>
      </c>
      <c r="F76" s="16">
        <v>20</v>
      </c>
      <c r="G76" s="16">
        <v>6</v>
      </c>
      <c r="H76" s="16">
        <v>104</v>
      </c>
      <c r="I76" s="16">
        <v>568</v>
      </c>
      <c r="J76" s="16">
        <v>4</v>
      </c>
      <c r="K76" s="16">
        <v>1</v>
      </c>
      <c r="L76" s="16">
        <v>248.26</v>
      </c>
      <c r="M76" s="2">
        <f>VLOOKUP(Table6[Year],Years[],2,FALSE)</f>
        <v>3</v>
      </c>
      <c r="N76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(19,3,23,248.26,3035,20,6,104,568,4,1)</v>
      </c>
    </row>
    <row r="77" spans="1:14" x14ac:dyDescent="0.25">
      <c r="A77" t="s">
        <v>65</v>
      </c>
      <c r="B77" s="2">
        <f>VLOOKUP(A77,Players[Name]:Players[PlayerId],2,FALSE)</f>
        <v>22</v>
      </c>
      <c r="C77" s="20">
        <v>2017</v>
      </c>
      <c r="D77">
        <v>22</v>
      </c>
      <c r="E77" s="16">
        <v>4121</v>
      </c>
      <c r="F77" s="16">
        <v>29.1</v>
      </c>
      <c r="G77" s="16">
        <v>16</v>
      </c>
      <c r="H77" s="16">
        <v>15.1</v>
      </c>
      <c r="I77" s="16">
        <v>13.1</v>
      </c>
      <c r="J77" s="16">
        <v>0</v>
      </c>
      <c r="K77" s="16">
        <v>2</v>
      </c>
      <c r="L77" s="16">
        <v>224.6</v>
      </c>
      <c r="M77" s="2">
        <f>VLOOKUP(Table6[Year],Years[],2,FALSE)</f>
        <v>1</v>
      </c>
      <c r="N77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(22,1,22,224.6,4121,29.1,16,15.1,13.1,0,2)</v>
      </c>
    </row>
    <row r="78" spans="1:14" x14ac:dyDescent="0.25">
      <c r="A78" t="s">
        <v>65</v>
      </c>
      <c r="B78" s="2">
        <f>VLOOKUP(A78,Players[Name]:Players[PlayerId],2,FALSE)</f>
        <v>22</v>
      </c>
      <c r="C78" s="20">
        <v>2016</v>
      </c>
      <c r="D78">
        <v>34</v>
      </c>
      <c r="E78" s="16">
        <v>4027</v>
      </c>
      <c r="F78" s="16">
        <v>26</v>
      </c>
      <c r="G78" s="16">
        <v>16</v>
      </c>
      <c r="H78" s="16">
        <v>21</v>
      </c>
      <c r="I78" s="16">
        <v>-9</v>
      </c>
      <c r="J78" s="16">
        <v>0</v>
      </c>
      <c r="K78" s="16">
        <v>4</v>
      </c>
      <c r="L78" s="16">
        <v>226.34</v>
      </c>
      <c r="M78" s="2">
        <f>VLOOKUP(Table6[Year],Years[],2,FALSE)</f>
        <v>2</v>
      </c>
      <c r="N78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(22,2,34,226.34,4027,26,16,21,-9,0,4)</v>
      </c>
    </row>
    <row r="79" spans="1:14" x14ac:dyDescent="0.25">
      <c r="A79" t="s">
        <v>65</v>
      </c>
      <c r="B79" s="2">
        <f>VLOOKUP(A79,Players[Name]:Players[PlayerId],2,FALSE)</f>
        <v>22</v>
      </c>
      <c r="C79" s="20">
        <v>2015</v>
      </c>
      <c r="D79">
        <v>9</v>
      </c>
      <c r="E79" s="16">
        <v>4436</v>
      </c>
      <c r="F79" s="16">
        <v>35</v>
      </c>
      <c r="G79" s="16">
        <v>14</v>
      </c>
      <c r="H79" s="16">
        <v>20</v>
      </c>
      <c r="I79" s="16">
        <v>61</v>
      </c>
      <c r="J79" s="16">
        <v>0</v>
      </c>
      <c r="K79" s="16">
        <v>4</v>
      </c>
      <c r="L79" s="16">
        <v>305.77</v>
      </c>
      <c r="M79" s="2">
        <f>VLOOKUP(Table6[Year],Years[],2,FALSE)</f>
        <v>3</v>
      </c>
      <c r="N79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(22,3,9,305.77,4436,35,14,20,61,0,4)</v>
      </c>
    </row>
    <row r="80" spans="1:14" x14ac:dyDescent="0.25">
      <c r="A80" t="s">
        <v>65</v>
      </c>
      <c r="B80" s="2">
        <f>VLOOKUP(A80,Players[Name]:Players[PlayerId],2,FALSE)</f>
        <v>22</v>
      </c>
      <c r="C80" s="20">
        <v>2014</v>
      </c>
      <c r="D80">
        <v>20</v>
      </c>
      <c r="E80" s="16">
        <v>4410</v>
      </c>
      <c r="F80" s="16">
        <v>30</v>
      </c>
      <c r="G80" s="16">
        <v>14</v>
      </c>
      <c r="H80" s="16">
        <v>12</v>
      </c>
      <c r="I80" s="16">
        <v>31</v>
      </c>
      <c r="J80" s="16">
        <v>1</v>
      </c>
      <c r="K80" s="16">
        <v>4</v>
      </c>
      <c r="L80" s="21">
        <v>272.75</v>
      </c>
      <c r="M80" s="2">
        <f>VLOOKUP(Table6[Year],Years[],2,FALSE)</f>
        <v>4</v>
      </c>
      <c r="N80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(22,4,20,272.75,4410,30,14,12,31,1,4)</v>
      </c>
    </row>
    <row r="81" spans="1:14" x14ac:dyDescent="0.25">
      <c r="A81" t="s">
        <v>65</v>
      </c>
      <c r="B81" s="2">
        <f>VLOOKUP(A81,Players[Name]:Players[PlayerId],2,FALSE)</f>
        <v>22</v>
      </c>
      <c r="C81" s="20">
        <v>2013</v>
      </c>
      <c r="D81">
        <v>78</v>
      </c>
      <c r="E81" s="16">
        <v>3818</v>
      </c>
      <c r="F81" s="16">
        <v>18</v>
      </c>
      <c r="G81" s="16">
        <v>27</v>
      </c>
      <c r="H81" s="16">
        <v>18</v>
      </c>
      <c r="I81" s="16">
        <v>36</v>
      </c>
      <c r="J81" s="16">
        <v>0</v>
      </c>
      <c r="K81" s="16">
        <v>2</v>
      </c>
      <c r="L81" s="21">
        <v>152.66</v>
      </c>
      <c r="M81" s="2">
        <f>VLOOKUP(Table6[Year],Years[],2,FALSE)</f>
        <v>5</v>
      </c>
      <c r="N81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(22,5,78,152.66,3818,18,27,18,36,0,2)</v>
      </c>
    </row>
    <row r="82" spans="1:14" x14ac:dyDescent="0.25">
      <c r="A82" t="s">
        <v>110</v>
      </c>
      <c r="B82" s="2">
        <f>VLOOKUP(A82,Players[Name]:Players[PlayerId],2,FALSE)</f>
        <v>30</v>
      </c>
      <c r="C82" s="20">
        <v>2017</v>
      </c>
      <c r="D82">
        <v>30</v>
      </c>
      <c r="E82" s="16">
        <v>3969</v>
      </c>
      <c r="F82" s="16">
        <v>26.8</v>
      </c>
      <c r="G82" s="16">
        <v>13.7</v>
      </c>
      <c r="H82" s="16">
        <v>10.9</v>
      </c>
      <c r="I82" s="16">
        <v>17.899999999999999</v>
      </c>
      <c r="J82" s="16">
        <v>0</v>
      </c>
      <c r="K82" s="16">
        <v>2</v>
      </c>
      <c r="L82" s="16">
        <v>209.6</v>
      </c>
      <c r="M82" s="2">
        <f>VLOOKUP(Table6[Year],Years[],2,FALSE)</f>
        <v>1</v>
      </c>
      <c r="N82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(30,1,30,209.6,3969,26.8,13.7,10.9,17.9,0,2)</v>
      </c>
    </row>
    <row r="83" spans="1:14" x14ac:dyDescent="0.25">
      <c r="A83" t="s">
        <v>110</v>
      </c>
      <c r="B83" s="2">
        <f>VLOOKUP(A83,Players[Name]:Players[PlayerId],2,FALSE)</f>
        <v>30</v>
      </c>
      <c r="C83" s="20">
        <v>2016</v>
      </c>
      <c r="D83">
        <v>27</v>
      </c>
      <c r="E83" s="16">
        <v>4233</v>
      </c>
      <c r="F83" s="16">
        <v>26</v>
      </c>
      <c r="G83" s="16">
        <v>14</v>
      </c>
      <c r="H83" s="16">
        <v>14</v>
      </c>
      <c r="I83" s="16">
        <v>38</v>
      </c>
      <c r="J83" s="16">
        <v>0</v>
      </c>
      <c r="K83" s="16">
        <v>4</v>
      </c>
      <c r="L83" s="16">
        <v>242.06</v>
      </c>
      <c r="M83" s="2">
        <f>VLOOKUP(Table6[Year],Years[],2,FALSE)</f>
        <v>2</v>
      </c>
      <c r="N83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(30,2,27,242.06,4233,26,14,14,38,0,4)</v>
      </c>
    </row>
    <row r="84" spans="1:14" x14ac:dyDescent="0.25">
      <c r="A84" t="s">
        <v>110</v>
      </c>
      <c r="B84" s="2">
        <f>VLOOKUP(A84,Players[Name]:Players[PlayerId],2,FALSE)</f>
        <v>30</v>
      </c>
      <c r="C84" s="20">
        <v>2015</v>
      </c>
      <c r="D84">
        <v>4</v>
      </c>
      <c r="E84" s="16">
        <v>4671</v>
      </c>
      <c r="F84" s="16">
        <v>35</v>
      </c>
      <c r="G84" s="16">
        <v>11</v>
      </c>
      <c r="H84" s="16">
        <v>25</v>
      </c>
      <c r="I84" s="16">
        <v>24</v>
      </c>
      <c r="J84" s="16">
        <v>1</v>
      </c>
      <c r="K84" s="16">
        <v>2</v>
      </c>
      <c r="L84" s="16">
        <v>340.87</v>
      </c>
      <c r="M84" s="2">
        <f>VLOOKUP(Table6[Year],Years[],2,FALSE)</f>
        <v>3</v>
      </c>
      <c r="N84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(30,3,4,340.87,4671,35,11,25,24,1,2)</v>
      </c>
    </row>
    <row r="85" spans="1:14" x14ac:dyDescent="0.25">
      <c r="A85" t="s">
        <v>110</v>
      </c>
      <c r="B85" s="2">
        <f>VLOOKUP(A85,Players[Name]:Players[PlayerId],2,FALSE)</f>
        <v>30</v>
      </c>
      <c r="C85" s="20">
        <v>2014</v>
      </c>
      <c r="D85">
        <v>278</v>
      </c>
      <c r="E85" s="16">
        <v>1626</v>
      </c>
      <c r="F85" s="16">
        <v>11</v>
      </c>
      <c r="G85" s="16">
        <v>3</v>
      </c>
      <c r="H85" s="16">
        <v>8</v>
      </c>
      <c r="I85" s="16">
        <v>25</v>
      </c>
      <c r="J85" s="16">
        <v>0</v>
      </c>
      <c r="K85" s="16">
        <v>1</v>
      </c>
      <c r="L85" s="21">
        <v>103.77</v>
      </c>
      <c r="M85" s="2">
        <f>VLOOKUP(Table6[Year],Years[],2,FALSE)</f>
        <v>4</v>
      </c>
      <c r="N85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(30,4,278,103.77,1626,11,3,8,25,0,1)</v>
      </c>
    </row>
    <row r="86" spans="1:14" x14ac:dyDescent="0.25">
      <c r="A86" t="s">
        <v>110</v>
      </c>
      <c r="B86" s="2">
        <f>VLOOKUP(A86,Players[Name]:Players[PlayerId],2,FALSE)</f>
        <v>30</v>
      </c>
      <c r="C86" s="20">
        <v>2013</v>
      </c>
      <c r="D86">
        <v>43</v>
      </c>
      <c r="E86" s="16">
        <v>4274</v>
      </c>
      <c r="F86" s="16">
        <v>24</v>
      </c>
      <c r="G86" s="16">
        <v>22</v>
      </c>
      <c r="H86" s="16">
        <v>27</v>
      </c>
      <c r="I86" s="16">
        <v>3</v>
      </c>
      <c r="J86" s="16">
        <v>0</v>
      </c>
      <c r="K86" s="16">
        <v>3</v>
      </c>
      <c r="L86" s="21">
        <v>221.38</v>
      </c>
      <c r="M86" s="2">
        <f>VLOOKUP(Table6[Year],Years[],2,FALSE)</f>
        <v>5</v>
      </c>
      <c r="N86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(30,5,43,221.38,4274,24,22,27,3,0,3)</v>
      </c>
    </row>
    <row r="87" spans="1:14" x14ac:dyDescent="0.25">
      <c r="A87" t="s">
        <v>417</v>
      </c>
      <c r="B87" s="2">
        <f>VLOOKUP(A87,Players[Name]:Players[PlayerId],2,FALSE)</f>
        <v>34</v>
      </c>
      <c r="C87" s="20">
        <v>2017</v>
      </c>
      <c r="D87">
        <v>34</v>
      </c>
      <c r="E87" s="16">
        <v>3888</v>
      </c>
      <c r="F87" s="16">
        <v>21.9</v>
      </c>
      <c r="G87" s="16">
        <v>18.8</v>
      </c>
      <c r="H87" s="16">
        <v>56.6</v>
      </c>
      <c r="I87" s="16">
        <v>217</v>
      </c>
      <c r="J87" s="16">
        <v>2.2999999999999998</v>
      </c>
      <c r="K87" s="16">
        <v>5.9</v>
      </c>
      <c r="L87" s="16">
        <v>208.27</v>
      </c>
      <c r="M87" s="2">
        <f>VLOOKUP(Table6[Year],Years[],2,FALSE)</f>
        <v>1</v>
      </c>
      <c r="N87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(34,1,34,208.27,3888,21.9,18.8,56.6,217,2.3,5.9)</v>
      </c>
    </row>
    <row r="88" spans="1:14" x14ac:dyDescent="0.25">
      <c r="A88" t="s">
        <v>417</v>
      </c>
      <c r="B88" s="2">
        <f>VLOOKUP(A88,Players[Name]:Players[PlayerId],2,FALSE)</f>
        <v>34</v>
      </c>
      <c r="C88" s="20">
        <v>2016</v>
      </c>
      <c r="D88">
        <v>19</v>
      </c>
      <c r="E88" s="16">
        <v>3905</v>
      </c>
      <c r="F88" s="16">
        <v>23</v>
      </c>
      <c r="G88" s="16">
        <v>16</v>
      </c>
      <c r="H88" s="16">
        <v>58</v>
      </c>
      <c r="I88" s="16">
        <v>359</v>
      </c>
      <c r="J88" s="16">
        <v>3</v>
      </c>
      <c r="K88" s="16">
        <v>6</v>
      </c>
      <c r="L88" s="16">
        <v>259.35000000000002</v>
      </c>
      <c r="M88" s="2">
        <f>VLOOKUP(Table6[Year],Years[],2,FALSE)</f>
        <v>2</v>
      </c>
      <c r="N88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(34,2,19,259.35,3905,23,16,58,359,3,6)</v>
      </c>
    </row>
    <row r="89" spans="1:14" x14ac:dyDescent="0.25">
      <c r="A89" t="s">
        <v>417</v>
      </c>
      <c r="B89" s="2">
        <f>VLOOKUP(A89,Players[Name]:Players[PlayerId],2,FALSE)</f>
        <v>34</v>
      </c>
      <c r="C89" s="20">
        <v>2015</v>
      </c>
      <c r="D89">
        <v>6</v>
      </c>
      <c r="E89" s="16">
        <v>4428</v>
      </c>
      <c r="F89" s="16">
        <v>35</v>
      </c>
      <c r="G89" s="16">
        <v>18</v>
      </c>
      <c r="H89" s="16">
        <v>52</v>
      </c>
      <c r="I89" s="16">
        <v>310</v>
      </c>
      <c r="J89" s="16">
        <v>2</v>
      </c>
      <c r="K89" s="16">
        <v>5</v>
      </c>
      <c r="L89" s="16">
        <v>325.06</v>
      </c>
      <c r="M89" s="2">
        <f>VLOOKUP(Table6[Year],Years[],2,FALSE)</f>
        <v>3</v>
      </c>
      <c r="N89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(34,3,6,325.06,4428,35,18,52,310,2,5)</v>
      </c>
    </row>
    <row r="90" spans="1:14" x14ac:dyDescent="0.25">
      <c r="A90" t="s">
        <v>417</v>
      </c>
      <c r="B90" s="2">
        <f>VLOOKUP(A90,Players[Name]:Players[PlayerId],2,FALSE)</f>
        <v>34</v>
      </c>
      <c r="C90" s="20">
        <v>2014</v>
      </c>
      <c r="D90">
        <v>79</v>
      </c>
      <c r="E90" s="16">
        <v>2908</v>
      </c>
      <c r="F90" s="16">
        <v>11</v>
      </c>
      <c r="G90" s="16">
        <v>17</v>
      </c>
      <c r="H90" s="16">
        <v>56</v>
      </c>
      <c r="I90" s="16">
        <v>419</v>
      </c>
      <c r="J90" s="16">
        <v>0</v>
      </c>
      <c r="K90" s="16">
        <v>1</v>
      </c>
      <c r="L90" s="21">
        <v>130.11000000000001</v>
      </c>
      <c r="M90" s="2">
        <f>VLOOKUP(Table6[Year],Years[],2,FALSE)</f>
        <v>4</v>
      </c>
      <c r="N90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(34,4,79,130.11,2908,11,17,56,419,0,1)</v>
      </c>
    </row>
    <row r="91" spans="1:14" x14ac:dyDescent="0.25">
      <c r="A91" t="s">
        <v>656</v>
      </c>
      <c r="B91" s="2">
        <f>VLOOKUP(A91,Players[Name]:Players[PlayerId],2,FALSE)</f>
        <v>37</v>
      </c>
      <c r="C91" s="20">
        <v>2017</v>
      </c>
      <c r="D91">
        <v>37</v>
      </c>
      <c r="E91" s="16">
        <v>3894</v>
      </c>
      <c r="F91" s="16">
        <v>21.4</v>
      </c>
      <c r="G91" s="16">
        <v>12.7</v>
      </c>
      <c r="H91" s="16">
        <v>40.799999999999997</v>
      </c>
      <c r="I91" s="16">
        <v>164</v>
      </c>
      <c r="J91" s="16">
        <v>1</v>
      </c>
      <c r="K91" s="16">
        <v>2.9</v>
      </c>
      <c r="L91" s="16">
        <v>199.69</v>
      </c>
      <c r="M91" s="2">
        <f>VLOOKUP(Table6[Year],Years[],2,FALSE)</f>
        <v>1</v>
      </c>
      <c r="N91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(37,1,37,199.69,3894,21.4,12.7,40.8,164,1,2.9)</v>
      </c>
    </row>
    <row r="92" spans="1:14" x14ac:dyDescent="0.25">
      <c r="A92" t="s">
        <v>656</v>
      </c>
      <c r="B92" s="2">
        <f>VLOOKUP(A92,Players[Name]:Players[PlayerId],2,FALSE)</f>
        <v>37</v>
      </c>
      <c r="C92" s="20">
        <v>2016</v>
      </c>
      <c r="D92">
        <v>47</v>
      </c>
      <c r="E92" s="16">
        <v>3782</v>
      </c>
      <c r="F92" s="16">
        <v>16</v>
      </c>
      <c r="G92" s="16">
        <v>14</v>
      </c>
      <c r="H92" s="16">
        <v>46</v>
      </c>
      <c r="I92" s="16">
        <v>150</v>
      </c>
      <c r="J92" s="16">
        <v>2</v>
      </c>
      <c r="K92" s="16">
        <v>3</v>
      </c>
      <c r="L92" s="16">
        <v>193.92</v>
      </c>
      <c r="M92" s="2">
        <f>VLOOKUP(Table6[Year],Years[],2,FALSE)</f>
        <v>2</v>
      </c>
      <c r="N92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(37,2,47,193.92,3782,16,14,46,150,2,3)</v>
      </c>
    </row>
    <row r="93" spans="1:14" x14ac:dyDescent="0.25">
      <c r="A93" t="s">
        <v>72</v>
      </c>
      <c r="B93" s="2">
        <f>VLOOKUP(A93,Players[Name]:Players[PlayerId],2,FALSE)</f>
        <v>38</v>
      </c>
      <c r="C93" s="20">
        <v>2017</v>
      </c>
      <c r="D93">
        <v>38</v>
      </c>
      <c r="E93" s="16">
        <v>3628</v>
      </c>
      <c r="F93" s="16">
        <v>25.1</v>
      </c>
      <c r="G93" s="16">
        <v>13.1</v>
      </c>
      <c r="H93" s="16">
        <v>0</v>
      </c>
      <c r="I93" s="16">
        <v>33.200000000000003</v>
      </c>
      <c r="J93" s="16">
        <v>1</v>
      </c>
      <c r="K93" s="16">
        <v>0</v>
      </c>
      <c r="L93" s="16">
        <v>204.67</v>
      </c>
      <c r="M93" s="2">
        <f>VLOOKUP(Table6[Year],Years[],2,FALSE)</f>
        <v>1</v>
      </c>
      <c r="N93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(38,1,38,204.67,3628,25.1,13.1,0,33.2,1,0)</v>
      </c>
    </row>
    <row r="94" spans="1:14" x14ac:dyDescent="0.25">
      <c r="A94" t="s">
        <v>72</v>
      </c>
      <c r="B94" s="2">
        <f>VLOOKUP(A94,Players[Name]:Players[PlayerId],2,FALSE)</f>
        <v>38</v>
      </c>
      <c r="C94" s="20">
        <v>2016</v>
      </c>
      <c r="D94">
        <v>339</v>
      </c>
      <c r="E94" s="16">
        <v>1059</v>
      </c>
      <c r="F94" s="16">
        <v>4</v>
      </c>
      <c r="G94" s="16">
        <v>5</v>
      </c>
      <c r="H94" s="16">
        <v>5</v>
      </c>
      <c r="I94" s="16">
        <v>24</v>
      </c>
      <c r="J94" s="16">
        <v>0</v>
      </c>
      <c r="K94" s="16">
        <v>2</v>
      </c>
      <c r="L94" s="16">
        <v>33.630000000000003</v>
      </c>
      <c r="M94" s="2">
        <f>VLOOKUP(Table6[Year],Years[],2,FALSE)</f>
        <v>2</v>
      </c>
      <c r="N94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(38,2,339,33.63,1059,4,5,5,24,0,2)</v>
      </c>
    </row>
    <row r="95" spans="1:14" x14ac:dyDescent="0.25">
      <c r="A95" t="s">
        <v>72</v>
      </c>
      <c r="B95" s="2">
        <f>VLOOKUP(A95,Players[Name]:Players[PlayerId],2,FALSE)</f>
        <v>38</v>
      </c>
      <c r="C95" s="20">
        <v>2015</v>
      </c>
      <c r="D95">
        <v>35</v>
      </c>
      <c r="E95" s="16">
        <v>3659</v>
      </c>
      <c r="F95" s="16">
        <v>21</v>
      </c>
      <c r="G95" s="16">
        <v>11</v>
      </c>
      <c r="H95" s="16">
        <v>38</v>
      </c>
      <c r="I95" s="16">
        <v>201</v>
      </c>
      <c r="J95" s="16">
        <v>1</v>
      </c>
      <c r="K95" s="16">
        <v>5</v>
      </c>
      <c r="L95" s="16">
        <v>209.73</v>
      </c>
      <c r="M95" s="2">
        <f>VLOOKUP(Table6[Year],Years[],2,FALSE)</f>
        <v>3</v>
      </c>
      <c r="N95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(38,3,35,209.73,3659,21,11,38,201,1,5)</v>
      </c>
    </row>
    <row r="96" spans="1:14" x14ac:dyDescent="0.25">
      <c r="A96" t="s">
        <v>72</v>
      </c>
      <c r="B96" s="2">
        <f>VLOOKUP(A96,Players[Name]:Players[PlayerId],2,FALSE)</f>
        <v>38</v>
      </c>
      <c r="C96" s="20">
        <v>2014</v>
      </c>
      <c r="D96">
        <v>24</v>
      </c>
      <c r="E96" s="16">
        <v>3812</v>
      </c>
      <c r="F96" s="16">
        <v>28</v>
      </c>
      <c r="G96" s="16">
        <v>18</v>
      </c>
      <c r="H96" s="16">
        <v>39</v>
      </c>
      <c r="I96" s="16">
        <v>191</v>
      </c>
      <c r="J96" s="16">
        <v>2</v>
      </c>
      <c r="K96" s="16">
        <v>6</v>
      </c>
      <c r="L96" s="21">
        <v>255.54</v>
      </c>
      <c r="M96" s="2">
        <f>VLOOKUP(Table6[Year],Years[],2,FALSE)</f>
        <v>4</v>
      </c>
      <c r="N96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(38,4,24,255.54,3812,28,18,39,191,2,6)</v>
      </c>
    </row>
    <row r="97" spans="1:14" x14ac:dyDescent="0.25">
      <c r="A97" t="s">
        <v>72</v>
      </c>
      <c r="B97" s="2">
        <f>VLOOKUP(A97,Players[Name]:Players[PlayerId],2,FALSE)</f>
        <v>38</v>
      </c>
      <c r="C97" s="20">
        <v>2013</v>
      </c>
      <c r="D97">
        <v>102</v>
      </c>
      <c r="E97" s="16">
        <v>2621</v>
      </c>
      <c r="F97" s="16">
        <v>19</v>
      </c>
      <c r="G97" s="16">
        <v>12</v>
      </c>
      <c r="H97" s="16">
        <v>23</v>
      </c>
      <c r="I97" s="16">
        <v>118</v>
      </c>
      <c r="J97" s="16">
        <v>0</v>
      </c>
      <c r="K97" s="16">
        <v>3</v>
      </c>
      <c r="L97" s="21">
        <v>164.07</v>
      </c>
      <c r="M97" s="2">
        <f>VLOOKUP(Table6[Year],Years[],2,FALSE)</f>
        <v>5</v>
      </c>
      <c r="N97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(38,5,102,164.07,2621,19,12,23,118,0,3)</v>
      </c>
    </row>
    <row r="98" spans="1:14" x14ac:dyDescent="0.25">
      <c r="A98" t="s">
        <v>77</v>
      </c>
      <c r="B98" s="2">
        <f>VLOOKUP(A98,Players[Name]:Players[PlayerId],2,FALSE)</f>
        <v>41</v>
      </c>
      <c r="C98" s="20">
        <v>2017</v>
      </c>
      <c r="D98">
        <v>41</v>
      </c>
      <c r="E98" s="16">
        <v>4053</v>
      </c>
      <c r="F98" s="16">
        <v>21.5</v>
      </c>
      <c r="G98" s="16">
        <v>12.7</v>
      </c>
      <c r="H98" s="16">
        <v>19.600000000000001</v>
      </c>
      <c r="I98" s="16">
        <v>59.6</v>
      </c>
      <c r="J98" s="16">
        <v>1</v>
      </c>
      <c r="K98" s="16">
        <v>0</v>
      </c>
      <c r="L98" s="16">
        <v>200.49</v>
      </c>
      <c r="M98" s="2">
        <f>VLOOKUP(Table6[Year],Years[],2,FALSE)</f>
        <v>1</v>
      </c>
      <c r="N98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(41,1,41,200.49,4053,21.5,12.7,19.6,59.6,1,0)</v>
      </c>
    </row>
    <row r="99" spans="1:14" x14ac:dyDescent="0.25">
      <c r="A99" t="s">
        <v>77</v>
      </c>
      <c r="B99" s="2">
        <f>VLOOKUP(A99,Players[Name]:Players[PlayerId],2,FALSE)</f>
        <v>41</v>
      </c>
      <c r="C99" s="20">
        <v>2016</v>
      </c>
      <c r="D99">
        <v>37</v>
      </c>
      <c r="E99" s="16">
        <v>4317</v>
      </c>
      <c r="F99" s="16">
        <v>20</v>
      </c>
      <c r="G99" s="16">
        <v>15</v>
      </c>
      <c r="H99" s="16">
        <v>21</v>
      </c>
      <c r="I99" s="16">
        <v>58</v>
      </c>
      <c r="J99" s="16">
        <v>2</v>
      </c>
      <c r="K99" s="16">
        <v>3</v>
      </c>
      <c r="L99" s="16">
        <v>218.49</v>
      </c>
      <c r="M99" s="2">
        <f>VLOOKUP(Table6[Year],Years[],2,FALSE)</f>
        <v>2</v>
      </c>
      <c r="N99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(41,2,37,218.49,4317,20,15,21,58,2,3)</v>
      </c>
    </row>
    <row r="100" spans="1:14" x14ac:dyDescent="0.25">
      <c r="A100" t="s">
        <v>77</v>
      </c>
      <c r="B100" s="2">
        <f>VLOOKUP(A100,Players[Name]:Players[PlayerId],2,FALSE)</f>
        <v>41</v>
      </c>
      <c r="C100" s="20">
        <v>2015</v>
      </c>
      <c r="D100">
        <v>74</v>
      </c>
      <c r="E100" s="16">
        <v>2791</v>
      </c>
      <c r="F100" s="16">
        <v>14</v>
      </c>
      <c r="G100" s="16">
        <v>12</v>
      </c>
      <c r="H100" s="16">
        <v>13</v>
      </c>
      <c r="I100" s="16">
        <v>23</v>
      </c>
      <c r="J100" s="16">
        <v>3</v>
      </c>
      <c r="K100" s="16">
        <v>2</v>
      </c>
      <c r="L100" s="16">
        <v>161.22</v>
      </c>
      <c r="M100" s="2">
        <f>VLOOKUP(Table6[Year],Years[],2,FALSE)</f>
        <v>3</v>
      </c>
      <c r="N100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(41,3,74,161.22,2791,14,12,13,23,3,2)</v>
      </c>
    </row>
    <row r="101" spans="1:14" x14ac:dyDescent="0.25">
      <c r="A101" t="s">
        <v>77</v>
      </c>
      <c r="B101" s="2">
        <f>VLOOKUP(A101,Players[Name]:Players[PlayerId],2,FALSE)</f>
        <v>41</v>
      </c>
      <c r="C101" s="20">
        <v>2014</v>
      </c>
      <c r="D101">
        <v>23</v>
      </c>
      <c r="E101" s="16">
        <v>3986</v>
      </c>
      <c r="F101" s="16">
        <v>27</v>
      </c>
      <c r="G101" s="16">
        <v>12</v>
      </c>
      <c r="H101" s="16">
        <v>39</v>
      </c>
      <c r="I101" s="16">
        <v>70</v>
      </c>
      <c r="J101" s="16">
        <v>2</v>
      </c>
      <c r="K101" s="16">
        <v>0</v>
      </c>
      <c r="L101" s="21">
        <v>267.97000000000003</v>
      </c>
      <c r="M101" s="2">
        <f>VLOOKUP(Table6[Year],Years[],2,FALSE)</f>
        <v>4</v>
      </c>
      <c r="N101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(41,4,23,267.97,3986,27,12,39,70,2,0)</v>
      </c>
    </row>
    <row r="102" spans="1:14" x14ac:dyDescent="0.25">
      <c r="A102" t="s">
        <v>77</v>
      </c>
      <c r="B102" s="2">
        <f>VLOOKUP(A102,Players[Name]:Players[PlayerId],2,FALSE)</f>
        <v>41</v>
      </c>
      <c r="C102" s="20">
        <v>2013</v>
      </c>
      <c r="D102">
        <v>52</v>
      </c>
      <c r="E102" s="16">
        <v>3912</v>
      </c>
      <c r="F102" s="16">
        <v>19</v>
      </c>
      <c r="G102" s="16">
        <v>22</v>
      </c>
      <c r="H102" s="16">
        <v>27</v>
      </c>
      <c r="I102" s="16">
        <v>131</v>
      </c>
      <c r="J102" s="16">
        <v>1</v>
      </c>
      <c r="K102" s="16">
        <v>2</v>
      </c>
      <c r="L102" s="21">
        <v>182.54</v>
      </c>
      <c r="M102" s="2">
        <f>VLOOKUP(Table6[Year],Years[],2,FALSE)</f>
        <v>5</v>
      </c>
      <c r="N102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(41,5,52,182.54,3912,19,22,27,131,1,2)</v>
      </c>
    </row>
    <row r="103" spans="1:14" x14ac:dyDescent="0.25">
      <c r="A103" t="s">
        <v>78</v>
      </c>
      <c r="B103" s="2">
        <f>VLOOKUP(A103,Players[Name]:Players[PlayerId],2,FALSE)</f>
        <v>55</v>
      </c>
      <c r="C103" s="20">
        <v>2017</v>
      </c>
      <c r="D103">
        <v>55</v>
      </c>
      <c r="E103" s="16">
        <v>3596</v>
      </c>
      <c r="F103" s="16">
        <v>21</v>
      </c>
      <c r="G103" s="16">
        <v>8</v>
      </c>
      <c r="H103" s="16">
        <v>13</v>
      </c>
      <c r="I103" s="16">
        <v>34</v>
      </c>
      <c r="J103" s="16">
        <v>0</v>
      </c>
      <c r="K103" s="16">
        <v>3</v>
      </c>
      <c r="L103" s="16">
        <v>180.84</v>
      </c>
      <c r="M103" s="2">
        <f>VLOOKUP(Table6[Year],Years[],2,FALSE)</f>
        <v>1</v>
      </c>
      <c r="N103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(55,1,55,180.84,3596,21,8,13,34,0,3)</v>
      </c>
    </row>
    <row r="104" spans="1:14" x14ac:dyDescent="0.25">
      <c r="A104" t="s">
        <v>78</v>
      </c>
      <c r="B104" s="2">
        <f>VLOOKUP(A104,Players[Name]:Players[PlayerId],2,FALSE)</f>
        <v>55</v>
      </c>
      <c r="C104" s="20">
        <v>2016</v>
      </c>
      <c r="D104">
        <v>45</v>
      </c>
      <c r="E104" s="16">
        <v>3877</v>
      </c>
      <c r="F104" s="16">
        <v>20</v>
      </c>
      <c r="G104" s="16">
        <v>5</v>
      </c>
      <c r="H104" s="16">
        <v>20</v>
      </c>
      <c r="I104" s="16">
        <v>53</v>
      </c>
      <c r="J104" s="16">
        <v>0</v>
      </c>
      <c r="K104" s="16">
        <v>5</v>
      </c>
      <c r="L104" s="16">
        <v>196.39</v>
      </c>
      <c r="M104" s="2">
        <f>VLOOKUP(Table6[Year],Years[],2,FALSE)</f>
        <v>2</v>
      </c>
      <c r="N104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(55,2,45,196.39,3877,20,5,20,53,0,5)</v>
      </c>
    </row>
    <row r="105" spans="1:14" x14ac:dyDescent="0.25">
      <c r="A105" t="s">
        <v>78</v>
      </c>
      <c r="B105" s="2">
        <f>VLOOKUP(A105,Players[Name]:Players[PlayerId],2,FALSE)</f>
        <v>55</v>
      </c>
      <c r="C105" s="20">
        <v>2015</v>
      </c>
      <c r="D105">
        <v>49</v>
      </c>
      <c r="E105" s="16">
        <v>3725</v>
      </c>
      <c r="F105" s="16">
        <v>19</v>
      </c>
      <c r="G105" s="16">
        <v>14</v>
      </c>
      <c r="H105" s="16">
        <v>26</v>
      </c>
      <c r="I105" s="16">
        <v>39</v>
      </c>
      <c r="J105" s="16">
        <v>0</v>
      </c>
      <c r="K105" s="16">
        <v>3</v>
      </c>
      <c r="L105" s="16">
        <v>187.95</v>
      </c>
      <c r="M105" s="2">
        <f>VLOOKUP(Table6[Year],Years[],2,FALSE)</f>
        <v>3</v>
      </c>
      <c r="N105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(55,3,49,187.95,3725,19,14,26,39,0,3)</v>
      </c>
    </row>
    <row r="106" spans="1:14" x14ac:dyDescent="0.25">
      <c r="A106" t="s">
        <v>78</v>
      </c>
      <c r="B106" s="2">
        <f>VLOOKUP(A106,Players[Name]:Players[PlayerId],2,FALSE)</f>
        <v>55</v>
      </c>
      <c r="C106" s="20">
        <v>2013</v>
      </c>
      <c r="D106">
        <v>251</v>
      </c>
      <c r="E106" s="16">
        <v>1687</v>
      </c>
      <c r="F106" s="16">
        <v>14</v>
      </c>
      <c r="G106" s="16">
        <v>4</v>
      </c>
      <c r="H106" s="16">
        <v>15</v>
      </c>
      <c r="I106" s="16">
        <v>31</v>
      </c>
      <c r="J106" s="16">
        <v>0</v>
      </c>
      <c r="K106" s="16">
        <v>1</v>
      </c>
      <c r="L106" s="21">
        <v>120.04</v>
      </c>
      <c r="M106" s="2">
        <f>VLOOKUP(Table6[Year],Years[],2,FALSE)</f>
        <v>5</v>
      </c>
      <c r="N106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(55,5,251,120.04,1687,14,4,15,31,0,1)</v>
      </c>
    </row>
    <row r="107" spans="1:14" x14ac:dyDescent="0.25">
      <c r="A107" t="s">
        <v>282</v>
      </c>
      <c r="B107" s="2">
        <f>VLOOKUP(A107,Players[Name]:Players[PlayerId],2,FALSE)</f>
        <v>58</v>
      </c>
      <c r="C107" s="20">
        <v>2017</v>
      </c>
      <c r="D107">
        <v>58</v>
      </c>
      <c r="E107" s="16">
        <v>3063</v>
      </c>
      <c r="F107" s="16">
        <v>17.2</v>
      </c>
      <c r="G107" s="16">
        <v>7</v>
      </c>
      <c r="H107" s="16">
        <v>18.2</v>
      </c>
      <c r="I107" s="16">
        <v>135</v>
      </c>
      <c r="J107" s="16">
        <v>3</v>
      </c>
      <c r="K107" s="16">
        <v>1</v>
      </c>
      <c r="L107" s="16">
        <v>179.92</v>
      </c>
      <c r="M107" s="2">
        <f>VLOOKUP(Table6[Year],Years[],2,FALSE)</f>
        <v>1</v>
      </c>
      <c r="N107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(58,1,58,179.92,3063,17.2,7,18.2,135,3,1)</v>
      </c>
    </row>
    <row r="108" spans="1:14" x14ac:dyDescent="0.25">
      <c r="A108" t="s">
        <v>282</v>
      </c>
      <c r="B108" s="2">
        <f>VLOOKUP(A108,Players[Name]:Players[PlayerId],2,FALSE)</f>
        <v>58</v>
      </c>
      <c r="C108" s="20">
        <v>2016</v>
      </c>
      <c r="D108">
        <v>46</v>
      </c>
      <c r="E108" s="16">
        <v>3502</v>
      </c>
      <c r="F108" s="16">
        <v>15</v>
      </c>
      <c r="G108" s="16">
        <v>8</v>
      </c>
      <c r="H108" s="16">
        <v>48</v>
      </c>
      <c r="I108" s="16">
        <v>134</v>
      </c>
      <c r="J108" s="16">
        <v>5</v>
      </c>
      <c r="K108" s="16">
        <v>4</v>
      </c>
      <c r="L108" s="16">
        <v>194.86</v>
      </c>
      <c r="M108" s="2">
        <f>VLOOKUP(Table6[Year],Years[],2,FALSE)</f>
        <v>2</v>
      </c>
      <c r="N108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(58,2,46,194.86,3502,15,8,48,134,5,4)</v>
      </c>
    </row>
    <row r="109" spans="1:14" x14ac:dyDescent="0.25">
      <c r="A109" t="s">
        <v>282</v>
      </c>
      <c r="B109" s="2">
        <f>VLOOKUP(A109,Players[Name]:Players[PlayerId],2,FALSE)</f>
        <v>58</v>
      </c>
      <c r="C109" s="20">
        <v>2015</v>
      </c>
      <c r="D109">
        <v>25</v>
      </c>
      <c r="E109" s="16">
        <v>3486</v>
      </c>
      <c r="F109" s="16">
        <v>20</v>
      </c>
      <c r="G109" s="16">
        <v>7</v>
      </c>
      <c r="H109" s="16">
        <v>84</v>
      </c>
      <c r="I109" s="16">
        <v>498</v>
      </c>
      <c r="J109" s="16">
        <v>2</v>
      </c>
      <c r="K109" s="16">
        <v>0</v>
      </c>
      <c r="L109" s="16">
        <v>242.62</v>
      </c>
      <c r="M109" s="2">
        <f>VLOOKUP(Table6[Year],Years[],2,FALSE)</f>
        <v>3</v>
      </c>
      <c r="N109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(58,3,25,242.62,3486,20,7,84,498,2,0)</v>
      </c>
    </row>
    <row r="110" spans="1:14" x14ac:dyDescent="0.25">
      <c r="A110" t="s">
        <v>282</v>
      </c>
      <c r="B110" s="2">
        <f>VLOOKUP(A110,Players[Name]:Players[PlayerId],2,FALSE)</f>
        <v>58</v>
      </c>
      <c r="C110" s="20">
        <v>2014</v>
      </c>
      <c r="D110">
        <v>44</v>
      </c>
      <c r="E110" s="16">
        <v>3265</v>
      </c>
      <c r="F110" s="16">
        <v>18</v>
      </c>
      <c r="G110" s="16">
        <v>6</v>
      </c>
      <c r="H110" s="16">
        <v>49</v>
      </c>
      <c r="I110" s="16">
        <v>254</v>
      </c>
      <c r="J110" s="16">
        <v>1</v>
      </c>
      <c r="K110" s="16">
        <v>1</v>
      </c>
      <c r="L110" s="21">
        <v>195.25</v>
      </c>
      <c r="M110" s="2">
        <f>VLOOKUP(Table6[Year],Years[],2,FALSE)</f>
        <v>4</v>
      </c>
      <c r="N110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(58,4,44,195.25,3265,18,6,49,254,1,1)</v>
      </c>
    </row>
    <row r="111" spans="1:14" x14ac:dyDescent="0.25">
      <c r="A111" t="s">
        <v>282</v>
      </c>
      <c r="B111" s="2">
        <f>VLOOKUP(A111,Players[Name]:Players[PlayerId],2,FALSE)</f>
        <v>58</v>
      </c>
      <c r="C111" s="20">
        <v>2013</v>
      </c>
      <c r="D111">
        <v>33</v>
      </c>
      <c r="E111" s="16">
        <v>3313</v>
      </c>
      <c r="F111" s="16">
        <v>23</v>
      </c>
      <c r="G111" s="16">
        <v>7</v>
      </c>
      <c r="H111" s="16">
        <v>76</v>
      </c>
      <c r="I111" s="16">
        <v>431</v>
      </c>
      <c r="J111" s="16">
        <v>1</v>
      </c>
      <c r="K111" s="16">
        <v>3</v>
      </c>
      <c r="L111" s="21">
        <v>231.65</v>
      </c>
      <c r="M111" s="2">
        <f>VLOOKUP(Table6[Year],Years[],2,FALSE)</f>
        <v>5</v>
      </c>
      <c r="N111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(58,5,33,231.65,3313,23,7,76,431,1,3)</v>
      </c>
    </row>
    <row r="112" spans="1:14" x14ac:dyDescent="0.25">
      <c r="A112" t="s">
        <v>865</v>
      </c>
      <c r="B112" s="2">
        <f>VLOOKUP(A112,Players[Name]:Players[PlayerId],2,FALSE)</f>
        <v>68</v>
      </c>
      <c r="C112" s="20">
        <v>2017</v>
      </c>
      <c r="D112">
        <v>68</v>
      </c>
      <c r="E112" s="16">
        <v>2925</v>
      </c>
      <c r="F112" s="16">
        <v>16.3</v>
      </c>
      <c r="G112" s="16">
        <v>12.2</v>
      </c>
      <c r="H112" s="16">
        <v>43.7</v>
      </c>
      <c r="I112" s="16">
        <v>372</v>
      </c>
      <c r="J112" s="16">
        <v>2</v>
      </c>
      <c r="K112" s="16">
        <v>2</v>
      </c>
      <c r="L112" s="16">
        <v>171.52</v>
      </c>
      <c r="M112" s="2">
        <f>VLOOKUP(Table6[Year],Years[],2,FALSE)</f>
        <v>1</v>
      </c>
      <c r="N112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(68,1,68,171.52,2925,16.3,12.2,43.7,372,2,2)</v>
      </c>
    </row>
    <row r="113" spans="1:14" x14ac:dyDescent="0.25">
      <c r="A113" t="s">
        <v>362</v>
      </c>
      <c r="B113" s="2">
        <f>VLOOKUP(A113,Players[Name]:Players[PlayerId],2,FALSE)</f>
        <v>70</v>
      </c>
      <c r="C113" s="20">
        <v>2017</v>
      </c>
      <c r="D113">
        <v>70</v>
      </c>
      <c r="E113" s="16">
        <v>3380</v>
      </c>
      <c r="F113" s="16">
        <v>21.3</v>
      </c>
      <c r="G113" s="16">
        <v>15.1</v>
      </c>
      <c r="H113" s="16">
        <v>17.3</v>
      </c>
      <c r="I113" s="16">
        <v>45.2</v>
      </c>
      <c r="J113" s="16">
        <v>0</v>
      </c>
      <c r="K113" s="16">
        <v>2.7</v>
      </c>
      <c r="L113" s="16">
        <v>168.8</v>
      </c>
      <c r="M113" s="2">
        <f>VLOOKUP(Table6[Year],Years[],2,FALSE)</f>
        <v>1</v>
      </c>
      <c r="N113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(70,1,70,168.8,3380,21.3,15.1,17.3,45.2,0,2.7)</v>
      </c>
    </row>
    <row r="114" spans="1:14" x14ac:dyDescent="0.25">
      <c r="A114" t="s">
        <v>362</v>
      </c>
      <c r="B114" s="2">
        <f>VLOOKUP(A114,Players[Name]:Players[PlayerId],2,FALSE)</f>
        <v>70</v>
      </c>
      <c r="C114" s="20">
        <v>2014</v>
      </c>
      <c r="D114">
        <v>1437</v>
      </c>
      <c r="E114" s="16">
        <v>1417</v>
      </c>
      <c r="F114" s="16">
        <v>10</v>
      </c>
      <c r="G114" s="16">
        <v>6</v>
      </c>
      <c r="H114" s="16">
        <v>10</v>
      </c>
      <c r="I114" s="16">
        <v>49</v>
      </c>
      <c r="J114" s="16">
        <v>0</v>
      </c>
      <c r="K114" s="16">
        <v>0</v>
      </c>
      <c r="L114" s="21">
        <v>91.29</v>
      </c>
      <c r="M114" s="2">
        <f>VLOOKUP(Table6[Year],Years[],2,FALSE)</f>
        <v>4</v>
      </c>
      <c r="N114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(70,4,1437,91.29,1417,10,6,10,49,0,0)</v>
      </c>
    </row>
    <row r="115" spans="1:14" x14ac:dyDescent="0.25">
      <c r="A115" t="s">
        <v>362</v>
      </c>
      <c r="B115" s="2">
        <f>VLOOKUP(A115,Players[Name]:Players[PlayerId],2,FALSE)</f>
        <v>70</v>
      </c>
      <c r="C115" s="20">
        <v>2013</v>
      </c>
      <c r="D115">
        <v>128</v>
      </c>
      <c r="E115" s="16">
        <v>2608</v>
      </c>
      <c r="F115" s="16">
        <v>19</v>
      </c>
      <c r="G115" s="16">
        <v>9</v>
      </c>
      <c r="H115" s="16">
        <v>27</v>
      </c>
      <c r="I115" s="16">
        <v>37</v>
      </c>
      <c r="J115" s="16">
        <v>0</v>
      </c>
      <c r="K115" s="16">
        <v>4</v>
      </c>
      <c r="L115" s="21">
        <v>148.76</v>
      </c>
      <c r="M115" s="2">
        <f>VLOOKUP(Table6[Year],Years[],2,FALSE)</f>
        <v>5</v>
      </c>
      <c r="N115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(70,5,128,148.76,2608,19,9,27,37,0,4)</v>
      </c>
    </row>
    <row r="116" spans="1:14" x14ac:dyDescent="0.25">
      <c r="A116" t="s">
        <v>361</v>
      </c>
      <c r="B116" s="2">
        <f>VLOOKUP(A116,Players[Name]:Players[PlayerId],2,FALSE)</f>
        <v>82</v>
      </c>
      <c r="C116" s="20">
        <v>2017</v>
      </c>
      <c r="D116">
        <v>82</v>
      </c>
      <c r="E116" s="16">
        <v>2856</v>
      </c>
      <c r="F116" s="16">
        <v>20.2</v>
      </c>
      <c r="G116" s="16">
        <v>11.5</v>
      </c>
      <c r="H116" s="16">
        <v>5.0999999999999996</v>
      </c>
      <c r="I116" s="16">
        <v>19.399999999999999</v>
      </c>
      <c r="J116" s="16">
        <v>0</v>
      </c>
      <c r="K116" s="16">
        <v>0</v>
      </c>
      <c r="L116" s="16">
        <v>159.47999999999999</v>
      </c>
      <c r="M116" s="2">
        <f>VLOOKUP(Table6[Year],Years[],2,FALSE)</f>
        <v>1</v>
      </c>
      <c r="N116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(82,1,82,159.48,2856,20.2,11.5,5.1,19.4,0,0)</v>
      </c>
    </row>
    <row r="117" spans="1:14" x14ac:dyDescent="0.25">
      <c r="A117" t="s">
        <v>361</v>
      </c>
      <c r="B117" s="2">
        <f>VLOOKUP(A117,Players[Name]:Players[PlayerId],2,FALSE)</f>
        <v>82</v>
      </c>
      <c r="C117" s="20">
        <v>2016</v>
      </c>
      <c r="D117">
        <v>222</v>
      </c>
      <c r="E117" s="16">
        <v>1445</v>
      </c>
      <c r="F117" s="16">
        <v>6</v>
      </c>
      <c r="G117" s="16">
        <v>0</v>
      </c>
      <c r="H117" s="16">
        <v>7</v>
      </c>
      <c r="I117" s="16">
        <v>-2</v>
      </c>
      <c r="J117" s="16">
        <v>0</v>
      </c>
      <c r="K117" s="16">
        <v>1</v>
      </c>
      <c r="L117" s="16">
        <v>84.55</v>
      </c>
      <c r="M117" s="2">
        <f>VLOOKUP(Table6[Year],Years[],2,FALSE)</f>
        <v>2</v>
      </c>
      <c r="N117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(82,2,222,84.55,1445,6,0,7,-2,0,1)</v>
      </c>
    </row>
    <row r="118" spans="1:14" x14ac:dyDescent="0.25">
      <c r="A118" t="s">
        <v>361</v>
      </c>
      <c r="B118" s="2">
        <f>VLOOKUP(A118,Players[Name]:Players[PlayerId],2,FALSE)</f>
        <v>82</v>
      </c>
      <c r="C118" s="20">
        <v>2015</v>
      </c>
      <c r="D118">
        <v>80</v>
      </c>
      <c r="E118" s="16">
        <v>2606</v>
      </c>
      <c r="F118" s="16">
        <v>19</v>
      </c>
      <c r="G118" s="16">
        <v>7</v>
      </c>
      <c r="H118" s="16">
        <v>15</v>
      </c>
      <c r="I118" s="16">
        <v>44</v>
      </c>
      <c r="J118" s="16">
        <v>0</v>
      </c>
      <c r="K118" s="16">
        <v>2</v>
      </c>
      <c r="L118" s="16">
        <v>159.07</v>
      </c>
      <c r="M118" s="2">
        <f>VLOOKUP(Table6[Year],Years[],2,FALSE)</f>
        <v>3</v>
      </c>
      <c r="N118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(82,3,80,159.07,2606,19,7,15,44,0,2)</v>
      </c>
    </row>
    <row r="119" spans="1:14" x14ac:dyDescent="0.25">
      <c r="A119" t="s">
        <v>361</v>
      </c>
      <c r="B119" s="2">
        <f>VLOOKUP(A119,Players[Name]:Players[PlayerId],2,FALSE)</f>
        <v>82</v>
      </c>
      <c r="C119" s="20">
        <v>2014</v>
      </c>
      <c r="D119">
        <v>98</v>
      </c>
      <c r="E119" s="16">
        <v>3326</v>
      </c>
      <c r="F119" s="16">
        <v>12</v>
      </c>
      <c r="G119" s="16">
        <v>13</v>
      </c>
      <c r="H119" s="16">
        <v>24</v>
      </c>
      <c r="I119" s="16">
        <v>39</v>
      </c>
      <c r="J119" s="16">
        <v>0</v>
      </c>
      <c r="K119" s="16">
        <v>1</v>
      </c>
      <c r="L119" s="21">
        <v>133.47</v>
      </c>
      <c r="M119" s="2">
        <f>VLOOKUP(Table6[Year],Years[],2,FALSE)</f>
        <v>4</v>
      </c>
      <c r="N119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(82,4,98,133.47,3326,12,13,24,39,0,1)</v>
      </c>
    </row>
    <row r="120" spans="1:14" x14ac:dyDescent="0.25">
      <c r="A120" t="s">
        <v>361</v>
      </c>
      <c r="B120" s="2">
        <f>VLOOKUP(A120,Players[Name]:Players[PlayerId],2,FALSE)</f>
        <v>82</v>
      </c>
      <c r="C120" s="20">
        <v>2013</v>
      </c>
      <c r="D120">
        <v>1702</v>
      </c>
      <c r="E120" s="16">
        <v>615</v>
      </c>
      <c r="F120" s="16">
        <v>5</v>
      </c>
      <c r="G120" s="16">
        <v>3</v>
      </c>
      <c r="H120" s="16">
        <v>6</v>
      </c>
      <c r="I120" s="16">
        <v>16</v>
      </c>
      <c r="J120" s="16">
        <v>0</v>
      </c>
      <c r="K120" s="16">
        <v>0</v>
      </c>
      <c r="L120" s="21">
        <v>43.6</v>
      </c>
      <c r="M120" s="2">
        <f>VLOOKUP(Table6[Year],Years[],2,FALSE)</f>
        <v>5</v>
      </c>
      <c r="N120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(82,5,1702,43.6,615,5,3,6,16,0,0)</v>
      </c>
    </row>
    <row r="121" spans="1:14" x14ac:dyDescent="0.25">
      <c r="A121" t="s">
        <v>604</v>
      </c>
      <c r="B121" s="2">
        <f>VLOOKUP(A121,Players[Name]:Players[PlayerId],2,FALSE)</f>
        <v>104</v>
      </c>
      <c r="C121" s="20">
        <v>2017</v>
      </c>
      <c r="D121">
        <v>104</v>
      </c>
      <c r="E121" s="16">
        <v>3350</v>
      </c>
      <c r="F121" s="16">
        <v>18.600000000000001</v>
      </c>
      <c r="G121" s="16">
        <v>15.5</v>
      </c>
      <c r="H121" s="16">
        <v>13</v>
      </c>
      <c r="I121" s="16">
        <v>41.7</v>
      </c>
      <c r="J121" s="16">
        <v>0</v>
      </c>
      <c r="K121" s="16">
        <v>2.9</v>
      </c>
      <c r="L121" s="16">
        <v>148.71</v>
      </c>
      <c r="M121" s="2">
        <f>VLOOKUP(Table6[Year],Years[],2,FALSE)</f>
        <v>1</v>
      </c>
      <c r="N121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(104,1,104,148.71,3350,18.6,15.5,13,41.7,0,2.9)</v>
      </c>
    </row>
    <row r="122" spans="1:14" x14ac:dyDescent="0.25">
      <c r="A122" t="s">
        <v>604</v>
      </c>
      <c r="B122" s="2">
        <f>VLOOKUP(A122,Players[Name]:Players[PlayerId],2,FALSE)</f>
        <v>104</v>
      </c>
      <c r="C122" s="20">
        <v>2016</v>
      </c>
      <c r="D122">
        <v>320</v>
      </c>
      <c r="E122" s="16">
        <v>1089</v>
      </c>
      <c r="F122" s="16">
        <v>5</v>
      </c>
      <c r="G122" s="16">
        <v>7</v>
      </c>
      <c r="H122" s="16">
        <v>8</v>
      </c>
      <c r="I122" s="16">
        <v>16</v>
      </c>
      <c r="J122" s="16">
        <v>1</v>
      </c>
      <c r="K122" s="16">
        <v>2</v>
      </c>
      <c r="L122" s="16">
        <v>42.58</v>
      </c>
      <c r="M122" s="2">
        <f>VLOOKUP(Table6[Year],Years[],2,FALSE)</f>
        <v>2</v>
      </c>
      <c r="N122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(104,2,320,42.58,1089,5,7,8,16,1,2)</v>
      </c>
    </row>
    <row r="123" spans="1:14" x14ac:dyDescent="0.25">
      <c r="A123" t="s">
        <v>867</v>
      </c>
      <c r="B123" s="2">
        <f>VLOOKUP(A123,Players[Name]:Players[PlayerId],2,FALSE)</f>
        <v>134</v>
      </c>
      <c r="C123" s="20">
        <v>2017</v>
      </c>
      <c r="D123">
        <v>134</v>
      </c>
      <c r="E123" s="16">
        <v>2541</v>
      </c>
      <c r="F123" s="16">
        <v>14.1</v>
      </c>
      <c r="G123" s="16">
        <v>12.3</v>
      </c>
      <c r="H123" s="16">
        <v>10.8</v>
      </c>
      <c r="I123" s="16">
        <v>261</v>
      </c>
      <c r="J123" s="16">
        <v>1.7</v>
      </c>
      <c r="K123" s="16">
        <v>2.6</v>
      </c>
      <c r="L123" s="16">
        <v>131.28</v>
      </c>
      <c r="M123" s="2">
        <f>VLOOKUP(Table6[Year],Years[],2,FALSE)</f>
        <v>1</v>
      </c>
      <c r="N123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(134,1,134,131.28,2541,14.1,12.3,10.8,261,1.7,2.6)</v>
      </c>
    </row>
    <row r="124" spans="1:14" x14ac:dyDescent="0.25">
      <c r="A124" t="s">
        <v>574</v>
      </c>
      <c r="B124" s="2">
        <f>VLOOKUP(A124,Players[Name]:Players[PlayerId],2,FALSE)</f>
        <v>163</v>
      </c>
      <c r="C124" s="20">
        <v>2017</v>
      </c>
      <c r="D124">
        <v>163</v>
      </c>
      <c r="E124" s="16">
        <v>2318</v>
      </c>
      <c r="F124" s="16">
        <v>14.1</v>
      </c>
      <c r="G124" s="16">
        <v>7</v>
      </c>
      <c r="H124" s="16">
        <v>15.4</v>
      </c>
      <c r="I124" s="16">
        <v>43</v>
      </c>
      <c r="J124" s="16">
        <v>0</v>
      </c>
      <c r="K124" s="16">
        <v>0</v>
      </c>
      <c r="L124" s="16">
        <v>123.01</v>
      </c>
      <c r="M124" s="2">
        <f>VLOOKUP(Table6[Year],Years[],2,FALSE)</f>
        <v>1</v>
      </c>
      <c r="N124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(163,1,163,123.01,2318,14.1,7,15.4,43,0,0)</v>
      </c>
    </row>
    <row r="125" spans="1:14" x14ac:dyDescent="0.25">
      <c r="A125" t="s">
        <v>360</v>
      </c>
      <c r="B125" s="2">
        <f>VLOOKUP(A125,Players[Name]:Players[PlayerId],2,FALSE)</f>
        <v>307</v>
      </c>
      <c r="C125" s="20">
        <v>2017</v>
      </c>
      <c r="D125">
        <v>307</v>
      </c>
      <c r="E125" s="16">
        <v>1559</v>
      </c>
      <c r="F125" s="16">
        <v>8.5</v>
      </c>
      <c r="G125" s="16">
        <v>8.8000000000000007</v>
      </c>
      <c r="H125" s="16">
        <v>7.5</v>
      </c>
      <c r="I125" s="16">
        <v>41.5</v>
      </c>
      <c r="J125" s="16">
        <v>0</v>
      </c>
      <c r="K125" s="16">
        <v>3.9</v>
      </c>
      <c r="L125" s="16">
        <v>62.41</v>
      </c>
      <c r="M125" s="2">
        <f>VLOOKUP(Table6[Year],Years[],2,FALSE)</f>
        <v>1</v>
      </c>
      <c r="N125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(307,1,307,62.41,1559,8.5,8.8,7.5,41.5,0,3.9)</v>
      </c>
    </row>
    <row r="126" spans="1:14" x14ac:dyDescent="0.25">
      <c r="A126" t="s">
        <v>360</v>
      </c>
      <c r="B126" s="2">
        <f>VLOOKUP(A126,Players[Name]:Players[PlayerId],2,FALSE)</f>
        <v>307</v>
      </c>
      <c r="C126" s="20">
        <v>2016</v>
      </c>
      <c r="D126">
        <v>298</v>
      </c>
      <c r="E126" s="16">
        <v>1100</v>
      </c>
      <c r="F126" s="16">
        <v>6</v>
      </c>
      <c r="G126" s="16">
        <v>6</v>
      </c>
      <c r="H126" s="16">
        <v>7</v>
      </c>
      <c r="I126" s="16">
        <v>21</v>
      </c>
      <c r="J126" s="16">
        <v>0</v>
      </c>
      <c r="K126" s="16">
        <v>4</v>
      </c>
      <c r="L126" s="16">
        <v>52.8</v>
      </c>
      <c r="M126" s="2">
        <f>VLOOKUP(Table6[Year],Years[],2,FALSE)</f>
        <v>2</v>
      </c>
      <c r="N126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(307,2,298,52.8,1100,6,6,7,21,0,4)</v>
      </c>
    </row>
    <row r="127" spans="1:14" x14ac:dyDescent="0.25">
      <c r="A127" t="s">
        <v>360</v>
      </c>
      <c r="B127" s="2">
        <f>VLOOKUP(A127,Players[Name]:Players[PlayerId],2,FALSE)</f>
        <v>307</v>
      </c>
      <c r="C127" s="20">
        <v>2015</v>
      </c>
      <c r="D127">
        <v>116</v>
      </c>
      <c r="E127" s="16">
        <v>2109</v>
      </c>
      <c r="F127" s="16">
        <v>12</v>
      </c>
      <c r="G127" s="16">
        <v>4</v>
      </c>
      <c r="H127" s="16">
        <v>20</v>
      </c>
      <c r="I127" s="16">
        <v>98</v>
      </c>
      <c r="J127" s="16">
        <v>1</v>
      </c>
      <c r="K127" s="16">
        <v>6</v>
      </c>
      <c r="L127" s="16">
        <v>134.08000000000001</v>
      </c>
      <c r="M127" s="2">
        <f>VLOOKUP(Table6[Year],Years[],2,FALSE)</f>
        <v>3</v>
      </c>
      <c r="N127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(307,3,116,134.08,2109,12,4,20,98,1,6)</v>
      </c>
    </row>
    <row r="128" spans="1:14" x14ac:dyDescent="0.25">
      <c r="A128" t="s">
        <v>360</v>
      </c>
      <c r="B128" s="2">
        <f>VLOOKUP(A128,Players[Name]:Players[PlayerId],2,FALSE)</f>
        <v>307</v>
      </c>
      <c r="C128" s="20">
        <v>2014</v>
      </c>
      <c r="D128">
        <v>161</v>
      </c>
      <c r="E128" s="16">
        <v>2206</v>
      </c>
      <c r="F128" s="16">
        <v>11</v>
      </c>
      <c r="G128" s="16">
        <v>14</v>
      </c>
      <c r="H128" s="16">
        <v>25</v>
      </c>
      <c r="I128" s="16">
        <v>127</v>
      </c>
      <c r="J128" s="16">
        <v>3</v>
      </c>
      <c r="K128" s="16">
        <v>4</v>
      </c>
      <c r="L128" s="21">
        <v>114.72</v>
      </c>
      <c r="M128" s="2">
        <f>VLOOKUP(Table6[Year],Years[],2,FALSE)</f>
        <v>4</v>
      </c>
      <c r="N128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(307,4,161,114.72,2206,11,14,25,127,3,4)</v>
      </c>
    </row>
    <row r="129" spans="1:14" x14ac:dyDescent="0.25">
      <c r="A129" t="s">
        <v>360</v>
      </c>
      <c r="B129" s="2">
        <f>VLOOKUP(A129,Players[Name]:Players[PlayerId],2,FALSE)</f>
        <v>307</v>
      </c>
      <c r="C129" s="20">
        <v>2013</v>
      </c>
      <c r="D129">
        <v>198</v>
      </c>
      <c r="E129" s="16">
        <v>1829</v>
      </c>
      <c r="F129" s="16">
        <v>13</v>
      </c>
      <c r="G129" s="16">
        <v>1</v>
      </c>
      <c r="H129" s="16">
        <v>13</v>
      </c>
      <c r="I129" s="16">
        <v>69</v>
      </c>
      <c r="J129" s="16">
        <v>1</v>
      </c>
      <c r="K129" s="16">
        <v>1</v>
      </c>
      <c r="L129" s="21">
        <v>140.28</v>
      </c>
      <c r="M129" s="2">
        <f>VLOOKUP(Table6[Year],Years[],2,FALSE)</f>
        <v>5</v>
      </c>
      <c r="N129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(307,5,198,140.28,1829,13,1,13,69,1,1)</v>
      </c>
    </row>
    <row r="130" spans="1:14" x14ac:dyDescent="0.25">
      <c r="A130" t="s">
        <v>81</v>
      </c>
      <c r="B130" s="2">
        <f>VLOOKUP(A130,Players[Name]:Players[PlayerId],2,FALSE)</f>
        <v>341</v>
      </c>
      <c r="C130" s="20">
        <v>2017</v>
      </c>
      <c r="D130">
        <v>341</v>
      </c>
      <c r="E130" s="16">
        <v>1141</v>
      </c>
      <c r="F130" s="16">
        <v>5.7</v>
      </c>
      <c r="G130" s="16">
        <v>5.7</v>
      </c>
      <c r="H130" s="16">
        <v>8</v>
      </c>
      <c r="I130" s="16">
        <v>38.799999999999997</v>
      </c>
      <c r="J130" s="16">
        <v>0</v>
      </c>
      <c r="K130" s="16">
        <v>1.1000000000000001</v>
      </c>
      <c r="L130" s="16">
        <v>47.25</v>
      </c>
      <c r="M130" s="2">
        <f>VLOOKUP(Table6[Year],Years[],2,FALSE)</f>
        <v>1</v>
      </c>
      <c r="N130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(341,1,341,47.25,1141,5.7,5.7,8,38.8,0,1.1)</v>
      </c>
    </row>
    <row r="131" spans="1:14" x14ac:dyDescent="0.25">
      <c r="A131" t="s">
        <v>81</v>
      </c>
      <c r="B131" s="2">
        <f>VLOOKUP(A131,Players[Name]:Players[PlayerId],2,FALSE)</f>
        <v>341</v>
      </c>
      <c r="C131" s="20">
        <v>2016</v>
      </c>
      <c r="D131">
        <v>163</v>
      </c>
      <c r="E131" s="16">
        <v>2710</v>
      </c>
      <c r="F131" s="16">
        <v>12</v>
      </c>
      <c r="G131" s="16">
        <v>17</v>
      </c>
      <c r="H131" s="16">
        <v>33</v>
      </c>
      <c r="I131" s="16">
        <v>130</v>
      </c>
      <c r="J131" s="16">
        <v>0</v>
      </c>
      <c r="K131" s="16">
        <v>1</v>
      </c>
      <c r="L131" s="16">
        <v>109.95</v>
      </c>
      <c r="M131" s="2">
        <f>VLOOKUP(Table6[Year],Years[],2,FALSE)</f>
        <v>2</v>
      </c>
      <c r="N131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(341,2,163,109.95,2710,12,17,33,130,0,1)</v>
      </c>
    </row>
    <row r="132" spans="1:14" x14ac:dyDescent="0.25">
      <c r="A132" t="s">
        <v>81</v>
      </c>
      <c r="B132" s="2">
        <f>VLOOKUP(A132,Players[Name]:Players[PlayerId],2,FALSE)</f>
        <v>341</v>
      </c>
      <c r="C132" s="20">
        <v>2015</v>
      </c>
      <c r="D132">
        <v>17</v>
      </c>
      <c r="E132" s="16">
        <v>3905</v>
      </c>
      <c r="F132" s="16">
        <v>31</v>
      </c>
      <c r="G132" s="16">
        <v>15</v>
      </c>
      <c r="H132" s="16">
        <v>60</v>
      </c>
      <c r="I132" s="16">
        <v>270</v>
      </c>
      <c r="J132" s="16">
        <v>2</v>
      </c>
      <c r="K132" s="16">
        <v>2</v>
      </c>
      <c r="L132" s="16">
        <v>275.60000000000002</v>
      </c>
      <c r="M132" s="2">
        <f>VLOOKUP(Table6[Year],Years[],2,FALSE)</f>
        <v>3</v>
      </c>
      <c r="N132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(341,3,17,275.6,3905,31,15,60,270,2,2)</v>
      </c>
    </row>
    <row r="133" spans="1:14" x14ac:dyDescent="0.25">
      <c r="A133" t="s">
        <v>81</v>
      </c>
      <c r="B133" s="2">
        <f>VLOOKUP(A133,Players[Name]:Players[PlayerId],2,FALSE)</f>
        <v>341</v>
      </c>
      <c r="C133" s="20">
        <v>2014</v>
      </c>
      <c r="D133">
        <v>74</v>
      </c>
      <c r="E133" s="16">
        <v>2483</v>
      </c>
      <c r="F133" s="16">
        <v>17</v>
      </c>
      <c r="G133" s="16">
        <v>8</v>
      </c>
      <c r="H133" s="16">
        <v>50</v>
      </c>
      <c r="I133" s="16">
        <v>184</v>
      </c>
      <c r="J133" s="16">
        <v>2</v>
      </c>
      <c r="K133" s="16">
        <v>1</v>
      </c>
      <c r="L133" s="21">
        <v>172.36</v>
      </c>
      <c r="M133" s="2">
        <f>VLOOKUP(Table6[Year],Years[],2,FALSE)</f>
        <v>4</v>
      </c>
      <c r="N133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(341,4,74,172.36,2483,17,8,50,184,2,1)</v>
      </c>
    </row>
    <row r="134" spans="1:14" x14ac:dyDescent="0.25">
      <c r="A134" t="s">
        <v>81</v>
      </c>
      <c r="B134" s="2">
        <f>VLOOKUP(A134,Players[Name]:Players[PlayerId],2,FALSE)</f>
        <v>341</v>
      </c>
      <c r="C134" s="20">
        <v>2013</v>
      </c>
      <c r="D134">
        <v>105</v>
      </c>
      <c r="E134" s="16">
        <v>2454</v>
      </c>
      <c r="F134" s="16">
        <v>14</v>
      </c>
      <c r="G134" s="16">
        <v>12</v>
      </c>
      <c r="H134" s="16">
        <v>43</v>
      </c>
      <c r="I134" s="16">
        <v>225</v>
      </c>
      <c r="J134" s="16">
        <v>3</v>
      </c>
      <c r="K134" s="16">
        <v>2</v>
      </c>
      <c r="L134" s="21">
        <v>161.08000000000001</v>
      </c>
      <c r="M134" s="2">
        <f>VLOOKUP(Table6[Year],Years[],2,FALSE)</f>
        <v>5</v>
      </c>
      <c r="N134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(341,5,105,161.08,2454,14,12,43,225,3,2)</v>
      </c>
    </row>
    <row r="135" spans="1:14" x14ac:dyDescent="0.25">
      <c r="A135" t="s">
        <v>655</v>
      </c>
      <c r="B135" s="2">
        <f>VLOOKUP(A135,Players[Name]:Players[PlayerId],2,FALSE)</f>
        <v>360</v>
      </c>
      <c r="C135" s="20">
        <v>2017</v>
      </c>
      <c r="D135">
        <v>360</v>
      </c>
      <c r="E135" s="16">
        <v>1202</v>
      </c>
      <c r="F135" s="16">
        <v>4</v>
      </c>
      <c r="G135" s="16">
        <v>6</v>
      </c>
      <c r="H135" s="16">
        <v>8</v>
      </c>
      <c r="I135" s="16">
        <v>12</v>
      </c>
      <c r="J135" s="16">
        <v>0</v>
      </c>
      <c r="K135" s="16">
        <v>0</v>
      </c>
      <c r="L135" s="16">
        <v>38.71</v>
      </c>
      <c r="M135" s="2">
        <f>VLOOKUP(Table6[Year],Years[],2,FALSE)</f>
        <v>1</v>
      </c>
      <c r="N135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(360,1,360,38.71,1202,4,6,8,12,0,0)</v>
      </c>
    </row>
    <row r="136" spans="1:14" x14ac:dyDescent="0.25">
      <c r="A136" t="s">
        <v>655</v>
      </c>
      <c r="B136" s="2">
        <f>VLOOKUP(A136,Players[Name]:Players[PlayerId],2,FALSE)</f>
        <v>360</v>
      </c>
      <c r="C136" s="20">
        <v>2016</v>
      </c>
      <c r="D136">
        <v>391</v>
      </c>
      <c r="E136" s="16">
        <v>497</v>
      </c>
      <c r="F136" s="16">
        <v>2</v>
      </c>
      <c r="G136" s="16">
        <v>1</v>
      </c>
      <c r="H136" s="16">
        <v>11</v>
      </c>
      <c r="I136" s="16">
        <v>25</v>
      </c>
      <c r="J136" s="16">
        <v>0</v>
      </c>
      <c r="K136" s="16">
        <v>0</v>
      </c>
      <c r="L136" s="16">
        <v>23.94</v>
      </c>
      <c r="M136" s="2">
        <f>VLOOKUP(Table6[Year],Years[],2,FALSE)</f>
        <v>2</v>
      </c>
      <c r="N136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(360,2,391,23.94,497,2,1,11,25,0,0)</v>
      </c>
    </row>
    <row r="137" spans="1:14" x14ac:dyDescent="0.25">
      <c r="A137" t="s">
        <v>575</v>
      </c>
      <c r="B137" s="2">
        <f>VLOOKUP(A137,Players[Name]:Players[PlayerId],2,FALSE)</f>
        <v>364</v>
      </c>
      <c r="C137" s="20">
        <v>2017</v>
      </c>
      <c r="D137">
        <v>364</v>
      </c>
      <c r="E137" s="16">
        <v>750</v>
      </c>
      <c r="F137" s="16">
        <v>5.2</v>
      </c>
      <c r="G137" s="16">
        <v>3.9</v>
      </c>
      <c r="H137" s="16">
        <v>2</v>
      </c>
      <c r="I137" s="16">
        <v>8.5</v>
      </c>
      <c r="J137" s="16">
        <v>0</v>
      </c>
      <c r="K137" s="16">
        <v>1.3</v>
      </c>
      <c r="L137" s="16">
        <v>36.94</v>
      </c>
      <c r="M137" s="2">
        <f>VLOOKUP(Table6[Year],Years[],2,FALSE)</f>
        <v>1</v>
      </c>
      <c r="N137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(364,1,364,36.94,750,5.2,3.9,2,8.5,0,1.3)</v>
      </c>
    </row>
    <row r="138" spans="1:14" x14ac:dyDescent="0.25">
      <c r="A138" t="s">
        <v>352</v>
      </c>
      <c r="B138" s="2">
        <f>VLOOKUP(A138,Players[Name]:Players[PlayerId],2,FALSE)</f>
        <v>447</v>
      </c>
      <c r="C138" s="20">
        <v>2017</v>
      </c>
      <c r="D138">
        <v>447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</v>
      </c>
      <c r="M138" s="2">
        <f>VLOOKUP(Table6[Year],Years[],2,FALSE)</f>
        <v>1</v>
      </c>
      <c r="N138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(447,1,447,1,0,0,0,0,0,0,0)</v>
      </c>
    </row>
    <row r="139" spans="1:14" x14ac:dyDescent="0.25">
      <c r="A139" t="s">
        <v>882</v>
      </c>
      <c r="B139" s="2">
        <f>VLOOKUP(A139,Players[Name]:Players[PlayerId],2,FALSE)</f>
        <v>450</v>
      </c>
      <c r="C139" s="20">
        <v>2017</v>
      </c>
      <c r="D139">
        <v>450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2">
        <f>VLOOKUP(Table6[Year],Years[],2,FALSE)</f>
        <v>1</v>
      </c>
      <c r="N139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(450,1,450,0,0,0,0,0,0,0,0)</v>
      </c>
    </row>
    <row r="140" spans="1:14" x14ac:dyDescent="0.25">
      <c r="A140" t="s">
        <v>572</v>
      </c>
      <c r="B140" s="2">
        <f>VLOOKUP(A140,Players[Name]:Players[PlayerId],2,FALSE)</f>
        <v>456</v>
      </c>
      <c r="C140" s="20">
        <v>2017</v>
      </c>
      <c r="D140">
        <v>456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1</v>
      </c>
      <c r="M140" s="2">
        <f>VLOOKUP(Table6[Year],Years[],2,FALSE)</f>
        <v>1</v>
      </c>
      <c r="N140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(456,1,456,1,0,0,0,0,0,0,0)</v>
      </c>
    </row>
    <row r="141" spans="1:14" x14ac:dyDescent="0.25">
      <c r="A141" t="s">
        <v>111</v>
      </c>
      <c r="B141" s="2">
        <f>VLOOKUP(A141,Players[Name]:Players[PlayerId],2,FALSE)</f>
        <v>464</v>
      </c>
      <c r="C141" s="20">
        <v>2017</v>
      </c>
      <c r="D141">
        <v>464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1</v>
      </c>
      <c r="M141" s="2">
        <f>VLOOKUP(Table6[Year],Years[],2,FALSE)</f>
        <v>1</v>
      </c>
      <c r="N141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(464,1,464,1,0,0,0,0,0,0,0)</v>
      </c>
    </row>
    <row r="142" spans="1:14" x14ac:dyDescent="0.25">
      <c r="A142" t="s">
        <v>111</v>
      </c>
      <c r="B142" s="2">
        <f>VLOOKUP(A142,Players[Name]:Players[PlayerId],2,FALSE)</f>
        <v>464</v>
      </c>
      <c r="C142" s="20">
        <v>2016</v>
      </c>
      <c r="D142">
        <v>259</v>
      </c>
      <c r="E142" s="16">
        <v>925</v>
      </c>
      <c r="F142" s="16">
        <v>5</v>
      </c>
      <c r="G142" s="16">
        <v>6</v>
      </c>
      <c r="H142" s="16">
        <v>40</v>
      </c>
      <c r="I142" s="16">
        <v>173</v>
      </c>
      <c r="J142" s="16">
        <v>2</v>
      </c>
      <c r="K142" s="16">
        <v>0</v>
      </c>
      <c r="L142" s="16">
        <v>67.510000000000005</v>
      </c>
      <c r="M142" s="2">
        <f>VLOOKUP(Table6[Year],Years[],2,FALSE)</f>
        <v>2</v>
      </c>
      <c r="N142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(464,2,259,67.51,925,5,6,40,173,2,0)</v>
      </c>
    </row>
    <row r="143" spans="1:14" x14ac:dyDescent="0.25">
      <c r="A143" t="s">
        <v>111</v>
      </c>
      <c r="B143" s="2">
        <f>VLOOKUP(A143,Players[Name]:Players[PlayerId],2,FALSE)</f>
        <v>464</v>
      </c>
      <c r="C143" s="20">
        <v>2015</v>
      </c>
      <c r="D143" s="16">
        <v>152</v>
      </c>
      <c r="E143" s="16">
        <v>2031</v>
      </c>
      <c r="F143" s="16">
        <v>10</v>
      </c>
      <c r="G143" s="16">
        <v>7</v>
      </c>
      <c r="H143" s="16">
        <v>32</v>
      </c>
      <c r="I143" s="16">
        <v>185</v>
      </c>
      <c r="J143" s="16">
        <v>1</v>
      </c>
      <c r="K143" s="16">
        <v>1</v>
      </c>
      <c r="L143" s="16">
        <v>117.87</v>
      </c>
      <c r="M143" s="2">
        <f>VLOOKUP(Table6[Year],Years[],2,FALSE)</f>
        <v>3</v>
      </c>
      <c r="N143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(464,3,152,117.87,2031,10,7,32,185,1,1)</v>
      </c>
    </row>
    <row r="144" spans="1:14" x14ac:dyDescent="0.25">
      <c r="A144" t="s">
        <v>111</v>
      </c>
      <c r="B144" s="2">
        <f>VLOOKUP(A144,Players[Name]:Players[PlayerId],2,FALSE)</f>
        <v>464</v>
      </c>
      <c r="C144" s="20">
        <v>2014</v>
      </c>
      <c r="D144" s="16">
        <v>1743</v>
      </c>
      <c r="E144" s="16">
        <v>38</v>
      </c>
      <c r="F144" s="16">
        <v>1</v>
      </c>
      <c r="G144" s="16">
        <v>0</v>
      </c>
      <c r="H144" s="16">
        <v>1</v>
      </c>
      <c r="I144" s="16">
        <v>5</v>
      </c>
      <c r="J144" s="16">
        <v>0</v>
      </c>
      <c r="K144" s="16">
        <v>0</v>
      </c>
      <c r="L144" s="21">
        <v>7.26</v>
      </c>
      <c r="M144" s="2">
        <f>VLOOKUP(Table6[Year],Years[],2,FALSE)</f>
        <v>4</v>
      </c>
      <c r="N144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(464,4,1743,7.26,38,1,0,1,5,0,0)</v>
      </c>
    </row>
    <row r="145" spans="1:14" x14ac:dyDescent="0.25">
      <c r="A145" t="s">
        <v>806</v>
      </c>
      <c r="B145" s="2">
        <f>VLOOKUP(A145,Players[Name]:Players[PlayerId],2,FALSE)</f>
        <v>466</v>
      </c>
      <c r="C145" s="20">
        <v>2017</v>
      </c>
      <c r="D145" s="16">
        <v>466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2">
        <f>VLOOKUP(Table6[Year],Years[],2,FALSE)</f>
        <v>1</v>
      </c>
      <c r="N145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(466,1,466,0,0,0,0,0,0,0,0)</v>
      </c>
    </row>
    <row r="146" spans="1:14" x14ac:dyDescent="0.25">
      <c r="A146" t="s">
        <v>114</v>
      </c>
      <c r="B146" s="2">
        <f>VLOOKUP(A146,Players[Name]:Players[PlayerId],2,FALSE)</f>
        <v>467</v>
      </c>
      <c r="C146" s="20">
        <v>2017</v>
      </c>
      <c r="D146" s="16">
        <v>467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2">
        <f>VLOOKUP(Table6[Year],Years[],2,FALSE)</f>
        <v>1</v>
      </c>
      <c r="N146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(467,1,467,0,0,0,0,0,0,0,0)</v>
      </c>
    </row>
    <row r="147" spans="1:14" x14ac:dyDescent="0.25">
      <c r="A147" t="s">
        <v>114</v>
      </c>
      <c r="B147" s="2">
        <f>VLOOKUP(A147,Players[Name]:Players[PlayerId],2,FALSE)</f>
        <v>467</v>
      </c>
      <c r="C147" s="20">
        <v>2016</v>
      </c>
      <c r="D147" s="16">
        <v>50</v>
      </c>
      <c r="E147" s="16">
        <v>2241</v>
      </c>
      <c r="F147" s="16">
        <v>16</v>
      </c>
      <c r="G147" s="16">
        <v>4</v>
      </c>
      <c r="H147" s="16">
        <v>69</v>
      </c>
      <c r="I147" s="16">
        <v>468</v>
      </c>
      <c r="J147" s="16">
        <v>2</v>
      </c>
      <c r="K147" s="16">
        <v>3</v>
      </c>
      <c r="L147" s="16">
        <v>191.47</v>
      </c>
      <c r="M147" s="2">
        <f>VLOOKUP(Table6[Year],Years[],2,FALSE)</f>
        <v>2</v>
      </c>
      <c r="N147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(467,2,50,191.47,2241,16,4,69,468,2,3)</v>
      </c>
    </row>
    <row r="148" spans="1:14" x14ac:dyDescent="0.25">
      <c r="A148" t="s">
        <v>114</v>
      </c>
      <c r="B148" s="2">
        <f>VLOOKUP(A148,Players[Name]:Players[PlayerId],2,FALSE)</f>
        <v>467</v>
      </c>
      <c r="C148" s="20">
        <v>2015</v>
      </c>
      <c r="D148" s="16">
        <v>185</v>
      </c>
      <c r="E148" s="16">
        <v>1615</v>
      </c>
      <c r="F148" s="16">
        <v>6</v>
      </c>
      <c r="G148" s="16">
        <v>5</v>
      </c>
      <c r="H148" s="16">
        <v>45</v>
      </c>
      <c r="I148" s="16">
        <v>256</v>
      </c>
      <c r="J148" s="16">
        <v>1</v>
      </c>
      <c r="K148" s="16">
        <v>1</v>
      </c>
      <c r="L148" s="16">
        <v>98.35</v>
      </c>
      <c r="M148" s="2">
        <f>VLOOKUP(Table6[Year],Years[],2,FALSE)</f>
        <v>3</v>
      </c>
      <c r="N148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(467,3,185,98.35,1615,6,5,45,256,1,1)</v>
      </c>
    </row>
    <row r="149" spans="1:14" x14ac:dyDescent="0.25">
      <c r="A149" t="s">
        <v>114</v>
      </c>
      <c r="B149" s="2">
        <f>VLOOKUP(A149,Players[Name]:Players[PlayerId],2,FALSE)</f>
        <v>467</v>
      </c>
      <c r="C149" s="20">
        <v>2014</v>
      </c>
      <c r="D149" s="16">
        <v>28</v>
      </c>
      <c r="E149" s="16">
        <v>3369</v>
      </c>
      <c r="F149" s="16">
        <v>19</v>
      </c>
      <c r="G149" s="16">
        <v>10</v>
      </c>
      <c r="H149" s="16">
        <v>104</v>
      </c>
      <c r="I149" s="16">
        <v>639</v>
      </c>
      <c r="J149" s="16">
        <v>1</v>
      </c>
      <c r="K149" s="16">
        <v>5</v>
      </c>
      <c r="L149" s="21">
        <v>225.33</v>
      </c>
      <c r="M149" s="2">
        <f>VLOOKUP(Table6[Year],Years[],2,FALSE)</f>
        <v>4</v>
      </c>
      <c r="N149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(467,4,28,225.33,3369,19,10,104,639,1,5)</v>
      </c>
    </row>
    <row r="150" spans="1:14" x14ac:dyDescent="0.25">
      <c r="A150" t="s">
        <v>114</v>
      </c>
      <c r="B150" s="2">
        <f>VLOOKUP(A150,Players[Name]:Players[PlayerId],2,FALSE)</f>
        <v>467</v>
      </c>
      <c r="C150" s="20">
        <v>2013</v>
      </c>
      <c r="D150" s="16">
        <v>21</v>
      </c>
      <c r="E150" s="16">
        <v>3197</v>
      </c>
      <c r="F150" s="16">
        <v>21</v>
      </c>
      <c r="G150" s="16">
        <v>8</v>
      </c>
      <c r="H150" s="16">
        <v>92</v>
      </c>
      <c r="I150" s="16">
        <v>524</v>
      </c>
      <c r="J150" s="16">
        <v>4</v>
      </c>
      <c r="K150" s="16">
        <v>4</v>
      </c>
      <c r="L150" s="21">
        <v>254.14</v>
      </c>
      <c r="M150" s="2">
        <f>VLOOKUP(Table6[Year],Years[],2,FALSE)</f>
        <v>5</v>
      </c>
      <c r="N150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(467,5,21,254.14,3197,21,8,92,524,4,4)</v>
      </c>
    </row>
    <row r="151" spans="1:14" x14ac:dyDescent="0.25">
      <c r="A151" t="s">
        <v>354</v>
      </c>
      <c r="B151" s="2">
        <f>VLOOKUP(A151,Players[Name]:Players[PlayerId],2,FALSE)</f>
        <v>476</v>
      </c>
      <c r="C151" s="20">
        <v>2017</v>
      </c>
      <c r="D151" s="16">
        <v>476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1</v>
      </c>
      <c r="M151" s="2">
        <f>VLOOKUP(Table6[Year],Years[],2,FALSE)</f>
        <v>1</v>
      </c>
      <c r="N151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(476,1,476,1,0,0,0,0,0,0,0)</v>
      </c>
    </row>
    <row r="152" spans="1:14" x14ac:dyDescent="0.25">
      <c r="A152" t="s">
        <v>354</v>
      </c>
      <c r="B152" s="2">
        <f>VLOOKUP(A152,Players[Name]:Players[PlayerId],2,FALSE)</f>
        <v>476</v>
      </c>
      <c r="C152" s="20">
        <v>2015</v>
      </c>
      <c r="D152" s="16">
        <v>270</v>
      </c>
      <c r="E152" s="16">
        <v>1336</v>
      </c>
      <c r="F152" s="16">
        <v>5</v>
      </c>
      <c r="G152" s="16">
        <v>6</v>
      </c>
      <c r="H152" s="16">
        <v>5</v>
      </c>
      <c r="I152" s="16">
        <v>15</v>
      </c>
      <c r="J152" s="16">
        <v>1</v>
      </c>
      <c r="K152" s="16">
        <v>0</v>
      </c>
      <c r="L152" s="16">
        <v>54.72</v>
      </c>
      <c r="M152" s="2">
        <f>VLOOKUP(Table6[Year],Years[],2,FALSE)</f>
        <v>3</v>
      </c>
      <c r="N152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(476,3,270,54.72,1336,5,6,5,15,1,0)</v>
      </c>
    </row>
    <row r="153" spans="1:14" x14ac:dyDescent="0.25">
      <c r="A153" t="s">
        <v>354</v>
      </c>
      <c r="B153" s="2">
        <f>VLOOKUP(A153,Players[Name]:Players[PlayerId],2,FALSE)</f>
        <v>476</v>
      </c>
      <c r="C153" s="20">
        <v>2014</v>
      </c>
      <c r="D153" s="16">
        <v>1729</v>
      </c>
      <c r="E153" s="16">
        <v>400</v>
      </c>
      <c r="F153" s="16">
        <v>2</v>
      </c>
      <c r="G153" s="16">
        <v>2</v>
      </c>
      <c r="H153" s="16">
        <v>6</v>
      </c>
      <c r="I153" s="16">
        <v>-2</v>
      </c>
      <c r="J153" s="16">
        <v>0</v>
      </c>
      <c r="K153" s="16">
        <v>0</v>
      </c>
      <c r="L153" s="21">
        <v>17.399999999999999</v>
      </c>
      <c r="M153" s="2">
        <f>VLOOKUP(Table6[Year],Years[],2,FALSE)</f>
        <v>4</v>
      </c>
      <c r="N153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(476,4,1729,17.4,400,2,2,6,-2,0,0)</v>
      </c>
    </row>
    <row r="154" spans="1:14" x14ac:dyDescent="0.25">
      <c r="A154" t="s">
        <v>348</v>
      </c>
      <c r="B154" s="2">
        <f>VLOOKUP(A154,Players[Name]:Players[PlayerId],2,FALSE)</f>
        <v>492</v>
      </c>
      <c r="C154" s="20">
        <v>2017</v>
      </c>
      <c r="D154" s="16">
        <v>492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1</v>
      </c>
      <c r="M154" s="2">
        <f>VLOOKUP(Table6[Year],Years[],2,FALSE)</f>
        <v>1</v>
      </c>
      <c r="N154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(492,1,492,1,0,0,0,0,0,0,0)</v>
      </c>
    </row>
    <row r="155" spans="1:14" x14ac:dyDescent="0.25">
      <c r="A155" t="s">
        <v>348</v>
      </c>
      <c r="B155" s="2">
        <f>VLOOKUP(A155,Players[Name]:Players[PlayerId],2,FALSE)</f>
        <v>492</v>
      </c>
      <c r="C155" s="20">
        <v>2016</v>
      </c>
      <c r="D155" s="16">
        <v>288</v>
      </c>
      <c r="E155" s="16">
        <v>721</v>
      </c>
      <c r="F155" s="16">
        <v>8</v>
      </c>
      <c r="G155" s="16">
        <v>3</v>
      </c>
      <c r="H155" s="16">
        <v>1</v>
      </c>
      <c r="I155" s="16">
        <v>-1</v>
      </c>
      <c r="J155" s="16">
        <v>0</v>
      </c>
      <c r="K155" s="16">
        <v>0</v>
      </c>
      <c r="L155" s="16">
        <v>56.62</v>
      </c>
      <c r="M155" s="2">
        <f>VLOOKUP(Table6[Year],Years[],2,FALSE)</f>
        <v>2</v>
      </c>
      <c r="N155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(492,2,288,56.62,721,8,3,1,-1,0,0)</v>
      </c>
    </row>
    <row r="156" spans="1:14" x14ac:dyDescent="0.25">
      <c r="A156" t="s">
        <v>1181</v>
      </c>
      <c r="B156" s="2">
        <f>VLOOKUP(A156,Players[Name]:Players[PlayerId],2,FALSE)</f>
        <v>494</v>
      </c>
      <c r="C156" s="20">
        <v>2017</v>
      </c>
      <c r="D156" s="16">
        <v>494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1</v>
      </c>
      <c r="M156" s="2">
        <f>VLOOKUP(Table6[Year],Years[],2,FALSE)</f>
        <v>1</v>
      </c>
      <c r="N156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(494,1,494,1,0,0,0,0,0,0,0)</v>
      </c>
    </row>
    <row r="157" spans="1:14" x14ac:dyDescent="0.25">
      <c r="A157" t="s">
        <v>937</v>
      </c>
      <c r="B157" s="2">
        <f>VLOOKUP(A157,Players[Name]:Players[PlayerId],2,FALSE)</f>
        <v>505</v>
      </c>
      <c r="C157" s="20">
        <v>2017</v>
      </c>
      <c r="D157" s="16">
        <v>505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2">
        <f>VLOOKUP(Table6[Year],Years[],2,FALSE)</f>
        <v>1</v>
      </c>
      <c r="N157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(505,1,505,0,0,0,0,0,0,0,0)</v>
      </c>
    </row>
    <row r="158" spans="1:14" x14ac:dyDescent="0.25">
      <c r="A158" t="s">
        <v>573</v>
      </c>
      <c r="B158" s="2">
        <f>VLOOKUP(A158,Players[Name]:Players[PlayerId],2,FALSE)</f>
        <v>522</v>
      </c>
      <c r="C158" s="20">
        <v>2017</v>
      </c>
      <c r="D158" s="16">
        <v>522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1</v>
      </c>
      <c r="M158" s="2">
        <f>VLOOKUP(Table6[Year],Years[],2,FALSE)</f>
        <v>1</v>
      </c>
      <c r="N158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(522,1,522,1,0,0,0,0,0,0,0)</v>
      </c>
    </row>
    <row r="159" spans="1:14" x14ac:dyDescent="0.25">
      <c r="A159" t="s">
        <v>804</v>
      </c>
      <c r="B159" s="2">
        <f>VLOOKUP(A159,Players[Name]:Players[PlayerId],2,FALSE)</f>
        <v>524</v>
      </c>
      <c r="C159" s="20">
        <v>2017</v>
      </c>
      <c r="D159" s="16">
        <v>524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1</v>
      </c>
      <c r="M159" s="2">
        <f>VLOOKUP(Table6[Year],Years[],2,FALSE)</f>
        <v>1</v>
      </c>
      <c r="N159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(524,1,524,1,0,0,0,0,0,0,0)</v>
      </c>
    </row>
    <row r="160" spans="1:14" x14ac:dyDescent="0.25">
      <c r="A160" t="s">
        <v>97</v>
      </c>
      <c r="B160" s="2">
        <f>VLOOKUP(A160,Players[Name]:Players[PlayerId],2,FALSE)</f>
        <v>526</v>
      </c>
      <c r="C160" s="20">
        <v>2017</v>
      </c>
      <c r="D160" s="16">
        <v>526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1</v>
      </c>
      <c r="M160" s="2">
        <f>VLOOKUP(Table6[Year],Years[],2,FALSE)</f>
        <v>1</v>
      </c>
      <c r="N160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(526,1,526,1,0,0,0,0,0,0,0)</v>
      </c>
    </row>
    <row r="161" spans="1:14" x14ac:dyDescent="0.25">
      <c r="A161" t="s">
        <v>934</v>
      </c>
      <c r="B161" s="2">
        <f>VLOOKUP(A161,Players[Name]:Players[PlayerId],2,FALSE)</f>
        <v>527</v>
      </c>
      <c r="C161" s="20">
        <v>2017</v>
      </c>
      <c r="D161" s="16">
        <v>527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1</v>
      </c>
      <c r="M161" s="2">
        <f>VLOOKUP(Table6[Year],Years[],2,FALSE)</f>
        <v>1</v>
      </c>
      <c r="N161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(527,1,527,1,0,0,0,0,0,0,0)</v>
      </c>
    </row>
    <row r="162" spans="1:14" x14ac:dyDescent="0.25">
      <c r="A162" t="s">
        <v>934</v>
      </c>
      <c r="B162" s="2">
        <f>VLOOKUP(A162,Players[Name]:Players[PlayerId],2,FALSE)</f>
        <v>527</v>
      </c>
      <c r="C162" s="20">
        <v>2016</v>
      </c>
      <c r="D162" s="16">
        <v>410</v>
      </c>
      <c r="E162" s="16">
        <v>400</v>
      </c>
      <c r="F162" s="16">
        <v>0</v>
      </c>
      <c r="G162" s="16">
        <v>0</v>
      </c>
      <c r="H162" s="16">
        <v>16</v>
      </c>
      <c r="I162" s="16">
        <v>83</v>
      </c>
      <c r="J162" s="16">
        <v>1</v>
      </c>
      <c r="K162" s="16">
        <v>1</v>
      </c>
      <c r="L162" s="16">
        <v>20.149999999999999</v>
      </c>
      <c r="M162" s="2">
        <f>VLOOKUP(Table6[Year],Years[],2,FALSE)</f>
        <v>2</v>
      </c>
      <c r="N162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(527,2,410,20.15,400,0,0,16,83,1,1)</v>
      </c>
    </row>
    <row r="163" spans="1:14" x14ac:dyDescent="0.25">
      <c r="A163" t="s">
        <v>658</v>
      </c>
      <c r="B163" s="2">
        <f>VLOOKUP(A163,Players[Name]:Players[PlayerId],2,FALSE)</f>
        <v>528</v>
      </c>
      <c r="C163" s="20">
        <v>2017</v>
      </c>
      <c r="D163" s="16">
        <v>528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1</v>
      </c>
      <c r="M163" s="2">
        <f>VLOOKUP(Table6[Year],Years[],2,FALSE)</f>
        <v>1</v>
      </c>
      <c r="N163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(528,1,528,1,0,0,0,0,0,0,0)</v>
      </c>
    </row>
    <row r="164" spans="1:14" x14ac:dyDescent="0.25">
      <c r="A164" t="s">
        <v>658</v>
      </c>
      <c r="B164" s="2">
        <f>VLOOKUP(A164,Players[Name]:Players[PlayerId],2,FALSE)</f>
        <v>528</v>
      </c>
      <c r="C164" s="20">
        <v>2016</v>
      </c>
      <c r="D164" s="16">
        <v>258</v>
      </c>
      <c r="E164" s="16">
        <v>1380</v>
      </c>
      <c r="F164" s="16">
        <v>6</v>
      </c>
      <c r="G164" s="16">
        <v>2</v>
      </c>
      <c r="H164" s="16">
        <v>11</v>
      </c>
      <c r="I164" s="16">
        <v>18</v>
      </c>
      <c r="J164" s="16">
        <v>0</v>
      </c>
      <c r="K164" s="16">
        <v>1</v>
      </c>
      <c r="L164" s="16">
        <v>68.25</v>
      </c>
      <c r="M164" s="2">
        <f>VLOOKUP(Table6[Year],Years[],2,FALSE)</f>
        <v>2</v>
      </c>
      <c r="N164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(528,2,258,68.25,1380,6,2,11,18,0,1)</v>
      </c>
    </row>
    <row r="165" spans="1:14" x14ac:dyDescent="0.25">
      <c r="A165" t="s">
        <v>814</v>
      </c>
      <c r="B165" s="2">
        <f>VLOOKUP(A165,Players[Name]:Players[PlayerId],2,FALSE)</f>
        <v>531</v>
      </c>
      <c r="C165" s="20">
        <v>2017</v>
      </c>
      <c r="D165" s="16">
        <v>531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1</v>
      </c>
      <c r="M165" s="2">
        <f>VLOOKUP(Table6[Year],Years[],2,FALSE)</f>
        <v>1</v>
      </c>
      <c r="N165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(531,1,531,1,0,0,0,0,0,0,0)</v>
      </c>
    </row>
    <row r="166" spans="1:14" x14ac:dyDescent="0.25">
      <c r="A166" t="s">
        <v>657</v>
      </c>
      <c r="B166" s="2">
        <f>VLOOKUP(A166,Players[Name]:Players[PlayerId],2,FALSE)</f>
        <v>534</v>
      </c>
      <c r="C166" s="20">
        <v>2017</v>
      </c>
      <c r="D166" s="16">
        <v>534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</v>
      </c>
      <c r="M166" s="2">
        <f>VLOOKUP(Table6[Year],Years[],2,FALSE)</f>
        <v>1</v>
      </c>
      <c r="N166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(534,1,534,1,0,0,0,0,0,0,0)</v>
      </c>
    </row>
    <row r="167" spans="1:14" x14ac:dyDescent="0.25">
      <c r="A167" t="s">
        <v>1036</v>
      </c>
      <c r="B167" s="2">
        <f>VLOOKUP(A167,Players[Name]:Players[PlayerId],2,FALSE)</f>
        <v>541</v>
      </c>
      <c r="C167" s="20">
        <v>2017</v>
      </c>
      <c r="D167" s="16">
        <v>541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1</v>
      </c>
      <c r="M167" s="2">
        <f>VLOOKUP(Table6[Year],Years[],2,FALSE)</f>
        <v>1</v>
      </c>
      <c r="N167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(541,1,541,1,0,0,0,0,0,0,0)</v>
      </c>
    </row>
    <row r="168" spans="1:14" x14ac:dyDescent="0.25">
      <c r="A168" t="s">
        <v>995</v>
      </c>
      <c r="B168" s="2">
        <f>VLOOKUP(A168,Players[Name]:Players[PlayerId],2,FALSE)</f>
        <v>553</v>
      </c>
      <c r="C168" s="20">
        <v>2017</v>
      </c>
      <c r="D168" s="16">
        <v>553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2">
        <f>VLOOKUP(Table6[Year],Years[],2,FALSE)</f>
        <v>1</v>
      </c>
      <c r="N168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(553,1,553,0,0,0,0,0,0,0,0)</v>
      </c>
    </row>
    <row r="169" spans="1:14" x14ac:dyDescent="0.25">
      <c r="A169" t="s">
        <v>1100</v>
      </c>
      <c r="B169" s="2">
        <f>VLOOKUP(A169,Players[Name]:Players[PlayerId],2,FALSE)</f>
        <v>555</v>
      </c>
      <c r="C169" s="20">
        <v>2017</v>
      </c>
      <c r="D169" s="16">
        <v>555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2">
        <f>VLOOKUP(Table6[Year],Years[],2,FALSE)</f>
        <v>1</v>
      </c>
      <c r="N169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(555,1,555,0,0,0,0,0,0,0,0)</v>
      </c>
    </row>
    <row r="170" spans="1:14" x14ac:dyDescent="0.25">
      <c r="A170" t="s">
        <v>939</v>
      </c>
      <c r="B170" s="2">
        <f>VLOOKUP(A170,Players[Name]:Players[PlayerId],2,FALSE)</f>
        <v>556</v>
      </c>
      <c r="C170" s="20">
        <v>2017</v>
      </c>
      <c r="D170" s="16">
        <v>556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</v>
      </c>
      <c r="M170" s="2">
        <f>VLOOKUP(Table6[Year],Years[],2,FALSE)</f>
        <v>1</v>
      </c>
      <c r="N170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(556,1,556,1,0,0,0,0,0,0,0)</v>
      </c>
    </row>
    <row r="171" spans="1:14" x14ac:dyDescent="0.25">
      <c r="A171" t="s">
        <v>757</v>
      </c>
      <c r="B171" s="2">
        <f>VLOOKUP(A171,Players[Name]:Players[PlayerId],2,FALSE)</f>
        <v>560</v>
      </c>
      <c r="C171" s="20">
        <v>2017</v>
      </c>
      <c r="D171" s="16">
        <v>560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2">
        <f>VLOOKUP(Table6[Year],Years[],2,FALSE)</f>
        <v>1</v>
      </c>
      <c r="N171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(560,1,560,0,0,0,0,0,0,0,0)</v>
      </c>
    </row>
    <row r="172" spans="1:14" x14ac:dyDescent="0.25">
      <c r="A172" t="s">
        <v>959</v>
      </c>
      <c r="B172" s="2">
        <f>VLOOKUP(A172,Players[Name]:Players[PlayerId],2,FALSE)</f>
        <v>562</v>
      </c>
      <c r="C172" s="20">
        <v>2017</v>
      </c>
      <c r="D172" s="16">
        <v>562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1</v>
      </c>
      <c r="M172" s="2">
        <f>VLOOKUP(Table6[Year],Years[],2,FALSE)</f>
        <v>1</v>
      </c>
      <c r="N172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(562,1,562,1,0,0,0,0,0,0,0)</v>
      </c>
    </row>
    <row r="173" spans="1:14" x14ac:dyDescent="0.25">
      <c r="A173" t="s">
        <v>761</v>
      </c>
      <c r="B173" s="2">
        <f>VLOOKUP(A173,Players[Name]:Players[PlayerId],2,FALSE)</f>
        <v>567</v>
      </c>
      <c r="C173" s="20">
        <v>2017</v>
      </c>
      <c r="D173" s="16">
        <v>567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2">
        <f>VLOOKUP(Table6[Year],Years[],2,FALSE)</f>
        <v>1</v>
      </c>
      <c r="N173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(567,1,567,0,0,0,0,0,0,0,0)</v>
      </c>
    </row>
    <row r="174" spans="1:14" x14ac:dyDescent="0.25">
      <c r="A174" t="s">
        <v>1088</v>
      </c>
      <c r="B174" s="2">
        <f>VLOOKUP(A174,Players[Name]:Players[PlayerId],2,FALSE)</f>
        <v>587</v>
      </c>
      <c r="C174" s="20">
        <v>2017</v>
      </c>
      <c r="D174" s="16">
        <v>587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2">
        <f>VLOOKUP(Table6[Year],Years[],2,FALSE)</f>
        <v>1</v>
      </c>
      <c r="N174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(587,1,587,0,0,0,0,0,0,0,0)</v>
      </c>
    </row>
    <row r="175" spans="1:14" x14ac:dyDescent="0.25">
      <c r="A175" t="s">
        <v>978</v>
      </c>
      <c r="B175" s="2">
        <f>VLOOKUP(A175,Players[Name]:Players[PlayerId],2,FALSE)</f>
        <v>594</v>
      </c>
      <c r="C175" s="20">
        <v>2017</v>
      </c>
      <c r="D175" s="16">
        <v>594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2">
        <f>VLOOKUP(Table6[Year],Years[],2,FALSE)</f>
        <v>1</v>
      </c>
      <c r="N175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(594,1,594,0,0,0,0,0,0,0,0)</v>
      </c>
    </row>
    <row r="176" spans="1:14" x14ac:dyDescent="0.25">
      <c r="A176" t="s">
        <v>972</v>
      </c>
      <c r="B176" s="2">
        <f>VLOOKUP(A176,Players[Name]:Players[PlayerId],2,FALSE)</f>
        <v>630</v>
      </c>
      <c r="C176" s="20">
        <v>2017</v>
      </c>
      <c r="D176" s="16">
        <v>630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2">
        <f>VLOOKUP(Table6[Year],Years[],2,FALSE)</f>
        <v>1</v>
      </c>
      <c r="N176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(630,1,630,0,0,0,0,0,0,0,0)</v>
      </c>
    </row>
    <row r="177" spans="1:14" x14ac:dyDescent="0.25">
      <c r="A177" t="s">
        <v>91</v>
      </c>
      <c r="B177" s="2">
        <f>VLOOKUP(A177,Players[Name]:Players[PlayerId],2,FALSE)</f>
        <v>636</v>
      </c>
      <c r="C177" s="20">
        <v>2017</v>
      </c>
      <c r="D177" s="16">
        <v>636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1</v>
      </c>
      <c r="M177" s="2">
        <f>VLOOKUP(Table6[Year],Years[],2,FALSE)</f>
        <v>1</v>
      </c>
      <c r="N177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(636,1,636,1,0,0,0,0,0,0,0)</v>
      </c>
    </row>
    <row r="178" spans="1:14" x14ac:dyDescent="0.25">
      <c r="A178" t="s">
        <v>91</v>
      </c>
      <c r="B178" s="2">
        <f>VLOOKUP(A178,Players[Name]:Players[PlayerId],2,FALSE)</f>
        <v>636</v>
      </c>
      <c r="C178" s="20">
        <v>2014</v>
      </c>
      <c r="D178" s="16">
        <v>140</v>
      </c>
      <c r="E178" s="16">
        <v>2418</v>
      </c>
      <c r="F178" s="16">
        <v>14</v>
      </c>
      <c r="G178" s="16">
        <v>11</v>
      </c>
      <c r="H178" s="16">
        <v>34</v>
      </c>
      <c r="I178" s="16">
        <v>87</v>
      </c>
      <c r="J178" s="16">
        <v>1</v>
      </c>
      <c r="K178" s="16">
        <v>3</v>
      </c>
      <c r="L178" s="21">
        <v>143.21</v>
      </c>
      <c r="M178" s="2">
        <f>VLOOKUP(Table6[Year],Years[],2,FALSE)</f>
        <v>4</v>
      </c>
      <c r="N178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(636,4,140,143.21,2418,14,11,34,87,1,3)</v>
      </c>
    </row>
    <row r="179" spans="1:14" x14ac:dyDescent="0.25">
      <c r="A179" t="s">
        <v>178</v>
      </c>
      <c r="B179" s="2">
        <f>VLOOKUP(A179,Players[Name]:Players[PlayerId],2,FALSE)</f>
        <v>645</v>
      </c>
      <c r="C179" s="20">
        <v>2017</v>
      </c>
      <c r="D179" s="16">
        <v>645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2">
        <f>VLOOKUP(Table6[Year],Years[],2,FALSE)</f>
        <v>1</v>
      </c>
      <c r="N179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(645,1,645,0,0,0,0,0,0,0,0)</v>
      </c>
    </row>
    <row r="180" spans="1:14" x14ac:dyDescent="0.25">
      <c r="A180" t="s">
        <v>178</v>
      </c>
      <c r="B180" s="2">
        <f>VLOOKUP(A180,Players[Name]:Players[PlayerId],2,FALSE)</f>
        <v>645</v>
      </c>
      <c r="C180" s="20">
        <v>2016</v>
      </c>
      <c r="D180" s="16">
        <v>300</v>
      </c>
      <c r="E180" s="16">
        <v>886</v>
      </c>
      <c r="F180" s="16">
        <v>2</v>
      </c>
      <c r="G180" s="16">
        <v>3</v>
      </c>
      <c r="H180" s="16">
        <v>31</v>
      </c>
      <c r="I180" s="16">
        <v>190</v>
      </c>
      <c r="J180" s="16">
        <v>2</v>
      </c>
      <c r="K180" s="16">
        <v>1</v>
      </c>
      <c r="L180" s="16">
        <v>50.97</v>
      </c>
      <c r="M180" s="2">
        <f>VLOOKUP(Table6[Year],Years[],2,FALSE)</f>
        <v>2</v>
      </c>
      <c r="N180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(645,2,300,50.97,886,2,3,31,190,2,1)</v>
      </c>
    </row>
    <row r="181" spans="1:14" x14ac:dyDescent="0.25">
      <c r="A181" t="s">
        <v>178</v>
      </c>
      <c r="B181" s="2">
        <f>VLOOKUP(A181,Players[Name]:Players[PlayerId],2,FALSE)</f>
        <v>645</v>
      </c>
      <c r="C181" s="20">
        <v>2014</v>
      </c>
      <c r="D181" s="16">
        <v>1448</v>
      </c>
      <c r="E181" s="16">
        <v>1694</v>
      </c>
      <c r="F181" s="16">
        <v>4</v>
      </c>
      <c r="G181" s="16">
        <v>6</v>
      </c>
      <c r="H181" s="16">
        <v>38</v>
      </c>
      <c r="I181" s="16">
        <v>176</v>
      </c>
      <c r="J181" s="16">
        <v>1</v>
      </c>
      <c r="K181" s="16">
        <v>4</v>
      </c>
      <c r="L181" s="21">
        <v>67.180000000000007</v>
      </c>
      <c r="M181" s="2">
        <f>VLOOKUP(Table6[Year],Years[],2,FALSE)</f>
        <v>4</v>
      </c>
      <c r="N181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(645,4,1448,67.18,1694,4,6,38,176,1,4)</v>
      </c>
    </row>
    <row r="182" spans="1:14" x14ac:dyDescent="0.25">
      <c r="A182" t="s">
        <v>178</v>
      </c>
      <c r="B182" s="2">
        <f>VLOOKUP(A182,Players[Name]:Players[PlayerId],2,FALSE)</f>
        <v>645</v>
      </c>
      <c r="C182" s="20">
        <v>2013</v>
      </c>
      <c r="D182" s="16">
        <v>54</v>
      </c>
      <c r="E182" s="16">
        <v>3203</v>
      </c>
      <c r="F182" s="16">
        <v>16</v>
      </c>
      <c r="G182" s="16">
        <v>12</v>
      </c>
      <c r="H182" s="16">
        <v>86</v>
      </c>
      <c r="I182" s="16">
        <v>489</v>
      </c>
      <c r="J182" s="16">
        <v>0</v>
      </c>
      <c r="K182" s="16">
        <v>4</v>
      </c>
      <c r="L182" s="21">
        <v>193.01</v>
      </c>
      <c r="M182" s="2">
        <f>VLOOKUP(Table6[Year],Years[],2,FALSE)</f>
        <v>5</v>
      </c>
      <c r="N182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(645,5,54,193.01,3203,16,12,86,489,0,4)</v>
      </c>
    </row>
    <row r="183" spans="1:14" x14ac:dyDescent="0.25">
      <c r="A183" t="s">
        <v>654</v>
      </c>
      <c r="B183" s="2">
        <f>VLOOKUP(A183,Players[Name]:Players[PlayerId],2,FALSE)</f>
        <v>647</v>
      </c>
      <c r="C183" s="20">
        <v>2017</v>
      </c>
      <c r="D183" s="16">
        <v>647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2">
        <f>VLOOKUP(Table6[Year],Years[],2,FALSE)</f>
        <v>1</v>
      </c>
      <c r="N183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(647,1,647,0,0,0,0,0,0,0,0)</v>
      </c>
    </row>
    <row r="184" spans="1:14" x14ac:dyDescent="0.25">
      <c r="A184" t="s">
        <v>224</v>
      </c>
      <c r="B184" s="2">
        <f>VLOOKUP(A184,Players[Name]:Players[PlayerId],2,FALSE)</f>
        <v>648</v>
      </c>
      <c r="C184" s="20">
        <v>2017</v>
      </c>
      <c r="D184" s="16">
        <v>648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1</v>
      </c>
      <c r="M184" s="2">
        <f>VLOOKUP(Table6[Year],Years[],2,FALSE)</f>
        <v>1</v>
      </c>
      <c r="N184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(648,1,648,1,0,0,0,0,0,0,0)</v>
      </c>
    </row>
    <row r="185" spans="1:14" x14ac:dyDescent="0.25">
      <c r="A185" t="s">
        <v>224</v>
      </c>
      <c r="B185" s="2">
        <f>VLOOKUP(A185,Players[Name]:Players[PlayerId],2,FALSE)</f>
        <v>648</v>
      </c>
      <c r="C185" s="20">
        <v>2015</v>
      </c>
      <c r="D185" s="16">
        <v>19</v>
      </c>
      <c r="E185" s="16">
        <v>4208</v>
      </c>
      <c r="F185" s="16">
        <v>24</v>
      </c>
      <c r="G185" s="16">
        <v>12</v>
      </c>
      <c r="H185" s="16">
        <v>32</v>
      </c>
      <c r="I185" s="16">
        <v>141</v>
      </c>
      <c r="J185" s="16">
        <v>1</v>
      </c>
      <c r="K185" s="16">
        <v>3</v>
      </c>
      <c r="L185" s="16">
        <v>252.57</v>
      </c>
      <c r="M185" s="2">
        <f>VLOOKUP(Table6[Year],Years[],2,FALSE)</f>
        <v>3</v>
      </c>
      <c r="N185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(648,3,19,252.57,4208,24,12,32,141,1,3)</v>
      </c>
    </row>
    <row r="186" spans="1:14" x14ac:dyDescent="0.25">
      <c r="A186" t="s">
        <v>224</v>
      </c>
      <c r="B186" s="2">
        <f>VLOOKUP(A186,Players[Name]:Players[PlayerId],2,FALSE)</f>
        <v>648</v>
      </c>
      <c r="C186" s="20">
        <v>2014</v>
      </c>
      <c r="D186" s="16">
        <v>13</v>
      </c>
      <c r="E186" s="16">
        <v>4045</v>
      </c>
      <c r="F186" s="16">
        <v>27</v>
      </c>
      <c r="G186" s="16">
        <v>12</v>
      </c>
      <c r="H186" s="16">
        <v>56</v>
      </c>
      <c r="I186" s="16">
        <v>311</v>
      </c>
      <c r="J186" s="16">
        <v>1</v>
      </c>
      <c r="K186" s="16">
        <v>2</v>
      </c>
      <c r="L186" s="21">
        <v>261.29000000000002</v>
      </c>
      <c r="M186" s="2">
        <f>VLOOKUP(Table6[Year],Years[],2,FALSE)</f>
        <v>4</v>
      </c>
      <c r="N186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(648,4,13,261.29,4045,27,12,56,311,1,2)</v>
      </c>
    </row>
    <row r="187" spans="1:14" x14ac:dyDescent="0.25">
      <c r="A187" t="s">
        <v>224</v>
      </c>
      <c r="B187" s="2">
        <f>VLOOKUP(A187,Players[Name]:Players[PlayerId],2,FALSE)</f>
        <v>648</v>
      </c>
      <c r="C187" s="20">
        <v>2013</v>
      </c>
      <c r="D187" s="16">
        <v>35</v>
      </c>
      <c r="E187" s="16">
        <v>3913</v>
      </c>
      <c r="F187" s="16">
        <v>24</v>
      </c>
      <c r="G187" s="16">
        <v>17</v>
      </c>
      <c r="H187" s="16">
        <v>40</v>
      </c>
      <c r="I187" s="16">
        <v>238</v>
      </c>
      <c r="J187" s="16">
        <v>1</v>
      </c>
      <c r="K187" s="16">
        <v>5</v>
      </c>
      <c r="L187" s="21">
        <v>231.16</v>
      </c>
      <c r="M187" s="2">
        <f>VLOOKUP(Table6[Year],Years[],2,FALSE)</f>
        <v>5</v>
      </c>
      <c r="N187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(648,5,35,231.16,3913,24,17,40,238,1,5)</v>
      </c>
    </row>
    <row r="188" spans="1:14" x14ac:dyDescent="0.25">
      <c r="A188" t="s">
        <v>225</v>
      </c>
      <c r="B188" s="2">
        <f>VLOOKUP(A188,Players[Name]:Players[PlayerId],2,FALSE)</f>
        <v>653</v>
      </c>
      <c r="C188" s="20">
        <v>2017</v>
      </c>
      <c r="D188" s="16">
        <v>653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2">
        <f>VLOOKUP(Table6[Year],Years[],2,FALSE)</f>
        <v>1</v>
      </c>
      <c r="N188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(653,1,653,0,0,0,0,0,0,0,0)</v>
      </c>
    </row>
    <row r="189" spans="1:14" x14ac:dyDescent="0.25">
      <c r="A189" t="s">
        <v>225</v>
      </c>
      <c r="B189" s="2">
        <f>VLOOKUP(A189,Players[Name]:Players[PlayerId],2,FALSE)</f>
        <v>653</v>
      </c>
      <c r="C189" s="20">
        <v>2015</v>
      </c>
      <c r="D189" s="16">
        <v>269</v>
      </c>
      <c r="E189" s="16">
        <v>1043</v>
      </c>
      <c r="F189" s="16">
        <v>5</v>
      </c>
      <c r="G189" s="16">
        <v>2</v>
      </c>
      <c r="H189" s="16">
        <v>16</v>
      </c>
      <c r="I189" s="16">
        <v>47</v>
      </c>
      <c r="J189" s="16">
        <v>1</v>
      </c>
      <c r="K189" s="16">
        <v>1</v>
      </c>
      <c r="L189" s="16">
        <v>57.21</v>
      </c>
      <c r="M189" s="2">
        <f>VLOOKUP(Table6[Year],Years[],2,FALSE)</f>
        <v>3</v>
      </c>
      <c r="N189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(653,3,269,57.21,1043,5,2,16,47,1,1)</v>
      </c>
    </row>
    <row r="190" spans="1:14" x14ac:dyDescent="0.25">
      <c r="A190" t="s">
        <v>225</v>
      </c>
      <c r="B190" s="2">
        <f>VLOOKUP(A190,Players[Name]:Players[PlayerId],2,FALSE)</f>
        <v>653</v>
      </c>
      <c r="C190" s="20">
        <v>2014</v>
      </c>
      <c r="D190" s="16">
        <v>1728</v>
      </c>
      <c r="E190" s="16">
        <v>303</v>
      </c>
      <c r="F190" s="16">
        <v>3</v>
      </c>
      <c r="G190" s="16">
        <v>2</v>
      </c>
      <c r="H190" s="16">
        <v>6</v>
      </c>
      <c r="I190" s="16">
        <v>-1</v>
      </c>
      <c r="J190" s="16">
        <v>0</v>
      </c>
      <c r="K190" s="16">
        <v>0</v>
      </c>
      <c r="L190" s="21">
        <v>21.51</v>
      </c>
      <c r="M190" s="2">
        <f>VLOOKUP(Table6[Year],Years[],2,FALSE)</f>
        <v>4</v>
      </c>
      <c r="N190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(653,4,1728,21.51,303,3,2,6,-1,0,0)</v>
      </c>
    </row>
    <row r="191" spans="1:14" x14ac:dyDescent="0.25">
      <c r="A191" t="s">
        <v>225</v>
      </c>
      <c r="B191" s="2">
        <f>VLOOKUP(A191,Players[Name]:Players[PlayerId],2,FALSE)</f>
        <v>653</v>
      </c>
      <c r="C191" s="20">
        <v>2013</v>
      </c>
      <c r="D191" s="16">
        <v>1442</v>
      </c>
      <c r="E191" s="16">
        <v>1731</v>
      </c>
      <c r="F191" s="16">
        <v>9</v>
      </c>
      <c r="G191" s="16">
        <v>9</v>
      </c>
      <c r="H191" s="16">
        <v>12</v>
      </c>
      <c r="I191" s="16">
        <v>44</v>
      </c>
      <c r="J191" s="16">
        <v>0</v>
      </c>
      <c r="K191" s="16">
        <v>2</v>
      </c>
      <c r="L191" s="21">
        <v>78.819999999999993</v>
      </c>
      <c r="M191" s="2">
        <f>VLOOKUP(Table6[Year],Years[],2,FALSE)</f>
        <v>5</v>
      </c>
      <c r="N191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(653,5,1442,78.82,1731,9,9,12,44,0,2)</v>
      </c>
    </row>
    <row r="192" spans="1:14" x14ac:dyDescent="0.25">
      <c r="A192" t="s">
        <v>365</v>
      </c>
      <c r="B192" s="2">
        <f>VLOOKUP(A192,Players[Name]:Players[PlayerId],2,FALSE)</f>
        <v>660</v>
      </c>
      <c r="C192" s="20">
        <v>2017</v>
      </c>
      <c r="D192" s="16">
        <v>660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1</v>
      </c>
      <c r="M192" s="2">
        <f>VLOOKUP(Table6[Year],Years[],2,FALSE)</f>
        <v>1</v>
      </c>
      <c r="N192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(660,1,660,1,0,0,0,0,0,0,0)</v>
      </c>
    </row>
    <row r="193" spans="1:14" x14ac:dyDescent="0.25">
      <c r="A193" t="s">
        <v>365</v>
      </c>
      <c r="B193" s="2">
        <f>VLOOKUP(A193,Players[Name]:Players[PlayerId],2,FALSE)</f>
        <v>660</v>
      </c>
      <c r="C193" s="20">
        <v>2016</v>
      </c>
      <c r="D193" s="16">
        <v>97</v>
      </c>
      <c r="E193" s="16">
        <v>2957</v>
      </c>
      <c r="F193" s="16">
        <v>15</v>
      </c>
      <c r="G193" s="16">
        <v>16</v>
      </c>
      <c r="H193" s="16">
        <v>30</v>
      </c>
      <c r="I193" s="16">
        <v>131</v>
      </c>
      <c r="J193" s="16">
        <v>2</v>
      </c>
      <c r="K193" s="16">
        <v>1</v>
      </c>
      <c r="L193" s="16">
        <v>141.63</v>
      </c>
      <c r="M193" s="2">
        <f>VLOOKUP(Table6[Year],Years[],2,FALSE)</f>
        <v>2</v>
      </c>
      <c r="N193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(660,2,97,141.63,2957,15,16,30,131,2,1)</v>
      </c>
    </row>
    <row r="194" spans="1:14" x14ac:dyDescent="0.25">
      <c r="A194" t="s">
        <v>365</v>
      </c>
      <c r="B194" s="2">
        <f>VLOOKUP(A194,Players[Name]:Players[PlayerId],2,FALSE)</f>
        <v>660</v>
      </c>
      <c r="C194" s="20">
        <v>2015</v>
      </c>
      <c r="D194" s="16">
        <v>174</v>
      </c>
      <c r="E194" s="16">
        <v>1967</v>
      </c>
      <c r="F194" s="16">
        <v>10</v>
      </c>
      <c r="G194" s="16">
        <v>6</v>
      </c>
      <c r="H194" s="16">
        <v>21</v>
      </c>
      <c r="I194" s="16">
        <v>61</v>
      </c>
      <c r="J194" s="16">
        <v>1</v>
      </c>
      <c r="K194" s="16">
        <v>1</v>
      </c>
      <c r="L194" s="16">
        <v>104.64</v>
      </c>
      <c r="M194" s="2">
        <f>VLOOKUP(Table6[Year],Years[],2,FALSE)</f>
        <v>3</v>
      </c>
      <c r="N194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(660,3,174,104.64,1967,10,6,21,61,1,1)</v>
      </c>
    </row>
    <row r="195" spans="1:14" x14ac:dyDescent="0.25">
      <c r="A195" t="s">
        <v>365</v>
      </c>
      <c r="B195" s="2">
        <f>VLOOKUP(A195,Players[Name]:Players[PlayerId],2,FALSE)</f>
        <v>660</v>
      </c>
      <c r="C195" s="20">
        <v>2014</v>
      </c>
      <c r="D195" s="16">
        <v>1742</v>
      </c>
      <c r="E195" s="16">
        <v>52</v>
      </c>
      <c r="F195" s="16">
        <v>1</v>
      </c>
      <c r="G195" s="16">
        <v>0</v>
      </c>
      <c r="H195" s="16">
        <v>8</v>
      </c>
      <c r="I195" s="16">
        <v>0</v>
      </c>
      <c r="J195" s="16">
        <v>0</v>
      </c>
      <c r="K195" s="16">
        <v>0</v>
      </c>
      <c r="L195" s="21">
        <v>9.0399999999999991</v>
      </c>
      <c r="M195" s="2">
        <f>VLOOKUP(Table6[Year],Years[],2,FALSE)</f>
        <v>4</v>
      </c>
      <c r="N195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(660,4,1742,9.04,52,1,0,8,0,0,0)</v>
      </c>
    </row>
    <row r="196" spans="1:14" x14ac:dyDescent="0.25">
      <c r="A196" t="s">
        <v>1000</v>
      </c>
      <c r="B196" s="2">
        <f>VLOOKUP(A196,Players[Name]:Players[PlayerId],2,FALSE)</f>
        <v>665</v>
      </c>
      <c r="C196" s="20">
        <v>2017</v>
      </c>
      <c r="D196" s="16">
        <v>665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1</v>
      </c>
      <c r="M196" s="2">
        <f>VLOOKUP(Table6[Year],Years[],2,FALSE)</f>
        <v>1</v>
      </c>
      <c r="N196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(665,1,665,1,0,0,0,0,0,0,0)</v>
      </c>
    </row>
    <row r="197" spans="1:14" x14ac:dyDescent="0.25">
      <c r="A197" t="s">
        <v>222</v>
      </c>
      <c r="B197" s="2">
        <f>VLOOKUP(A197,Players[Name]:Players[PlayerId],2,FALSE)</f>
        <v>676</v>
      </c>
      <c r="C197" s="20">
        <v>2017</v>
      </c>
      <c r="D197" s="16">
        <v>676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1</v>
      </c>
      <c r="M197" s="2">
        <f>VLOOKUP(Table6[Year],Years[],2,FALSE)</f>
        <v>1</v>
      </c>
      <c r="N197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(676,1,676,1,0,0,0,0,0,0,0)</v>
      </c>
    </row>
    <row r="198" spans="1:14" x14ac:dyDescent="0.25">
      <c r="A198" t="s">
        <v>222</v>
      </c>
      <c r="B198" s="2">
        <f>VLOOKUP(A198,Players[Name]:Players[PlayerId],2,FALSE)</f>
        <v>676</v>
      </c>
      <c r="C198" s="20">
        <v>2016</v>
      </c>
      <c r="D198" s="16">
        <v>376</v>
      </c>
      <c r="E198" s="16">
        <v>410</v>
      </c>
      <c r="F198" s="16">
        <v>3</v>
      </c>
      <c r="G198" s="16">
        <v>0</v>
      </c>
      <c r="H198" s="16">
        <v>4</v>
      </c>
      <c r="I198" s="16">
        <v>-4</v>
      </c>
      <c r="J198" s="16">
        <v>0</v>
      </c>
      <c r="K198" s="16">
        <v>0</v>
      </c>
      <c r="L198" s="16">
        <v>27</v>
      </c>
      <c r="M198" s="2">
        <f>VLOOKUP(Table6[Year],Years[],2,FALSE)</f>
        <v>2</v>
      </c>
      <c r="N198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(676,2,376,27,410,3,0,4,-4,0,0)</v>
      </c>
    </row>
    <row r="199" spans="1:14" x14ac:dyDescent="0.25">
      <c r="A199" t="s">
        <v>222</v>
      </c>
      <c r="B199" s="2">
        <f>VLOOKUP(A199,Players[Name]:Players[PlayerId],2,FALSE)</f>
        <v>676</v>
      </c>
      <c r="C199" s="20">
        <v>2015</v>
      </c>
      <c r="D199" s="16">
        <v>242</v>
      </c>
      <c r="E199" s="16">
        <v>2052</v>
      </c>
      <c r="F199" s="16">
        <v>7</v>
      </c>
      <c r="G199" s="16">
        <v>10</v>
      </c>
      <c r="H199" s="16">
        <v>17</v>
      </c>
      <c r="I199" s="16">
        <v>20</v>
      </c>
      <c r="J199" s="16">
        <v>1</v>
      </c>
      <c r="K199" s="16">
        <v>2</v>
      </c>
      <c r="L199" s="16">
        <v>72.290000000000006</v>
      </c>
      <c r="M199" s="2">
        <f>VLOOKUP(Table6[Year],Years[],2,FALSE)</f>
        <v>3</v>
      </c>
      <c r="N199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(676,3,242,72.29,2052,7,10,17,20,1,2)</v>
      </c>
    </row>
    <row r="200" spans="1:14" x14ac:dyDescent="0.25">
      <c r="A200" t="s">
        <v>222</v>
      </c>
      <c r="B200" s="2">
        <f>VLOOKUP(A200,Players[Name]:Players[PlayerId],2,FALSE)</f>
        <v>676</v>
      </c>
      <c r="C200" s="20">
        <v>2014</v>
      </c>
      <c r="D200" s="16">
        <v>189</v>
      </c>
      <c r="E200" s="16">
        <v>2163</v>
      </c>
      <c r="F200" s="16">
        <v>13</v>
      </c>
      <c r="G200" s="16">
        <v>10</v>
      </c>
      <c r="H200" s="16">
        <v>16</v>
      </c>
      <c r="I200" s="16">
        <v>68</v>
      </c>
      <c r="J200" s="16">
        <v>0</v>
      </c>
      <c r="K200" s="16">
        <v>3</v>
      </c>
      <c r="L200" s="21">
        <v>127.66</v>
      </c>
      <c r="M200" s="2">
        <f>VLOOKUP(Table6[Year],Years[],2,FALSE)</f>
        <v>4</v>
      </c>
      <c r="N200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(676,4,189,127.66,2163,13,10,16,68,0,3)</v>
      </c>
    </row>
    <row r="201" spans="1:14" x14ac:dyDescent="0.25">
      <c r="A201" t="s">
        <v>222</v>
      </c>
      <c r="B201" s="2">
        <f>VLOOKUP(A201,Players[Name]:Players[PlayerId],2,FALSE)</f>
        <v>676</v>
      </c>
      <c r="C201" s="20">
        <v>2013</v>
      </c>
      <c r="D201" s="16">
        <v>31</v>
      </c>
      <c r="E201" s="16">
        <v>2891</v>
      </c>
      <c r="F201" s="16">
        <v>27</v>
      </c>
      <c r="G201" s="16">
        <v>2</v>
      </c>
      <c r="H201" s="16">
        <v>57</v>
      </c>
      <c r="I201" s="16">
        <v>221</v>
      </c>
      <c r="J201" s="16">
        <v>3</v>
      </c>
      <c r="K201" s="16">
        <v>2</v>
      </c>
      <c r="L201" s="21">
        <v>279.12</v>
      </c>
      <c r="M201" s="2">
        <f>VLOOKUP(Table6[Year],Years[],2,FALSE)</f>
        <v>5</v>
      </c>
      <c r="N201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(676,5,31,279.12,2891,27,2,57,221,3,2)</v>
      </c>
    </row>
    <row r="202" spans="1:14" x14ac:dyDescent="0.25">
      <c r="A202" t="s">
        <v>1093</v>
      </c>
      <c r="B202" s="2">
        <f>VLOOKUP(A202,Players[Name]:Players[PlayerId],2,FALSE)</f>
        <v>727</v>
      </c>
      <c r="C202" s="20">
        <v>2017</v>
      </c>
      <c r="D202" s="16">
        <v>727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1</v>
      </c>
      <c r="M202" s="2">
        <f>VLOOKUP(Table6[Year],Years[],2,FALSE)</f>
        <v>1</v>
      </c>
      <c r="N202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(727,1,727,1,0,0,0,0,0,0,0)</v>
      </c>
    </row>
    <row r="203" spans="1:14" x14ac:dyDescent="0.25">
      <c r="A203" t="s">
        <v>1108</v>
      </c>
      <c r="B203" s="2">
        <f>VLOOKUP(A203,Players[Name]:Players[PlayerId],2,FALSE)</f>
        <v>729</v>
      </c>
      <c r="C203" s="20">
        <v>2017</v>
      </c>
      <c r="D203" s="16">
        <v>729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1</v>
      </c>
      <c r="M203" s="2">
        <f>VLOOKUP(Table6[Year],Years[],2,FALSE)</f>
        <v>1</v>
      </c>
      <c r="N203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(729,1,729,1,0,0,0,0,0,0,0)</v>
      </c>
    </row>
    <row r="204" spans="1:14" x14ac:dyDescent="0.25">
      <c r="A204" t="s">
        <v>795</v>
      </c>
      <c r="B204" s="2">
        <f>VLOOKUP(A204,Players[Name]:Players[PlayerId],2,FALSE)</f>
        <v>731</v>
      </c>
      <c r="C204" s="20">
        <v>2017</v>
      </c>
      <c r="D204" s="16">
        <v>731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1</v>
      </c>
      <c r="M204" s="2">
        <f>VLOOKUP(Table6[Year],Years[],2,FALSE)</f>
        <v>1</v>
      </c>
      <c r="N204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(731,1,731,1,0,0,0,0,0,0,0)</v>
      </c>
    </row>
    <row r="205" spans="1:14" x14ac:dyDescent="0.25">
      <c r="A205" t="s">
        <v>853</v>
      </c>
      <c r="B205" s="2">
        <f>VLOOKUP(A205,Players[Name]:Players[PlayerId],2,FALSE)</f>
        <v>737</v>
      </c>
      <c r="C205" s="20">
        <v>2017</v>
      </c>
      <c r="D205" s="16">
        <v>737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1</v>
      </c>
      <c r="M205" s="2">
        <f>VLOOKUP(Table6[Year],Years[],2,FALSE)</f>
        <v>1</v>
      </c>
      <c r="N205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(737,1,737,1,0,0,0,0,0,0,0)</v>
      </c>
    </row>
    <row r="206" spans="1:14" x14ac:dyDescent="0.25">
      <c r="A206" t="s">
        <v>778</v>
      </c>
      <c r="B206" s="2">
        <f>VLOOKUP(A206,Players[Name]:Players[PlayerId],2,FALSE)</f>
        <v>739</v>
      </c>
      <c r="C206" s="20">
        <v>2017</v>
      </c>
      <c r="D206" s="16">
        <v>739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1</v>
      </c>
      <c r="M206" s="2">
        <f>VLOOKUP(Table6[Year],Years[],2,FALSE)</f>
        <v>1</v>
      </c>
      <c r="N206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(739,1,739,1,0,0,0,0,0,0,0)</v>
      </c>
    </row>
    <row r="207" spans="1:14" x14ac:dyDescent="0.25">
      <c r="A207" t="s">
        <v>1001</v>
      </c>
      <c r="B207" s="2">
        <f>VLOOKUP(A207,Players[Name]:Players[PlayerId],2,FALSE)</f>
        <v>740</v>
      </c>
      <c r="C207" s="20">
        <v>2017</v>
      </c>
      <c r="D207" s="16">
        <v>740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1</v>
      </c>
      <c r="M207" s="2">
        <f>VLOOKUP(Table6[Year],Years[],2,FALSE)</f>
        <v>1</v>
      </c>
      <c r="N207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(740,1,740,1,0,0,0,0,0,0,0)</v>
      </c>
    </row>
    <row r="208" spans="1:14" x14ac:dyDescent="0.25">
      <c r="A208" t="s">
        <v>1101</v>
      </c>
      <c r="B208" s="2">
        <f>VLOOKUP(A208,Players[Name]:Players[PlayerId],2,FALSE)</f>
        <v>742</v>
      </c>
      <c r="C208" s="20">
        <v>2017</v>
      </c>
      <c r="D208" s="16">
        <v>742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1</v>
      </c>
      <c r="M208" s="2">
        <f>VLOOKUP(Table6[Year],Years[],2,FALSE)</f>
        <v>1</v>
      </c>
      <c r="N208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(742,1,742,1,0,0,0,0,0,0,0)</v>
      </c>
    </row>
    <row r="209" spans="1:14" x14ac:dyDescent="0.25">
      <c r="A209" t="s">
        <v>755</v>
      </c>
      <c r="B209" s="2">
        <f>VLOOKUP(A209,Players[Name]:Players[PlayerId],2,FALSE)</f>
        <v>749</v>
      </c>
      <c r="C209" s="20">
        <v>2017</v>
      </c>
      <c r="D209" s="16">
        <v>749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1</v>
      </c>
      <c r="M209" s="2">
        <f>VLOOKUP(Table6[Year],Years[],2,FALSE)</f>
        <v>1</v>
      </c>
      <c r="N209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(749,1,749,1,0,0,0,0,0,0,0)</v>
      </c>
    </row>
    <row r="210" spans="1:14" x14ac:dyDescent="0.25">
      <c r="A210" t="s">
        <v>793</v>
      </c>
      <c r="B210" s="2">
        <f>VLOOKUP(A210,Players[Name]:Players[PlayerId],2,FALSE)</f>
        <v>755</v>
      </c>
      <c r="C210" s="20">
        <v>2017</v>
      </c>
      <c r="D210" s="16">
        <v>755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1</v>
      </c>
      <c r="M210" s="2">
        <f>VLOOKUP(Table6[Year],Years[],2,FALSE)</f>
        <v>1</v>
      </c>
      <c r="N210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(755,1,755,1,0,0,0,0,0,0,0)</v>
      </c>
    </row>
    <row r="211" spans="1:14" x14ac:dyDescent="0.25">
      <c r="A211" t="s">
        <v>1104</v>
      </c>
      <c r="B211" s="2">
        <f>VLOOKUP(A211,Players[Name]:Players[PlayerId],2,FALSE)</f>
        <v>761</v>
      </c>
      <c r="C211" s="20">
        <v>2017</v>
      </c>
      <c r="D211" s="16">
        <v>761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2">
        <f>VLOOKUP(Table6[Year],Years[],2,FALSE)</f>
        <v>1</v>
      </c>
      <c r="N211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(761,1,761,0,0,0,0,0,0,0,0)</v>
      </c>
    </row>
    <row r="212" spans="1:14" x14ac:dyDescent="0.25">
      <c r="A212" t="s">
        <v>1077</v>
      </c>
      <c r="B212" s="2">
        <f>VLOOKUP(A212,Players[Name]:Players[PlayerId],2,FALSE)</f>
        <v>772</v>
      </c>
      <c r="C212" s="20">
        <v>2017</v>
      </c>
      <c r="D212" s="16">
        <v>772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1</v>
      </c>
      <c r="M212" s="2">
        <f>VLOOKUP(Table6[Year],Years[],2,FALSE)</f>
        <v>1</v>
      </c>
      <c r="N212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(772,1,772,1,0,0,0,0,0,0,0)</v>
      </c>
    </row>
    <row r="213" spans="1:14" x14ac:dyDescent="0.25">
      <c r="A213" t="s">
        <v>885</v>
      </c>
      <c r="B213" s="2">
        <f>VLOOKUP(A213,Players[Name]:Players[PlayerId],2,FALSE)</f>
        <v>776</v>
      </c>
      <c r="C213" s="20">
        <v>2017</v>
      </c>
      <c r="D213" s="16">
        <v>776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2">
        <f>VLOOKUP(Table6[Year],Years[],2,FALSE)</f>
        <v>1</v>
      </c>
      <c r="N213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(776,1,776,0,0,0,0,0,0,0,0)</v>
      </c>
    </row>
    <row r="214" spans="1:14" x14ac:dyDescent="0.25">
      <c r="A214" t="s">
        <v>1233</v>
      </c>
      <c r="B214" s="2">
        <f>VLOOKUP(A214,Players[Name]:Players[PlayerId],2,FALSE)</f>
        <v>779</v>
      </c>
      <c r="C214" s="20">
        <v>2017</v>
      </c>
      <c r="D214" s="16">
        <v>779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2">
        <f>VLOOKUP(Table6[Year],Years[],2,FALSE)</f>
        <v>1</v>
      </c>
      <c r="N214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(779,1,779,0,0,0,0,0,0,0,0)</v>
      </c>
    </row>
    <row r="215" spans="1:14" x14ac:dyDescent="0.25">
      <c r="A215" t="s">
        <v>475</v>
      </c>
      <c r="B215" s="2">
        <f>VLOOKUP(A215,Players[Name]:Players[PlayerId],2,FALSE)</f>
        <v>783</v>
      </c>
      <c r="C215" s="20">
        <v>2017</v>
      </c>
      <c r="D215" s="16">
        <v>783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1</v>
      </c>
      <c r="M215" s="2">
        <f>VLOOKUP(Table6[Year],Years[],2,FALSE)</f>
        <v>1</v>
      </c>
      <c r="N215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(783,1,783,1,0,0,0,0,0,0,0)</v>
      </c>
    </row>
    <row r="216" spans="1:14" x14ac:dyDescent="0.25">
      <c r="A216" t="s">
        <v>475</v>
      </c>
      <c r="B216" s="2">
        <f>VLOOKUP(A216,Players[Name]:Players[PlayerId],2,FALSE)</f>
        <v>783</v>
      </c>
      <c r="C216" s="20">
        <v>2014</v>
      </c>
      <c r="D216" s="16">
        <v>229</v>
      </c>
      <c r="E216" s="16">
        <v>2001</v>
      </c>
      <c r="F216" s="16">
        <v>12</v>
      </c>
      <c r="G216" s="16">
        <v>9</v>
      </c>
      <c r="H216" s="16">
        <v>16</v>
      </c>
      <c r="I216" s="16">
        <v>36</v>
      </c>
      <c r="J216" s="16">
        <v>0</v>
      </c>
      <c r="K216" s="16">
        <v>3</v>
      </c>
      <c r="L216" s="21">
        <v>103.82</v>
      </c>
      <c r="M216" s="2">
        <f>VLOOKUP(Table6[Year],Years[],2,FALSE)</f>
        <v>4</v>
      </c>
      <c r="N216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(783,4,229,103.82,2001,12,9,16,36,0,3)</v>
      </c>
    </row>
    <row r="217" spans="1:14" x14ac:dyDescent="0.25">
      <c r="A217" t="s">
        <v>708</v>
      </c>
      <c r="B217" s="2">
        <f>VLOOKUP(A217,Players[Name]:Players[PlayerId],2,FALSE)</f>
        <v>790</v>
      </c>
      <c r="C217" s="20">
        <v>2017</v>
      </c>
      <c r="D217" s="16">
        <v>790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2">
        <f>VLOOKUP(Table6[Year],Years[],2,FALSE)</f>
        <v>1</v>
      </c>
      <c r="N217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(790,1,790,0,0,0,0,0,0,0,0)</v>
      </c>
    </row>
    <row r="218" spans="1:14" x14ac:dyDescent="0.25">
      <c r="A218" t="s">
        <v>1162</v>
      </c>
      <c r="B218" s="2">
        <f>VLOOKUP(A218,Players[Name]:Players[PlayerId],2,FALSE)</f>
        <v>792</v>
      </c>
      <c r="C218" s="20">
        <v>2017</v>
      </c>
      <c r="D218" s="16">
        <v>792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1</v>
      </c>
      <c r="M218" s="2">
        <f>VLOOKUP(Table6[Year],Years[],2,FALSE)</f>
        <v>1</v>
      </c>
      <c r="N218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(792,1,792,1,0,0,0,0,0,0,0)</v>
      </c>
    </row>
    <row r="219" spans="1:14" x14ac:dyDescent="0.25">
      <c r="A219" t="s">
        <v>1218</v>
      </c>
      <c r="B219" s="2">
        <f>VLOOKUP(A219,Players[Name]:Players[PlayerId],2,FALSE)</f>
        <v>798</v>
      </c>
      <c r="C219" s="20">
        <v>2017</v>
      </c>
      <c r="D219" s="16">
        <v>798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v>0</v>
      </c>
      <c r="M219" s="2">
        <f>VLOOKUP(Table6[Year],Years[],2,FALSE)</f>
        <v>1</v>
      </c>
      <c r="N219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(798,1,798,0,0,0,0,0,0,0,0)</v>
      </c>
    </row>
    <row r="220" spans="1:14" x14ac:dyDescent="0.25">
      <c r="A220" t="s">
        <v>1026</v>
      </c>
      <c r="B220" s="2">
        <f>VLOOKUP(A220,Players[Name]:Players[PlayerId],2,FALSE)</f>
        <v>800</v>
      </c>
      <c r="C220" s="20">
        <v>2017</v>
      </c>
      <c r="D220" s="16">
        <v>800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16">
        <v>0</v>
      </c>
      <c r="L220" s="16">
        <v>0</v>
      </c>
      <c r="M220" s="2">
        <f>VLOOKUP(Table6[Year],Years[],2,FALSE)</f>
        <v>1</v>
      </c>
      <c r="N220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(800,1,800,0,0,0,0,0,0,0,0)</v>
      </c>
    </row>
    <row r="221" spans="1:14" x14ac:dyDescent="0.25">
      <c r="A221" t="s">
        <v>1246</v>
      </c>
      <c r="B221" s="2">
        <f>VLOOKUP(A221,Players[Name]:Players[PlayerId],2,FALSE)</f>
        <v>806</v>
      </c>
      <c r="C221" s="20">
        <v>2017</v>
      </c>
      <c r="D221" s="16">
        <v>806</v>
      </c>
      <c r="E221" s="16">
        <v>0</v>
      </c>
      <c r="F221" s="16">
        <v>0</v>
      </c>
      <c r="G221" s="16">
        <v>0</v>
      </c>
      <c r="H221" s="16">
        <v>0</v>
      </c>
      <c r="I221" s="16">
        <v>0</v>
      </c>
      <c r="J221" s="16">
        <v>0</v>
      </c>
      <c r="K221" s="16">
        <v>0</v>
      </c>
      <c r="L221" s="16">
        <v>0</v>
      </c>
      <c r="M221" s="2">
        <f>VLOOKUP(Table6[Year],Years[],2,FALSE)</f>
        <v>1</v>
      </c>
      <c r="N221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(806,1,806,0,0,0,0,0,0,0,0)</v>
      </c>
    </row>
    <row r="222" spans="1:14" x14ac:dyDescent="0.25">
      <c r="A222" t="s">
        <v>1116</v>
      </c>
      <c r="B222" s="2">
        <f>VLOOKUP(A222,Players[Name]:Players[PlayerId],2,FALSE)</f>
        <v>823</v>
      </c>
      <c r="C222" s="20">
        <v>2017</v>
      </c>
      <c r="D222" s="16">
        <v>823</v>
      </c>
      <c r="E222" s="16">
        <v>0</v>
      </c>
      <c r="F222" s="16">
        <v>0</v>
      </c>
      <c r="G222" s="16">
        <v>0</v>
      </c>
      <c r="H222" s="16">
        <v>0</v>
      </c>
      <c r="I222" s="16">
        <v>0</v>
      </c>
      <c r="J222" s="16">
        <v>0</v>
      </c>
      <c r="K222" s="16">
        <v>0</v>
      </c>
      <c r="L222" s="16">
        <v>0</v>
      </c>
      <c r="M222" s="2">
        <f>VLOOKUP(Table6[Year],Years[],2,FALSE)</f>
        <v>1</v>
      </c>
      <c r="N222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(823,1,823,0,0,0,0,0,0,0,0)</v>
      </c>
    </row>
    <row r="223" spans="1:14" x14ac:dyDescent="0.25">
      <c r="A223" t="s">
        <v>1103</v>
      </c>
      <c r="B223" s="2">
        <f>VLOOKUP(A223,Players[Name]:Players[PlayerId],2,FALSE)</f>
        <v>832</v>
      </c>
      <c r="C223" s="20">
        <v>2017</v>
      </c>
      <c r="D223">
        <v>832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 s="16">
        <v>0</v>
      </c>
      <c r="M223" s="2">
        <f>VLOOKUP(Table6[Year],Years[],2,FALSE)</f>
        <v>1</v>
      </c>
      <c r="N223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(832,1,832,0,0,0,0,0,0,0,0)</v>
      </c>
    </row>
    <row r="224" spans="1:14" x14ac:dyDescent="0.25">
      <c r="A224" t="s">
        <v>355</v>
      </c>
      <c r="B224" s="2">
        <f>VLOOKUP(A224,Players[Name]:Players[PlayerId],2,FALSE)</f>
        <v>837</v>
      </c>
      <c r="C224" s="20">
        <v>2017</v>
      </c>
      <c r="D224">
        <v>837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 s="16">
        <v>1</v>
      </c>
      <c r="M224" s="2">
        <f>VLOOKUP(Table6[Year],Years[],2,FALSE)</f>
        <v>1</v>
      </c>
      <c r="N224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(837,1,837,1,0,0,0,0,0,0,0)</v>
      </c>
    </row>
    <row r="225" spans="1:14" x14ac:dyDescent="0.25">
      <c r="A225" t="s">
        <v>355</v>
      </c>
      <c r="B225" s="2">
        <f>VLOOKUP(A225,Players[Name]:Players[PlayerId],2,FALSE)</f>
        <v>837</v>
      </c>
      <c r="C225" s="20">
        <v>2016</v>
      </c>
      <c r="D225">
        <v>200</v>
      </c>
      <c r="E225">
        <v>2201</v>
      </c>
      <c r="F225">
        <v>9</v>
      </c>
      <c r="G225">
        <v>11</v>
      </c>
      <c r="H225">
        <v>20</v>
      </c>
      <c r="I225">
        <v>51</v>
      </c>
      <c r="J225">
        <v>1</v>
      </c>
      <c r="K225">
        <v>1</v>
      </c>
      <c r="L225" s="16">
        <v>92.57</v>
      </c>
      <c r="M225" s="2">
        <f>VLOOKUP(Table6[Year],Years[],2,FALSE)</f>
        <v>2</v>
      </c>
      <c r="N225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(837,2,200,92.57,2201,9,11,20,51,1,1)</v>
      </c>
    </row>
    <row r="226" spans="1:14" x14ac:dyDescent="0.25">
      <c r="A226" t="s">
        <v>355</v>
      </c>
      <c r="B226" s="2">
        <f>VLOOKUP(A226,Players[Name]:Players[PlayerId],2,FALSE)</f>
        <v>837</v>
      </c>
      <c r="C226" s="20">
        <v>2014</v>
      </c>
      <c r="D226">
        <v>1727</v>
      </c>
      <c r="E226">
        <v>435</v>
      </c>
      <c r="F226">
        <v>2</v>
      </c>
      <c r="G226">
        <v>2</v>
      </c>
      <c r="H226">
        <v>10</v>
      </c>
      <c r="I226">
        <v>35</v>
      </c>
      <c r="J226">
        <v>0</v>
      </c>
      <c r="K226">
        <v>1</v>
      </c>
      <c r="L226" s="21">
        <v>18.95</v>
      </c>
      <c r="M226" s="2">
        <f>VLOOKUP(Table6[Year],Years[],2,FALSE)</f>
        <v>4</v>
      </c>
      <c r="N226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(837,4,1727,18.95,435,2,2,10,35,0,1)</v>
      </c>
    </row>
    <row r="227" spans="1:14" x14ac:dyDescent="0.25">
      <c r="A227" t="s">
        <v>355</v>
      </c>
      <c r="B227" s="2">
        <f>VLOOKUP(A227,Players[Name]:Players[PlayerId],2,FALSE)</f>
        <v>837</v>
      </c>
      <c r="C227" s="20">
        <v>2013</v>
      </c>
      <c r="D227">
        <v>1401</v>
      </c>
      <c r="E227">
        <v>1760</v>
      </c>
      <c r="F227">
        <v>9</v>
      </c>
      <c r="G227">
        <v>6</v>
      </c>
      <c r="H227">
        <v>14</v>
      </c>
      <c r="I227">
        <v>72</v>
      </c>
      <c r="J227">
        <v>1</v>
      </c>
      <c r="K227">
        <v>2</v>
      </c>
      <c r="L227" s="21">
        <v>91.3</v>
      </c>
      <c r="M227" s="2">
        <f>VLOOKUP(Table6[Year],Years[],2,FALSE)</f>
        <v>5</v>
      </c>
      <c r="N227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(837,5,1401,91.3,1760,9,6,14,72,1,2)</v>
      </c>
    </row>
    <row r="228" spans="1:14" x14ac:dyDescent="0.25">
      <c r="A228" t="s">
        <v>1189</v>
      </c>
      <c r="B228" s="2">
        <f>VLOOKUP(A228,Players[Name]:Players[PlayerId],2,FALSE)</f>
        <v>853</v>
      </c>
      <c r="C228" s="20">
        <v>2017</v>
      </c>
      <c r="D228">
        <v>853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 s="16">
        <v>1</v>
      </c>
      <c r="M228" s="2">
        <f>VLOOKUP(Table6[Year],Years[],2,FALSE)</f>
        <v>1</v>
      </c>
      <c r="N228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(853,1,853,1,0,0,0,0,0,0,0)</v>
      </c>
    </row>
    <row r="229" spans="1:14" x14ac:dyDescent="0.25">
      <c r="A229" t="s">
        <v>711</v>
      </c>
      <c r="B229" s="2">
        <f>VLOOKUP(A229,Players[Name]:Players[PlayerId],2,FALSE)</f>
        <v>862</v>
      </c>
      <c r="C229" s="20">
        <v>2017</v>
      </c>
      <c r="D229">
        <v>862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 s="16">
        <v>1</v>
      </c>
      <c r="M229" s="2">
        <f>VLOOKUP(Table6[Year],Years[],2,FALSE)</f>
        <v>1</v>
      </c>
      <c r="N229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(862,1,862,1,0,0,0,0,0,0,0)</v>
      </c>
    </row>
    <row r="230" spans="1:14" x14ac:dyDescent="0.25">
      <c r="A230" t="s">
        <v>964</v>
      </c>
      <c r="B230" s="2">
        <f>VLOOKUP(A230,Players[Name]:Players[PlayerId],2,FALSE)</f>
        <v>889</v>
      </c>
      <c r="C230" s="20">
        <v>2017</v>
      </c>
      <c r="D230">
        <v>889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 s="16">
        <v>0</v>
      </c>
      <c r="M230" s="2">
        <f>VLOOKUP(Table6[Year],Years[],2,FALSE)</f>
        <v>1</v>
      </c>
      <c r="N230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(889,1,889,0,0,0,0,0,0,0,0)</v>
      </c>
    </row>
    <row r="231" spans="1:14" x14ac:dyDescent="0.25">
      <c r="A231" t="s">
        <v>295</v>
      </c>
      <c r="B231" s="2">
        <f>VLOOKUP(A231,Players[Name]:Players[PlayerId],2,FALSE)</f>
        <v>899</v>
      </c>
      <c r="C231" s="20">
        <v>2017</v>
      </c>
      <c r="D231">
        <v>899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 s="16">
        <v>1</v>
      </c>
      <c r="M231" s="2">
        <f>VLOOKUP(Table6[Year],Years[],2,FALSE)</f>
        <v>1</v>
      </c>
      <c r="N231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(899,1,899,1,0,0,0,0,0,0,0)</v>
      </c>
    </row>
    <row r="232" spans="1:14" x14ac:dyDescent="0.25">
      <c r="A232" t="s">
        <v>295</v>
      </c>
      <c r="B232" s="2">
        <f>VLOOKUP(A232,Players[Name]:Players[PlayerId],2,FALSE)</f>
        <v>899</v>
      </c>
      <c r="C232" s="20">
        <v>2014</v>
      </c>
      <c r="D232">
        <v>1625</v>
      </c>
      <c r="E232">
        <v>838</v>
      </c>
      <c r="F232">
        <v>5</v>
      </c>
      <c r="G232">
        <v>3</v>
      </c>
      <c r="H232">
        <v>16</v>
      </c>
      <c r="I232">
        <v>52</v>
      </c>
      <c r="J232">
        <v>1</v>
      </c>
      <c r="K232">
        <v>0</v>
      </c>
      <c r="L232" s="21">
        <v>53.36</v>
      </c>
      <c r="M232" s="2">
        <f>VLOOKUP(Table6[Year],Years[],2,FALSE)</f>
        <v>4</v>
      </c>
      <c r="N232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(899,4,1625,53.36,838,5,3,16,52,1,0)</v>
      </c>
    </row>
    <row r="233" spans="1:14" x14ac:dyDescent="0.25">
      <c r="A233" t="s">
        <v>295</v>
      </c>
      <c r="B233" s="2">
        <f>VLOOKUP(A233,Players[Name]:Players[PlayerId],2,FALSE)</f>
        <v>899</v>
      </c>
      <c r="C233" s="20">
        <v>2013</v>
      </c>
      <c r="D233">
        <v>184</v>
      </c>
      <c r="E233">
        <v>1972</v>
      </c>
      <c r="F233">
        <v>11</v>
      </c>
      <c r="G233">
        <v>9</v>
      </c>
      <c r="H233">
        <v>53</v>
      </c>
      <c r="I233">
        <v>186</v>
      </c>
      <c r="J233">
        <v>2</v>
      </c>
      <c r="K233">
        <v>3</v>
      </c>
      <c r="L233" s="21">
        <v>119.99</v>
      </c>
      <c r="M233" s="2">
        <f>VLOOKUP(Table6[Year],Years[],2,FALSE)</f>
        <v>5</v>
      </c>
      <c r="N233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(899,5,184,119.99,1972,11,9,53,186,2,3)</v>
      </c>
    </row>
    <row r="234" spans="1:14" x14ac:dyDescent="0.25">
      <c r="A234" t="s">
        <v>357</v>
      </c>
      <c r="B234" s="2">
        <f>VLOOKUP(A234,Players[Name]:Players[PlayerId],2,FALSE)</f>
        <v>905</v>
      </c>
      <c r="C234" s="20">
        <v>2017</v>
      </c>
      <c r="D234">
        <v>905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 s="16">
        <v>0</v>
      </c>
      <c r="M234" s="2">
        <f>VLOOKUP(Table6[Year],Years[],2,FALSE)</f>
        <v>1</v>
      </c>
      <c r="N234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(905,1,905,0,0,0,0,0,0,0,0)</v>
      </c>
    </row>
    <row r="235" spans="1:14" x14ac:dyDescent="0.25">
      <c r="A235" t="s">
        <v>357</v>
      </c>
      <c r="B235" s="2">
        <f>VLOOKUP(A235,Players[Name]:Players[PlayerId],2,FALSE)</f>
        <v>905</v>
      </c>
      <c r="C235" s="20">
        <v>2014</v>
      </c>
      <c r="D235">
        <v>1434</v>
      </c>
      <c r="E235">
        <v>1657</v>
      </c>
      <c r="F235">
        <v>8</v>
      </c>
      <c r="G235">
        <v>7</v>
      </c>
      <c r="H235">
        <v>10</v>
      </c>
      <c r="I235">
        <v>10</v>
      </c>
      <c r="J235">
        <v>1</v>
      </c>
      <c r="K235">
        <v>1</v>
      </c>
      <c r="L235" s="21">
        <v>75.14</v>
      </c>
      <c r="M235" s="2">
        <f>VLOOKUP(Table6[Year],Years[],2,FALSE)</f>
        <v>4</v>
      </c>
      <c r="N235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(905,4,1434,75.14,1657,8,7,10,10,1,1)</v>
      </c>
    </row>
    <row r="236" spans="1:14" x14ac:dyDescent="0.25">
      <c r="A236" t="s">
        <v>1224</v>
      </c>
      <c r="B236" s="2">
        <f>VLOOKUP(A236,Players[Name]:Players[PlayerId],2,FALSE)</f>
        <v>907</v>
      </c>
      <c r="C236" s="20">
        <v>2017</v>
      </c>
      <c r="D236">
        <v>907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 s="16">
        <v>0</v>
      </c>
      <c r="M236" s="2">
        <f>VLOOKUP(Table6[Year],Years[],2,FALSE)</f>
        <v>1</v>
      </c>
      <c r="N236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(907,1,907,0,0,0,0,0,0,0,0)</v>
      </c>
    </row>
    <row r="237" spans="1:14" x14ac:dyDescent="0.25">
      <c r="A237" t="s">
        <v>315</v>
      </c>
      <c r="B237" s="2">
        <f>VLOOKUP(A237,Players[Name]:Players[PlayerId],2,FALSE)</f>
        <v>913</v>
      </c>
      <c r="C237" s="20">
        <v>2017</v>
      </c>
      <c r="D237">
        <v>913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 s="16">
        <v>1</v>
      </c>
      <c r="M237" s="2">
        <f>VLOOKUP(Table6[Year],Years[],2,FALSE)</f>
        <v>1</v>
      </c>
      <c r="N237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(913,1,913,1,0,0,0,0,0,0,0)</v>
      </c>
    </row>
    <row r="238" spans="1:14" x14ac:dyDescent="0.25">
      <c r="A238" t="s">
        <v>315</v>
      </c>
      <c r="B238" s="2">
        <f>VLOOKUP(A238,Players[Name]:Players[PlayerId],2,FALSE)</f>
        <v>913</v>
      </c>
      <c r="C238" s="20">
        <v>2014</v>
      </c>
      <c r="D238">
        <v>112</v>
      </c>
      <c r="E238">
        <v>2525</v>
      </c>
      <c r="F238">
        <v>13</v>
      </c>
      <c r="G238">
        <v>13</v>
      </c>
      <c r="H238">
        <v>59</v>
      </c>
      <c r="I238">
        <v>238</v>
      </c>
      <c r="J238">
        <v>1</v>
      </c>
      <c r="K238">
        <v>3</v>
      </c>
      <c r="L238" s="21">
        <v>139.15</v>
      </c>
      <c r="M238" s="2">
        <f>VLOOKUP(Table6[Year],Years[],2,FALSE)</f>
        <v>4</v>
      </c>
      <c r="N238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(913,4,112,139.15,2525,13,13,59,238,1,3)</v>
      </c>
    </row>
    <row r="239" spans="1:14" x14ac:dyDescent="0.25">
      <c r="A239" t="s">
        <v>315</v>
      </c>
      <c r="B239" s="2">
        <f>VLOOKUP(A239,Players[Name]:Players[PlayerId],2,FALSE)</f>
        <v>913</v>
      </c>
      <c r="C239" s="20">
        <v>2013</v>
      </c>
      <c r="D239">
        <v>61</v>
      </c>
      <c r="E239">
        <v>3046</v>
      </c>
      <c r="F239">
        <v>12</v>
      </c>
      <c r="G239">
        <v>21</v>
      </c>
      <c r="H239">
        <v>72</v>
      </c>
      <c r="I239">
        <v>366</v>
      </c>
      <c r="J239">
        <v>6</v>
      </c>
      <c r="K239">
        <v>4</v>
      </c>
      <c r="L239" s="21">
        <v>161.74</v>
      </c>
      <c r="M239" s="2">
        <f>VLOOKUP(Table6[Year],Years[],2,FALSE)</f>
        <v>5</v>
      </c>
      <c r="N239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(913,5,61,161.74,3046,12,21,72,366,6,4)</v>
      </c>
    </row>
    <row r="240" spans="1:14" x14ac:dyDescent="0.25">
      <c r="A240" t="s">
        <v>1170</v>
      </c>
      <c r="B240" s="2">
        <f>VLOOKUP(A240,Players[Name]:Players[PlayerId],2,FALSE)</f>
        <v>914</v>
      </c>
      <c r="C240" s="20">
        <v>2017</v>
      </c>
      <c r="D240">
        <v>914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 s="16">
        <v>0</v>
      </c>
      <c r="M240" s="2">
        <f>VLOOKUP(Table6[Year],Years[],2,FALSE)</f>
        <v>1</v>
      </c>
      <c r="N240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(914,1,914,0,0,0,0,0,0,0,0)</v>
      </c>
    </row>
    <row r="241" spans="1:14" x14ac:dyDescent="0.25">
      <c r="A241" t="s">
        <v>736</v>
      </c>
      <c r="B241" s="2">
        <f>VLOOKUP(A241,Players[Name]:Players[PlayerId],2,FALSE)</f>
        <v>925</v>
      </c>
      <c r="C241" s="20">
        <v>2017</v>
      </c>
      <c r="D241">
        <v>925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 s="16">
        <v>0</v>
      </c>
      <c r="M241" s="2">
        <f>VLOOKUP(Table6[Year],Years[],2,FALSE)</f>
        <v>1</v>
      </c>
      <c r="N241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(925,1,925,0,0,0,0,0,0,0,0)</v>
      </c>
    </row>
    <row r="242" spans="1:14" x14ac:dyDescent="0.25">
      <c r="A242" t="s">
        <v>817</v>
      </c>
      <c r="B242" s="2">
        <f>VLOOKUP(A242,Players[Name]:Players[PlayerId],2,FALSE)</f>
        <v>929</v>
      </c>
      <c r="C242" s="20">
        <v>2017</v>
      </c>
      <c r="D242">
        <v>929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 s="16">
        <v>1</v>
      </c>
      <c r="M242" s="2">
        <f>VLOOKUP(Table6[Year],Years[],2,FALSE)</f>
        <v>1</v>
      </c>
      <c r="N242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(929,1,929,1,0,0,0,0,0,0,0)</v>
      </c>
    </row>
    <row r="243" spans="1:14" x14ac:dyDescent="0.25">
      <c r="A243" t="s">
        <v>1074</v>
      </c>
      <c r="B243" s="2">
        <f>VLOOKUP(A243,Players[Name]:Players[PlayerId],2,FALSE)</f>
        <v>938</v>
      </c>
      <c r="C243" s="20">
        <v>2017</v>
      </c>
      <c r="D243">
        <v>938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 s="16">
        <v>0</v>
      </c>
      <c r="M243" s="2">
        <f>VLOOKUP(Table6[Year],Years[],2,FALSE)</f>
        <v>1</v>
      </c>
      <c r="N243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(938,1,938,0,0,0,0,0,0,0,0)</v>
      </c>
    </row>
    <row r="244" spans="1:14" x14ac:dyDescent="0.25">
      <c r="A244" t="s">
        <v>1074</v>
      </c>
      <c r="B244" s="2">
        <f>VLOOKUP(A244,Players[Name]:Players[PlayerId],2,FALSE)</f>
        <v>938</v>
      </c>
      <c r="C244" s="20">
        <v>2016</v>
      </c>
      <c r="D244">
        <v>249</v>
      </c>
      <c r="E244">
        <v>1611</v>
      </c>
      <c r="F244">
        <v>8</v>
      </c>
      <c r="G244">
        <v>14</v>
      </c>
      <c r="H244">
        <v>7</v>
      </c>
      <c r="I244">
        <v>2</v>
      </c>
      <c r="J244">
        <v>0</v>
      </c>
      <c r="K244">
        <v>2</v>
      </c>
      <c r="L244" s="16">
        <v>72.150000000000006</v>
      </c>
      <c r="M244" s="2">
        <f>VLOOKUP(Table6[Year],Years[],2,FALSE)</f>
        <v>2</v>
      </c>
      <c r="N244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(938,2,249,72.15,1611,8,14,7,2,0,2)</v>
      </c>
    </row>
    <row r="245" spans="1:14" x14ac:dyDescent="0.25">
      <c r="A245" t="s">
        <v>1046</v>
      </c>
      <c r="B245" s="2">
        <f>VLOOKUP(A245,Players[Name]:Players[PlayerId],2,FALSE)</f>
        <v>941</v>
      </c>
      <c r="C245" s="20">
        <v>2017</v>
      </c>
      <c r="D245">
        <v>941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 s="16">
        <v>0</v>
      </c>
      <c r="M245" s="2">
        <f>VLOOKUP(Table6[Year],Years[],2,FALSE)</f>
        <v>1</v>
      </c>
      <c r="N245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(941,1,941,0,0,0,0,0,0,0,0)</v>
      </c>
    </row>
    <row r="246" spans="1:14" x14ac:dyDescent="0.25">
      <c r="A246" t="s">
        <v>351</v>
      </c>
      <c r="B246" s="2">
        <f>VLOOKUP(A246,Players[Name]:Players[PlayerId],2,FALSE)</f>
        <v>943</v>
      </c>
      <c r="C246" s="20">
        <v>2017</v>
      </c>
      <c r="D246">
        <v>943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 s="16">
        <v>0</v>
      </c>
      <c r="M246" s="2">
        <f>VLOOKUP(Table6[Year],Years[],2,FALSE)</f>
        <v>1</v>
      </c>
      <c r="N246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(943,1,943,0,0,0,0,0,0,0,0)</v>
      </c>
    </row>
    <row r="247" spans="1:14" x14ac:dyDescent="0.25">
      <c r="A247" t="s">
        <v>353</v>
      </c>
      <c r="B247" s="2">
        <f>VLOOKUP(A247,Players[Name]:Players[PlayerId],2,FALSE)</f>
        <v>945</v>
      </c>
      <c r="C247" s="20">
        <v>2017</v>
      </c>
      <c r="D247">
        <v>945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 s="16">
        <v>1</v>
      </c>
      <c r="M247" s="2">
        <f>VLOOKUP(Table6[Year],Years[],2,FALSE)</f>
        <v>1</v>
      </c>
      <c r="N247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(945,1,945,1,0,0,0,0,0,0,0)</v>
      </c>
    </row>
    <row r="248" spans="1:14" x14ac:dyDescent="0.25">
      <c r="A248" t="s">
        <v>353</v>
      </c>
      <c r="B248" s="2">
        <f>VLOOKUP(A248,Players[Name]:Players[PlayerId],2,FALSE)</f>
        <v>945</v>
      </c>
      <c r="C248" s="20">
        <v>2016</v>
      </c>
      <c r="D248">
        <v>344</v>
      </c>
      <c r="E248">
        <v>558</v>
      </c>
      <c r="F248">
        <v>4</v>
      </c>
      <c r="G248">
        <v>2</v>
      </c>
      <c r="H248">
        <v>6</v>
      </c>
      <c r="I248">
        <v>-4</v>
      </c>
      <c r="J248">
        <v>0</v>
      </c>
      <c r="K248">
        <v>0</v>
      </c>
      <c r="L248" s="16">
        <v>32.46</v>
      </c>
      <c r="M248" s="2">
        <f>VLOOKUP(Table6[Year],Years[],2,FALSE)</f>
        <v>2</v>
      </c>
      <c r="N248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(945,2,344,32.46,558,4,2,6,-4,0,0)</v>
      </c>
    </row>
    <row r="249" spans="1:14" x14ac:dyDescent="0.25">
      <c r="A249" t="s">
        <v>742</v>
      </c>
      <c r="B249" s="2">
        <f>VLOOKUP(A249,Players[Name]:Players[PlayerId],2,FALSE)</f>
        <v>963</v>
      </c>
      <c r="C249" s="20">
        <v>2017</v>
      </c>
      <c r="D249">
        <v>963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 s="16">
        <v>0</v>
      </c>
      <c r="M249" s="2">
        <f>VLOOKUP(Table6[Year],Years[],2,FALSE)</f>
        <v>1</v>
      </c>
      <c r="N249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(963,1,963,0,0,0,0,0,0,0,0)</v>
      </c>
    </row>
    <row r="250" spans="1:14" x14ac:dyDescent="0.25">
      <c r="A250" t="s">
        <v>830</v>
      </c>
      <c r="B250" s="2">
        <f>VLOOKUP(A250,Players[Name]:Players[PlayerId],2,FALSE)</f>
        <v>981</v>
      </c>
      <c r="C250" s="20">
        <v>2017</v>
      </c>
      <c r="D250">
        <v>981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 s="16">
        <v>0</v>
      </c>
      <c r="M250" s="2">
        <f>VLOOKUP(Table6[Year],Years[],2,FALSE)</f>
        <v>1</v>
      </c>
      <c r="N250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(981,1,981,0,0,0,0,0,0,0,0)</v>
      </c>
    </row>
    <row r="251" spans="1:14" x14ac:dyDescent="0.25">
      <c r="A251" t="s">
        <v>852</v>
      </c>
      <c r="B251" s="2">
        <f>VLOOKUP(A251,Players[Name]:Players[PlayerId],2,FALSE)</f>
        <v>984</v>
      </c>
      <c r="C251" s="20">
        <v>2017</v>
      </c>
      <c r="D251">
        <v>984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 s="16">
        <v>0</v>
      </c>
      <c r="M251" s="2">
        <f>VLOOKUP(Table6[Year],Years[],2,FALSE)</f>
        <v>1</v>
      </c>
      <c r="N251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(984,1,984,0,0,0,0,0,0,0,0)</v>
      </c>
    </row>
    <row r="252" spans="1:14" x14ac:dyDescent="0.25">
      <c r="A252" t="s">
        <v>1090</v>
      </c>
      <c r="B252" s="2">
        <f>VLOOKUP(A252,Players[Name]:Players[PlayerId],2,FALSE)</f>
        <v>1007</v>
      </c>
      <c r="C252" s="20">
        <v>2017</v>
      </c>
      <c r="D252">
        <v>1007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 s="16">
        <v>0</v>
      </c>
      <c r="M252" s="2">
        <f>VLOOKUP(Table6[Year],Years[],2,FALSE)</f>
        <v>1</v>
      </c>
      <c r="N252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(1007,1,1007,0,0,0,0,0,0,0,0)</v>
      </c>
    </row>
    <row r="253" spans="1:14" x14ac:dyDescent="0.25">
      <c r="A253" t="s">
        <v>1240</v>
      </c>
      <c r="B253" s="2">
        <f>VLOOKUP(A253,Players[Name]:Players[PlayerId],2,FALSE)</f>
        <v>1008</v>
      </c>
      <c r="C253" s="20">
        <v>2017</v>
      </c>
      <c r="D253">
        <v>1008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 s="16">
        <v>1</v>
      </c>
      <c r="M253" s="2">
        <f>VLOOKUP(Table6[Year],Years[],2,FALSE)</f>
        <v>1</v>
      </c>
      <c r="N253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(1008,1,1008,1,0,0,0,0,0,0,0)</v>
      </c>
    </row>
    <row r="254" spans="1:14" x14ac:dyDescent="0.25">
      <c r="A254" t="s">
        <v>1160</v>
      </c>
      <c r="B254" s="2">
        <f>VLOOKUP(A254,Players[Name]:Players[PlayerId],2,FALSE)</f>
        <v>1012</v>
      </c>
      <c r="C254" s="20">
        <v>2017</v>
      </c>
      <c r="D254">
        <v>1012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 s="16">
        <v>0</v>
      </c>
      <c r="M254" s="2">
        <f>VLOOKUP(Table6[Year],Years[],2,FALSE)</f>
        <v>1</v>
      </c>
      <c r="N254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(1012,1,1012,0,0,0,0,0,0,0,0)</v>
      </c>
    </row>
    <row r="255" spans="1:14" x14ac:dyDescent="0.25">
      <c r="A255" t="s">
        <v>1277</v>
      </c>
      <c r="B255" s="2">
        <f>VLOOKUP(A255,Players[Name]:Players[PlayerId],2,FALSE)</f>
        <v>1014</v>
      </c>
      <c r="C255" s="20">
        <v>2017</v>
      </c>
      <c r="D255">
        <v>1014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 s="16">
        <v>1</v>
      </c>
      <c r="M255" s="2">
        <f>VLOOKUP(Table6[Year],Years[],2,FALSE)</f>
        <v>1</v>
      </c>
      <c r="N255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(1014,1,1014,1,0,0,0,0,0,0,0)</v>
      </c>
    </row>
    <row r="256" spans="1:14" x14ac:dyDescent="0.25">
      <c r="A256" t="s">
        <v>39</v>
      </c>
      <c r="B256" s="2">
        <f>VLOOKUP(A256,Players[Name]:Players[PlayerId],2,FALSE)</f>
        <v>1019</v>
      </c>
      <c r="C256" s="20">
        <v>2017</v>
      </c>
      <c r="D256">
        <v>1019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 s="16">
        <v>0</v>
      </c>
      <c r="M256" s="2">
        <f>VLOOKUP(Table6[Year],Years[],2,FALSE)</f>
        <v>1</v>
      </c>
      <c r="N256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(1019,1,1019,0,0,0,0,0,0,0,0)</v>
      </c>
    </row>
    <row r="257" spans="1:14" x14ac:dyDescent="0.25">
      <c r="A257" t="s">
        <v>39</v>
      </c>
      <c r="B257" s="2">
        <f>VLOOKUP(A257,Players[Name]:Players[PlayerId],2,FALSE)</f>
        <v>1019</v>
      </c>
      <c r="C257" s="20">
        <v>2014</v>
      </c>
      <c r="D257">
        <v>22</v>
      </c>
      <c r="E257">
        <v>3705</v>
      </c>
      <c r="F257">
        <v>34</v>
      </c>
      <c r="G257">
        <v>9</v>
      </c>
      <c r="H257">
        <v>26</v>
      </c>
      <c r="I257">
        <v>61</v>
      </c>
      <c r="J257">
        <v>0</v>
      </c>
      <c r="K257">
        <v>3</v>
      </c>
      <c r="L257" s="21">
        <v>268.64999999999998</v>
      </c>
      <c r="M257" s="2">
        <f>VLOOKUP(Table6[Year],Years[],2,FALSE)</f>
        <v>4</v>
      </c>
      <c r="N257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(1019,4,22,268.65,3705,34,9,26,61,0,3)</v>
      </c>
    </row>
    <row r="258" spans="1:14" x14ac:dyDescent="0.25">
      <c r="A258" t="s">
        <v>39</v>
      </c>
      <c r="B258" s="2">
        <f>VLOOKUP(A258,Players[Name]:Players[PlayerId],2,FALSE)</f>
        <v>1019</v>
      </c>
      <c r="C258" s="20">
        <v>2013</v>
      </c>
      <c r="D258">
        <v>25</v>
      </c>
      <c r="E258">
        <v>3828</v>
      </c>
      <c r="F258">
        <v>31</v>
      </c>
      <c r="G258">
        <v>10</v>
      </c>
      <c r="H258">
        <v>20</v>
      </c>
      <c r="I258">
        <v>38</v>
      </c>
      <c r="J258">
        <v>0</v>
      </c>
      <c r="K258">
        <v>1</v>
      </c>
      <c r="L258" s="21">
        <v>279.45999999999998</v>
      </c>
      <c r="M258" s="2">
        <f>VLOOKUP(Table6[Year],Years[],2,FALSE)</f>
        <v>5</v>
      </c>
      <c r="N258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(1019,5,25,279.46,3828,31,10,20,38,0,1)</v>
      </c>
    </row>
    <row r="259" spans="1:14" x14ac:dyDescent="0.25">
      <c r="A259" t="s">
        <v>1223</v>
      </c>
      <c r="B259" s="2">
        <f>VLOOKUP(A259,Players[Name]:Players[PlayerId],2,FALSE)</f>
        <v>1022</v>
      </c>
      <c r="C259" s="20">
        <v>2017</v>
      </c>
      <c r="D259">
        <v>1022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 s="16">
        <v>1</v>
      </c>
      <c r="M259" s="2">
        <f>VLOOKUP(Table6[Year],Years[],2,FALSE)</f>
        <v>1</v>
      </c>
      <c r="N259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(1022,1,1022,1,0,0,0,0,0,0,0)</v>
      </c>
    </row>
    <row r="260" spans="1:14" x14ac:dyDescent="0.25">
      <c r="A260" t="s">
        <v>62</v>
      </c>
      <c r="B260" s="2">
        <f>VLOOKUP(A260,Players[Name]:Players[PlayerId],2,FALSE)</f>
        <v>1033</v>
      </c>
      <c r="C260" s="20">
        <v>2017</v>
      </c>
      <c r="D260">
        <v>1033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 s="16">
        <v>1</v>
      </c>
      <c r="M260" s="2">
        <f>VLOOKUP(Table6[Year],Years[],2,FALSE)</f>
        <v>1</v>
      </c>
      <c r="N260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(1033,1,1033,1,0,0,0,0,0,0,0)</v>
      </c>
    </row>
    <row r="261" spans="1:14" x14ac:dyDescent="0.25">
      <c r="A261" t="s">
        <v>363</v>
      </c>
      <c r="B261" s="2">
        <f>VLOOKUP(A261,Players[Name]:Players[PlayerId],2,FALSE)</f>
        <v>1035</v>
      </c>
      <c r="C261" s="20">
        <v>2017</v>
      </c>
      <c r="D261">
        <v>1035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 s="16">
        <v>0</v>
      </c>
      <c r="M261" s="2">
        <f>VLOOKUP(Table6[Year],Years[],2,FALSE)</f>
        <v>1</v>
      </c>
      <c r="N261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(1035,1,1035,0,0,0,0,0,0,0,0)</v>
      </c>
    </row>
    <row r="262" spans="1:14" x14ac:dyDescent="0.25">
      <c r="A262" t="s">
        <v>356</v>
      </c>
      <c r="B262" s="2">
        <f>VLOOKUP(A262,Players[Name]:Players[PlayerId],2,FALSE)</f>
        <v>1040</v>
      </c>
      <c r="C262" s="20">
        <v>2017</v>
      </c>
      <c r="D262">
        <v>1040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 s="16">
        <v>0</v>
      </c>
      <c r="M262" s="2">
        <f>VLOOKUP(Table6[Year],Years[],2,FALSE)</f>
        <v>1</v>
      </c>
      <c r="N262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(1040,1,1040,0,0,0,0,0,0,0,0)</v>
      </c>
    </row>
    <row r="263" spans="1:14" x14ac:dyDescent="0.25">
      <c r="A263" t="s">
        <v>982</v>
      </c>
      <c r="B263" s="2">
        <f>VLOOKUP(A263,Players[Name]:Players[PlayerId],2,FALSE)</f>
        <v>1042</v>
      </c>
      <c r="C263" s="20">
        <v>2017</v>
      </c>
      <c r="D263">
        <v>1042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 s="16">
        <v>0</v>
      </c>
      <c r="M263" s="2">
        <f>VLOOKUP(Table6[Year],Years[],2,FALSE)</f>
        <v>1</v>
      </c>
      <c r="N263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(1042,1,1042,0,0,0,0,0,0,0,0)</v>
      </c>
    </row>
    <row r="264" spans="1:14" x14ac:dyDescent="0.25">
      <c r="A264" t="s">
        <v>982</v>
      </c>
      <c r="B264" s="2">
        <f>VLOOKUP(A264,Players[Name]:Players[PlayerId],2,FALSE)</f>
        <v>1042</v>
      </c>
      <c r="C264" s="20">
        <v>2015</v>
      </c>
      <c r="D264">
        <v>206</v>
      </c>
      <c r="E264">
        <v>1500</v>
      </c>
      <c r="F264">
        <v>7</v>
      </c>
      <c r="G264">
        <v>5</v>
      </c>
      <c r="H264">
        <v>37</v>
      </c>
      <c r="I264">
        <v>230</v>
      </c>
      <c r="J264">
        <v>0</v>
      </c>
      <c r="K264">
        <v>3</v>
      </c>
      <c r="L264" s="16">
        <v>86.75</v>
      </c>
      <c r="M264" s="2">
        <f>VLOOKUP(Table6[Year],Years[],2,FALSE)</f>
        <v>3</v>
      </c>
      <c r="N264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(1042,3,206,86.75,1500,7,5,37,230,0,3)</v>
      </c>
    </row>
    <row r="265" spans="1:14" x14ac:dyDescent="0.25">
      <c r="A265" t="s">
        <v>395</v>
      </c>
      <c r="B265" s="2">
        <f>VLOOKUP(A265,Players[Name]:Players[PlayerId],2,FALSE)</f>
        <v>1043</v>
      </c>
      <c r="C265" s="20">
        <v>2017</v>
      </c>
      <c r="D265">
        <v>1043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 s="16">
        <v>1</v>
      </c>
      <c r="M265" s="2">
        <f>VLOOKUP(Table6[Year],Years[],2,FALSE)</f>
        <v>1</v>
      </c>
      <c r="N265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(1043,1,1043,1,0,0,0,0,0,0,0)</v>
      </c>
    </row>
    <row r="266" spans="1:14" x14ac:dyDescent="0.25">
      <c r="A266" t="s">
        <v>395</v>
      </c>
      <c r="B266" s="2">
        <f>VLOOKUP(A266,Players[Name]:Players[PlayerId],2,FALSE)</f>
        <v>1043</v>
      </c>
      <c r="C266" s="20">
        <v>2015</v>
      </c>
      <c r="D266">
        <v>66</v>
      </c>
      <c r="E266">
        <v>3231</v>
      </c>
      <c r="F266">
        <v>14</v>
      </c>
      <c r="G266">
        <v>9</v>
      </c>
      <c r="H266">
        <v>44</v>
      </c>
      <c r="I266">
        <v>192</v>
      </c>
      <c r="J266">
        <v>3</v>
      </c>
      <c r="K266">
        <v>3</v>
      </c>
      <c r="L266" s="16">
        <v>175.22</v>
      </c>
      <c r="M266" s="2">
        <f>VLOOKUP(Table6[Year],Years[],2,FALSE)</f>
        <v>3</v>
      </c>
      <c r="N266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(1043,3,66,175.22,3231,14,9,44,192,3,3)</v>
      </c>
    </row>
    <row r="267" spans="1:14" x14ac:dyDescent="0.25">
      <c r="A267" t="s">
        <v>395</v>
      </c>
      <c r="B267" s="2">
        <f>VLOOKUP(A267,Players[Name]:Players[PlayerId],2,FALSE)</f>
        <v>1043</v>
      </c>
      <c r="C267" s="20">
        <v>2014</v>
      </c>
      <c r="D267">
        <v>67</v>
      </c>
      <c r="E267">
        <v>2919</v>
      </c>
      <c r="F267">
        <v>14</v>
      </c>
      <c r="G267">
        <v>12</v>
      </c>
      <c r="H267">
        <v>47</v>
      </c>
      <c r="I267">
        <v>209</v>
      </c>
      <c r="J267">
        <v>1</v>
      </c>
      <c r="K267">
        <v>0</v>
      </c>
      <c r="L267" s="21">
        <v>165.58</v>
      </c>
      <c r="M267" s="2">
        <f>VLOOKUP(Table6[Year],Years[],2,FALSE)</f>
        <v>4</v>
      </c>
      <c r="N267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(1043,4,67,165.58,2919,14,12,47,209,1,0)</v>
      </c>
    </row>
    <row r="268" spans="1:14" x14ac:dyDescent="0.25">
      <c r="A268" t="s">
        <v>576</v>
      </c>
      <c r="B268" s="2">
        <f>VLOOKUP(A268,Players[Name]:Players[PlayerId],2,FALSE)</f>
        <v>1047</v>
      </c>
      <c r="C268" s="20">
        <v>2017</v>
      </c>
      <c r="D268">
        <v>1047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 s="16">
        <v>1</v>
      </c>
      <c r="M268" s="2">
        <f>VLOOKUP(Table6[Year],Years[],2,FALSE)</f>
        <v>1</v>
      </c>
      <c r="N268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(1047,1,1047,1,0,0,0,0,0,0,0)</v>
      </c>
    </row>
    <row r="269" spans="1:14" x14ac:dyDescent="0.25">
      <c r="A269" t="s">
        <v>576</v>
      </c>
      <c r="B269" s="2">
        <f>VLOOKUP(A269,Players[Name]:Players[PlayerId],2,FALSE)</f>
        <v>1047</v>
      </c>
      <c r="C269" s="20">
        <v>2016</v>
      </c>
      <c r="D269">
        <v>336</v>
      </c>
      <c r="E269">
        <v>502</v>
      </c>
      <c r="F269">
        <v>4</v>
      </c>
      <c r="G269">
        <v>0</v>
      </c>
      <c r="H269">
        <v>10</v>
      </c>
      <c r="I269">
        <v>6</v>
      </c>
      <c r="J269">
        <v>0</v>
      </c>
      <c r="K269">
        <v>1</v>
      </c>
      <c r="L269" s="16">
        <v>35.96</v>
      </c>
      <c r="M269" s="2">
        <f>VLOOKUP(Table6[Year],Years[],2,FALSE)</f>
        <v>2</v>
      </c>
      <c r="N269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(1047,2,336,35.96,502,4,0,10,6,0,1)</v>
      </c>
    </row>
    <row r="270" spans="1:14" x14ac:dyDescent="0.25">
      <c r="A270" t="s">
        <v>699</v>
      </c>
      <c r="B270" s="2">
        <f>VLOOKUP(A270,Players[Name]:Players[PlayerId],2,FALSE)</f>
        <v>1057</v>
      </c>
      <c r="C270" s="20">
        <v>2017</v>
      </c>
      <c r="D270">
        <v>1057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 s="16">
        <v>0</v>
      </c>
      <c r="M270" s="2">
        <f>VLOOKUP(Table6[Year],Years[],2,FALSE)</f>
        <v>1</v>
      </c>
      <c r="N270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(1057,1,1057,0,0,0,0,0,0,0,0)</v>
      </c>
    </row>
    <row r="271" spans="1:14" x14ac:dyDescent="0.25">
      <c r="A271" t="s">
        <v>570</v>
      </c>
      <c r="B271" s="2">
        <f>VLOOKUP(A271,Players[Name]:Players[PlayerId],2,FALSE)</f>
        <v>1058</v>
      </c>
      <c r="C271" s="20">
        <v>2017</v>
      </c>
      <c r="D271">
        <v>1058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 s="16">
        <v>1</v>
      </c>
      <c r="M271" s="2">
        <f>VLOOKUP(Table6[Year],Years[],2,FALSE)</f>
        <v>1</v>
      </c>
      <c r="N271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(1058,1,1058,1,0,0,0,0,0,0,0)</v>
      </c>
    </row>
    <row r="272" spans="1:14" x14ac:dyDescent="0.25">
      <c r="A272" t="s">
        <v>570</v>
      </c>
      <c r="B272" s="2">
        <f>VLOOKUP(A272,Players[Name]:Players[PlayerId],2,FALSE)</f>
        <v>1058</v>
      </c>
      <c r="C272" s="20">
        <v>2015</v>
      </c>
      <c r="D272">
        <v>278</v>
      </c>
      <c r="E272">
        <v>854</v>
      </c>
      <c r="F272">
        <v>6</v>
      </c>
      <c r="G272">
        <v>2</v>
      </c>
      <c r="H272">
        <v>14</v>
      </c>
      <c r="I272">
        <v>31</v>
      </c>
      <c r="J272">
        <v>0</v>
      </c>
      <c r="K272">
        <v>1</v>
      </c>
      <c r="L272" s="16">
        <v>52.13</v>
      </c>
      <c r="M272" s="2">
        <f>VLOOKUP(Table6[Year],Years[],2,FALSE)</f>
        <v>3</v>
      </c>
      <c r="N272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(1058,3,278,52.13,854,6,2,14,31,0,1)</v>
      </c>
    </row>
    <row r="273" spans="1:14" x14ac:dyDescent="0.25">
      <c r="A273" t="s">
        <v>1244</v>
      </c>
      <c r="B273" s="2">
        <f>VLOOKUP(A273,Players[Name]:Players[PlayerId],2,FALSE)</f>
        <v>1060</v>
      </c>
      <c r="C273" s="20">
        <v>2017</v>
      </c>
      <c r="D273">
        <v>1060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 s="16">
        <v>0</v>
      </c>
      <c r="M273" s="2">
        <f>VLOOKUP(Table6[Year],Years[],2,FALSE)</f>
        <v>1</v>
      </c>
      <c r="N273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(1060,1,1060,0,0,0,0,0,0,0,0)</v>
      </c>
    </row>
    <row r="274" spans="1:14" x14ac:dyDescent="0.25">
      <c r="A274" t="s">
        <v>847</v>
      </c>
      <c r="B274" s="2">
        <f>VLOOKUP(A274,Players[Name]:Players[PlayerId],2,FALSE)</f>
        <v>1061</v>
      </c>
      <c r="C274" s="20">
        <v>2017</v>
      </c>
      <c r="D274">
        <v>1061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 s="16">
        <v>0</v>
      </c>
      <c r="M274" s="2">
        <f>VLOOKUP(Table6[Year],Years[],2,FALSE)</f>
        <v>1</v>
      </c>
      <c r="N274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(1061,1,1061,0,0,0,0,0,0,0,0)</v>
      </c>
    </row>
    <row r="275" spans="1:14" x14ac:dyDescent="0.25">
      <c r="A275" t="s">
        <v>1025</v>
      </c>
      <c r="B275" s="2">
        <f>VLOOKUP(A275,Players[Name]:Players[PlayerId],2,FALSE)</f>
        <v>1065</v>
      </c>
      <c r="C275" s="20">
        <v>2017</v>
      </c>
      <c r="D275">
        <v>1065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 s="16">
        <v>0</v>
      </c>
      <c r="M275" s="2">
        <f>VLOOKUP(Table6[Year],Years[],2,FALSE)</f>
        <v>1</v>
      </c>
      <c r="N275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(1065,1,1065,0,0,0,0,0,0,0,0)</v>
      </c>
    </row>
    <row r="276" spans="1:14" x14ac:dyDescent="0.25">
      <c r="A276" t="s">
        <v>904</v>
      </c>
      <c r="B276" s="2">
        <f>VLOOKUP(A276,Players[Name]:Players[PlayerId],2,FALSE)</f>
        <v>1070</v>
      </c>
      <c r="C276" s="20">
        <v>2017</v>
      </c>
      <c r="D276">
        <v>1070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 s="16">
        <v>0</v>
      </c>
      <c r="M276" s="2">
        <f>VLOOKUP(Table6[Year],Years[],2,FALSE)</f>
        <v>1</v>
      </c>
      <c r="N276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(1070,1,1070,0,0,0,0,0,0,0,0)</v>
      </c>
    </row>
    <row r="277" spans="1:14" x14ac:dyDescent="0.25">
      <c r="A277" t="s">
        <v>350</v>
      </c>
      <c r="B277" s="2">
        <f>VLOOKUP(A277,Players[Name]:Players[PlayerId],2,FALSE)</f>
        <v>1075</v>
      </c>
      <c r="C277" s="20">
        <v>2017</v>
      </c>
      <c r="D277">
        <v>1075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 s="16">
        <v>0</v>
      </c>
      <c r="M277" s="2">
        <f>VLOOKUP(Table6[Year],Years[],2,FALSE)</f>
        <v>1</v>
      </c>
      <c r="N277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(1075,1,1075,0,0,0,0,0,0,0,0)</v>
      </c>
    </row>
    <row r="278" spans="1:14" x14ac:dyDescent="0.25">
      <c r="A278" t="s">
        <v>359</v>
      </c>
      <c r="B278" s="2">
        <f>VLOOKUP(A278,Players[Name]:Players[PlayerId],2,FALSE)</f>
        <v>1080</v>
      </c>
      <c r="C278" s="20">
        <v>2017</v>
      </c>
      <c r="D278">
        <v>1080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 s="16">
        <v>1</v>
      </c>
      <c r="M278" s="2">
        <f>VLOOKUP(Table6[Year],Years[],2,FALSE)</f>
        <v>1</v>
      </c>
      <c r="N278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(1080,1,1080,1,0,0,0,0,0,0,0)</v>
      </c>
    </row>
    <row r="279" spans="1:14" x14ac:dyDescent="0.25">
      <c r="A279" t="s">
        <v>359</v>
      </c>
      <c r="B279" s="2">
        <f>VLOOKUP(A279,Players[Name]:Players[PlayerId],2,FALSE)</f>
        <v>1080</v>
      </c>
      <c r="C279" s="20">
        <v>2014</v>
      </c>
      <c r="D279">
        <v>1722</v>
      </c>
      <c r="E279">
        <v>701</v>
      </c>
      <c r="F279">
        <v>5</v>
      </c>
      <c r="G279">
        <v>0</v>
      </c>
      <c r="H279">
        <v>8</v>
      </c>
      <c r="I279">
        <v>24</v>
      </c>
      <c r="J279">
        <v>0</v>
      </c>
      <c r="K279">
        <v>0</v>
      </c>
      <c r="L279" s="21">
        <v>47.22</v>
      </c>
      <c r="M279" s="2">
        <f>VLOOKUP(Table6[Year],Years[],2,FALSE)</f>
        <v>4</v>
      </c>
      <c r="N279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(1080,4,1722,47.22,701,5,0,8,24,0,0)</v>
      </c>
    </row>
    <row r="280" spans="1:14" x14ac:dyDescent="0.25">
      <c r="A280" t="s">
        <v>1175</v>
      </c>
      <c r="B280" s="2">
        <f>VLOOKUP(A280,Players[Name]:Players[PlayerId],2,FALSE)</f>
        <v>1081</v>
      </c>
      <c r="C280" s="20">
        <v>2017</v>
      </c>
      <c r="D280">
        <v>1081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 s="16">
        <v>0</v>
      </c>
      <c r="M280" s="2">
        <f>VLOOKUP(Table6[Year],Years[],2,FALSE)</f>
        <v>1</v>
      </c>
      <c r="N280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(1081,1,1081,0,0,0,0,0,0,0,0)</v>
      </c>
    </row>
    <row r="281" spans="1:14" x14ac:dyDescent="0.25">
      <c r="A281" t="s">
        <v>339</v>
      </c>
      <c r="B281" s="2">
        <f>VLOOKUP(A281,Players[Name]:Players[PlayerId],2,FALSE)</f>
        <v>1083</v>
      </c>
      <c r="C281" s="20">
        <v>2017</v>
      </c>
      <c r="D281">
        <v>1083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 s="16">
        <v>1</v>
      </c>
      <c r="M281" s="2">
        <f>VLOOKUP(Table6[Year],Years[],2,FALSE)</f>
        <v>1</v>
      </c>
      <c r="N281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(1083,1,1083,1,0,0,0,0,0,0,0)</v>
      </c>
    </row>
    <row r="282" spans="1:14" x14ac:dyDescent="0.25">
      <c r="A282" t="s">
        <v>339</v>
      </c>
      <c r="B282" s="2">
        <f>VLOOKUP(A282,Players[Name]:Players[PlayerId],2,FALSE)</f>
        <v>1083</v>
      </c>
      <c r="C282" s="20">
        <v>2015</v>
      </c>
      <c r="D282">
        <v>281</v>
      </c>
      <c r="E282">
        <v>1276</v>
      </c>
      <c r="F282">
        <v>5</v>
      </c>
      <c r="G282">
        <v>7</v>
      </c>
      <c r="H282">
        <v>15</v>
      </c>
      <c r="I282">
        <v>78</v>
      </c>
      <c r="J282">
        <v>0</v>
      </c>
      <c r="K282">
        <v>0</v>
      </c>
      <c r="L282" s="16">
        <v>51.17</v>
      </c>
      <c r="M282" s="2">
        <f>VLOOKUP(Table6[Year],Years[],2,FALSE)</f>
        <v>3</v>
      </c>
      <c r="N282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(1083,3,281,51.17,1276,5,7,15,78,0,0)</v>
      </c>
    </row>
    <row r="283" spans="1:14" x14ac:dyDescent="0.25">
      <c r="A283" t="s">
        <v>339</v>
      </c>
      <c r="B283" s="2">
        <f>VLOOKUP(A283,Players[Name]:Players[PlayerId],2,FALSE)</f>
        <v>1083</v>
      </c>
      <c r="C283" s="20">
        <v>2014</v>
      </c>
      <c r="D283">
        <v>1725</v>
      </c>
      <c r="E283">
        <v>425</v>
      </c>
      <c r="F283">
        <v>3</v>
      </c>
      <c r="G283">
        <v>4</v>
      </c>
      <c r="H283">
        <v>9</v>
      </c>
      <c r="I283">
        <v>18</v>
      </c>
      <c r="J283">
        <v>0</v>
      </c>
      <c r="K283">
        <v>0</v>
      </c>
      <c r="L283" s="21">
        <v>21.65</v>
      </c>
      <c r="M283" s="2">
        <f>VLOOKUP(Table6[Year],Years[],2,FALSE)</f>
        <v>4</v>
      </c>
      <c r="N283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(1083,4,1725,21.65,425,3,4,9,18,0,0)</v>
      </c>
    </row>
    <row r="284" spans="1:14" x14ac:dyDescent="0.25">
      <c r="A284" t="s">
        <v>339</v>
      </c>
      <c r="B284" s="2">
        <f>VLOOKUP(A284,Players[Name]:Players[PlayerId],2,FALSE)</f>
        <v>1083</v>
      </c>
      <c r="C284" s="20">
        <v>2013</v>
      </c>
      <c r="D284">
        <v>289</v>
      </c>
      <c r="E284">
        <v>1807</v>
      </c>
      <c r="F284">
        <v>11</v>
      </c>
      <c r="G284">
        <v>9</v>
      </c>
      <c r="H284">
        <v>18</v>
      </c>
      <c r="I284">
        <v>57</v>
      </c>
      <c r="J284">
        <v>1</v>
      </c>
      <c r="K284">
        <v>1</v>
      </c>
      <c r="L284" s="21">
        <v>100.49</v>
      </c>
      <c r="M284" s="2">
        <f>VLOOKUP(Table6[Year],Years[],2,FALSE)</f>
        <v>5</v>
      </c>
      <c r="N284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(1083,5,289,100.49,1807,11,9,18,57,1,1)</v>
      </c>
    </row>
    <row r="285" spans="1:14" x14ac:dyDescent="0.25">
      <c r="A285" t="s">
        <v>815</v>
      </c>
      <c r="B285" s="2">
        <f>VLOOKUP(A285,Players[Name]:Players[PlayerId],2,FALSE)</f>
        <v>1095</v>
      </c>
      <c r="C285" s="20">
        <v>2017</v>
      </c>
      <c r="D285">
        <v>1095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 s="16">
        <v>1</v>
      </c>
      <c r="M285" s="2">
        <f>VLOOKUP(Table6[Year],Years[],2,FALSE)</f>
        <v>1</v>
      </c>
      <c r="N285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(1095,1,1095,1,0,0,0,0,0,0,0)</v>
      </c>
    </row>
    <row r="286" spans="1:14" x14ac:dyDescent="0.25">
      <c r="A286" t="s">
        <v>881</v>
      </c>
      <c r="B286" s="2">
        <f>VLOOKUP(A286,Players[Name]:Players[PlayerId],2,FALSE)</f>
        <v>1105</v>
      </c>
      <c r="C286" s="20">
        <v>2017</v>
      </c>
      <c r="D286">
        <v>1105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 s="16">
        <v>0</v>
      </c>
      <c r="M286" s="2">
        <f>VLOOKUP(Table6[Year],Years[],2,FALSE)</f>
        <v>1</v>
      </c>
      <c r="N286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(1105,1,1105,0,0,0,0,0,0,0,0)</v>
      </c>
    </row>
    <row r="287" spans="1:14" x14ac:dyDescent="0.25">
      <c r="A287" t="s">
        <v>347</v>
      </c>
      <c r="B287" s="2">
        <f>VLOOKUP(A287,Players[Name]:Players[PlayerId],2,FALSE)</f>
        <v>1107</v>
      </c>
      <c r="C287" s="20">
        <v>2017</v>
      </c>
      <c r="D287">
        <v>1107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 s="16">
        <v>1</v>
      </c>
      <c r="M287" s="2">
        <f>VLOOKUP(Table6[Year],Years[],2,FALSE)</f>
        <v>1</v>
      </c>
      <c r="N287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(1107,1,1107,1,0,0,0,0,0,0,0)</v>
      </c>
    </row>
    <row r="288" spans="1:14" x14ac:dyDescent="0.25">
      <c r="A288" t="s">
        <v>347</v>
      </c>
      <c r="B288" s="2">
        <f>VLOOKUP(A288,Players[Name]:Players[PlayerId],2,FALSE)</f>
        <v>1107</v>
      </c>
      <c r="C288" s="20">
        <v>2014</v>
      </c>
      <c r="D288">
        <v>1600</v>
      </c>
      <c r="E288">
        <v>1057</v>
      </c>
      <c r="F288">
        <v>4</v>
      </c>
      <c r="G288">
        <v>3</v>
      </c>
      <c r="H288">
        <v>16</v>
      </c>
      <c r="I288">
        <v>66</v>
      </c>
      <c r="J288">
        <v>1</v>
      </c>
      <c r="K288">
        <v>1</v>
      </c>
      <c r="L288" s="21">
        <v>55.44</v>
      </c>
      <c r="M288" s="2">
        <f>VLOOKUP(Table6[Year],Years[],2,FALSE)</f>
        <v>4</v>
      </c>
      <c r="N288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(1107,4,1600,55.44,1057,4,3,16,66,1,1)</v>
      </c>
    </row>
    <row r="289" spans="1:14" x14ac:dyDescent="0.25">
      <c r="A289" t="s">
        <v>975</v>
      </c>
      <c r="B289" s="2">
        <f>VLOOKUP(A289,Players[Name]:Players[PlayerId],2,FALSE)</f>
        <v>1124</v>
      </c>
      <c r="C289" s="20">
        <v>2017</v>
      </c>
      <c r="D289">
        <v>1124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 s="16">
        <v>1</v>
      </c>
      <c r="M289" s="2">
        <f>VLOOKUP(Table6[Year],Years[],2,FALSE)</f>
        <v>1</v>
      </c>
      <c r="N289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(1124,1,1124,1,0,0,0,0,0,0,0)</v>
      </c>
    </row>
    <row r="290" spans="1:14" x14ac:dyDescent="0.25">
      <c r="A290" t="s">
        <v>358</v>
      </c>
      <c r="B290" s="2">
        <f>VLOOKUP(A290,Players[Name]:Players[PlayerId],2,FALSE)</f>
        <v>1125</v>
      </c>
      <c r="C290" s="20">
        <v>2017</v>
      </c>
      <c r="D290">
        <v>1125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 s="16">
        <v>0</v>
      </c>
      <c r="M290" s="2">
        <f>VLOOKUP(Table6[Year],Years[],2,FALSE)</f>
        <v>1</v>
      </c>
      <c r="N290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(1125,1,1125,0,0,0,0,0,0,0,0)</v>
      </c>
    </row>
    <row r="291" spans="1:14" x14ac:dyDescent="0.25">
      <c r="A291" t="s">
        <v>1199</v>
      </c>
      <c r="B291" s="2">
        <f>VLOOKUP(A291,Players[Name]:Players[PlayerId],2,FALSE)</f>
        <v>1133</v>
      </c>
      <c r="C291" s="20">
        <v>2017</v>
      </c>
      <c r="D291">
        <v>1133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 s="16">
        <v>0</v>
      </c>
      <c r="M291" s="2">
        <f>VLOOKUP(Table6[Year],Years[],2,FALSE)</f>
        <v>1</v>
      </c>
      <c r="N291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(1133,1,1133,0,0,0,0,0,0,0,0)</v>
      </c>
    </row>
    <row r="292" spans="1:14" x14ac:dyDescent="0.25">
      <c r="A292" t="s">
        <v>906</v>
      </c>
      <c r="B292" s="2">
        <f>VLOOKUP(A292,Players[Name]:Players[PlayerId],2,FALSE)</f>
        <v>1136</v>
      </c>
      <c r="C292" s="20">
        <v>2017</v>
      </c>
      <c r="D292">
        <v>1136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 s="16">
        <v>0</v>
      </c>
      <c r="M292" s="2">
        <f>VLOOKUP(Table6[Year],Years[],2,FALSE)</f>
        <v>1</v>
      </c>
      <c r="N292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(1136,1,1136,0,0,0,0,0,0,0,0)</v>
      </c>
    </row>
    <row r="293" spans="1:14" x14ac:dyDescent="0.25">
      <c r="A293" t="s">
        <v>1159</v>
      </c>
      <c r="B293" s="2">
        <f>VLOOKUP(A293,Players[Name]:Players[PlayerId],2,FALSE)</f>
        <v>1137</v>
      </c>
      <c r="C293" s="20">
        <v>2017</v>
      </c>
      <c r="D293">
        <v>1137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 s="16">
        <v>1</v>
      </c>
      <c r="M293" s="2">
        <f>VLOOKUP(Table6[Year],Years[],2,FALSE)</f>
        <v>1</v>
      </c>
      <c r="N293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(1137,1,1137,1,0,0,0,0,0,0,0)</v>
      </c>
    </row>
    <row r="294" spans="1:14" x14ac:dyDescent="0.25">
      <c r="A294" t="s">
        <v>774</v>
      </c>
      <c r="B294" s="2">
        <f>VLOOKUP(A294,Players[Name]:Players[PlayerId],2,FALSE)</f>
        <v>1138</v>
      </c>
      <c r="C294" s="20">
        <v>2017</v>
      </c>
      <c r="D294">
        <v>1138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 s="16">
        <v>1</v>
      </c>
      <c r="M294" s="2">
        <f>VLOOKUP(Table6[Year],Years[],2,FALSE)</f>
        <v>1</v>
      </c>
      <c r="N294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(1138,1,1138,1,0,0,0,0,0,0,0)</v>
      </c>
    </row>
    <row r="295" spans="1:14" x14ac:dyDescent="0.25">
      <c r="A295" t="s">
        <v>774</v>
      </c>
      <c r="B295" s="2">
        <f>VLOOKUP(A295,Players[Name]:Players[PlayerId],2,FALSE)</f>
        <v>1138</v>
      </c>
      <c r="C295" s="20">
        <v>2016</v>
      </c>
      <c r="D295">
        <v>398</v>
      </c>
      <c r="E295">
        <v>809</v>
      </c>
      <c r="F295">
        <v>3</v>
      </c>
      <c r="G295">
        <v>7</v>
      </c>
      <c r="H295">
        <v>5</v>
      </c>
      <c r="I295">
        <v>19</v>
      </c>
      <c r="J295">
        <v>0</v>
      </c>
      <c r="K295">
        <v>1</v>
      </c>
      <c r="L295" s="16">
        <v>22.38</v>
      </c>
      <c r="M295" s="2">
        <f>VLOOKUP(Table6[Year],Years[],2,FALSE)</f>
        <v>2</v>
      </c>
      <c r="N295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(1138,2,398,22.38,809,3,7,5,19,0,1)</v>
      </c>
    </row>
    <row r="296" spans="1:14" x14ac:dyDescent="0.25">
      <c r="A296" t="s">
        <v>571</v>
      </c>
      <c r="B296" s="2">
        <f>VLOOKUP(A296,Players[Name]:Players[PlayerId],2,FALSE)</f>
        <v>1149</v>
      </c>
      <c r="C296" s="20">
        <v>2017</v>
      </c>
      <c r="D296">
        <v>1149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 s="16">
        <v>1</v>
      </c>
      <c r="M296" s="2">
        <f>VLOOKUP(Table6[Year],Years[],2,FALSE)</f>
        <v>1</v>
      </c>
      <c r="N296" s="2" t="str">
        <f>CONCATENATE("INSERT INTO qbStats(playerId,yearId,ranking,points,passingYards,passingTDs,passingINTs,rushAttempts,rushYards,rushTDs,fumbles) VALUES (",Table6[playerId],",",Table6[YearId],",",Table6[Rank],",",Table6[Points],",",Table6[PassYards],",",Table6[PassTDs],",",Table6[Ints],",",Table6[RushAtt],",",Table6[RushYard],",",Table6[RushTD],",",Table6[Fum],")")</f>
        <v>INSERT INTO qbStats(playerId,yearId,ranking,points,passingYards,passingTDs,passingINTs,rushAttempts,rushYards,rushTDs,fumbles) VALUES (1149,1,1149,1,0,0,0,0,0,0,0)</v>
      </c>
    </row>
  </sheetData>
  <conditionalFormatting sqref="E2:E296">
    <cfRule type="colorScale" priority="10">
      <colorScale>
        <cfvo type="min"/>
        <cfvo type="max"/>
        <color rgb="FFFCFCFF"/>
        <color rgb="FF63BE7B"/>
      </colorScale>
    </cfRule>
  </conditionalFormatting>
  <conditionalFormatting sqref="F2:F296">
    <cfRule type="colorScale" priority="9">
      <colorScale>
        <cfvo type="min"/>
        <cfvo type="max"/>
        <color rgb="FFFCFCFF"/>
        <color rgb="FF63BE7B"/>
      </colorScale>
    </cfRule>
  </conditionalFormatting>
  <conditionalFormatting sqref="G2:G296">
    <cfRule type="colorScale" priority="8">
      <colorScale>
        <cfvo type="min"/>
        <cfvo type="max"/>
        <color rgb="FFFCFCFF"/>
        <color rgb="FFF8696B"/>
      </colorScale>
    </cfRule>
  </conditionalFormatting>
  <conditionalFormatting sqref="I2:I296">
    <cfRule type="colorScale" priority="7">
      <colorScale>
        <cfvo type="min"/>
        <cfvo type="max"/>
        <color rgb="FFFCFCFF"/>
        <color rgb="FF63BE7B"/>
      </colorScale>
    </cfRule>
  </conditionalFormatting>
  <conditionalFormatting sqref="J2:J296">
    <cfRule type="colorScale" priority="6">
      <colorScale>
        <cfvo type="min"/>
        <cfvo type="max"/>
        <color rgb="FFFCFCFF"/>
        <color rgb="FF63BE7B"/>
      </colorScale>
    </cfRule>
  </conditionalFormatting>
  <conditionalFormatting sqref="K2:K296">
    <cfRule type="colorScale" priority="5">
      <colorScale>
        <cfvo type="min"/>
        <cfvo type="max"/>
        <color rgb="FFFCFCFF"/>
        <color rgb="FFF8696B"/>
      </colorScale>
    </cfRule>
  </conditionalFormatting>
  <conditionalFormatting sqref="L2:L296">
    <cfRule type="colorScale" priority="4">
      <colorScale>
        <cfvo type="min"/>
        <cfvo type="max"/>
        <color rgb="FFFCFCFF"/>
        <color rgb="FF63BE7B"/>
      </colorScale>
    </cfRule>
  </conditionalFormatting>
  <conditionalFormatting sqref="H2:H296">
    <cfRule type="colorScale" priority="3">
      <colorScale>
        <cfvo type="min"/>
        <cfvo type="max"/>
        <color rgb="FFFCFCFF"/>
        <color rgb="FF63BE7B"/>
      </colorScale>
    </cfRule>
  </conditionalFormatting>
  <conditionalFormatting sqref="D2:D29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5"/>
  <sheetViews>
    <sheetView topLeftCell="A521" zoomScale="85" zoomScaleNormal="85" workbookViewId="0">
      <selection activeCell="N2" sqref="N2:N585"/>
    </sheetView>
  </sheetViews>
  <sheetFormatPr defaultRowHeight="15" x14ac:dyDescent="0.25"/>
  <cols>
    <col min="1" max="1" width="23.42578125" bestFit="1" customWidth="1"/>
    <col min="2" max="2" width="10.5703125" bestFit="1" customWidth="1"/>
    <col min="3" max="3" width="7.28515625" bestFit="1" customWidth="1"/>
    <col min="4" max="5" width="10.28515625" bestFit="1" customWidth="1"/>
    <col min="6" max="6" width="11.5703125" bestFit="1" customWidth="1"/>
    <col min="7" max="7" width="9.85546875" bestFit="1" customWidth="1"/>
    <col min="8" max="8" width="13.140625" bestFit="1" customWidth="1"/>
    <col min="9" max="9" width="11.28515625" bestFit="1" customWidth="1"/>
    <col min="10" max="10" width="9.5703125" bestFit="1" customWidth="1"/>
    <col min="11" max="11" width="10.85546875" bestFit="1" customWidth="1"/>
    <col min="12" max="12" width="9.5703125" bestFit="1" customWidth="1"/>
    <col min="13" max="13" width="9" bestFit="1" customWidth="1"/>
    <col min="14" max="14" width="166" bestFit="1" customWidth="1"/>
  </cols>
  <sheetData>
    <row r="1" spans="1:14" x14ac:dyDescent="0.25">
      <c r="A1" t="s">
        <v>226</v>
      </c>
      <c r="B1" t="s">
        <v>245</v>
      </c>
      <c r="C1" t="s">
        <v>244</v>
      </c>
      <c r="D1" t="s">
        <v>247</v>
      </c>
      <c r="E1" t="s">
        <v>237</v>
      </c>
      <c r="F1" t="s">
        <v>238</v>
      </c>
      <c r="G1" t="s">
        <v>239</v>
      </c>
      <c r="H1" t="s">
        <v>240</v>
      </c>
      <c r="I1" t="s">
        <v>241</v>
      </c>
      <c r="J1" t="s">
        <v>242</v>
      </c>
      <c r="K1" t="s">
        <v>243</v>
      </c>
      <c r="L1" t="s">
        <v>249</v>
      </c>
      <c r="M1" t="s">
        <v>256</v>
      </c>
      <c r="N1" t="s">
        <v>233</v>
      </c>
    </row>
    <row r="2" spans="1:14" x14ac:dyDescent="0.25">
      <c r="A2" s="22" t="s">
        <v>1273</v>
      </c>
      <c r="B2" s="2">
        <f>VLOOKUP(A2,Players[Name]:Players[PlayerId],2,FALSE)</f>
        <v>4</v>
      </c>
      <c r="C2" s="16">
        <v>2017</v>
      </c>
      <c r="D2">
        <v>4</v>
      </c>
      <c r="E2">
        <v>272</v>
      </c>
      <c r="F2">
        <v>1213</v>
      </c>
      <c r="G2">
        <v>9.9</v>
      </c>
      <c r="H2">
        <v>72.5</v>
      </c>
      <c r="I2">
        <v>696</v>
      </c>
      <c r="J2">
        <v>2</v>
      </c>
      <c r="K2">
        <v>2.9</v>
      </c>
      <c r="L2" s="16">
        <v>296.58999999999997</v>
      </c>
      <c r="M2" s="2">
        <f>VLOOKUP(RBStats[Year],Years[],2,FALSE)</f>
        <v>1</v>
      </c>
      <c r="N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(4,1,4,296.59,272,1213,9.9,72.5,696,2,2.9)</v>
      </c>
    </row>
    <row r="3" spans="1:14" x14ac:dyDescent="0.25">
      <c r="A3" s="22" t="s">
        <v>1273</v>
      </c>
      <c r="B3" s="2">
        <f>VLOOKUP(A3,Players[Name]:Players[PlayerId],2,FALSE)</f>
        <v>4</v>
      </c>
      <c r="C3" s="16">
        <v>2016</v>
      </c>
      <c r="D3">
        <v>2</v>
      </c>
      <c r="E3">
        <v>293</v>
      </c>
      <c r="F3">
        <v>1239</v>
      </c>
      <c r="G3">
        <v>16</v>
      </c>
      <c r="H3">
        <v>80</v>
      </c>
      <c r="I3">
        <v>879</v>
      </c>
      <c r="J3">
        <v>4</v>
      </c>
      <c r="K3">
        <v>3</v>
      </c>
      <c r="L3" s="16">
        <v>386.36</v>
      </c>
      <c r="M3" s="2">
        <f>VLOOKUP(RBStats[Year],Years[],2,FALSE)</f>
        <v>2</v>
      </c>
      <c r="N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(4,2,2,386.36,293,1239,16,80,879,4,3)</v>
      </c>
    </row>
    <row r="4" spans="1:14" x14ac:dyDescent="0.25">
      <c r="A4" s="22" t="s">
        <v>1273</v>
      </c>
      <c r="B4" s="2">
        <f>VLOOKUP(A4,Players[Name]:Players[PlayerId],2,FALSE)</f>
        <v>4</v>
      </c>
      <c r="C4" s="16">
        <v>2015</v>
      </c>
      <c r="D4">
        <v>48</v>
      </c>
      <c r="E4">
        <v>125</v>
      </c>
      <c r="F4">
        <v>581</v>
      </c>
      <c r="G4">
        <v>8</v>
      </c>
      <c r="H4">
        <v>36</v>
      </c>
      <c r="I4">
        <v>457</v>
      </c>
      <c r="J4">
        <v>4</v>
      </c>
      <c r="K4">
        <v>1</v>
      </c>
      <c r="L4" s="16">
        <v>189.58</v>
      </c>
      <c r="M4" s="2">
        <f>VLOOKUP(RBStats[Year],Years[],2,FALSE)</f>
        <v>3</v>
      </c>
      <c r="N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(4,3,48,189.58,125,581,8,36,457,4,1)</v>
      </c>
    </row>
    <row r="5" spans="1:14" x14ac:dyDescent="0.25">
      <c r="A5" s="22" t="s">
        <v>592</v>
      </c>
      <c r="B5" s="2">
        <f>VLOOKUP(A5,Players[Name]:Players[PlayerId],2,FALSE)</f>
        <v>6</v>
      </c>
      <c r="C5" s="16">
        <v>2017</v>
      </c>
      <c r="D5">
        <v>6</v>
      </c>
      <c r="E5">
        <v>256</v>
      </c>
      <c r="F5">
        <v>1274</v>
      </c>
      <c r="G5">
        <v>9.1999999999999993</v>
      </c>
      <c r="H5">
        <v>71.7</v>
      </c>
      <c r="I5">
        <v>594</v>
      </c>
      <c r="J5">
        <v>2</v>
      </c>
      <c r="K5">
        <v>1</v>
      </c>
      <c r="L5" s="16">
        <v>290.81</v>
      </c>
      <c r="M5" s="2">
        <f>VLOOKUP(RBStats[Year],Years[],2,FALSE)</f>
        <v>1</v>
      </c>
      <c r="N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(6,1,6,290.81,256,1274,9.2,71.7,594,2,1)</v>
      </c>
    </row>
    <row r="6" spans="1:14" x14ac:dyDescent="0.25">
      <c r="A6" s="22" t="s">
        <v>592</v>
      </c>
      <c r="B6" s="2">
        <f>VLOOKUP(A6,Players[Name]:Players[PlayerId],2,FALSE)</f>
        <v>6</v>
      </c>
      <c r="C6" s="16">
        <v>2016</v>
      </c>
      <c r="D6">
        <v>6</v>
      </c>
      <c r="E6">
        <v>261</v>
      </c>
      <c r="F6">
        <v>1268</v>
      </c>
      <c r="G6">
        <v>7</v>
      </c>
      <c r="H6">
        <v>75</v>
      </c>
      <c r="I6">
        <v>616</v>
      </c>
      <c r="J6">
        <v>2</v>
      </c>
      <c r="K6">
        <v>1</v>
      </c>
      <c r="L6" s="16">
        <v>317.29000000000002</v>
      </c>
      <c r="M6" s="2">
        <f>VLOOKUP(RBStats[Year],Years[],2,FALSE)</f>
        <v>2</v>
      </c>
      <c r="N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(6,2,6,317.29,261,1268,7,75,616,2,1)</v>
      </c>
    </row>
    <row r="7" spans="1:14" x14ac:dyDescent="0.25">
      <c r="A7" s="22" t="s">
        <v>592</v>
      </c>
      <c r="B7" s="2">
        <f>VLOOKUP(A7,Players[Name]:Players[PlayerId],2,FALSE)</f>
        <v>6</v>
      </c>
      <c r="C7" s="16">
        <v>2015</v>
      </c>
      <c r="D7">
        <v>150</v>
      </c>
      <c r="E7">
        <v>113</v>
      </c>
      <c r="F7">
        <v>556</v>
      </c>
      <c r="G7">
        <v>3</v>
      </c>
      <c r="H7">
        <v>24</v>
      </c>
      <c r="I7">
        <v>136</v>
      </c>
      <c r="J7">
        <v>0</v>
      </c>
      <c r="K7">
        <v>0</v>
      </c>
      <c r="L7" s="16">
        <v>118.49</v>
      </c>
      <c r="M7" s="2">
        <f>VLOOKUP(RBStats[Year],Years[],2,FALSE)</f>
        <v>3</v>
      </c>
      <c r="N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(6,3,150,118.49,113,556,3,24,136,0,0)</v>
      </c>
    </row>
    <row r="8" spans="1:14" x14ac:dyDescent="0.25">
      <c r="A8" s="22" t="s">
        <v>592</v>
      </c>
      <c r="B8" s="2">
        <f>VLOOKUP(A8,Players[Name]:Players[PlayerId],2,FALSE)</f>
        <v>6</v>
      </c>
      <c r="C8" s="16">
        <v>2014</v>
      </c>
      <c r="D8">
        <v>4</v>
      </c>
      <c r="E8">
        <v>290</v>
      </c>
      <c r="F8">
        <v>1361</v>
      </c>
      <c r="G8">
        <v>8</v>
      </c>
      <c r="H8">
        <v>83</v>
      </c>
      <c r="I8">
        <v>854</v>
      </c>
      <c r="J8">
        <v>3</v>
      </c>
      <c r="K8">
        <v>0</v>
      </c>
      <c r="L8" s="21">
        <v>353.71</v>
      </c>
      <c r="M8" s="2">
        <f>VLOOKUP(RBStats[Year],Years[],2,FALSE)</f>
        <v>4</v>
      </c>
      <c r="N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(6,4,4,353.71,290,1361,8,83,854,3,0)</v>
      </c>
    </row>
    <row r="9" spans="1:14" x14ac:dyDescent="0.25">
      <c r="A9" s="22" t="s">
        <v>592</v>
      </c>
      <c r="B9" s="2">
        <f>VLOOKUP(A9,Players[Name]:Players[PlayerId],2,FALSE)</f>
        <v>6</v>
      </c>
      <c r="C9" s="16">
        <v>2013</v>
      </c>
      <c r="D9">
        <v>44</v>
      </c>
      <c r="E9">
        <v>244</v>
      </c>
      <c r="F9">
        <v>860</v>
      </c>
      <c r="G9">
        <v>8</v>
      </c>
      <c r="H9">
        <v>45</v>
      </c>
      <c r="I9">
        <v>399</v>
      </c>
      <c r="J9">
        <v>0</v>
      </c>
      <c r="K9">
        <v>1</v>
      </c>
      <c r="L9" s="21">
        <v>215.96</v>
      </c>
      <c r="M9" s="2">
        <f>VLOOKUP(RBStats[Year],Years[],2,FALSE)</f>
        <v>5</v>
      </c>
      <c r="N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(6,5,44,215.96,244,860,8,45,399,0,1)</v>
      </c>
    </row>
    <row r="10" spans="1:14" x14ac:dyDescent="0.25">
      <c r="A10" s="22" t="s">
        <v>547</v>
      </c>
      <c r="B10" s="2">
        <f>VLOOKUP(A10,Players[Name]:Players[PlayerId],2,FALSE)</f>
        <v>20</v>
      </c>
      <c r="C10" s="16">
        <v>2017</v>
      </c>
      <c r="D10">
        <v>20</v>
      </c>
      <c r="E10">
        <v>272</v>
      </c>
      <c r="F10">
        <v>1224</v>
      </c>
      <c r="G10">
        <v>8.9</v>
      </c>
      <c r="H10">
        <v>37.4</v>
      </c>
      <c r="I10">
        <v>307</v>
      </c>
      <c r="J10">
        <v>1</v>
      </c>
      <c r="K10">
        <v>1</v>
      </c>
      <c r="L10" s="16">
        <v>235.85</v>
      </c>
      <c r="M10" s="2">
        <f>VLOOKUP(RBStats[Year],Years[],2,FALSE)</f>
        <v>1</v>
      </c>
      <c r="N1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(20,1,20,235.85,272,1224,8.9,37.4,307,1,1)</v>
      </c>
    </row>
    <row r="11" spans="1:14" x14ac:dyDescent="0.25">
      <c r="A11" s="22" t="s">
        <v>547</v>
      </c>
      <c r="B11" s="2">
        <f>VLOOKUP(A11,Players[Name]:Players[PlayerId],2,FALSE)</f>
        <v>20</v>
      </c>
      <c r="C11" s="16">
        <v>2016</v>
      </c>
      <c r="D11">
        <v>26</v>
      </c>
      <c r="E11">
        <v>260</v>
      </c>
      <c r="F11">
        <v>1272</v>
      </c>
      <c r="G11">
        <v>8</v>
      </c>
      <c r="H11">
        <v>27</v>
      </c>
      <c r="I11">
        <v>151</v>
      </c>
      <c r="J11">
        <v>0</v>
      </c>
      <c r="K11">
        <v>1</v>
      </c>
      <c r="L11" s="16">
        <v>242.64</v>
      </c>
      <c r="M11" s="2">
        <f>VLOOKUP(RBStats[Year],Years[],2,FALSE)</f>
        <v>2</v>
      </c>
      <c r="N1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(20,2,26,242.64,260,1272,8,27,151,0,1)</v>
      </c>
    </row>
    <row r="12" spans="1:14" x14ac:dyDescent="0.25">
      <c r="A12" s="22" t="s">
        <v>89</v>
      </c>
      <c r="B12" s="2">
        <f>VLOOKUP(A12,Players[Name]:Players[PlayerId],2,FALSE)</f>
        <v>21</v>
      </c>
      <c r="C12" s="16">
        <v>2017</v>
      </c>
      <c r="D12">
        <v>21</v>
      </c>
      <c r="E12">
        <v>255</v>
      </c>
      <c r="F12">
        <v>1156</v>
      </c>
      <c r="G12">
        <v>8.1999999999999993</v>
      </c>
      <c r="H12">
        <v>41.8</v>
      </c>
      <c r="I12">
        <v>328</v>
      </c>
      <c r="J12">
        <v>1</v>
      </c>
      <c r="K12">
        <v>0</v>
      </c>
      <c r="L12" s="16">
        <v>231.62</v>
      </c>
      <c r="M12" s="2">
        <f>VLOOKUP(RBStats[Year],Years[],2,FALSE)</f>
        <v>1</v>
      </c>
      <c r="N1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(21,1,21,231.62,255,1156,8.2,41.8,328,1,0)</v>
      </c>
    </row>
    <row r="13" spans="1:14" x14ac:dyDescent="0.25">
      <c r="A13" s="22" t="s">
        <v>89</v>
      </c>
      <c r="B13" s="2">
        <f>VLOOKUP(A13,Players[Name]:Players[PlayerId],2,FALSE)</f>
        <v>21</v>
      </c>
      <c r="C13" s="16">
        <v>2016</v>
      </c>
      <c r="D13">
        <v>9</v>
      </c>
      <c r="E13">
        <v>293</v>
      </c>
      <c r="F13">
        <v>1287</v>
      </c>
      <c r="G13">
        <v>9</v>
      </c>
      <c r="H13">
        <v>53</v>
      </c>
      <c r="I13">
        <v>377</v>
      </c>
      <c r="J13">
        <v>3</v>
      </c>
      <c r="K13">
        <v>1</v>
      </c>
      <c r="L13" s="16">
        <v>306.88</v>
      </c>
      <c r="M13" s="2">
        <f>VLOOKUP(RBStats[Year],Years[],2,FALSE)</f>
        <v>2</v>
      </c>
      <c r="N1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(21,2,9,306.88,293,1287,9,53,377,3,1)</v>
      </c>
    </row>
    <row r="14" spans="1:14" x14ac:dyDescent="0.25">
      <c r="A14" s="22" t="s">
        <v>89</v>
      </c>
      <c r="B14" s="2">
        <f>VLOOKUP(A14,Players[Name]:Players[PlayerId],2,FALSE)</f>
        <v>21</v>
      </c>
      <c r="C14" s="16">
        <v>2015</v>
      </c>
      <c r="D14">
        <v>56</v>
      </c>
      <c r="E14">
        <v>193</v>
      </c>
      <c r="F14">
        <v>702</v>
      </c>
      <c r="G14">
        <v>6</v>
      </c>
      <c r="H14">
        <v>44</v>
      </c>
      <c r="I14">
        <v>322</v>
      </c>
      <c r="J14">
        <v>1</v>
      </c>
      <c r="K14">
        <v>2</v>
      </c>
      <c r="L14" s="16">
        <v>183.23</v>
      </c>
      <c r="M14" s="2">
        <f>VLOOKUP(RBStats[Year],Years[],2,FALSE)</f>
        <v>3</v>
      </c>
      <c r="N1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(21,3,56,183.23,193,702,6,44,322,1,2)</v>
      </c>
    </row>
    <row r="15" spans="1:14" x14ac:dyDescent="0.25">
      <c r="A15" s="22" t="s">
        <v>89</v>
      </c>
      <c r="B15" s="2">
        <f>VLOOKUP(A15,Players[Name]:Players[PlayerId],2,FALSE)</f>
        <v>21</v>
      </c>
      <c r="C15" s="16">
        <v>2014</v>
      </c>
      <c r="D15">
        <v>3</v>
      </c>
      <c r="E15">
        <v>392</v>
      </c>
      <c r="F15">
        <v>1845</v>
      </c>
      <c r="G15">
        <v>13</v>
      </c>
      <c r="H15">
        <v>57</v>
      </c>
      <c r="I15">
        <v>416</v>
      </c>
      <c r="J15">
        <v>0</v>
      </c>
      <c r="K15">
        <v>5</v>
      </c>
      <c r="L15" s="21">
        <v>391.89</v>
      </c>
      <c r="M15" s="2">
        <f>VLOOKUP(RBStats[Year],Years[],2,FALSE)</f>
        <v>4</v>
      </c>
      <c r="N1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(21,4,3,391.89,392,1845,13,57,416,0,5)</v>
      </c>
    </row>
    <row r="16" spans="1:14" x14ac:dyDescent="0.25">
      <c r="A16" s="22" t="s">
        <v>89</v>
      </c>
      <c r="B16" s="2">
        <f>VLOOKUP(A16,Players[Name]:Players[PlayerId],2,FALSE)</f>
        <v>21</v>
      </c>
      <c r="C16" s="16">
        <v>2013</v>
      </c>
      <c r="D16">
        <v>23</v>
      </c>
      <c r="E16">
        <v>217</v>
      </c>
      <c r="F16">
        <v>1121</v>
      </c>
      <c r="G16">
        <v>9</v>
      </c>
      <c r="H16">
        <v>53</v>
      </c>
      <c r="I16">
        <v>350</v>
      </c>
      <c r="J16">
        <v>1</v>
      </c>
      <c r="K16">
        <v>1</v>
      </c>
      <c r="L16" s="21">
        <v>250.3</v>
      </c>
      <c r="M16" s="2">
        <f>VLOOKUP(RBStats[Year],Years[],2,FALSE)</f>
        <v>5</v>
      </c>
      <c r="N1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(21,5,23,250.3,217,1121,9,53,350,1,1)</v>
      </c>
    </row>
    <row r="17" spans="1:14" x14ac:dyDescent="0.25">
      <c r="A17" s="22" t="s">
        <v>376</v>
      </c>
      <c r="B17" s="2">
        <f>VLOOKUP(A17,Players[Name]:Players[PlayerId],2,FALSE)</f>
        <v>23</v>
      </c>
      <c r="C17" s="16">
        <v>2017</v>
      </c>
      <c r="D17">
        <v>23</v>
      </c>
      <c r="E17">
        <v>256</v>
      </c>
      <c r="F17">
        <v>1060</v>
      </c>
      <c r="G17">
        <v>8.8000000000000007</v>
      </c>
      <c r="H17">
        <v>42.9</v>
      </c>
      <c r="I17">
        <v>378</v>
      </c>
      <c r="J17">
        <v>1</v>
      </c>
      <c r="K17">
        <v>2</v>
      </c>
      <c r="L17" s="16">
        <v>229.43</v>
      </c>
      <c r="M17" s="2">
        <f>VLOOKUP(RBStats[Year],Years[],2,FALSE)</f>
        <v>1</v>
      </c>
      <c r="N1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(23,1,23,229.43,256,1060,8.8,42.9,378,1,2)</v>
      </c>
    </row>
    <row r="18" spans="1:14" x14ac:dyDescent="0.25">
      <c r="A18" s="22" t="s">
        <v>376</v>
      </c>
      <c r="B18" s="2">
        <f>VLOOKUP(A18,Players[Name]:Players[PlayerId],2,FALSE)</f>
        <v>23</v>
      </c>
      <c r="C18" s="16">
        <v>2016</v>
      </c>
      <c r="D18">
        <v>21</v>
      </c>
      <c r="E18">
        <v>254</v>
      </c>
      <c r="F18">
        <v>997</v>
      </c>
      <c r="G18">
        <v>10</v>
      </c>
      <c r="H18">
        <v>41</v>
      </c>
      <c r="I18">
        <v>419</v>
      </c>
      <c r="J18">
        <v>2</v>
      </c>
      <c r="K18">
        <v>2</v>
      </c>
      <c r="L18" s="16">
        <v>254.11</v>
      </c>
      <c r="M18" s="2">
        <f>VLOOKUP(RBStats[Year],Years[],2,FALSE)</f>
        <v>2</v>
      </c>
      <c r="N1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(23,2,21,254.11,254,997,10,41,419,2,2)</v>
      </c>
    </row>
    <row r="19" spans="1:14" x14ac:dyDescent="0.25">
      <c r="A19" s="22" t="s">
        <v>376</v>
      </c>
      <c r="B19" s="2">
        <f>VLOOKUP(A19,Players[Name]:Players[PlayerId],2,FALSE)</f>
        <v>23</v>
      </c>
      <c r="C19" s="16">
        <v>2015</v>
      </c>
      <c r="D19">
        <v>164</v>
      </c>
      <c r="E19">
        <v>184</v>
      </c>
      <c r="F19">
        <v>641</v>
      </c>
      <c r="G19">
        <v>0</v>
      </c>
      <c r="H19">
        <v>33</v>
      </c>
      <c r="I19">
        <v>192</v>
      </c>
      <c r="J19">
        <v>0</v>
      </c>
      <c r="K19">
        <v>4</v>
      </c>
      <c r="L19" s="16">
        <v>110.73</v>
      </c>
      <c r="M19" s="2">
        <f>VLOOKUP(RBStats[Year],Years[],2,FALSE)</f>
        <v>3</v>
      </c>
      <c r="N1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(23,3,164,110.73,184,641,0,33,192,0,4)</v>
      </c>
    </row>
    <row r="20" spans="1:14" x14ac:dyDescent="0.25">
      <c r="A20" s="22" t="s">
        <v>394</v>
      </c>
      <c r="B20" s="2">
        <f>VLOOKUP(A20,Players[Name]:Players[PlayerId],2,FALSE)</f>
        <v>24</v>
      </c>
      <c r="C20" s="16">
        <v>2017</v>
      </c>
      <c r="D20">
        <v>24</v>
      </c>
      <c r="E20">
        <v>224</v>
      </c>
      <c r="F20">
        <v>1022</v>
      </c>
      <c r="G20">
        <v>7.9</v>
      </c>
      <c r="H20">
        <v>48.2</v>
      </c>
      <c r="I20">
        <v>456</v>
      </c>
      <c r="J20">
        <v>1</v>
      </c>
      <c r="K20">
        <v>1</v>
      </c>
      <c r="L20" s="16">
        <v>224.7</v>
      </c>
      <c r="M20" s="2">
        <f>VLOOKUP(RBStats[Year],Years[],2,FALSE)</f>
        <v>1</v>
      </c>
      <c r="N2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(24,1,24,224.7,224,1022,7.9,48.2,456,1,1)</v>
      </c>
    </row>
    <row r="21" spans="1:14" x14ac:dyDescent="0.25">
      <c r="A21" s="22" t="s">
        <v>394</v>
      </c>
      <c r="B21" s="2">
        <f>VLOOKUP(A21,Players[Name]:Players[PlayerId],2,FALSE)</f>
        <v>24</v>
      </c>
      <c r="C21" s="16">
        <v>2016</v>
      </c>
      <c r="D21">
        <v>14</v>
      </c>
      <c r="E21">
        <v>227</v>
      </c>
      <c r="F21">
        <v>1079</v>
      </c>
      <c r="G21">
        <v>11</v>
      </c>
      <c r="H21">
        <v>54</v>
      </c>
      <c r="I21">
        <v>462</v>
      </c>
      <c r="J21">
        <v>2</v>
      </c>
      <c r="K21">
        <v>1</v>
      </c>
      <c r="L21" s="16">
        <v>269.18</v>
      </c>
      <c r="M21" s="2">
        <f>VLOOKUP(RBStats[Year],Years[],2,FALSE)</f>
        <v>2</v>
      </c>
      <c r="N2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(24,2,14,269.18,227,1079,11,54,462,2,1)</v>
      </c>
    </row>
    <row r="22" spans="1:14" x14ac:dyDescent="0.25">
      <c r="A22" s="22" t="s">
        <v>394</v>
      </c>
      <c r="B22" s="2">
        <f>VLOOKUP(A22,Players[Name]:Players[PlayerId],2,FALSE)</f>
        <v>24</v>
      </c>
      <c r="C22" s="16">
        <v>2015</v>
      </c>
      <c r="D22">
        <v>7</v>
      </c>
      <c r="E22">
        <v>265</v>
      </c>
      <c r="F22">
        <v>1056</v>
      </c>
      <c r="G22">
        <v>11</v>
      </c>
      <c r="H22">
        <v>73</v>
      </c>
      <c r="I22">
        <v>578</v>
      </c>
      <c r="J22">
        <v>3</v>
      </c>
      <c r="K22">
        <v>2</v>
      </c>
      <c r="L22" s="16">
        <v>315.17</v>
      </c>
      <c r="M22" s="2">
        <f>VLOOKUP(RBStats[Year],Years[],2,FALSE)</f>
        <v>3</v>
      </c>
      <c r="N2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(24,3,7,315.17,265,1056,11,73,578,3,2)</v>
      </c>
    </row>
    <row r="23" spans="1:14" x14ac:dyDescent="0.25">
      <c r="A23" s="22" t="s">
        <v>394</v>
      </c>
      <c r="B23" s="2">
        <f>VLOOKUP(A23,Players[Name]:Players[PlayerId],2,FALSE)</f>
        <v>24</v>
      </c>
      <c r="C23" s="16">
        <v>2014</v>
      </c>
      <c r="D23">
        <v>262</v>
      </c>
      <c r="E23">
        <v>65</v>
      </c>
      <c r="F23">
        <v>248</v>
      </c>
      <c r="G23">
        <v>1</v>
      </c>
      <c r="H23">
        <v>30</v>
      </c>
      <c r="I23">
        <v>225</v>
      </c>
      <c r="J23">
        <v>1</v>
      </c>
      <c r="K23">
        <v>1</v>
      </c>
      <c r="L23" s="21">
        <v>77.650000000000006</v>
      </c>
      <c r="M23" s="2">
        <f>VLOOKUP(RBStats[Year],Years[],2,FALSE)</f>
        <v>4</v>
      </c>
      <c r="N2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(24,4,262,77.65,65,248,1,30,225,1,1)</v>
      </c>
    </row>
    <row r="24" spans="1:14" x14ac:dyDescent="0.25">
      <c r="A24" s="22" t="s">
        <v>20</v>
      </c>
      <c r="B24" s="2">
        <f>VLOOKUP(A24,Players[Name]:Players[PlayerId],2,FALSE)</f>
        <v>26</v>
      </c>
      <c r="C24" s="16">
        <v>2017</v>
      </c>
      <c r="D24">
        <v>26</v>
      </c>
      <c r="E24">
        <v>240</v>
      </c>
      <c r="F24">
        <v>1106</v>
      </c>
      <c r="G24">
        <v>7.5</v>
      </c>
      <c r="H24">
        <v>37.6</v>
      </c>
      <c r="I24">
        <v>323</v>
      </c>
      <c r="J24">
        <v>1.9</v>
      </c>
      <c r="K24">
        <v>1</v>
      </c>
      <c r="L24" s="16">
        <v>222.19</v>
      </c>
      <c r="M24" s="2">
        <f>VLOOKUP(RBStats[Year],Years[],2,FALSE)</f>
        <v>1</v>
      </c>
      <c r="N2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(26,1,26,222.19,240,1106,7.5,37.6,323,1.9,1)</v>
      </c>
    </row>
    <row r="25" spans="1:14" x14ac:dyDescent="0.25">
      <c r="A25" s="22" t="s">
        <v>20</v>
      </c>
      <c r="B25" s="2">
        <f>VLOOKUP(A25,Players[Name]:Players[PlayerId],2,FALSE)</f>
        <v>26</v>
      </c>
      <c r="C25" s="16">
        <v>2016</v>
      </c>
      <c r="D25">
        <v>8</v>
      </c>
      <c r="E25">
        <v>234</v>
      </c>
      <c r="F25">
        <v>1267</v>
      </c>
      <c r="G25">
        <v>13</v>
      </c>
      <c r="H25">
        <v>50</v>
      </c>
      <c r="I25">
        <v>356</v>
      </c>
      <c r="J25">
        <v>1</v>
      </c>
      <c r="K25">
        <v>0</v>
      </c>
      <c r="L25" s="16">
        <v>307.08999999999997</v>
      </c>
      <c r="M25" s="2">
        <f>VLOOKUP(RBStats[Year],Years[],2,FALSE)</f>
        <v>2</v>
      </c>
      <c r="N2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(26,2,8,307.09,234,1267,13,50,356,1,0)</v>
      </c>
    </row>
    <row r="26" spans="1:14" x14ac:dyDescent="0.25">
      <c r="A26" s="22" t="s">
        <v>20</v>
      </c>
      <c r="B26" s="2">
        <f>VLOOKUP(A26,Players[Name]:Players[PlayerId],2,FALSE)</f>
        <v>26</v>
      </c>
      <c r="C26" s="16">
        <v>2015</v>
      </c>
      <c r="D26">
        <v>58</v>
      </c>
      <c r="E26">
        <v>203</v>
      </c>
      <c r="F26">
        <v>895</v>
      </c>
      <c r="G26">
        <v>3</v>
      </c>
      <c r="H26">
        <v>32</v>
      </c>
      <c r="I26">
        <v>292</v>
      </c>
      <c r="J26">
        <v>2</v>
      </c>
      <c r="K26">
        <v>2</v>
      </c>
      <c r="L26" s="16">
        <v>182.18</v>
      </c>
      <c r="M26" s="2">
        <f>VLOOKUP(RBStats[Year],Years[],2,FALSE)</f>
        <v>3</v>
      </c>
      <c r="N2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(26,3,58,182.18,203,895,3,32,292,2,2)</v>
      </c>
    </row>
    <row r="27" spans="1:14" x14ac:dyDescent="0.25">
      <c r="A27" s="22" t="s">
        <v>20</v>
      </c>
      <c r="B27" s="2">
        <f>VLOOKUP(A27,Players[Name]:Players[PlayerId],2,FALSE)</f>
        <v>26</v>
      </c>
      <c r="C27" s="16">
        <v>2014</v>
      </c>
      <c r="D27">
        <v>45</v>
      </c>
      <c r="E27">
        <v>312</v>
      </c>
      <c r="F27">
        <v>1319</v>
      </c>
      <c r="G27">
        <v>5</v>
      </c>
      <c r="H27">
        <v>28</v>
      </c>
      <c r="I27">
        <v>155</v>
      </c>
      <c r="J27">
        <v>0</v>
      </c>
      <c r="K27">
        <v>3</v>
      </c>
      <c r="L27" s="21">
        <v>222.15</v>
      </c>
      <c r="M27" s="2">
        <f>VLOOKUP(RBStats[Year],Years[],2,FALSE)</f>
        <v>4</v>
      </c>
      <c r="N2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(26,4,45,222.15,312,1319,5,28,155,0,3)</v>
      </c>
    </row>
    <row r="28" spans="1:14" x14ac:dyDescent="0.25">
      <c r="A28" s="22" t="s">
        <v>20</v>
      </c>
      <c r="B28" s="2">
        <f>VLOOKUP(A28,Players[Name]:Players[PlayerId],2,FALSE)</f>
        <v>26</v>
      </c>
      <c r="C28" s="16">
        <v>2013</v>
      </c>
      <c r="D28">
        <v>4</v>
      </c>
      <c r="E28">
        <v>314</v>
      </c>
      <c r="F28">
        <v>1607</v>
      </c>
      <c r="G28">
        <v>9</v>
      </c>
      <c r="H28">
        <v>52</v>
      </c>
      <c r="I28">
        <v>539</v>
      </c>
      <c r="J28">
        <v>2</v>
      </c>
      <c r="K28">
        <v>1</v>
      </c>
      <c r="L28" s="21">
        <v>336.41</v>
      </c>
      <c r="M28" s="2">
        <f>VLOOKUP(RBStats[Year],Years[],2,FALSE)</f>
        <v>5</v>
      </c>
      <c r="N2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(26,5,4,336.41,314,1607,9,52,539,2,1)</v>
      </c>
    </row>
    <row r="29" spans="1:14" x14ac:dyDescent="0.25">
      <c r="A29" s="22" t="s">
        <v>602</v>
      </c>
      <c r="B29" s="2">
        <f>VLOOKUP(A29,Players[Name]:Players[PlayerId],2,FALSE)</f>
        <v>27</v>
      </c>
      <c r="C29" s="16">
        <v>2017</v>
      </c>
      <c r="D29">
        <v>27</v>
      </c>
      <c r="E29">
        <v>256</v>
      </c>
      <c r="F29">
        <v>1127</v>
      </c>
      <c r="G29">
        <v>8.4</v>
      </c>
      <c r="H29">
        <v>31.6</v>
      </c>
      <c r="I29">
        <v>267</v>
      </c>
      <c r="J29">
        <v>0.9</v>
      </c>
      <c r="K29">
        <v>0</v>
      </c>
      <c r="L29" s="16">
        <v>218.34</v>
      </c>
      <c r="M29" s="2">
        <f>VLOOKUP(RBStats[Year],Years[],2,FALSE)</f>
        <v>1</v>
      </c>
      <c r="N2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(27,1,27,218.34,256,1127,8.4,31.6,267,0.9,0)</v>
      </c>
    </row>
    <row r="30" spans="1:14" x14ac:dyDescent="0.25">
      <c r="A30" s="22" t="s">
        <v>602</v>
      </c>
      <c r="B30" s="2">
        <f>VLOOKUP(A30,Players[Name]:Players[PlayerId],2,FALSE)</f>
        <v>27</v>
      </c>
      <c r="C30" s="16">
        <v>2016</v>
      </c>
      <c r="D30">
        <v>24</v>
      </c>
      <c r="E30">
        <v>252</v>
      </c>
      <c r="F30">
        <v>1313</v>
      </c>
      <c r="G30">
        <v>6</v>
      </c>
      <c r="H30">
        <v>29</v>
      </c>
      <c r="I30">
        <v>298</v>
      </c>
      <c r="J30">
        <v>1</v>
      </c>
      <c r="K30">
        <v>1</v>
      </c>
      <c r="L30" s="16">
        <v>244.57</v>
      </c>
      <c r="M30" s="2">
        <f>VLOOKUP(RBStats[Year],Years[],2,FALSE)</f>
        <v>2</v>
      </c>
      <c r="N3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(27,2,24,244.57,252,1313,6,29,298,1,1)</v>
      </c>
    </row>
    <row r="31" spans="1:14" x14ac:dyDescent="0.25">
      <c r="A31" s="22" t="s">
        <v>1051</v>
      </c>
      <c r="B31" s="2">
        <f>VLOOKUP(A31,Players[Name]:Players[PlayerId],2,FALSE)</f>
        <v>29</v>
      </c>
      <c r="C31" s="16">
        <v>2017</v>
      </c>
      <c r="D31">
        <v>29</v>
      </c>
      <c r="E31">
        <v>254</v>
      </c>
      <c r="F31">
        <v>1122</v>
      </c>
      <c r="G31">
        <v>9.6</v>
      </c>
      <c r="H31">
        <v>25.7</v>
      </c>
      <c r="I31">
        <v>249</v>
      </c>
      <c r="J31">
        <v>1.1000000000000001</v>
      </c>
      <c r="K31">
        <v>1.1000000000000001</v>
      </c>
      <c r="L31" s="16">
        <v>217.27</v>
      </c>
      <c r="M31" s="2">
        <f>VLOOKUP(RBStats[Year],Years[],2,FALSE)</f>
        <v>1</v>
      </c>
      <c r="N3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(29,1,29,217.27,254,1122,9.6,25.7,249,1.1,1.1)</v>
      </c>
    </row>
    <row r="32" spans="1:14" x14ac:dyDescent="0.25">
      <c r="A32" s="22" t="s">
        <v>384</v>
      </c>
      <c r="B32" s="2">
        <f>VLOOKUP(A32,Players[Name]:Players[PlayerId],2,FALSE)</f>
        <v>32</v>
      </c>
      <c r="C32" s="16">
        <v>2017</v>
      </c>
      <c r="D32">
        <v>32</v>
      </c>
      <c r="E32">
        <v>272</v>
      </c>
      <c r="F32">
        <v>1058</v>
      </c>
      <c r="G32">
        <v>7.4</v>
      </c>
      <c r="H32">
        <v>35.200000000000003</v>
      </c>
      <c r="I32">
        <v>288</v>
      </c>
      <c r="J32">
        <v>0.9</v>
      </c>
      <c r="K32">
        <v>1.9</v>
      </c>
      <c r="L32" s="16">
        <v>213.67</v>
      </c>
      <c r="M32" s="2">
        <f>VLOOKUP(RBStats[Year],Years[],2,FALSE)</f>
        <v>1</v>
      </c>
      <c r="N3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(32,1,32,213.67,272,1058,7.4,35.2,288,0.9,1.9)</v>
      </c>
    </row>
    <row r="33" spans="1:14" x14ac:dyDescent="0.25">
      <c r="A33" s="22" t="s">
        <v>384</v>
      </c>
      <c r="B33" s="2">
        <f>VLOOKUP(A33,Players[Name]:Players[PlayerId],2,FALSE)</f>
        <v>32</v>
      </c>
      <c r="C33" s="16">
        <v>2016</v>
      </c>
      <c r="D33">
        <v>41</v>
      </c>
      <c r="E33">
        <v>278</v>
      </c>
      <c r="F33">
        <v>885</v>
      </c>
      <c r="G33">
        <v>6</v>
      </c>
      <c r="H33">
        <v>43</v>
      </c>
      <c r="I33">
        <v>327</v>
      </c>
      <c r="J33">
        <v>0</v>
      </c>
      <c r="K33">
        <v>1</v>
      </c>
      <c r="L33" s="16">
        <v>203.83</v>
      </c>
      <c r="M33" s="2">
        <f>VLOOKUP(RBStats[Year],Years[],2,FALSE)</f>
        <v>2</v>
      </c>
      <c r="N3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(32,2,41,203.83,278,885,6,43,327,0,1)</v>
      </c>
    </row>
    <row r="34" spans="1:14" x14ac:dyDescent="0.25">
      <c r="A34" s="22" t="s">
        <v>384</v>
      </c>
      <c r="B34" s="2">
        <f>VLOOKUP(A34,Players[Name]:Players[PlayerId],2,FALSE)</f>
        <v>32</v>
      </c>
      <c r="C34" s="16">
        <v>2015</v>
      </c>
      <c r="D34">
        <v>31</v>
      </c>
      <c r="E34">
        <v>229</v>
      </c>
      <c r="F34">
        <v>1106</v>
      </c>
      <c r="G34">
        <v>10</v>
      </c>
      <c r="H34">
        <v>21</v>
      </c>
      <c r="I34">
        <v>188</v>
      </c>
      <c r="J34">
        <v>0</v>
      </c>
      <c r="K34">
        <v>1</v>
      </c>
      <c r="L34" s="16">
        <v>224.07</v>
      </c>
      <c r="M34" s="2">
        <f>VLOOKUP(RBStats[Year],Years[],2,FALSE)</f>
        <v>3</v>
      </c>
      <c r="N3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(32,3,31,224.07,229,1106,10,21,188,0,1)</v>
      </c>
    </row>
    <row r="35" spans="1:14" x14ac:dyDescent="0.25">
      <c r="A35" s="22" t="s">
        <v>378</v>
      </c>
      <c r="B35" s="2">
        <f>VLOOKUP(A35,Players[Name]:Players[PlayerId],2,FALSE)</f>
        <v>44</v>
      </c>
      <c r="C35" s="16">
        <v>2017</v>
      </c>
      <c r="D35">
        <v>44</v>
      </c>
      <c r="E35">
        <v>224</v>
      </c>
      <c r="F35">
        <v>934</v>
      </c>
      <c r="G35">
        <v>7.7</v>
      </c>
      <c r="H35">
        <v>31.6</v>
      </c>
      <c r="I35">
        <v>286</v>
      </c>
      <c r="J35">
        <v>1</v>
      </c>
      <c r="K35">
        <v>1</v>
      </c>
      <c r="L35" s="16">
        <v>195.38</v>
      </c>
      <c r="M35" s="2">
        <f>VLOOKUP(RBStats[Year],Years[],2,FALSE)</f>
        <v>1</v>
      </c>
      <c r="N3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(44,1,44,195.38,224,934,7.7,31.6,286,1,1)</v>
      </c>
    </row>
    <row r="36" spans="1:14" x14ac:dyDescent="0.25">
      <c r="A36" s="22" t="s">
        <v>378</v>
      </c>
      <c r="B36" s="2">
        <f>VLOOKUP(A36,Players[Name]:Players[PlayerId],2,FALSE)</f>
        <v>44</v>
      </c>
      <c r="C36" s="16">
        <v>2016</v>
      </c>
      <c r="D36">
        <v>43</v>
      </c>
      <c r="E36">
        <v>217</v>
      </c>
      <c r="F36">
        <v>988</v>
      </c>
      <c r="G36">
        <v>6</v>
      </c>
      <c r="H36">
        <v>27</v>
      </c>
      <c r="I36">
        <v>163</v>
      </c>
      <c r="J36">
        <v>3</v>
      </c>
      <c r="K36">
        <v>3</v>
      </c>
      <c r="L36" s="16">
        <v>197.17</v>
      </c>
      <c r="M36" s="2">
        <f>VLOOKUP(RBStats[Year],Years[],2,FALSE)</f>
        <v>2</v>
      </c>
      <c r="N3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(44,2,43,197.17,217,988,6,27,163,3,3)</v>
      </c>
    </row>
    <row r="37" spans="1:14" x14ac:dyDescent="0.25">
      <c r="A37" s="22" t="s">
        <v>378</v>
      </c>
      <c r="B37" s="2">
        <f>VLOOKUP(A37,Players[Name]:Players[PlayerId],2,FALSE)</f>
        <v>44</v>
      </c>
      <c r="C37" s="16">
        <v>2015</v>
      </c>
      <c r="D37">
        <v>204</v>
      </c>
      <c r="E37">
        <v>115</v>
      </c>
      <c r="F37">
        <v>470</v>
      </c>
      <c r="G37">
        <v>3</v>
      </c>
      <c r="H37">
        <v>11</v>
      </c>
      <c r="I37">
        <v>53</v>
      </c>
      <c r="J37">
        <v>0</v>
      </c>
      <c r="K37">
        <v>0</v>
      </c>
      <c r="L37" s="16">
        <v>88.37</v>
      </c>
      <c r="M37" s="2">
        <f>VLOOKUP(RBStats[Year],Years[],2,FALSE)</f>
        <v>3</v>
      </c>
      <c r="N3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(44,3,204,88.37,115,470,3,11,53,0,0)</v>
      </c>
    </row>
    <row r="38" spans="1:14" x14ac:dyDescent="0.25">
      <c r="A38" s="22" t="s">
        <v>378</v>
      </c>
      <c r="B38" s="2">
        <f>VLOOKUP(A38,Players[Name]:Players[PlayerId],2,FALSE)</f>
        <v>44</v>
      </c>
      <c r="C38" s="16">
        <v>2014</v>
      </c>
      <c r="D38">
        <v>237</v>
      </c>
      <c r="E38">
        <v>83</v>
      </c>
      <c r="F38">
        <v>333</v>
      </c>
      <c r="G38">
        <v>4</v>
      </c>
      <c r="H38">
        <v>12</v>
      </c>
      <c r="I38">
        <v>68</v>
      </c>
      <c r="J38">
        <v>0</v>
      </c>
      <c r="K38">
        <v>1</v>
      </c>
      <c r="L38" s="21">
        <v>74.12</v>
      </c>
      <c r="M38" s="2">
        <f>VLOOKUP(RBStats[Year],Years[],2,FALSE)</f>
        <v>4</v>
      </c>
      <c r="N3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(44,4,237,74.12,83,333,4,12,68,0,1)</v>
      </c>
    </row>
    <row r="39" spans="1:14" x14ac:dyDescent="0.25">
      <c r="A39" s="22" t="s">
        <v>399</v>
      </c>
      <c r="B39" s="2">
        <f>VLOOKUP(A39,Players[Name]:Players[PlayerId],2,FALSE)</f>
        <v>46</v>
      </c>
      <c r="C39" s="16">
        <v>2017</v>
      </c>
      <c r="D39">
        <v>46</v>
      </c>
      <c r="E39">
        <v>209</v>
      </c>
      <c r="F39">
        <v>882</v>
      </c>
      <c r="G39">
        <v>6.6</v>
      </c>
      <c r="H39">
        <v>35</v>
      </c>
      <c r="I39">
        <v>284</v>
      </c>
      <c r="J39">
        <v>0.9</v>
      </c>
      <c r="K39">
        <v>1</v>
      </c>
      <c r="L39" s="16">
        <v>186.01</v>
      </c>
      <c r="M39" s="2">
        <f>VLOOKUP(RBStats[Year],Years[],2,FALSE)</f>
        <v>1</v>
      </c>
      <c r="N3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(46,1,46,186.01,209,882,6.6,35,284,0.9,1)</v>
      </c>
    </row>
    <row r="40" spans="1:14" x14ac:dyDescent="0.25">
      <c r="A40" s="22" t="s">
        <v>399</v>
      </c>
      <c r="B40" s="2">
        <f>VLOOKUP(A40,Players[Name]:Players[PlayerId],2,FALSE)</f>
        <v>46</v>
      </c>
      <c r="C40" s="16">
        <v>2016</v>
      </c>
      <c r="D40">
        <v>40</v>
      </c>
      <c r="E40">
        <v>198</v>
      </c>
      <c r="F40">
        <v>952</v>
      </c>
      <c r="G40">
        <v>7</v>
      </c>
      <c r="H40">
        <v>40</v>
      </c>
      <c r="I40">
        <v>319</v>
      </c>
      <c r="J40">
        <v>0</v>
      </c>
      <c r="K40">
        <v>2</v>
      </c>
      <c r="L40" s="16">
        <v>207.86</v>
      </c>
      <c r="M40" s="2">
        <f>VLOOKUP(RBStats[Year],Years[],2,FALSE)</f>
        <v>2</v>
      </c>
      <c r="N4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(46,2,40,207.86,198,952,7,40,319,0,2)</v>
      </c>
    </row>
    <row r="41" spans="1:14" x14ac:dyDescent="0.25">
      <c r="A41" s="22" t="s">
        <v>399</v>
      </c>
      <c r="B41" s="2">
        <f>VLOOKUP(A41,Players[Name]:Players[PlayerId],2,FALSE)</f>
        <v>46</v>
      </c>
      <c r="C41" s="16">
        <v>2015</v>
      </c>
      <c r="D41">
        <v>99</v>
      </c>
      <c r="E41">
        <v>185</v>
      </c>
      <c r="F41">
        <v>706</v>
      </c>
      <c r="G41">
        <v>4</v>
      </c>
      <c r="H41">
        <v>19</v>
      </c>
      <c r="I41">
        <v>182</v>
      </c>
      <c r="J41">
        <v>1</v>
      </c>
      <c r="K41">
        <v>0</v>
      </c>
      <c r="L41" s="16">
        <v>142.83000000000001</v>
      </c>
      <c r="M41" s="2">
        <f>VLOOKUP(RBStats[Year],Years[],2,FALSE)</f>
        <v>3</v>
      </c>
      <c r="N4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(46,3,99,142.83,185,706,4,19,182,1,0)</v>
      </c>
    </row>
    <row r="42" spans="1:14" x14ac:dyDescent="0.25">
      <c r="A42" s="22" t="s">
        <v>399</v>
      </c>
      <c r="B42" s="2">
        <f>VLOOKUP(A42,Players[Name]:Players[PlayerId],2,FALSE)</f>
        <v>46</v>
      </c>
      <c r="C42" s="16">
        <v>2014</v>
      </c>
      <c r="D42">
        <v>106</v>
      </c>
      <c r="E42">
        <v>148</v>
      </c>
      <c r="F42">
        <v>607</v>
      </c>
      <c r="G42">
        <v>8</v>
      </c>
      <c r="H42">
        <v>9</v>
      </c>
      <c r="I42">
        <v>87</v>
      </c>
      <c r="J42">
        <v>0</v>
      </c>
      <c r="K42">
        <v>2</v>
      </c>
      <c r="L42" s="21">
        <v>123.83</v>
      </c>
      <c r="M42" s="2">
        <f>VLOOKUP(RBStats[Year],Years[],2,FALSE)</f>
        <v>4</v>
      </c>
      <c r="N4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(46,4,106,123.83,148,607,8,9,87,0,2)</v>
      </c>
    </row>
    <row r="43" spans="1:14" x14ac:dyDescent="0.25">
      <c r="A43" s="22" t="s">
        <v>59</v>
      </c>
      <c r="B43" s="2">
        <f>VLOOKUP(A43,Players[Name]:Players[PlayerId],2,FALSE)</f>
        <v>48</v>
      </c>
      <c r="C43" s="16">
        <v>2017</v>
      </c>
      <c r="D43">
        <v>48</v>
      </c>
      <c r="E43">
        <v>224</v>
      </c>
      <c r="F43">
        <v>951</v>
      </c>
      <c r="G43">
        <v>8.3000000000000007</v>
      </c>
      <c r="H43">
        <v>26.8</v>
      </c>
      <c r="I43">
        <v>197</v>
      </c>
      <c r="J43">
        <v>0</v>
      </c>
      <c r="K43">
        <v>1</v>
      </c>
      <c r="L43" s="16">
        <v>185.8</v>
      </c>
      <c r="M43" s="2">
        <f>VLOOKUP(RBStats[Year],Years[],2,FALSE)</f>
        <v>1</v>
      </c>
      <c r="N4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(48,1,48,185.8,224,951,8.3,26.8,197,0,1)</v>
      </c>
    </row>
    <row r="44" spans="1:14" x14ac:dyDescent="0.25">
      <c r="A44" s="22" t="s">
        <v>59</v>
      </c>
      <c r="B44" s="2">
        <f>VLOOKUP(A44,Players[Name]:Players[PlayerId],2,FALSE)</f>
        <v>48</v>
      </c>
      <c r="C44" s="16">
        <v>2015</v>
      </c>
      <c r="D44">
        <v>200</v>
      </c>
      <c r="E44">
        <v>111</v>
      </c>
      <c r="F44">
        <v>417</v>
      </c>
      <c r="G44">
        <v>3</v>
      </c>
      <c r="H44">
        <v>13</v>
      </c>
      <c r="I44">
        <v>80</v>
      </c>
      <c r="J44">
        <v>0</v>
      </c>
      <c r="K44">
        <v>0</v>
      </c>
      <c r="L44" s="16">
        <v>89.8</v>
      </c>
      <c r="M44" s="2">
        <f>VLOOKUP(RBStats[Year],Years[],2,FALSE)</f>
        <v>3</v>
      </c>
      <c r="N4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(48,3,200,89.8,111,417,3,13,80,0,0)</v>
      </c>
    </row>
    <row r="45" spans="1:14" x14ac:dyDescent="0.25">
      <c r="A45" s="22" t="s">
        <v>59</v>
      </c>
      <c r="B45" s="2">
        <f>VLOOKUP(A45,Players[Name]:Players[PlayerId],2,FALSE)</f>
        <v>48</v>
      </c>
      <c r="C45" s="16">
        <v>2014</v>
      </c>
      <c r="D45">
        <v>8</v>
      </c>
      <c r="E45">
        <v>280</v>
      </c>
      <c r="F45">
        <v>1306</v>
      </c>
      <c r="G45">
        <v>13</v>
      </c>
      <c r="H45">
        <v>37</v>
      </c>
      <c r="I45">
        <v>367</v>
      </c>
      <c r="J45">
        <v>4</v>
      </c>
      <c r="K45">
        <v>2</v>
      </c>
      <c r="L45" s="21">
        <v>309.98</v>
      </c>
      <c r="M45" s="2">
        <f>VLOOKUP(RBStats[Year],Years[],2,FALSE)</f>
        <v>4</v>
      </c>
      <c r="N4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(48,4,8,309.98,280,1306,13,37,367,4,2)</v>
      </c>
    </row>
    <row r="46" spans="1:14" x14ac:dyDescent="0.25">
      <c r="A46" s="22" t="s">
        <v>59</v>
      </c>
      <c r="B46" s="2">
        <f>VLOOKUP(A46,Players[Name]:Players[PlayerId],2,FALSE)</f>
        <v>48</v>
      </c>
      <c r="C46">
        <v>2013</v>
      </c>
      <c r="D46">
        <v>8</v>
      </c>
      <c r="E46">
        <v>301</v>
      </c>
      <c r="F46">
        <v>1257</v>
      </c>
      <c r="G46">
        <v>12</v>
      </c>
      <c r="H46">
        <v>36</v>
      </c>
      <c r="I46">
        <v>316</v>
      </c>
      <c r="J46">
        <v>2</v>
      </c>
      <c r="K46">
        <v>1</v>
      </c>
      <c r="L46" s="21">
        <v>283.74</v>
      </c>
      <c r="M46" s="2">
        <f>VLOOKUP(RBStats[Year],Years[],2,FALSE)</f>
        <v>5</v>
      </c>
      <c r="N4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(48,5,8,283.74,301,1257,12,36,316,2,1)</v>
      </c>
    </row>
    <row r="47" spans="1:14" x14ac:dyDescent="0.25">
      <c r="A47" s="22" t="s">
        <v>661</v>
      </c>
      <c r="B47" s="2">
        <f>VLOOKUP(A47,Players[Name]:Players[PlayerId],2,FALSE)</f>
        <v>49</v>
      </c>
      <c r="C47" s="16">
        <v>2017</v>
      </c>
      <c r="D47">
        <v>49</v>
      </c>
      <c r="E47">
        <v>223</v>
      </c>
      <c r="F47">
        <v>967</v>
      </c>
      <c r="G47">
        <v>7.2</v>
      </c>
      <c r="H47">
        <v>26.6</v>
      </c>
      <c r="I47">
        <v>249</v>
      </c>
      <c r="J47">
        <v>1</v>
      </c>
      <c r="K47">
        <v>2</v>
      </c>
      <c r="L47" s="16">
        <v>185.61</v>
      </c>
      <c r="M47" s="2">
        <f>VLOOKUP(RBStats[Year],Years[],2,FALSE)</f>
        <v>1</v>
      </c>
      <c r="N4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(49,1,49,185.61,223,967,7.2,26.6,249,1,2)</v>
      </c>
    </row>
    <row r="48" spans="1:14" x14ac:dyDescent="0.25">
      <c r="A48" s="22" t="s">
        <v>661</v>
      </c>
      <c r="B48" s="2">
        <f>VLOOKUP(A48,Players[Name]:Players[PlayerId],2,FALSE)</f>
        <v>49</v>
      </c>
      <c r="C48" s="16">
        <v>2016</v>
      </c>
      <c r="D48">
        <v>242</v>
      </c>
      <c r="E48">
        <v>112</v>
      </c>
      <c r="F48">
        <v>456</v>
      </c>
      <c r="G48">
        <v>0</v>
      </c>
      <c r="H48">
        <v>15</v>
      </c>
      <c r="I48">
        <v>162</v>
      </c>
      <c r="J48">
        <v>0</v>
      </c>
      <c r="K48">
        <v>0</v>
      </c>
      <c r="L48" s="16">
        <v>77.28</v>
      </c>
      <c r="M48" s="2">
        <f>VLOOKUP(RBStats[Year],Years[],2,FALSE)</f>
        <v>2</v>
      </c>
      <c r="N4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(49,2,242,77.28,112,456,0,15,162,0,0)</v>
      </c>
    </row>
    <row r="49" spans="1:14" x14ac:dyDescent="0.25">
      <c r="A49" s="22" t="s">
        <v>210</v>
      </c>
      <c r="B49" s="2">
        <f>VLOOKUP(A49,Players[Name]:Players[PlayerId],2,FALSE)</f>
        <v>50</v>
      </c>
      <c r="C49" s="16">
        <v>2017</v>
      </c>
      <c r="D49">
        <v>50</v>
      </c>
      <c r="E49">
        <v>176</v>
      </c>
      <c r="F49">
        <v>720</v>
      </c>
      <c r="G49">
        <v>4.5</v>
      </c>
      <c r="H49">
        <v>52.5</v>
      </c>
      <c r="I49">
        <v>470</v>
      </c>
      <c r="J49">
        <v>1.1000000000000001</v>
      </c>
      <c r="K49">
        <v>0</v>
      </c>
      <c r="L49" s="16">
        <v>184.79</v>
      </c>
      <c r="M49" s="2">
        <f>VLOOKUP(RBStats[Year],Years[],2,FALSE)</f>
        <v>1</v>
      </c>
      <c r="N4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(50,1,50,184.79,176,720,4.5,52.5,470,1.1,0)</v>
      </c>
    </row>
    <row r="50" spans="1:14" x14ac:dyDescent="0.25">
      <c r="A50" s="22" t="s">
        <v>210</v>
      </c>
      <c r="B50" s="2">
        <f>VLOOKUP(A50,Players[Name]:Players[PlayerId],2,FALSE)</f>
        <v>50</v>
      </c>
      <c r="C50" s="16">
        <v>2015</v>
      </c>
      <c r="D50">
        <v>156</v>
      </c>
      <c r="E50">
        <v>70</v>
      </c>
      <c r="F50">
        <v>313</v>
      </c>
      <c r="G50">
        <v>1</v>
      </c>
      <c r="H50">
        <v>47</v>
      </c>
      <c r="I50">
        <v>388</v>
      </c>
      <c r="J50">
        <v>2</v>
      </c>
      <c r="K50">
        <v>0</v>
      </c>
      <c r="L50" s="16">
        <v>113.67</v>
      </c>
      <c r="M50" s="2">
        <f>VLOOKUP(RBStats[Year],Years[],2,FALSE)</f>
        <v>3</v>
      </c>
      <c r="N5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(50,3,156,113.67,70,313,1,47,388,2,0)</v>
      </c>
    </row>
    <row r="51" spans="1:14" x14ac:dyDescent="0.25">
      <c r="A51" s="22" t="s">
        <v>210</v>
      </c>
      <c r="B51" s="2">
        <f>VLOOKUP(A51,Players[Name]:Players[PlayerId],2,FALSE)</f>
        <v>50</v>
      </c>
      <c r="C51" s="16">
        <v>2014</v>
      </c>
      <c r="D51">
        <v>1497</v>
      </c>
      <c r="E51">
        <v>33</v>
      </c>
      <c r="F51">
        <v>141</v>
      </c>
      <c r="G51">
        <v>1</v>
      </c>
      <c r="H51">
        <v>11</v>
      </c>
      <c r="I51">
        <v>92</v>
      </c>
      <c r="J51">
        <v>0</v>
      </c>
      <c r="K51">
        <v>0</v>
      </c>
      <c r="L51" s="21">
        <v>35.979999999999997</v>
      </c>
      <c r="M51" s="2">
        <f>VLOOKUP(RBStats[Year],Years[],2,FALSE)</f>
        <v>4</v>
      </c>
      <c r="N5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(50,4,1497,35.98,33,141,1,11,92,0,0)</v>
      </c>
    </row>
    <row r="52" spans="1:14" x14ac:dyDescent="0.25">
      <c r="A52" s="22" t="s">
        <v>210</v>
      </c>
      <c r="B52" s="2">
        <f>VLOOKUP(A52,Players[Name]:Players[PlayerId],2,FALSE)</f>
        <v>50</v>
      </c>
      <c r="C52" s="16">
        <v>2013</v>
      </c>
      <c r="D52">
        <v>119</v>
      </c>
      <c r="E52">
        <v>176</v>
      </c>
      <c r="F52">
        <v>697</v>
      </c>
      <c r="G52">
        <v>1</v>
      </c>
      <c r="H52">
        <v>36</v>
      </c>
      <c r="I52">
        <v>272</v>
      </c>
      <c r="J52">
        <v>0</v>
      </c>
      <c r="K52">
        <v>0</v>
      </c>
      <c r="L52" s="21">
        <v>137.33000000000001</v>
      </c>
      <c r="M52" s="2">
        <f>VLOOKUP(RBStats[Year],Years[],2,FALSE)</f>
        <v>5</v>
      </c>
      <c r="N5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(50,5,119,137.33,176,697,1,36,272,0,0)</v>
      </c>
    </row>
    <row r="53" spans="1:14" x14ac:dyDescent="0.25">
      <c r="A53" s="22" t="s">
        <v>805</v>
      </c>
      <c r="B53" s="2">
        <f>VLOOKUP(A53,Players[Name]:Players[PlayerId],2,FALSE)</f>
        <v>51</v>
      </c>
      <c r="C53" s="16">
        <v>2017</v>
      </c>
      <c r="D53">
        <v>51</v>
      </c>
      <c r="E53">
        <v>127</v>
      </c>
      <c r="F53">
        <v>573</v>
      </c>
      <c r="G53">
        <v>4.8</v>
      </c>
      <c r="H53">
        <v>55.7</v>
      </c>
      <c r="I53">
        <v>588</v>
      </c>
      <c r="J53">
        <v>2.9</v>
      </c>
      <c r="K53">
        <v>1</v>
      </c>
      <c r="L53" s="16">
        <v>183.82</v>
      </c>
      <c r="M53" s="2">
        <f>VLOOKUP(RBStats[Year],Years[],2,FALSE)</f>
        <v>1</v>
      </c>
      <c r="N5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(51,1,51,183.82,127,573,4.8,55.7,588,2.9,1)</v>
      </c>
    </row>
    <row r="54" spans="1:14" x14ac:dyDescent="0.25">
      <c r="A54" s="22" t="s">
        <v>213</v>
      </c>
      <c r="B54" s="2">
        <f>VLOOKUP(A54,Players[Name]:Players[PlayerId],2,FALSE)</f>
        <v>54</v>
      </c>
      <c r="C54" s="16">
        <v>2017</v>
      </c>
      <c r="D54">
        <v>54</v>
      </c>
      <c r="E54">
        <v>225</v>
      </c>
      <c r="F54">
        <v>993</v>
      </c>
      <c r="G54">
        <v>5.9</v>
      </c>
      <c r="H54">
        <v>32.700000000000003</v>
      </c>
      <c r="I54">
        <v>248</v>
      </c>
      <c r="J54">
        <v>0</v>
      </c>
      <c r="K54">
        <v>1</v>
      </c>
      <c r="L54" s="16">
        <v>182.11</v>
      </c>
      <c r="M54" s="2">
        <f>VLOOKUP(RBStats[Year],Years[],2,FALSE)</f>
        <v>1</v>
      </c>
      <c r="N5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(54,1,54,182.11,225,993,5.9,32.7,248,0,1)</v>
      </c>
    </row>
    <row r="55" spans="1:14" x14ac:dyDescent="0.25">
      <c r="A55" s="22" t="s">
        <v>213</v>
      </c>
      <c r="B55" s="2">
        <f>VLOOKUP(A55,Players[Name]:Players[PlayerId],2,FALSE)</f>
        <v>54</v>
      </c>
      <c r="C55" s="16">
        <v>2016</v>
      </c>
      <c r="D55">
        <v>38</v>
      </c>
      <c r="E55">
        <v>268</v>
      </c>
      <c r="F55">
        <v>1073</v>
      </c>
      <c r="G55">
        <v>5</v>
      </c>
      <c r="H55">
        <v>31</v>
      </c>
      <c r="I55">
        <v>188</v>
      </c>
      <c r="J55">
        <v>1</v>
      </c>
      <c r="K55">
        <v>1</v>
      </c>
      <c r="L55" s="16">
        <v>213.17</v>
      </c>
      <c r="M55" s="2">
        <f>VLOOKUP(RBStats[Year],Years[],2,FALSE)</f>
        <v>2</v>
      </c>
      <c r="N5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(54,2,38,213.17,268,1073,5,31,188,1,1)</v>
      </c>
    </row>
    <row r="56" spans="1:14" x14ac:dyDescent="0.25">
      <c r="A56" s="22" t="s">
        <v>213</v>
      </c>
      <c r="B56" s="2">
        <f>VLOOKUP(A56,Players[Name]:Players[PlayerId],2,FALSE)</f>
        <v>54</v>
      </c>
      <c r="C56" s="16">
        <v>2015</v>
      </c>
      <c r="D56">
        <v>30</v>
      </c>
      <c r="E56">
        <v>194</v>
      </c>
      <c r="F56">
        <v>872</v>
      </c>
      <c r="G56">
        <v>8</v>
      </c>
      <c r="H56">
        <v>47</v>
      </c>
      <c r="I56">
        <v>397</v>
      </c>
      <c r="J56">
        <v>2</v>
      </c>
      <c r="K56">
        <v>1</v>
      </c>
      <c r="L56" s="16">
        <v>227.98</v>
      </c>
      <c r="M56" s="2">
        <f>VLOOKUP(RBStats[Year],Years[],2,FALSE)</f>
        <v>3</v>
      </c>
      <c r="N5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(54,3,30,227.98,194,872,8,47,397,2,1)</v>
      </c>
    </row>
    <row r="57" spans="1:14" x14ac:dyDescent="0.25">
      <c r="A57" s="22" t="s">
        <v>213</v>
      </c>
      <c r="B57" s="2">
        <f>VLOOKUP(A57,Players[Name]:Players[PlayerId],2,FALSE)</f>
        <v>54</v>
      </c>
      <c r="C57" s="16">
        <v>2014</v>
      </c>
      <c r="D57">
        <v>37</v>
      </c>
      <c r="E57">
        <v>216</v>
      </c>
      <c r="F57">
        <v>1099</v>
      </c>
      <c r="G57">
        <v>8</v>
      </c>
      <c r="H57">
        <v>38</v>
      </c>
      <c r="I57">
        <v>275</v>
      </c>
      <c r="J57">
        <v>1</v>
      </c>
      <c r="K57">
        <v>3</v>
      </c>
      <c r="L57" s="21">
        <v>215.95</v>
      </c>
      <c r="M57" s="2">
        <f>VLOOKUP(RBStats[Year],Years[],2,FALSE)</f>
        <v>4</v>
      </c>
      <c r="N5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(54,4,37,215.95,216,1099,8,38,275,1,3)</v>
      </c>
    </row>
    <row r="58" spans="1:14" x14ac:dyDescent="0.25">
      <c r="A58" s="22" t="s">
        <v>213</v>
      </c>
      <c r="B58" s="2">
        <f>VLOOKUP(A58,Players[Name]:Players[PlayerId],2,FALSE)</f>
        <v>54</v>
      </c>
      <c r="C58" s="16">
        <v>2013</v>
      </c>
      <c r="D58">
        <v>131</v>
      </c>
      <c r="E58">
        <v>177</v>
      </c>
      <c r="F58">
        <v>709</v>
      </c>
      <c r="G58">
        <v>2</v>
      </c>
      <c r="H58">
        <v>26</v>
      </c>
      <c r="I58">
        <v>170</v>
      </c>
      <c r="J58">
        <v>0</v>
      </c>
      <c r="K58">
        <v>1</v>
      </c>
      <c r="L58" s="21">
        <v>127.5</v>
      </c>
      <c r="M58" s="2">
        <f>VLOOKUP(RBStats[Year],Years[],2,FALSE)</f>
        <v>5</v>
      </c>
      <c r="N5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(54,5,131,127.5,177,709,2,26,170,0,1)</v>
      </c>
    </row>
    <row r="59" spans="1:14" x14ac:dyDescent="0.25">
      <c r="A59" s="22" t="s">
        <v>1016</v>
      </c>
      <c r="B59" s="2">
        <f>VLOOKUP(A59,Players[Name]:Players[PlayerId],2,FALSE)</f>
        <v>56</v>
      </c>
      <c r="C59" s="16">
        <v>2017</v>
      </c>
      <c r="D59">
        <v>56</v>
      </c>
      <c r="E59">
        <v>193</v>
      </c>
      <c r="F59">
        <v>881</v>
      </c>
      <c r="G59">
        <v>6.5</v>
      </c>
      <c r="H59">
        <v>34.1</v>
      </c>
      <c r="I59">
        <v>300</v>
      </c>
      <c r="J59">
        <v>0.9</v>
      </c>
      <c r="K59">
        <v>0.9</v>
      </c>
      <c r="L59" s="16">
        <v>180.84</v>
      </c>
      <c r="M59" s="2">
        <f>VLOOKUP(RBStats[Year],Years[],2,FALSE)</f>
        <v>1</v>
      </c>
      <c r="N5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(56,1,56,180.84,193,881,6.5,34.1,300,0.9,0.9)</v>
      </c>
    </row>
    <row r="60" spans="1:14" x14ac:dyDescent="0.25">
      <c r="A60" s="22" t="s">
        <v>498</v>
      </c>
      <c r="B60" s="2">
        <f>VLOOKUP(A60,Players[Name]:Players[PlayerId],2,FALSE)</f>
        <v>59</v>
      </c>
      <c r="C60" s="16">
        <v>2017</v>
      </c>
      <c r="D60">
        <v>59</v>
      </c>
      <c r="E60">
        <v>128</v>
      </c>
      <c r="F60">
        <v>588</v>
      </c>
      <c r="G60">
        <v>4.3</v>
      </c>
      <c r="H60">
        <v>59.5</v>
      </c>
      <c r="I60">
        <v>532</v>
      </c>
      <c r="J60">
        <v>2.2000000000000002</v>
      </c>
      <c r="K60">
        <v>2.1</v>
      </c>
      <c r="L60" s="16">
        <v>176.88</v>
      </c>
      <c r="M60" s="2">
        <f>VLOOKUP(RBStats[Year],Years[],2,FALSE)</f>
        <v>1</v>
      </c>
      <c r="N6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(59,1,59,176.88,128,588,4.3,59.5,532,2.2,2.1)</v>
      </c>
    </row>
    <row r="61" spans="1:14" x14ac:dyDescent="0.25">
      <c r="A61" s="22" t="s">
        <v>498</v>
      </c>
      <c r="B61" s="2">
        <f>VLOOKUP(A61,Players[Name]:Players[PlayerId],2,FALSE)</f>
        <v>59</v>
      </c>
      <c r="C61" s="16">
        <v>2016</v>
      </c>
      <c r="D61">
        <v>144</v>
      </c>
      <c r="E61">
        <v>77</v>
      </c>
      <c r="F61">
        <v>457</v>
      </c>
      <c r="G61">
        <v>3</v>
      </c>
      <c r="H61">
        <v>44</v>
      </c>
      <c r="I61">
        <v>348</v>
      </c>
      <c r="J61">
        <v>0</v>
      </c>
      <c r="K61">
        <v>1</v>
      </c>
      <c r="L61" s="16">
        <v>121.02</v>
      </c>
      <c r="M61" s="2">
        <f>VLOOKUP(RBStats[Year],Years[],2,FALSE)</f>
        <v>2</v>
      </c>
      <c r="N6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(59,2,144,121.02,77,457,3,44,348,0,1)</v>
      </c>
    </row>
    <row r="62" spans="1:14" x14ac:dyDescent="0.25">
      <c r="A62" s="22" t="s">
        <v>591</v>
      </c>
      <c r="B62" s="2">
        <f>VLOOKUP(A62,Players[Name]:Players[PlayerId],2,FALSE)</f>
        <v>60</v>
      </c>
      <c r="C62" s="16">
        <v>2017</v>
      </c>
      <c r="D62">
        <v>60</v>
      </c>
      <c r="E62">
        <v>180</v>
      </c>
      <c r="F62">
        <v>867</v>
      </c>
      <c r="G62">
        <v>9.1</v>
      </c>
      <c r="H62">
        <v>24.4</v>
      </c>
      <c r="I62">
        <v>225</v>
      </c>
      <c r="J62">
        <v>0.8</v>
      </c>
      <c r="K62">
        <v>3</v>
      </c>
      <c r="L62" s="16">
        <v>176.69</v>
      </c>
      <c r="M62" s="2">
        <f>VLOOKUP(RBStats[Year],Years[],2,FALSE)</f>
        <v>1</v>
      </c>
      <c r="N6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(60,1,60,176.69,180,867,9.1,24.4,225,0.8,3)</v>
      </c>
    </row>
    <row r="63" spans="1:14" x14ac:dyDescent="0.25">
      <c r="A63" s="22" t="s">
        <v>591</v>
      </c>
      <c r="B63" s="2">
        <f>VLOOKUP(A63,Players[Name]:Players[PlayerId],2,FALSE)</f>
        <v>60</v>
      </c>
      <c r="C63" s="16">
        <v>2016</v>
      </c>
      <c r="D63">
        <v>5</v>
      </c>
      <c r="E63">
        <v>322</v>
      </c>
      <c r="F63">
        <v>1631</v>
      </c>
      <c r="G63">
        <v>15</v>
      </c>
      <c r="H63">
        <v>32</v>
      </c>
      <c r="I63">
        <v>363</v>
      </c>
      <c r="J63">
        <v>1</v>
      </c>
      <c r="K63">
        <v>1</v>
      </c>
      <c r="L63" s="16">
        <v>337.57</v>
      </c>
      <c r="M63" s="2">
        <f>VLOOKUP(RBStats[Year],Years[],2,FALSE)</f>
        <v>2</v>
      </c>
      <c r="N6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(60,2,5,337.57,322,1631,15,32,363,1,1)</v>
      </c>
    </row>
    <row r="64" spans="1:14" x14ac:dyDescent="0.25">
      <c r="A64" s="22" t="s">
        <v>61</v>
      </c>
      <c r="B64" s="2">
        <f>VLOOKUP(A64,Players[Name]:Players[PlayerId],2,FALSE)</f>
        <v>71</v>
      </c>
      <c r="C64" s="16">
        <v>2017</v>
      </c>
      <c r="D64">
        <v>71</v>
      </c>
      <c r="E64">
        <v>176</v>
      </c>
      <c r="F64">
        <v>798</v>
      </c>
      <c r="G64">
        <v>5.6</v>
      </c>
      <c r="H64">
        <v>35.5</v>
      </c>
      <c r="I64">
        <v>269</v>
      </c>
      <c r="J64">
        <v>0.9</v>
      </c>
      <c r="K64">
        <v>0.9</v>
      </c>
      <c r="L64" s="16">
        <v>167.52</v>
      </c>
      <c r="M64" s="2">
        <f>VLOOKUP(RBStats[Year],Years[],2,FALSE)</f>
        <v>1</v>
      </c>
      <c r="N6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(71,1,71,167.52,176,798,5.6,35.5,269,0.9,0.9)</v>
      </c>
    </row>
    <row r="65" spans="1:14" x14ac:dyDescent="0.25">
      <c r="A65" s="22" t="s">
        <v>61</v>
      </c>
      <c r="B65" s="2">
        <f>VLOOKUP(A65,Players[Name]:Players[PlayerId],2,FALSE)</f>
        <v>71</v>
      </c>
      <c r="C65" s="16">
        <v>2016</v>
      </c>
      <c r="D65">
        <v>29</v>
      </c>
      <c r="E65">
        <v>205</v>
      </c>
      <c r="F65">
        <v>1043</v>
      </c>
      <c r="G65">
        <v>6</v>
      </c>
      <c r="H65">
        <v>46</v>
      </c>
      <c r="I65">
        <v>319</v>
      </c>
      <c r="J65">
        <v>4</v>
      </c>
      <c r="K65">
        <v>2</v>
      </c>
      <c r="L65" s="16">
        <v>237.16</v>
      </c>
      <c r="M65" s="2">
        <f>VLOOKUP(RBStats[Year],Years[],2,FALSE)</f>
        <v>2</v>
      </c>
      <c r="N6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(71,2,29,237.16,205,1043,6,46,319,4,2)</v>
      </c>
    </row>
    <row r="66" spans="1:14" x14ac:dyDescent="0.25">
      <c r="A66" s="22" t="s">
        <v>61</v>
      </c>
      <c r="B66" s="2">
        <f>VLOOKUP(A66,Players[Name]:Players[PlayerId],2,FALSE)</f>
        <v>71</v>
      </c>
      <c r="C66" s="16">
        <v>2015</v>
      </c>
      <c r="D66">
        <v>50</v>
      </c>
      <c r="E66">
        <v>166</v>
      </c>
      <c r="F66">
        <v>769</v>
      </c>
      <c r="G66">
        <v>6</v>
      </c>
      <c r="H66">
        <v>50</v>
      </c>
      <c r="I66">
        <v>405</v>
      </c>
      <c r="J66">
        <v>0</v>
      </c>
      <c r="K66">
        <v>1</v>
      </c>
      <c r="L66" s="16">
        <v>187.15</v>
      </c>
      <c r="M66" s="2">
        <f>VLOOKUP(RBStats[Year],Years[],2,FALSE)</f>
        <v>3</v>
      </c>
      <c r="N6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(71,3,50,187.15,166,769,6,50,405,0,1)</v>
      </c>
    </row>
    <row r="67" spans="1:14" x14ac:dyDescent="0.25">
      <c r="A67" s="22" t="s">
        <v>61</v>
      </c>
      <c r="B67" s="2">
        <f>VLOOKUP(A67,Players[Name]:Players[PlayerId],2,FALSE)</f>
        <v>71</v>
      </c>
      <c r="C67" s="16">
        <v>2014</v>
      </c>
      <c r="D67">
        <v>49</v>
      </c>
      <c r="E67">
        <v>226</v>
      </c>
      <c r="F67">
        <v>964</v>
      </c>
      <c r="G67">
        <v>9</v>
      </c>
      <c r="H67">
        <v>29</v>
      </c>
      <c r="I67">
        <v>145</v>
      </c>
      <c r="J67">
        <v>0</v>
      </c>
      <c r="K67">
        <v>1</v>
      </c>
      <c r="L67" s="21">
        <v>211.5</v>
      </c>
      <c r="M67" s="2">
        <f>VLOOKUP(RBStats[Year],Years[],2,FALSE)</f>
        <v>4</v>
      </c>
      <c r="N6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(71,4,49,211.5,226,964,9,29,145,0,1)</v>
      </c>
    </row>
    <row r="68" spans="1:14" x14ac:dyDescent="0.25">
      <c r="A68" s="22" t="s">
        <v>61</v>
      </c>
      <c r="B68" s="2">
        <f>VLOOKUP(A68,Players[Name]:Players[PlayerId],2,FALSE)</f>
        <v>71</v>
      </c>
      <c r="C68" s="16">
        <v>2013</v>
      </c>
      <c r="D68">
        <v>282</v>
      </c>
      <c r="E68">
        <v>78</v>
      </c>
      <c r="F68">
        <v>386</v>
      </c>
      <c r="G68">
        <v>1</v>
      </c>
      <c r="H68">
        <v>7</v>
      </c>
      <c r="I68">
        <v>68</v>
      </c>
      <c r="J68">
        <v>0</v>
      </c>
      <c r="K68">
        <v>0</v>
      </c>
      <c r="L68" s="21">
        <v>59.52</v>
      </c>
      <c r="M68" s="2">
        <f>VLOOKUP(RBStats[Year],Years[],2,FALSE)</f>
        <v>5</v>
      </c>
      <c r="N6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(71,5,282,59.52,78,386,1,7,68,0,0)</v>
      </c>
    </row>
    <row r="69" spans="1:14" x14ac:dyDescent="0.25">
      <c r="A69" s="22" t="s">
        <v>325</v>
      </c>
      <c r="B69" s="2">
        <f>VLOOKUP(A69,Players[Name]:Players[PlayerId],2,FALSE)</f>
        <v>73</v>
      </c>
      <c r="C69" s="16">
        <v>2017</v>
      </c>
      <c r="D69">
        <v>73</v>
      </c>
      <c r="E69">
        <v>178</v>
      </c>
      <c r="F69">
        <v>781</v>
      </c>
      <c r="G69">
        <v>5.6</v>
      </c>
      <c r="H69">
        <v>33.299999999999997</v>
      </c>
      <c r="I69">
        <v>278</v>
      </c>
      <c r="J69">
        <v>0.9</v>
      </c>
      <c r="K69">
        <v>0.9</v>
      </c>
      <c r="L69" s="16">
        <v>164.96</v>
      </c>
      <c r="M69" s="2">
        <f>VLOOKUP(RBStats[Year],Years[],2,FALSE)</f>
        <v>1</v>
      </c>
      <c r="N6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(73,1,73,164.96,178,781,5.6,33.3,278,0.9,0.9)</v>
      </c>
    </row>
    <row r="70" spans="1:14" x14ac:dyDescent="0.25">
      <c r="A70" s="22" t="s">
        <v>325</v>
      </c>
      <c r="B70" s="2">
        <f>VLOOKUP(A70,Players[Name]:Players[PlayerId],2,FALSE)</f>
        <v>73</v>
      </c>
      <c r="C70" s="16">
        <v>2016</v>
      </c>
      <c r="D70">
        <v>174</v>
      </c>
      <c r="E70">
        <v>110</v>
      </c>
      <c r="F70">
        <v>437</v>
      </c>
      <c r="G70">
        <v>4</v>
      </c>
      <c r="H70">
        <v>16</v>
      </c>
      <c r="I70">
        <v>128</v>
      </c>
      <c r="J70">
        <v>1</v>
      </c>
      <c r="K70">
        <v>0</v>
      </c>
      <c r="L70" s="16">
        <v>105.47</v>
      </c>
      <c r="M70" s="2">
        <f>VLOOKUP(RBStats[Year],Years[],2,FALSE)</f>
        <v>2</v>
      </c>
      <c r="N7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(73,2,174,105.47,110,437,4,16,128,1,0)</v>
      </c>
    </row>
    <row r="71" spans="1:14" x14ac:dyDescent="0.25">
      <c r="A71" s="22" t="s">
        <v>325</v>
      </c>
      <c r="B71" s="2">
        <f>VLOOKUP(A71,Players[Name]:Players[PlayerId],2,FALSE)</f>
        <v>73</v>
      </c>
      <c r="C71" s="16">
        <v>2015</v>
      </c>
      <c r="D71">
        <v>100</v>
      </c>
      <c r="E71">
        <v>152</v>
      </c>
      <c r="F71">
        <v>720</v>
      </c>
      <c r="G71">
        <v>5</v>
      </c>
      <c r="H71">
        <v>25</v>
      </c>
      <c r="I71">
        <v>183</v>
      </c>
      <c r="J71">
        <v>0</v>
      </c>
      <c r="K71">
        <v>2</v>
      </c>
      <c r="L71" s="16">
        <v>142.32</v>
      </c>
      <c r="M71" s="2">
        <f>VLOOKUP(RBStats[Year],Years[],2,FALSE)</f>
        <v>3</v>
      </c>
      <c r="N7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(73,3,100,142.32,152,720,5,25,183,0,2)</v>
      </c>
    </row>
    <row r="72" spans="1:14" x14ac:dyDescent="0.25">
      <c r="A72" s="22" t="s">
        <v>325</v>
      </c>
      <c r="B72" s="2">
        <f>VLOOKUP(A72,Players[Name]:Players[PlayerId],2,FALSE)</f>
        <v>73</v>
      </c>
      <c r="C72" s="16">
        <v>2014</v>
      </c>
      <c r="D72">
        <v>43</v>
      </c>
      <c r="E72">
        <v>179</v>
      </c>
      <c r="F72">
        <v>849</v>
      </c>
      <c r="G72">
        <v>8</v>
      </c>
      <c r="H72">
        <v>34</v>
      </c>
      <c r="I72">
        <v>324</v>
      </c>
      <c r="J72">
        <v>2</v>
      </c>
      <c r="K72">
        <v>0</v>
      </c>
      <c r="L72" s="21">
        <v>204.16</v>
      </c>
      <c r="M72" s="2">
        <f>VLOOKUP(RBStats[Year],Years[],2,FALSE)</f>
        <v>4</v>
      </c>
      <c r="N7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(73,4,43,204.16,179,849,8,34,324,2,0)</v>
      </c>
    </row>
    <row r="73" spans="1:14" x14ac:dyDescent="0.25">
      <c r="A73" s="22" t="s">
        <v>391</v>
      </c>
      <c r="B73" s="2">
        <f>VLOOKUP(A73,Players[Name]:Players[PlayerId],2,FALSE)</f>
        <v>76</v>
      </c>
      <c r="C73" s="16">
        <v>2017</v>
      </c>
      <c r="D73">
        <v>76</v>
      </c>
      <c r="E73">
        <v>159</v>
      </c>
      <c r="F73">
        <v>764</v>
      </c>
      <c r="G73">
        <v>5.0999999999999996</v>
      </c>
      <c r="H73">
        <v>34.4</v>
      </c>
      <c r="I73">
        <v>371</v>
      </c>
      <c r="J73">
        <v>1</v>
      </c>
      <c r="K73">
        <v>0</v>
      </c>
      <c r="L73" s="16">
        <v>163.61000000000001</v>
      </c>
      <c r="M73" s="2">
        <f>VLOOKUP(RBStats[Year],Years[],2,FALSE)</f>
        <v>1</v>
      </c>
      <c r="N7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(76,1,76,163.61,159,764,5.1,34.4,371,1,0)</v>
      </c>
    </row>
    <row r="74" spans="1:14" x14ac:dyDescent="0.25">
      <c r="A74" s="22" t="s">
        <v>391</v>
      </c>
      <c r="B74" s="2">
        <f>VLOOKUP(A74,Players[Name]:Players[PlayerId],2,FALSE)</f>
        <v>76</v>
      </c>
      <c r="C74" s="16">
        <v>2015</v>
      </c>
      <c r="D74">
        <v>286</v>
      </c>
      <c r="E74">
        <v>87</v>
      </c>
      <c r="F74">
        <v>392</v>
      </c>
      <c r="G74">
        <v>1</v>
      </c>
      <c r="H74">
        <v>2</v>
      </c>
      <c r="I74">
        <v>14</v>
      </c>
      <c r="J74">
        <v>0</v>
      </c>
      <c r="K74">
        <v>3</v>
      </c>
      <c r="L74" s="16">
        <v>48.91</v>
      </c>
      <c r="M74" s="2">
        <f>VLOOKUP(RBStats[Year],Years[],2,FALSE)</f>
        <v>3</v>
      </c>
      <c r="N7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(76,3,286,48.91,87,392,1,2,14,0,3)</v>
      </c>
    </row>
    <row r="75" spans="1:14" x14ac:dyDescent="0.25">
      <c r="A75" s="22" t="s">
        <v>826</v>
      </c>
      <c r="B75" s="2">
        <f>VLOOKUP(A75,Players[Name]:Players[PlayerId],2,FALSE)</f>
        <v>81</v>
      </c>
      <c r="C75" s="16">
        <v>2017</v>
      </c>
      <c r="D75">
        <v>81</v>
      </c>
      <c r="E75">
        <v>176</v>
      </c>
      <c r="F75">
        <v>760</v>
      </c>
      <c r="G75">
        <v>6.4</v>
      </c>
      <c r="H75">
        <v>28.7</v>
      </c>
      <c r="I75">
        <v>234</v>
      </c>
      <c r="J75">
        <v>0.8</v>
      </c>
      <c r="K75">
        <v>1.6</v>
      </c>
      <c r="L75" s="16">
        <v>160.13999999999999</v>
      </c>
      <c r="M75" s="2">
        <f>VLOOKUP(RBStats[Year],Years[],2,FALSE)</f>
        <v>1</v>
      </c>
      <c r="N7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(81,1,81,160.14,176,760,6.4,28.7,234,0.8,1.6)</v>
      </c>
    </row>
    <row r="76" spans="1:14" x14ac:dyDescent="0.25">
      <c r="A76" s="22" t="s">
        <v>974</v>
      </c>
      <c r="B76" s="2">
        <f>VLOOKUP(A76,Players[Name]:Players[PlayerId],2,FALSE)</f>
        <v>83</v>
      </c>
      <c r="C76" s="16">
        <v>2017</v>
      </c>
      <c r="D76">
        <v>83</v>
      </c>
      <c r="E76">
        <v>160</v>
      </c>
      <c r="F76">
        <v>712</v>
      </c>
      <c r="G76">
        <v>5.7</v>
      </c>
      <c r="H76">
        <v>34.9</v>
      </c>
      <c r="I76">
        <v>325</v>
      </c>
      <c r="J76">
        <v>0.9</v>
      </c>
      <c r="K76">
        <v>1.9</v>
      </c>
      <c r="L76" s="16">
        <v>159.35</v>
      </c>
      <c r="M76" s="2">
        <f>VLOOKUP(RBStats[Year],Years[],2,FALSE)</f>
        <v>1</v>
      </c>
      <c r="N7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(83,1,83,159.35,160,712,5.7,34.9,325,0.9,1.9)</v>
      </c>
    </row>
    <row r="77" spans="1:14" x14ac:dyDescent="0.25">
      <c r="A77" s="22" t="s">
        <v>6</v>
      </c>
      <c r="B77" s="2">
        <f>VLOOKUP(A77,Players[Name]:Players[PlayerId],2,FALSE)</f>
        <v>87</v>
      </c>
      <c r="C77" s="16">
        <v>2017</v>
      </c>
      <c r="D77">
        <v>87</v>
      </c>
      <c r="E77">
        <v>191</v>
      </c>
      <c r="F77">
        <v>784</v>
      </c>
      <c r="G77">
        <v>7.4</v>
      </c>
      <c r="H77">
        <v>21.1</v>
      </c>
      <c r="I77">
        <v>188</v>
      </c>
      <c r="J77">
        <v>0</v>
      </c>
      <c r="K77">
        <v>2.1</v>
      </c>
      <c r="L77" s="16">
        <v>155.53</v>
      </c>
      <c r="M77" s="2">
        <f>VLOOKUP(RBStats[Year],Years[],2,FALSE)</f>
        <v>1</v>
      </c>
      <c r="N7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(87,1,87,155.53,191,784,7.4,21.1,188,0,2.1)</v>
      </c>
    </row>
    <row r="78" spans="1:14" x14ac:dyDescent="0.25">
      <c r="A78" s="22" t="s">
        <v>6</v>
      </c>
      <c r="B78" s="2">
        <f>VLOOKUP(A78,Players[Name]:Players[PlayerId],2,FALSE)</f>
        <v>87</v>
      </c>
      <c r="C78" s="16">
        <v>2015</v>
      </c>
      <c r="D78">
        <v>13</v>
      </c>
      <c r="E78">
        <v>327</v>
      </c>
      <c r="F78">
        <v>1485</v>
      </c>
      <c r="G78">
        <v>11</v>
      </c>
      <c r="H78">
        <v>30</v>
      </c>
      <c r="I78">
        <v>222</v>
      </c>
      <c r="J78">
        <v>0</v>
      </c>
      <c r="K78">
        <v>3</v>
      </c>
      <c r="L78" s="16">
        <v>294.88</v>
      </c>
      <c r="M78" s="2">
        <f>VLOOKUP(RBStats[Year],Years[],2,FALSE)</f>
        <v>3</v>
      </c>
      <c r="N7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(87,3,13,294.88,327,1485,11,30,222,0,3)</v>
      </c>
    </row>
    <row r="79" spans="1:14" x14ac:dyDescent="0.25">
      <c r="A79" s="22" t="s">
        <v>6</v>
      </c>
      <c r="B79" s="2">
        <f>VLOOKUP(A79,Players[Name]:Players[PlayerId],2,FALSE)</f>
        <v>87</v>
      </c>
      <c r="C79" s="16">
        <v>2014</v>
      </c>
      <c r="D79">
        <v>1621</v>
      </c>
      <c r="E79">
        <v>21</v>
      </c>
      <c r="F79">
        <v>75</v>
      </c>
      <c r="G79">
        <v>0</v>
      </c>
      <c r="H79">
        <v>2</v>
      </c>
      <c r="I79">
        <v>18</v>
      </c>
      <c r="J79">
        <v>0</v>
      </c>
      <c r="K79">
        <v>0</v>
      </c>
      <c r="L79" s="21">
        <v>11.72</v>
      </c>
      <c r="M79" s="2">
        <f>VLOOKUP(RBStats[Year],Years[],2,FALSE)</f>
        <v>4</v>
      </c>
      <c r="N7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(87,4,1621,11.72,21,75,0,2,18,0,0)</v>
      </c>
    </row>
    <row r="80" spans="1:14" x14ac:dyDescent="0.25">
      <c r="A80" s="22" t="s">
        <v>6</v>
      </c>
      <c r="B80" s="2">
        <f>VLOOKUP(A80,Players[Name]:Players[PlayerId],2,FALSE)</f>
        <v>87</v>
      </c>
      <c r="C80" s="16">
        <v>2013</v>
      </c>
      <c r="D80">
        <v>26</v>
      </c>
      <c r="E80">
        <v>279</v>
      </c>
      <c r="F80">
        <v>1266</v>
      </c>
      <c r="G80">
        <v>10</v>
      </c>
      <c r="H80">
        <v>29</v>
      </c>
      <c r="I80">
        <v>171</v>
      </c>
      <c r="J80">
        <v>1</v>
      </c>
      <c r="K80">
        <v>3</v>
      </c>
      <c r="L80" s="21">
        <v>258.89</v>
      </c>
      <c r="M80" s="2">
        <f>VLOOKUP(RBStats[Year],Years[],2,FALSE)</f>
        <v>5</v>
      </c>
      <c r="N8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(87,5,26,258.89,279,1266,10,29,171,1,3)</v>
      </c>
    </row>
    <row r="81" spans="1:14" x14ac:dyDescent="0.25">
      <c r="A81" s="22" t="s">
        <v>397</v>
      </c>
      <c r="B81" s="2">
        <f>VLOOKUP(A81,Players[Name]:Players[PlayerId],2,FALSE)</f>
        <v>90</v>
      </c>
      <c r="C81" s="16">
        <v>2017</v>
      </c>
      <c r="D81">
        <v>90</v>
      </c>
      <c r="E81">
        <v>96</v>
      </c>
      <c r="F81">
        <v>425</v>
      </c>
      <c r="G81">
        <v>1</v>
      </c>
      <c r="H81">
        <v>66.099999999999994</v>
      </c>
      <c r="I81">
        <v>632</v>
      </c>
      <c r="J81">
        <v>2.1</v>
      </c>
      <c r="K81">
        <v>0</v>
      </c>
      <c r="L81" s="16">
        <v>152.34</v>
      </c>
      <c r="M81" s="2">
        <f>VLOOKUP(RBStats[Year],Years[],2,FALSE)</f>
        <v>1</v>
      </c>
      <c r="N8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(90,1,90,152.34,96,425,1,66.1,632,2.1,0)</v>
      </c>
    </row>
    <row r="82" spans="1:14" x14ac:dyDescent="0.25">
      <c r="A82" s="22" t="s">
        <v>397</v>
      </c>
      <c r="B82" s="2">
        <f>VLOOKUP(A82,Players[Name]:Players[PlayerId],2,FALSE)</f>
        <v>90</v>
      </c>
      <c r="C82" s="16">
        <v>2016</v>
      </c>
      <c r="D82">
        <v>155</v>
      </c>
      <c r="E82">
        <v>73</v>
      </c>
      <c r="F82">
        <v>358</v>
      </c>
      <c r="G82">
        <v>1</v>
      </c>
      <c r="H82">
        <v>53</v>
      </c>
      <c r="I82">
        <v>514</v>
      </c>
      <c r="J82">
        <v>0</v>
      </c>
      <c r="K82">
        <v>1</v>
      </c>
      <c r="L82" s="16">
        <v>113.71</v>
      </c>
      <c r="M82" s="2">
        <f>VLOOKUP(RBStats[Year],Years[],2,FALSE)</f>
        <v>2</v>
      </c>
      <c r="N8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(90,2,155,113.71,73,358,1,53,514,0,1)</v>
      </c>
    </row>
    <row r="83" spans="1:14" x14ac:dyDescent="0.25">
      <c r="A83" s="22" t="s">
        <v>397</v>
      </c>
      <c r="B83" s="2">
        <f>VLOOKUP(A83,Players[Name]:Players[PlayerId],2,FALSE)</f>
        <v>90</v>
      </c>
      <c r="C83" s="16">
        <v>2015</v>
      </c>
      <c r="D83">
        <v>106</v>
      </c>
      <c r="E83">
        <v>104</v>
      </c>
      <c r="F83">
        <v>379</v>
      </c>
      <c r="G83">
        <v>0</v>
      </c>
      <c r="H83">
        <v>61</v>
      </c>
      <c r="I83">
        <v>534</v>
      </c>
      <c r="J83">
        <v>2</v>
      </c>
      <c r="K83">
        <v>0</v>
      </c>
      <c r="L83" s="16">
        <v>139.31</v>
      </c>
      <c r="M83" s="2">
        <f>VLOOKUP(RBStats[Year],Years[],2,FALSE)</f>
        <v>3</v>
      </c>
      <c r="N8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(90,3,106,139.31,104,379,0,61,534,2,0)</v>
      </c>
    </row>
    <row r="84" spans="1:14" x14ac:dyDescent="0.25">
      <c r="A84" s="22" t="s">
        <v>319</v>
      </c>
      <c r="B84" s="2">
        <f>VLOOKUP(A84,Players[Name]:Players[PlayerId],2,FALSE)</f>
        <v>91</v>
      </c>
      <c r="C84" s="16">
        <v>2017</v>
      </c>
      <c r="D84">
        <v>91</v>
      </c>
      <c r="E84">
        <v>191</v>
      </c>
      <c r="F84">
        <v>856</v>
      </c>
      <c r="G84">
        <v>8.6</v>
      </c>
      <c r="H84">
        <v>11.8</v>
      </c>
      <c r="I84">
        <v>82.4</v>
      </c>
      <c r="J84">
        <v>0</v>
      </c>
      <c r="K84">
        <v>1</v>
      </c>
      <c r="L84" s="16">
        <v>155.05000000000001</v>
      </c>
      <c r="M84" s="2">
        <f>VLOOKUP(RBStats[Year],Years[],2,FALSE)</f>
        <v>1</v>
      </c>
      <c r="N8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(91,1,91,155.05,191,856,8.6,11.8,82.4,0,1)</v>
      </c>
    </row>
    <row r="85" spans="1:14" x14ac:dyDescent="0.25">
      <c r="A85" s="22" t="s">
        <v>319</v>
      </c>
      <c r="B85" s="2">
        <f>VLOOKUP(A85,Players[Name]:Players[PlayerId],2,FALSE)</f>
        <v>91</v>
      </c>
      <c r="C85" s="16">
        <v>2016</v>
      </c>
      <c r="D85">
        <v>147</v>
      </c>
      <c r="E85">
        <v>101</v>
      </c>
      <c r="F85">
        <v>577</v>
      </c>
      <c r="G85">
        <v>8</v>
      </c>
      <c r="H85">
        <v>9</v>
      </c>
      <c r="I85">
        <v>50</v>
      </c>
      <c r="J85">
        <v>1</v>
      </c>
      <c r="K85">
        <v>0</v>
      </c>
      <c r="L85" s="16">
        <v>119.1</v>
      </c>
      <c r="M85" s="2">
        <f>VLOOKUP(RBStats[Year],Years[],2,FALSE)</f>
        <v>2</v>
      </c>
      <c r="N8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(91,2,147,119.1,101,577,8,9,50,1,0)</v>
      </c>
    </row>
    <row r="86" spans="1:14" x14ac:dyDescent="0.25">
      <c r="A86" s="22" t="s">
        <v>319</v>
      </c>
      <c r="B86" s="2">
        <f>VLOOKUP(A86,Players[Name]:Players[PlayerId],2,FALSE)</f>
        <v>91</v>
      </c>
      <c r="C86" s="16">
        <v>2015</v>
      </c>
      <c r="D86">
        <v>288</v>
      </c>
      <c r="E86">
        <v>47</v>
      </c>
      <c r="F86">
        <v>267</v>
      </c>
      <c r="G86">
        <v>3</v>
      </c>
      <c r="H86">
        <v>6</v>
      </c>
      <c r="I86">
        <v>29</v>
      </c>
      <c r="J86">
        <v>0</v>
      </c>
      <c r="K86">
        <v>1</v>
      </c>
      <c r="L86" s="16">
        <v>48.26</v>
      </c>
      <c r="M86" s="2">
        <f>VLOOKUP(RBStats[Year],Years[],2,FALSE)</f>
        <v>3</v>
      </c>
      <c r="N8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(91,3,288,48.26,47,267,3,6,29,0,1)</v>
      </c>
    </row>
    <row r="87" spans="1:14" x14ac:dyDescent="0.25">
      <c r="A87" s="22" t="s">
        <v>93</v>
      </c>
      <c r="B87" s="2">
        <f>VLOOKUP(A87,Players[Name]:Players[PlayerId],2,FALSE)</f>
        <v>119</v>
      </c>
      <c r="C87" s="16">
        <v>2017</v>
      </c>
      <c r="D87">
        <v>119</v>
      </c>
      <c r="E87">
        <v>64</v>
      </c>
      <c r="F87">
        <v>292</v>
      </c>
      <c r="G87">
        <v>1.3</v>
      </c>
      <c r="H87">
        <v>63.2</v>
      </c>
      <c r="I87">
        <v>530</v>
      </c>
      <c r="J87">
        <v>2.6</v>
      </c>
      <c r="K87">
        <v>0</v>
      </c>
      <c r="L87" s="16">
        <v>138.19999999999999</v>
      </c>
      <c r="M87" s="2">
        <f>VLOOKUP(RBStats[Year],Years[],2,FALSE)</f>
        <v>1</v>
      </c>
      <c r="N8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(119,1,119,138.2,64,292,1.3,63.2,530,2.6,0)</v>
      </c>
    </row>
    <row r="88" spans="1:14" x14ac:dyDescent="0.25">
      <c r="A88" s="22" t="s">
        <v>93</v>
      </c>
      <c r="B88" s="2">
        <f>VLOOKUP(A88,Players[Name]:Players[PlayerId],2,FALSE)</f>
        <v>119</v>
      </c>
      <c r="C88" s="16">
        <v>2016</v>
      </c>
      <c r="D88">
        <v>341</v>
      </c>
      <c r="E88">
        <v>33</v>
      </c>
      <c r="F88">
        <v>158</v>
      </c>
      <c r="G88">
        <v>1</v>
      </c>
      <c r="H88">
        <v>11</v>
      </c>
      <c r="I88">
        <v>94</v>
      </c>
      <c r="J88">
        <v>0</v>
      </c>
      <c r="K88">
        <v>2</v>
      </c>
      <c r="L88" s="16">
        <v>32.909999999999997</v>
      </c>
      <c r="M88" s="2">
        <f>VLOOKUP(RBStats[Year],Years[],2,FALSE)</f>
        <v>2</v>
      </c>
      <c r="N8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(119,2,341,32.91,33,158,1,11,94,0,2)</v>
      </c>
    </row>
    <row r="89" spans="1:14" x14ac:dyDescent="0.25">
      <c r="A89" s="22" t="s">
        <v>93</v>
      </c>
      <c r="B89" s="2">
        <f>VLOOKUP(A89,Players[Name]:Players[PlayerId],2,FALSE)</f>
        <v>119</v>
      </c>
      <c r="C89" s="16">
        <v>2015</v>
      </c>
      <c r="D89">
        <v>126</v>
      </c>
      <c r="E89">
        <v>61</v>
      </c>
      <c r="F89">
        <v>260</v>
      </c>
      <c r="G89">
        <v>0</v>
      </c>
      <c r="H89">
        <v>59</v>
      </c>
      <c r="I89">
        <v>495</v>
      </c>
      <c r="J89">
        <v>4</v>
      </c>
      <c r="K89">
        <v>0</v>
      </c>
      <c r="L89" s="16">
        <v>131.05000000000001</v>
      </c>
      <c r="M89" s="2">
        <f>VLOOKUP(RBStats[Year],Years[],2,FALSE)</f>
        <v>3</v>
      </c>
      <c r="N8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(119,3,126,131.05,61,260,0,59,495,4,0)</v>
      </c>
    </row>
    <row r="90" spans="1:14" x14ac:dyDescent="0.25">
      <c r="A90" s="22" t="s">
        <v>93</v>
      </c>
      <c r="B90" s="2">
        <f>VLOOKUP(A90,Players[Name]:Players[PlayerId],2,FALSE)</f>
        <v>119</v>
      </c>
      <c r="C90" s="16">
        <v>2014</v>
      </c>
      <c r="D90">
        <v>102</v>
      </c>
      <c r="E90">
        <v>96</v>
      </c>
      <c r="F90">
        <v>391</v>
      </c>
      <c r="G90">
        <v>2</v>
      </c>
      <c r="H90">
        <v>52</v>
      </c>
      <c r="I90">
        <v>447</v>
      </c>
      <c r="J90">
        <v>3</v>
      </c>
      <c r="K90">
        <v>0</v>
      </c>
      <c r="L90" s="21">
        <v>143.43</v>
      </c>
      <c r="M90" s="2">
        <f>VLOOKUP(RBStats[Year],Years[],2,FALSE)</f>
        <v>4</v>
      </c>
      <c r="N9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(119,4,102,143.43,96,391,2,52,447,3,0)</v>
      </c>
    </row>
    <row r="91" spans="1:14" x14ac:dyDescent="0.25">
      <c r="A91" s="22" t="s">
        <v>93</v>
      </c>
      <c r="B91" s="2">
        <f>VLOOKUP(A91,Players[Name]:Players[PlayerId],2,FALSE)</f>
        <v>119</v>
      </c>
      <c r="C91" s="16">
        <v>2013</v>
      </c>
      <c r="D91">
        <v>162</v>
      </c>
      <c r="E91">
        <v>44</v>
      </c>
      <c r="F91">
        <v>208</v>
      </c>
      <c r="G91">
        <v>1</v>
      </c>
      <c r="H91">
        <v>47</v>
      </c>
      <c r="I91">
        <v>427</v>
      </c>
      <c r="J91">
        <v>3</v>
      </c>
      <c r="K91">
        <v>0</v>
      </c>
      <c r="L91" s="21">
        <v>119.48</v>
      </c>
      <c r="M91" s="2">
        <f>VLOOKUP(RBStats[Year],Years[],2,FALSE)</f>
        <v>5</v>
      </c>
      <c r="N9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(119,5,162,119.48,44,208,1,47,427,3,0)</v>
      </c>
    </row>
    <row r="92" spans="1:14" x14ac:dyDescent="0.25">
      <c r="A92" s="22" t="s">
        <v>329</v>
      </c>
      <c r="B92" s="2">
        <f>VLOOKUP(A92,Players[Name]:Players[PlayerId],2,FALSE)</f>
        <v>121</v>
      </c>
      <c r="C92" s="16">
        <v>2017</v>
      </c>
      <c r="D92">
        <v>121</v>
      </c>
      <c r="E92">
        <v>64</v>
      </c>
      <c r="F92">
        <v>264</v>
      </c>
      <c r="G92">
        <v>1</v>
      </c>
      <c r="H92">
        <v>58.2</v>
      </c>
      <c r="I92">
        <v>509</v>
      </c>
      <c r="J92">
        <v>3.8</v>
      </c>
      <c r="K92">
        <v>0</v>
      </c>
      <c r="L92" s="16">
        <v>134.22</v>
      </c>
      <c r="M92" s="2">
        <f>VLOOKUP(RBStats[Year],Years[],2,FALSE)</f>
        <v>1</v>
      </c>
      <c r="N9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(121,1,121,134.22,64,264,1,58.2,509,3.8,0)</v>
      </c>
    </row>
    <row r="93" spans="1:14" x14ac:dyDescent="0.25">
      <c r="A93" s="22" t="s">
        <v>329</v>
      </c>
      <c r="B93" s="2">
        <f>VLOOKUP(A93,Players[Name]:Players[PlayerId],2,FALSE)</f>
        <v>121</v>
      </c>
      <c r="C93" s="16">
        <v>2016</v>
      </c>
      <c r="D93">
        <v>89</v>
      </c>
      <c r="E93">
        <v>92</v>
      </c>
      <c r="F93">
        <v>357</v>
      </c>
      <c r="G93">
        <v>1</v>
      </c>
      <c r="H93">
        <v>53</v>
      </c>
      <c r="I93">
        <v>371</v>
      </c>
      <c r="J93">
        <v>5</v>
      </c>
      <c r="K93">
        <v>0</v>
      </c>
      <c r="L93" s="16">
        <v>144.69</v>
      </c>
      <c r="M93" s="2">
        <f>VLOOKUP(RBStats[Year],Years[],2,FALSE)</f>
        <v>2</v>
      </c>
      <c r="N9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(121,2,89,144.69,92,357,1,53,371,5,0)</v>
      </c>
    </row>
    <row r="94" spans="1:14" x14ac:dyDescent="0.25">
      <c r="A94" s="22" t="s">
        <v>329</v>
      </c>
      <c r="B94" s="2">
        <f>VLOOKUP(A94,Players[Name]:Players[PlayerId],2,FALSE)</f>
        <v>121</v>
      </c>
      <c r="C94" s="16">
        <v>2015</v>
      </c>
      <c r="D94">
        <v>102</v>
      </c>
      <c r="E94">
        <v>43</v>
      </c>
      <c r="F94">
        <v>133</v>
      </c>
      <c r="G94">
        <v>0</v>
      </c>
      <c r="H94">
        <v>80</v>
      </c>
      <c r="I94">
        <v>697</v>
      </c>
      <c r="J94">
        <v>3</v>
      </c>
      <c r="K94">
        <v>1</v>
      </c>
      <c r="L94" s="16">
        <v>141.28</v>
      </c>
      <c r="M94" s="2">
        <f>VLOOKUP(RBStats[Year],Years[],2,FALSE)</f>
        <v>3</v>
      </c>
      <c r="N9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(121,3,102,141.28,43,133,0,80,697,3,1)</v>
      </c>
    </row>
    <row r="95" spans="1:14" x14ac:dyDescent="0.25">
      <c r="A95" s="22" t="s">
        <v>329</v>
      </c>
      <c r="B95" s="2">
        <f>VLOOKUP(A95,Players[Name]:Players[PlayerId],2,FALSE)</f>
        <v>121</v>
      </c>
      <c r="C95" s="16">
        <v>2014</v>
      </c>
      <c r="D95">
        <v>247</v>
      </c>
      <c r="E95">
        <v>20</v>
      </c>
      <c r="F95">
        <v>51</v>
      </c>
      <c r="G95">
        <v>0</v>
      </c>
      <c r="H95">
        <v>34</v>
      </c>
      <c r="I95">
        <v>316</v>
      </c>
      <c r="J95">
        <v>4</v>
      </c>
      <c r="K95">
        <v>0</v>
      </c>
      <c r="L95" s="21">
        <v>78.19</v>
      </c>
      <c r="M95" s="2">
        <f>VLOOKUP(RBStats[Year],Years[],2,FALSE)</f>
        <v>4</v>
      </c>
      <c r="N9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(121,4,247,78.19,20,51,0,34,316,4,0)</v>
      </c>
    </row>
    <row r="96" spans="1:14" x14ac:dyDescent="0.25">
      <c r="A96" s="22" t="s">
        <v>329</v>
      </c>
      <c r="B96" s="2">
        <f>VLOOKUP(A96,Players[Name]:Players[PlayerId],2,FALSE)</f>
        <v>121</v>
      </c>
      <c r="C96" s="16">
        <v>2013</v>
      </c>
      <c r="D96">
        <v>1573</v>
      </c>
      <c r="E96">
        <v>9</v>
      </c>
      <c r="F96">
        <v>25</v>
      </c>
      <c r="G96">
        <v>1</v>
      </c>
      <c r="H96">
        <v>4</v>
      </c>
      <c r="I96">
        <v>26</v>
      </c>
      <c r="J96">
        <v>0</v>
      </c>
      <c r="K96">
        <v>0</v>
      </c>
      <c r="L96" s="21">
        <v>14.54</v>
      </c>
      <c r="M96" s="2">
        <f>VLOOKUP(RBStats[Year],Years[],2,FALSE)</f>
        <v>5</v>
      </c>
      <c r="N9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(121,5,1573,14.54,9,25,1,4,26,0,0)</v>
      </c>
    </row>
    <row r="97" spans="1:14" x14ac:dyDescent="0.25">
      <c r="A97" s="22" t="s">
        <v>379</v>
      </c>
      <c r="B97" s="2">
        <f>VLOOKUP(A97,Players[Name]:Players[PlayerId],2,FALSE)</f>
        <v>124</v>
      </c>
      <c r="C97" s="16">
        <v>2017</v>
      </c>
      <c r="D97">
        <v>124</v>
      </c>
      <c r="E97">
        <v>144</v>
      </c>
      <c r="F97">
        <v>606</v>
      </c>
      <c r="G97">
        <v>4.5999999999999996</v>
      </c>
      <c r="H97">
        <v>27.7</v>
      </c>
      <c r="I97">
        <v>246</v>
      </c>
      <c r="J97">
        <v>0.9</v>
      </c>
      <c r="K97">
        <v>0.9</v>
      </c>
      <c r="L97" s="16">
        <v>135.28</v>
      </c>
      <c r="M97" s="2">
        <f>VLOOKUP(RBStats[Year],Years[],2,FALSE)</f>
        <v>1</v>
      </c>
      <c r="N9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(124,1,124,135.28,144,606,4.6,27.7,246,0.9,0.9)</v>
      </c>
    </row>
    <row r="98" spans="1:14" x14ac:dyDescent="0.25">
      <c r="A98" s="22" t="s">
        <v>379</v>
      </c>
      <c r="B98" s="2">
        <f>VLOOKUP(A98,Players[Name]:Players[PlayerId],2,FALSE)</f>
        <v>124</v>
      </c>
      <c r="C98" s="16">
        <v>2016</v>
      </c>
      <c r="D98">
        <v>396</v>
      </c>
      <c r="E98">
        <v>18</v>
      </c>
      <c r="F98">
        <v>101</v>
      </c>
      <c r="G98">
        <v>0</v>
      </c>
      <c r="H98">
        <v>5</v>
      </c>
      <c r="I98">
        <v>57</v>
      </c>
      <c r="J98">
        <v>1</v>
      </c>
      <c r="K98">
        <v>0</v>
      </c>
      <c r="L98" s="16">
        <v>22.83</v>
      </c>
      <c r="M98" s="2">
        <f>VLOOKUP(RBStats[Year],Years[],2,FALSE)</f>
        <v>2</v>
      </c>
      <c r="N9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(124,2,396,22.83,18,101,0,5,57,1,0)</v>
      </c>
    </row>
    <row r="99" spans="1:14" x14ac:dyDescent="0.25">
      <c r="A99" s="22" t="s">
        <v>379</v>
      </c>
      <c r="B99" s="2">
        <f>VLOOKUP(A99,Players[Name]:Players[PlayerId],2,FALSE)</f>
        <v>124</v>
      </c>
      <c r="C99" s="16">
        <v>2015</v>
      </c>
      <c r="D99">
        <v>161</v>
      </c>
      <c r="E99">
        <v>143</v>
      </c>
      <c r="F99">
        <v>597</v>
      </c>
      <c r="G99">
        <v>2</v>
      </c>
      <c r="H99">
        <v>25</v>
      </c>
      <c r="I99">
        <v>183</v>
      </c>
      <c r="J99">
        <v>1</v>
      </c>
      <c r="K99">
        <v>2</v>
      </c>
      <c r="L99" s="16">
        <v>111.92</v>
      </c>
      <c r="M99" s="2">
        <f>VLOOKUP(RBStats[Year],Years[],2,FALSE)</f>
        <v>3</v>
      </c>
      <c r="N9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(124,3,161,111.92,143,597,2,25,183,1,2)</v>
      </c>
    </row>
    <row r="100" spans="1:14" x14ac:dyDescent="0.25">
      <c r="A100" s="22" t="s">
        <v>664</v>
      </c>
      <c r="B100" s="2">
        <f>VLOOKUP(A100,Players[Name]:Players[PlayerId],2,FALSE)</f>
        <v>125</v>
      </c>
      <c r="C100" s="16">
        <v>2017</v>
      </c>
      <c r="D100">
        <v>125</v>
      </c>
      <c r="E100">
        <v>164</v>
      </c>
      <c r="F100">
        <v>713</v>
      </c>
      <c r="G100">
        <v>7</v>
      </c>
      <c r="H100">
        <v>14.7</v>
      </c>
      <c r="I100">
        <v>91.3</v>
      </c>
      <c r="J100">
        <v>0</v>
      </c>
      <c r="K100">
        <v>0.8</v>
      </c>
      <c r="L100" s="16">
        <v>135.25</v>
      </c>
      <c r="M100" s="2">
        <f>VLOOKUP(RBStats[Year],Years[],2,FALSE)</f>
        <v>1</v>
      </c>
      <c r="N10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(125,1,125,135.25,164,713,7,14.7,91.3,0,0.8)</v>
      </c>
    </row>
    <row r="101" spans="1:14" x14ac:dyDescent="0.25">
      <c r="A101" s="22" t="s">
        <v>664</v>
      </c>
      <c r="B101" s="2">
        <f>VLOOKUP(A101,Players[Name]:Players[PlayerId],2,FALSE)</f>
        <v>125</v>
      </c>
      <c r="C101" s="16">
        <v>2016</v>
      </c>
      <c r="D101">
        <v>104</v>
      </c>
      <c r="E101">
        <v>168</v>
      </c>
      <c r="F101">
        <v>704</v>
      </c>
      <c r="G101">
        <v>6</v>
      </c>
      <c r="H101">
        <v>12</v>
      </c>
      <c r="I101">
        <v>82</v>
      </c>
      <c r="J101">
        <v>1</v>
      </c>
      <c r="K101">
        <v>0</v>
      </c>
      <c r="L101" s="16">
        <v>139.47999999999999</v>
      </c>
      <c r="M101" s="2">
        <f>VLOOKUP(RBStats[Year],Years[],2,FALSE)</f>
        <v>2</v>
      </c>
      <c r="N10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(125,2,104,139.48,168,704,6,12,82,1,0)</v>
      </c>
    </row>
    <row r="102" spans="1:14" x14ac:dyDescent="0.25">
      <c r="A102" s="22" t="s">
        <v>1155</v>
      </c>
      <c r="B102" s="2">
        <f>VLOOKUP(A102,Players[Name]:Players[PlayerId],2,FALSE)</f>
        <v>126</v>
      </c>
      <c r="C102" s="16">
        <v>2017</v>
      </c>
      <c r="D102">
        <v>126</v>
      </c>
      <c r="E102">
        <v>156</v>
      </c>
      <c r="F102">
        <v>713</v>
      </c>
      <c r="G102">
        <v>7</v>
      </c>
      <c r="H102">
        <v>15.2</v>
      </c>
      <c r="I102">
        <v>142</v>
      </c>
      <c r="J102">
        <v>0</v>
      </c>
      <c r="K102">
        <v>1.2</v>
      </c>
      <c r="L102" s="16">
        <v>135.1</v>
      </c>
      <c r="M102" s="2">
        <f>VLOOKUP(RBStats[Year],Years[],2,FALSE)</f>
        <v>1</v>
      </c>
      <c r="N10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(126,1,126,135.1,156,713,7,15.2,142,0,1.2)</v>
      </c>
    </row>
    <row r="103" spans="1:14" x14ac:dyDescent="0.25">
      <c r="A103" s="22" t="s">
        <v>177</v>
      </c>
      <c r="B103" s="2">
        <f>VLOOKUP(A103,Players[Name]:Players[PlayerId],2,FALSE)</f>
        <v>127</v>
      </c>
      <c r="C103" s="16">
        <v>2017</v>
      </c>
      <c r="D103">
        <v>127</v>
      </c>
      <c r="E103">
        <v>163</v>
      </c>
      <c r="F103">
        <v>664</v>
      </c>
      <c r="G103">
        <v>4.7</v>
      </c>
      <c r="H103">
        <v>19.899999999999999</v>
      </c>
      <c r="I103">
        <v>200</v>
      </c>
      <c r="J103">
        <v>1</v>
      </c>
      <c r="K103">
        <v>1</v>
      </c>
      <c r="L103" s="16">
        <v>134.02000000000001</v>
      </c>
      <c r="M103" s="2">
        <f>VLOOKUP(RBStats[Year],Years[],2,FALSE)</f>
        <v>1</v>
      </c>
      <c r="N10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(127,1,127,134.02,163,664,4.7,19.9,200,1,1)</v>
      </c>
    </row>
    <row r="104" spans="1:14" x14ac:dyDescent="0.25">
      <c r="A104" s="22" t="s">
        <v>177</v>
      </c>
      <c r="B104" s="2">
        <f>VLOOKUP(A104,Players[Name]:Players[PlayerId],2,FALSE)</f>
        <v>127</v>
      </c>
      <c r="C104" s="16">
        <v>2016</v>
      </c>
      <c r="D104">
        <v>202</v>
      </c>
      <c r="E104">
        <v>144</v>
      </c>
      <c r="F104">
        <v>421</v>
      </c>
      <c r="G104">
        <v>3</v>
      </c>
      <c r="H104">
        <v>14</v>
      </c>
      <c r="I104">
        <v>134</v>
      </c>
      <c r="J104">
        <v>0</v>
      </c>
      <c r="K104">
        <v>1</v>
      </c>
      <c r="L104" s="16">
        <v>92.41</v>
      </c>
      <c r="M104" s="2">
        <f>VLOOKUP(RBStats[Year],Years[],2,FALSE)</f>
        <v>2</v>
      </c>
      <c r="N10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(127,2,202,92.41,144,421,3,14,134,0,1)</v>
      </c>
    </row>
    <row r="105" spans="1:14" x14ac:dyDescent="0.25">
      <c r="A105" s="22" t="s">
        <v>177</v>
      </c>
      <c r="B105" s="2">
        <f>VLOOKUP(A105,Players[Name]:Players[PlayerId],2,FALSE)</f>
        <v>127</v>
      </c>
      <c r="C105" s="16">
        <v>2015</v>
      </c>
      <c r="D105">
        <v>24</v>
      </c>
      <c r="E105">
        <v>288</v>
      </c>
      <c r="F105">
        <v>1402</v>
      </c>
      <c r="G105">
        <v>6</v>
      </c>
      <c r="H105">
        <v>33</v>
      </c>
      <c r="I105">
        <v>271</v>
      </c>
      <c r="J105">
        <v>1</v>
      </c>
      <c r="K105">
        <v>5</v>
      </c>
      <c r="L105" s="16">
        <v>242.94</v>
      </c>
      <c r="M105" s="2">
        <f>VLOOKUP(RBStats[Year],Years[],2,FALSE)</f>
        <v>3</v>
      </c>
      <c r="N10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(127,3,24,242.94,288,1402,6,33,271,1,5)</v>
      </c>
    </row>
    <row r="106" spans="1:14" x14ac:dyDescent="0.25">
      <c r="A106" s="22" t="s">
        <v>177</v>
      </c>
      <c r="B106" s="2">
        <f>VLOOKUP(A106,Players[Name]:Players[PlayerId],2,FALSE)</f>
        <v>127</v>
      </c>
      <c r="C106" s="16">
        <v>2014</v>
      </c>
      <c r="D106">
        <v>212</v>
      </c>
      <c r="E106">
        <v>134</v>
      </c>
      <c r="F106">
        <v>494</v>
      </c>
      <c r="G106">
        <v>2</v>
      </c>
      <c r="H106">
        <v>13</v>
      </c>
      <c r="I106">
        <v>64</v>
      </c>
      <c r="J106">
        <v>0</v>
      </c>
      <c r="K106">
        <v>0</v>
      </c>
      <c r="L106" s="21">
        <v>90.76</v>
      </c>
      <c r="M106" s="2">
        <f>VLOOKUP(RBStats[Year],Years[],2,FALSE)</f>
        <v>4</v>
      </c>
      <c r="N10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(127,4,212,90.76,134,494,2,13,64,0,0)</v>
      </c>
    </row>
    <row r="107" spans="1:14" x14ac:dyDescent="0.25">
      <c r="A107" s="22" t="s">
        <v>177</v>
      </c>
      <c r="B107" s="2">
        <f>VLOOKUP(A107,Players[Name]:Players[PlayerId],2,FALSE)</f>
        <v>127</v>
      </c>
      <c r="C107" s="16">
        <v>2013</v>
      </c>
      <c r="D107">
        <v>250</v>
      </c>
      <c r="E107">
        <v>127</v>
      </c>
      <c r="F107">
        <v>456</v>
      </c>
      <c r="G107">
        <v>1</v>
      </c>
      <c r="H107">
        <v>12</v>
      </c>
      <c r="I107">
        <v>66</v>
      </c>
      <c r="J107">
        <v>0</v>
      </c>
      <c r="K107">
        <v>1</v>
      </c>
      <c r="L107" s="21">
        <v>78.19</v>
      </c>
      <c r="M107" s="2">
        <f>VLOOKUP(RBStats[Year],Years[],2,FALSE)</f>
        <v>5</v>
      </c>
      <c r="N10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(127,5,250,78.19,127,456,1,12,66,0,1)</v>
      </c>
    </row>
    <row r="108" spans="1:14" x14ac:dyDescent="0.25">
      <c r="A108" s="22" t="s">
        <v>42</v>
      </c>
      <c r="B108" s="2">
        <f>VLOOKUP(A108,Players[Name]:Players[PlayerId],2,FALSE)</f>
        <v>128</v>
      </c>
      <c r="C108" s="16">
        <v>2017</v>
      </c>
      <c r="D108">
        <v>128</v>
      </c>
      <c r="E108">
        <v>178</v>
      </c>
      <c r="F108">
        <v>734</v>
      </c>
      <c r="G108">
        <v>7</v>
      </c>
      <c r="H108">
        <v>8</v>
      </c>
      <c r="I108">
        <v>55.1</v>
      </c>
      <c r="J108">
        <v>0</v>
      </c>
      <c r="K108">
        <v>0</v>
      </c>
      <c r="L108" s="16">
        <v>133.52000000000001</v>
      </c>
      <c r="M108" s="2">
        <f>VLOOKUP(RBStats[Year],Years[],2,FALSE)</f>
        <v>1</v>
      </c>
      <c r="N10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(128,1,128,133.52,178,734,7,8,55.1,0,0)</v>
      </c>
    </row>
    <row r="109" spans="1:14" x14ac:dyDescent="0.25">
      <c r="A109" s="22" t="s">
        <v>42</v>
      </c>
      <c r="B109" s="2">
        <f>VLOOKUP(A109,Players[Name]:Players[PlayerId],2,FALSE)</f>
        <v>128</v>
      </c>
      <c r="C109" s="16">
        <v>2016</v>
      </c>
      <c r="D109">
        <v>16</v>
      </c>
      <c r="E109">
        <v>299</v>
      </c>
      <c r="F109">
        <v>1161</v>
      </c>
      <c r="G109">
        <v>18</v>
      </c>
      <c r="H109">
        <v>7</v>
      </c>
      <c r="I109">
        <v>38</v>
      </c>
      <c r="J109">
        <v>0</v>
      </c>
      <c r="K109">
        <v>1</v>
      </c>
      <c r="L109" s="16">
        <v>267.32</v>
      </c>
      <c r="M109" s="2">
        <f>VLOOKUP(RBStats[Year],Years[],2,FALSE)</f>
        <v>2</v>
      </c>
      <c r="N10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(128,2,16,267.32,299,1161,18,7,38,0,1)</v>
      </c>
    </row>
    <row r="110" spans="1:14" x14ac:dyDescent="0.25">
      <c r="A110" s="22" t="s">
        <v>42</v>
      </c>
      <c r="B110" s="2">
        <f>VLOOKUP(A110,Players[Name]:Players[PlayerId],2,FALSE)</f>
        <v>128</v>
      </c>
      <c r="C110" s="16">
        <v>2015</v>
      </c>
      <c r="D110">
        <v>125</v>
      </c>
      <c r="E110">
        <v>165</v>
      </c>
      <c r="F110">
        <v>703</v>
      </c>
      <c r="G110">
        <v>6</v>
      </c>
      <c r="H110">
        <v>6</v>
      </c>
      <c r="I110">
        <v>43</v>
      </c>
      <c r="J110">
        <v>1</v>
      </c>
      <c r="K110">
        <v>0</v>
      </c>
      <c r="L110" s="16">
        <v>131.12</v>
      </c>
      <c r="M110" s="2">
        <f>VLOOKUP(RBStats[Year],Years[],2,FALSE)</f>
        <v>3</v>
      </c>
      <c r="N11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(128,3,125,131.12,165,703,6,6,43,1,0)</v>
      </c>
    </row>
    <row r="111" spans="1:14" x14ac:dyDescent="0.25">
      <c r="A111" s="22" t="s">
        <v>42</v>
      </c>
      <c r="B111" s="2">
        <f>VLOOKUP(A111,Players[Name]:Players[PlayerId],2,FALSE)</f>
        <v>128</v>
      </c>
      <c r="C111" s="16">
        <v>2014</v>
      </c>
      <c r="D111">
        <v>160</v>
      </c>
      <c r="E111">
        <v>125</v>
      </c>
      <c r="F111">
        <v>547</v>
      </c>
      <c r="G111">
        <v>5</v>
      </c>
      <c r="H111">
        <v>10</v>
      </c>
      <c r="I111">
        <v>54</v>
      </c>
      <c r="J111">
        <v>0</v>
      </c>
      <c r="K111">
        <v>1</v>
      </c>
      <c r="L111" s="21">
        <v>103.76</v>
      </c>
      <c r="M111" s="2">
        <f>VLOOKUP(RBStats[Year],Years[],2,FALSE)</f>
        <v>4</v>
      </c>
      <c r="N11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(128,4,160,103.76,125,547,5,10,54,0,1)</v>
      </c>
    </row>
    <row r="112" spans="1:14" x14ac:dyDescent="0.25">
      <c r="A112" s="22" t="s">
        <v>42</v>
      </c>
      <c r="B112" s="2">
        <f>VLOOKUP(A112,Players[Name]:Players[PlayerId],2,FALSE)</f>
        <v>128</v>
      </c>
      <c r="C112" s="16">
        <v>2013</v>
      </c>
      <c r="D112">
        <v>94</v>
      </c>
      <c r="E112">
        <v>153</v>
      </c>
      <c r="F112">
        <v>772</v>
      </c>
      <c r="G112">
        <v>7</v>
      </c>
      <c r="H112">
        <v>2</v>
      </c>
      <c r="I112">
        <v>38</v>
      </c>
      <c r="J112">
        <v>0</v>
      </c>
      <c r="K112">
        <v>2</v>
      </c>
      <c r="L112" s="21">
        <v>123.37</v>
      </c>
      <c r="M112" s="2">
        <f>VLOOKUP(RBStats[Year],Years[],2,FALSE)</f>
        <v>5</v>
      </c>
      <c r="N11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(128,5,94,123.37,153,772,7,2,38,0,2)</v>
      </c>
    </row>
    <row r="113" spans="1:14" x14ac:dyDescent="0.25">
      <c r="A113" s="22" t="s">
        <v>533</v>
      </c>
      <c r="B113" s="2">
        <f>VLOOKUP(A113,Players[Name]:Players[PlayerId],2,FALSE)</f>
        <v>131</v>
      </c>
      <c r="C113" s="16">
        <v>2017</v>
      </c>
      <c r="D113">
        <v>131</v>
      </c>
      <c r="E113">
        <v>144</v>
      </c>
      <c r="F113">
        <v>653</v>
      </c>
      <c r="G113">
        <v>6.8</v>
      </c>
      <c r="H113">
        <v>17</v>
      </c>
      <c r="I113">
        <v>138</v>
      </c>
      <c r="J113">
        <v>0</v>
      </c>
      <c r="K113">
        <v>0</v>
      </c>
      <c r="L113" s="16">
        <v>131.84</v>
      </c>
      <c r="M113" s="2">
        <f>VLOOKUP(RBStats[Year],Years[],2,FALSE)</f>
        <v>1</v>
      </c>
      <c r="N11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(131,1,131,131.84,144,653,6.8,17,138,0,0)</v>
      </c>
    </row>
    <row r="114" spans="1:14" x14ac:dyDescent="0.25">
      <c r="A114" s="22" t="s">
        <v>533</v>
      </c>
      <c r="B114" s="2">
        <f>VLOOKUP(A114,Players[Name]:Players[PlayerId],2,FALSE)</f>
        <v>131</v>
      </c>
      <c r="C114" s="16">
        <v>2016</v>
      </c>
      <c r="D114">
        <v>223</v>
      </c>
      <c r="E114">
        <v>109</v>
      </c>
      <c r="F114">
        <v>349</v>
      </c>
      <c r="G114">
        <v>3</v>
      </c>
      <c r="H114">
        <v>13</v>
      </c>
      <c r="I114">
        <v>96</v>
      </c>
      <c r="J114">
        <v>0</v>
      </c>
      <c r="K114">
        <v>0</v>
      </c>
      <c r="L114" s="16">
        <v>84.54</v>
      </c>
      <c r="M114" s="2">
        <f>VLOOKUP(RBStats[Year],Years[],2,FALSE)</f>
        <v>2</v>
      </c>
      <c r="N11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(131,2,223,84.54,109,349,3,13,96,0,0)</v>
      </c>
    </row>
    <row r="115" spans="1:14" x14ac:dyDescent="0.25">
      <c r="A115" s="22" t="s">
        <v>533</v>
      </c>
      <c r="B115" s="2">
        <f>VLOOKUP(A115,Players[Name]:Players[PlayerId],2,FALSE)</f>
        <v>131</v>
      </c>
      <c r="C115" s="16">
        <v>2015</v>
      </c>
      <c r="D115">
        <v>97</v>
      </c>
      <c r="E115">
        <v>147</v>
      </c>
      <c r="F115">
        <v>830</v>
      </c>
      <c r="G115">
        <v>4</v>
      </c>
      <c r="H115">
        <v>9</v>
      </c>
      <c r="I115">
        <v>76</v>
      </c>
      <c r="J115">
        <v>1</v>
      </c>
      <c r="K115">
        <v>1</v>
      </c>
      <c r="L115" s="16">
        <v>143.29</v>
      </c>
      <c r="M115" s="2">
        <f>VLOOKUP(RBStats[Year],Years[],2,FALSE)</f>
        <v>3</v>
      </c>
      <c r="N11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(131,3,97,143.29,147,830,4,9,76,1,1)</v>
      </c>
    </row>
    <row r="116" spans="1:14" x14ac:dyDescent="0.25">
      <c r="A116" s="22" t="s">
        <v>422</v>
      </c>
      <c r="B116" s="2">
        <f>VLOOKUP(A116,Players[Name]:Players[PlayerId],2,FALSE)</f>
        <v>132</v>
      </c>
      <c r="C116" s="16">
        <v>2017</v>
      </c>
      <c r="D116">
        <v>132</v>
      </c>
      <c r="E116">
        <v>147</v>
      </c>
      <c r="F116">
        <v>626</v>
      </c>
      <c r="G116">
        <v>5.4</v>
      </c>
      <c r="H116">
        <v>25.4</v>
      </c>
      <c r="I116">
        <v>214</v>
      </c>
      <c r="J116">
        <v>0</v>
      </c>
      <c r="K116">
        <v>1.5</v>
      </c>
      <c r="L116" s="16">
        <v>131.36000000000001</v>
      </c>
      <c r="M116" s="2">
        <f>VLOOKUP(RBStats[Year],Years[],2,FALSE)</f>
        <v>1</v>
      </c>
      <c r="N11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(132,1,132,131.36,147,626,5.4,25.4,214,0,1.5)</v>
      </c>
    </row>
    <row r="117" spans="1:14" x14ac:dyDescent="0.25">
      <c r="A117" s="22" t="s">
        <v>422</v>
      </c>
      <c r="B117" s="2">
        <f>VLOOKUP(A117,Players[Name]:Players[PlayerId],2,FALSE)</f>
        <v>132</v>
      </c>
      <c r="C117" s="16">
        <v>2014</v>
      </c>
      <c r="D117">
        <v>127</v>
      </c>
      <c r="E117">
        <v>171</v>
      </c>
      <c r="F117">
        <v>673</v>
      </c>
      <c r="G117">
        <v>4</v>
      </c>
      <c r="H117">
        <v>11</v>
      </c>
      <c r="I117">
        <v>64</v>
      </c>
      <c r="J117">
        <v>1</v>
      </c>
      <c r="K117">
        <v>1</v>
      </c>
      <c r="L117" s="21">
        <v>122.96</v>
      </c>
      <c r="M117" s="2">
        <f>VLOOKUP(RBStats[Year],Years[],2,FALSE)</f>
        <v>4</v>
      </c>
      <c r="N11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(132,4,127,122.96,171,673,4,11,64,1,1)</v>
      </c>
    </row>
    <row r="118" spans="1:14" x14ac:dyDescent="0.25">
      <c r="A118" s="22" t="s">
        <v>33</v>
      </c>
      <c r="B118" s="2">
        <f>VLOOKUP(A118,Players[Name]:Players[PlayerId],2,FALSE)</f>
        <v>135</v>
      </c>
      <c r="C118" s="16">
        <v>2017</v>
      </c>
      <c r="D118">
        <v>135</v>
      </c>
      <c r="E118">
        <v>145</v>
      </c>
      <c r="F118">
        <v>567</v>
      </c>
      <c r="G118">
        <v>3.3</v>
      </c>
      <c r="H118">
        <v>31.7</v>
      </c>
      <c r="I118">
        <v>262</v>
      </c>
      <c r="J118">
        <v>0.8</v>
      </c>
      <c r="K118">
        <v>0</v>
      </c>
      <c r="L118" s="16">
        <v>131.13999999999999</v>
      </c>
      <c r="M118" s="2">
        <f>VLOOKUP(RBStats[Year],Years[],2,FALSE)</f>
        <v>1</v>
      </c>
      <c r="N11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(135,1,135,131.14,145,567,3.3,31.7,262,0.8,0)</v>
      </c>
    </row>
    <row r="119" spans="1:14" x14ac:dyDescent="0.25">
      <c r="A119" s="22" t="s">
        <v>33</v>
      </c>
      <c r="B119" s="2">
        <f>VLOOKUP(A119,Players[Name]:Players[PlayerId],2,FALSE)</f>
        <v>135</v>
      </c>
      <c r="C119" s="16">
        <v>2016</v>
      </c>
      <c r="D119">
        <v>49</v>
      </c>
      <c r="E119">
        <v>218</v>
      </c>
      <c r="F119">
        <v>813</v>
      </c>
      <c r="G119">
        <v>7</v>
      </c>
      <c r="H119">
        <v>30</v>
      </c>
      <c r="I119">
        <v>263</v>
      </c>
      <c r="J119">
        <v>1</v>
      </c>
      <c r="K119">
        <v>1</v>
      </c>
      <c r="L119" s="16">
        <v>191.67</v>
      </c>
      <c r="M119" s="2">
        <f>VLOOKUP(RBStats[Year],Years[],2,FALSE)</f>
        <v>2</v>
      </c>
      <c r="N11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(135,2,49,191.67,218,813,7,30,263,1,1)</v>
      </c>
    </row>
    <row r="120" spans="1:14" x14ac:dyDescent="0.25">
      <c r="A120" s="22" t="s">
        <v>33</v>
      </c>
      <c r="B120" s="2">
        <f>VLOOKUP(A120,Players[Name]:Players[PlayerId],2,FALSE)</f>
        <v>135</v>
      </c>
      <c r="C120" s="16">
        <v>2015</v>
      </c>
      <c r="D120">
        <v>38</v>
      </c>
      <c r="E120">
        <v>218</v>
      </c>
      <c r="F120">
        <v>898</v>
      </c>
      <c r="G120">
        <v>4</v>
      </c>
      <c r="H120">
        <v>44</v>
      </c>
      <c r="I120">
        <v>389</v>
      </c>
      <c r="J120">
        <v>3</v>
      </c>
      <c r="K120">
        <v>1</v>
      </c>
      <c r="L120" s="16">
        <v>205.96</v>
      </c>
      <c r="M120" s="2">
        <f>VLOOKUP(RBStats[Year],Years[],2,FALSE)</f>
        <v>3</v>
      </c>
      <c r="N12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(135,3,38,205.96,218,898,4,44,389,3,1)</v>
      </c>
    </row>
    <row r="121" spans="1:14" x14ac:dyDescent="0.25">
      <c r="A121" s="22" t="s">
        <v>33</v>
      </c>
      <c r="B121" s="2">
        <f>VLOOKUP(A121,Players[Name]:Players[PlayerId],2,FALSE)</f>
        <v>135</v>
      </c>
      <c r="C121" s="16">
        <v>2014</v>
      </c>
      <c r="D121">
        <v>12</v>
      </c>
      <c r="E121">
        <v>266</v>
      </c>
      <c r="F121">
        <v>1038</v>
      </c>
      <c r="G121">
        <v>6</v>
      </c>
      <c r="H121">
        <v>102</v>
      </c>
      <c r="I121">
        <v>808</v>
      </c>
      <c r="J121">
        <v>4</v>
      </c>
      <c r="K121">
        <v>2</v>
      </c>
      <c r="L121" s="21">
        <v>327.72</v>
      </c>
      <c r="M121" s="2">
        <f>VLOOKUP(RBStats[Year],Years[],2,FALSE)</f>
        <v>4</v>
      </c>
      <c r="N12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(135,4,12,327.72,266,1038,6,102,808,4,2)</v>
      </c>
    </row>
    <row r="122" spans="1:14" x14ac:dyDescent="0.25">
      <c r="A122" s="22" t="s">
        <v>33</v>
      </c>
      <c r="B122" s="2">
        <f>VLOOKUP(A122,Players[Name]:Players[PlayerId],2,FALSE)</f>
        <v>135</v>
      </c>
      <c r="C122" s="16">
        <v>2013</v>
      </c>
      <c r="D122">
        <v>5</v>
      </c>
      <c r="E122">
        <v>289</v>
      </c>
      <c r="F122">
        <v>1339</v>
      </c>
      <c r="G122">
        <v>9</v>
      </c>
      <c r="H122">
        <v>74</v>
      </c>
      <c r="I122">
        <v>594</v>
      </c>
      <c r="J122">
        <v>3</v>
      </c>
      <c r="K122">
        <v>2</v>
      </c>
      <c r="L122" s="21">
        <v>331.96</v>
      </c>
      <c r="M122" s="2">
        <f>VLOOKUP(RBStats[Year],Years[],2,FALSE)</f>
        <v>5</v>
      </c>
      <c r="N12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(135,5,5,331.96,289,1339,9,74,594,3,2)</v>
      </c>
    </row>
    <row r="123" spans="1:14" x14ac:dyDescent="0.25">
      <c r="A123" s="22" t="s">
        <v>30</v>
      </c>
      <c r="B123" s="2">
        <f>VLOOKUP(A123,Players[Name]:Players[PlayerId],2,FALSE)</f>
        <v>143</v>
      </c>
      <c r="C123" s="16">
        <v>2017</v>
      </c>
      <c r="D123">
        <v>143</v>
      </c>
      <c r="E123">
        <v>160</v>
      </c>
      <c r="F123">
        <v>603</v>
      </c>
      <c r="G123">
        <v>4.2</v>
      </c>
      <c r="H123">
        <v>21.9</v>
      </c>
      <c r="I123">
        <v>139</v>
      </c>
      <c r="J123">
        <v>1</v>
      </c>
      <c r="K123">
        <v>0</v>
      </c>
      <c r="L123" s="16">
        <v>129.07</v>
      </c>
      <c r="M123" s="2">
        <f>VLOOKUP(RBStats[Year],Years[],2,FALSE)</f>
        <v>1</v>
      </c>
      <c r="N12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(143,1,143,129.07,160,603,4.2,21.9,139,1,0)</v>
      </c>
    </row>
    <row r="124" spans="1:14" x14ac:dyDescent="0.25">
      <c r="A124" s="22" t="s">
        <v>30</v>
      </c>
      <c r="B124" s="2">
        <f>VLOOKUP(A124,Players[Name]:Players[PlayerId],2,FALSE)</f>
        <v>143</v>
      </c>
      <c r="C124" s="16">
        <v>2016</v>
      </c>
      <c r="D124">
        <v>36</v>
      </c>
      <c r="E124">
        <v>263</v>
      </c>
      <c r="F124">
        <v>1025</v>
      </c>
      <c r="G124">
        <v>4</v>
      </c>
      <c r="H124">
        <v>38</v>
      </c>
      <c r="I124">
        <v>277</v>
      </c>
      <c r="J124">
        <v>4</v>
      </c>
      <c r="K124">
        <v>1</v>
      </c>
      <c r="L124" s="16">
        <v>222.08</v>
      </c>
      <c r="M124" s="2">
        <f>VLOOKUP(RBStats[Year],Years[],2,FALSE)</f>
        <v>2</v>
      </c>
      <c r="N12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(143,2,36,222.08,263,1025,4,38,277,4,1)</v>
      </c>
    </row>
    <row r="125" spans="1:14" x14ac:dyDescent="0.25">
      <c r="A125" s="22" t="s">
        <v>30</v>
      </c>
      <c r="B125" s="2">
        <f>VLOOKUP(A125,Players[Name]:Players[PlayerId],2,FALSE)</f>
        <v>143</v>
      </c>
      <c r="C125" s="16">
        <v>2015</v>
      </c>
      <c r="D125">
        <v>45</v>
      </c>
      <c r="E125">
        <v>260</v>
      </c>
      <c r="F125">
        <v>967</v>
      </c>
      <c r="G125">
        <v>6</v>
      </c>
      <c r="H125">
        <v>34</v>
      </c>
      <c r="I125">
        <v>267</v>
      </c>
      <c r="J125">
        <v>1</v>
      </c>
      <c r="K125">
        <v>3</v>
      </c>
      <c r="L125" s="16">
        <v>194.03</v>
      </c>
      <c r="M125" s="2">
        <f>VLOOKUP(RBStats[Year],Years[],2,FALSE)</f>
        <v>3</v>
      </c>
      <c r="N12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(143,3,45,194.03,260,967,6,34,267,1,3)</v>
      </c>
    </row>
    <row r="126" spans="1:14" x14ac:dyDescent="0.25">
      <c r="A126" s="22" t="s">
        <v>30</v>
      </c>
      <c r="B126" s="2">
        <f>VLOOKUP(A126,Players[Name]:Players[PlayerId],2,FALSE)</f>
        <v>143</v>
      </c>
      <c r="C126" s="16">
        <v>2014</v>
      </c>
      <c r="D126">
        <v>60</v>
      </c>
      <c r="E126">
        <v>255</v>
      </c>
      <c r="F126">
        <v>1106</v>
      </c>
      <c r="G126">
        <v>4</v>
      </c>
      <c r="H126">
        <v>11</v>
      </c>
      <c r="I126">
        <v>111</v>
      </c>
      <c r="J126">
        <v>1</v>
      </c>
      <c r="K126">
        <v>2</v>
      </c>
      <c r="L126" s="21">
        <v>180.49</v>
      </c>
      <c r="M126" s="2">
        <f>VLOOKUP(RBStats[Year],Years[],2,FALSE)</f>
        <v>4</v>
      </c>
      <c r="N12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(143,4,60,180.49,255,1106,4,11,111,1,2)</v>
      </c>
    </row>
    <row r="127" spans="1:14" x14ac:dyDescent="0.25">
      <c r="A127" s="22" t="s">
        <v>30</v>
      </c>
      <c r="B127" s="2">
        <f>VLOOKUP(A127,Players[Name]:Players[PlayerId],2,FALSE)</f>
        <v>143</v>
      </c>
      <c r="C127" s="16">
        <v>2013</v>
      </c>
      <c r="D127">
        <v>42</v>
      </c>
      <c r="E127">
        <v>276</v>
      </c>
      <c r="F127">
        <v>1128</v>
      </c>
      <c r="G127">
        <v>9</v>
      </c>
      <c r="H127">
        <v>16</v>
      </c>
      <c r="I127">
        <v>141</v>
      </c>
      <c r="J127">
        <v>0</v>
      </c>
      <c r="K127">
        <v>3</v>
      </c>
      <c r="L127" s="21">
        <v>210.04</v>
      </c>
      <c r="M127" s="2">
        <f>VLOOKUP(RBStats[Year],Years[],2,FALSE)</f>
        <v>5</v>
      </c>
      <c r="N12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(143,5,42,210.04,276,1128,9,16,141,0,3)</v>
      </c>
    </row>
    <row r="128" spans="1:14" x14ac:dyDescent="0.25">
      <c r="A128" s="22" t="s">
        <v>595</v>
      </c>
      <c r="B128" s="2">
        <f>VLOOKUP(A128,Players[Name]:Players[PlayerId],2,FALSE)</f>
        <v>149</v>
      </c>
      <c r="C128" s="16">
        <v>2017</v>
      </c>
      <c r="D128">
        <v>149</v>
      </c>
      <c r="E128">
        <v>127</v>
      </c>
      <c r="F128">
        <v>573</v>
      </c>
      <c r="G128">
        <v>5.7</v>
      </c>
      <c r="H128">
        <v>19.100000000000001</v>
      </c>
      <c r="I128">
        <v>182</v>
      </c>
      <c r="J128">
        <v>1</v>
      </c>
      <c r="K128">
        <v>0</v>
      </c>
      <c r="L128" s="16">
        <v>126.85</v>
      </c>
      <c r="M128" s="2">
        <f>VLOOKUP(RBStats[Year],Years[],2,FALSE)</f>
        <v>1</v>
      </c>
      <c r="N12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(149,1,149,126.85,127,573,5.7,19.1,182,1,0)</v>
      </c>
    </row>
    <row r="129" spans="1:14" x14ac:dyDescent="0.25">
      <c r="A129" s="22" t="s">
        <v>595</v>
      </c>
      <c r="B129" s="2">
        <f>VLOOKUP(A129,Players[Name]:Players[PlayerId],2,FALSE)</f>
        <v>149</v>
      </c>
      <c r="C129" s="16">
        <v>2016</v>
      </c>
      <c r="D129">
        <v>188</v>
      </c>
      <c r="E129">
        <v>110</v>
      </c>
      <c r="F129">
        <v>490</v>
      </c>
      <c r="G129">
        <v>5</v>
      </c>
      <c r="H129">
        <v>13</v>
      </c>
      <c r="I129">
        <v>137</v>
      </c>
      <c r="J129">
        <v>0</v>
      </c>
      <c r="K129">
        <v>0</v>
      </c>
      <c r="L129" s="16">
        <v>100.48</v>
      </c>
      <c r="M129" s="2">
        <f>VLOOKUP(RBStats[Year],Years[],2,FALSE)</f>
        <v>2</v>
      </c>
      <c r="N12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(149,2,188,100.48,110,490,5,13,137,0,0)</v>
      </c>
    </row>
    <row r="130" spans="1:14" x14ac:dyDescent="0.25">
      <c r="A130" s="22" t="s">
        <v>1275</v>
      </c>
      <c r="B130" s="2">
        <f>VLOOKUP(A130,Players[Name]:Players[PlayerId],2,FALSE)</f>
        <v>154</v>
      </c>
      <c r="C130" s="16">
        <v>2017</v>
      </c>
      <c r="D130">
        <v>154</v>
      </c>
      <c r="E130">
        <v>64</v>
      </c>
      <c r="F130">
        <v>289</v>
      </c>
      <c r="G130">
        <v>2.2999999999999998</v>
      </c>
      <c r="H130">
        <v>50</v>
      </c>
      <c r="I130">
        <v>453</v>
      </c>
      <c r="J130">
        <v>2.2999999999999998</v>
      </c>
      <c r="K130">
        <v>0</v>
      </c>
      <c r="L130" s="16">
        <v>125.88</v>
      </c>
      <c r="M130" s="2">
        <f>VLOOKUP(RBStats[Year],Years[],2,FALSE)</f>
        <v>1</v>
      </c>
      <c r="N13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(154,1,154,125.88,64,289,2.3,50,453,2.3,0)</v>
      </c>
    </row>
    <row r="131" spans="1:14" x14ac:dyDescent="0.25">
      <c r="A131" s="22" t="s">
        <v>1275</v>
      </c>
      <c r="B131" s="2">
        <f>VLOOKUP(A131,Players[Name]:Players[PlayerId],2,FALSE)</f>
        <v>154</v>
      </c>
      <c r="C131" s="16">
        <v>2016</v>
      </c>
      <c r="D131">
        <v>133</v>
      </c>
      <c r="E131">
        <v>68</v>
      </c>
      <c r="F131">
        <v>356</v>
      </c>
      <c r="G131">
        <v>3</v>
      </c>
      <c r="H131">
        <v>49</v>
      </c>
      <c r="I131">
        <v>349</v>
      </c>
      <c r="J131">
        <v>2</v>
      </c>
      <c r="K131">
        <v>1</v>
      </c>
      <c r="L131" s="16">
        <v>125.76</v>
      </c>
      <c r="M131" s="2">
        <f>VLOOKUP(RBStats[Year],Years[],2,FALSE)</f>
        <v>2</v>
      </c>
      <c r="N13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(154,2,133,125.76,68,356,3,49,349,2,1)</v>
      </c>
    </row>
    <row r="132" spans="1:14" x14ac:dyDescent="0.25">
      <c r="A132" s="22" t="s">
        <v>1275</v>
      </c>
      <c r="B132" s="2">
        <f>VLOOKUP(A132,Players[Name]:Players[PlayerId],2,FALSE)</f>
        <v>154</v>
      </c>
      <c r="C132" s="16">
        <v>2015</v>
      </c>
      <c r="D132">
        <v>232</v>
      </c>
      <c r="E132">
        <v>35</v>
      </c>
      <c r="F132">
        <v>216</v>
      </c>
      <c r="G132">
        <v>0</v>
      </c>
      <c r="H132">
        <v>35</v>
      </c>
      <c r="I132">
        <v>240</v>
      </c>
      <c r="J132">
        <v>2</v>
      </c>
      <c r="K132">
        <v>0</v>
      </c>
      <c r="L132" s="16">
        <v>76.150000000000006</v>
      </c>
      <c r="M132" s="2">
        <f>VLOOKUP(RBStats[Year],Years[],2,FALSE)</f>
        <v>3</v>
      </c>
      <c r="N13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(154,3,232,76.15,35,216,0,35,240,2,0)</v>
      </c>
    </row>
    <row r="133" spans="1:14" x14ac:dyDescent="0.25">
      <c r="A133" s="22" t="s">
        <v>1275</v>
      </c>
      <c r="B133" s="2">
        <f>VLOOKUP(A133,Players[Name]:Players[PlayerId],2,FALSE)</f>
        <v>154</v>
      </c>
      <c r="C133" s="16">
        <v>2014</v>
      </c>
      <c r="D133">
        <v>1616</v>
      </c>
      <c r="E133">
        <v>3</v>
      </c>
      <c r="F133">
        <v>12</v>
      </c>
      <c r="G133">
        <v>0</v>
      </c>
      <c r="H133">
        <v>6</v>
      </c>
      <c r="I133">
        <v>27</v>
      </c>
      <c r="J133">
        <v>1</v>
      </c>
      <c r="K133">
        <v>0</v>
      </c>
      <c r="L133" s="21">
        <v>14.43</v>
      </c>
      <c r="M133" s="2">
        <f>VLOOKUP(RBStats[Year],Years[],2,FALSE)</f>
        <v>4</v>
      </c>
      <c r="N13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(154,4,1616,14.43,3,12,0,6,27,1,0)</v>
      </c>
    </row>
    <row r="134" spans="1:14" x14ac:dyDescent="0.25">
      <c r="A134" s="22" t="s">
        <v>82</v>
      </c>
      <c r="B134" s="2">
        <f>VLOOKUP(A134,Players[Name]:Players[PlayerId],2,FALSE)</f>
        <v>159</v>
      </c>
      <c r="C134" s="16">
        <v>2017</v>
      </c>
      <c r="D134">
        <v>159</v>
      </c>
      <c r="E134">
        <v>64</v>
      </c>
      <c r="F134">
        <v>277</v>
      </c>
      <c r="G134">
        <v>1.1000000000000001</v>
      </c>
      <c r="H134">
        <v>53.5</v>
      </c>
      <c r="I134">
        <v>519</v>
      </c>
      <c r="J134">
        <v>2.2999999999999998</v>
      </c>
      <c r="K134">
        <v>0</v>
      </c>
      <c r="L134" s="16">
        <v>124.58</v>
      </c>
      <c r="M134" s="2">
        <f>VLOOKUP(RBStats[Year],Years[],2,FALSE)</f>
        <v>1</v>
      </c>
      <c r="N13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(159,1,159,124.58,64,277,1.1,53.5,519,2.3,0)</v>
      </c>
    </row>
    <row r="135" spans="1:14" x14ac:dyDescent="0.25">
      <c r="A135" s="22" t="s">
        <v>82</v>
      </c>
      <c r="B135" s="2">
        <f>VLOOKUP(A135,Players[Name]:Players[PlayerId],2,FALSE)</f>
        <v>159</v>
      </c>
      <c r="C135" s="16">
        <v>2016</v>
      </c>
      <c r="D135">
        <v>107</v>
      </c>
      <c r="E135">
        <v>94</v>
      </c>
      <c r="F135">
        <v>438</v>
      </c>
      <c r="G135">
        <v>2</v>
      </c>
      <c r="H135">
        <v>52</v>
      </c>
      <c r="I135">
        <v>427</v>
      </c>
      <c r="J135">
        <v>2</v>
      </c>
      <c r="K135">
        <v>0</v>
      </c>
      <c r="L135" s="16">
        <v>138.47999999999999</v>
      </c>
      <c r="M135" s="2">
        <f>VLOOKUP(RBStats[Year],Years[],2,FALSE)</f>
        <v>2</v>
      </c>
      <c r="N13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(159,2,107,138.48,94,438,2,52,427,2,0)</v>
      </c>
    </row>
    <row r="136" spans="1:14" x14ac:dyDescent="0.25">
      <c r="A136" s="22" t="s">
        <v>82</v>
      </c>
      <c r="B136" s="2">
        <f>VLOOKUP(A136,Players[Name]:Players[PlayerId],2,FALSE)</f>
        <v>159</v>
      </c>
      <c r="C136" s="16">
        <v>2015</v>
      </c>
      <c r="D136">
        <v>124</v>
      </c>
      <c r="E136">
        <v>83</v>
      </c>
      <c r="F136">
        <v>317</v>
      </c>
      <c r="G136">
        <v>3</v>
      </c>
      <c r="H136">
        <v>55</v>
      </c>
      <c r="I136">
        <v>388</v>
      </c>
      <c r="J136">
        <v>1</v>
      </c>
      <c r="K136">
        <v>0</v>
      </c>
      <c r="L136" s="16">
        <v>131.12</v>
      </c>
      <c r="M136" s="2">
        <f>VLOOKUP(RBStats[Year],Years[],2,FALSE)</f>
        <v>3</v>
      </c>
      <c r="N13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(159,3,124,131.12,83,317,3,55,388,1,0)</v>
      </c>
    </row>
    <row r="137" spans="1:14" x14ac:dyDescent="0.25">
      <c r="A137" s="22" t="s">
        <v>82</v>
      </c>
      <c r="B137" s="2">
        <f>VLOOKUP(A137,Players[Name]:Players[PlayerId],2,FALSE)</f>
        <v>159</v>
      </c>
      <c r="C137" s="16">
        <v>2014</v>
      </c>
      <c r="D137">
        <v>96</v>
      </c>
      <c r="E137">
        <v>57</v>
      </c>
      <c r="F137">
        <v>329</v>
      </c>
      <c r="G137">
        <v>6</v>
      </c>
      <c r="H137">
        <v>40</v>
      </c>
      <c r="I137">
        <v>387</v>
      </c>
      <c r="J137">
        <v>0</v>
      </c>
      <c r="K137">
        <v>1</v>
      </c>
      <c r="L137" s="21">
        <v>125.18</v>
      </c>
      <c r="M137" s="2">
        <f>VLOOKUP(RBStats[Year],Years[],2,FALSE)</f>
        <v>4</v>
      </c>
      <c r="N13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(159,4,96,125.18,57,329,6,40,387,0,1)</v>
      </c>
    </row>
    <row r="138" spans="1:14" x14ac:dyDescent="0.25">
      <c r="A138" s="22" t="s">
        <v>82</v>
      </c>
      <c r="B138" s="2">
        <f>VLOOKUP(A138,Players[Name]:Players[PlayerId],2,FALSE)</f>
        <v>159</v>
      </c>
      <c r="C138" s="16">
        <v>2013</v>
      </c>
      <c r="D138">
        <v>122</v>
      </c>
      <c r="E138">
        <v>53</v>
      </c>
      <c r="F138">
        <v>220</v>
      </c>
      <c r="G138">
        <v>2</v>
      </c>
      <c r="H138">
        <v>71</v>
      </c>
      <c r="I138">
        <v>604</v>
      </c>
      <c r="J138">
        <v>2</v>
      </c>
      <c r="K138">
        <v>2</v>
      </c>
      <c r="L138" s="21">
        <v>139.41</v>
      </c>
      <c r="M138" s="2">
        <f>VLOOKUP(RBStats[Year],Years[],2,FALSE)</f>
        <v>5</v>
      </c>
      <c r="N13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(159,5,122,139.41,53,220,2,71,604,2,2)</v>
      </c>
    </row>
    <row r="139" spans="1:14" x14ac:dyDescent="0.25">
      <c r="A139" s="22" t="s">
        <v>663</v>
      </c>
      <c r="B139" s="2">
        <f>VLOOKUP(A139,Players[Name]:Players[PlayerId],2,FALSE)</f>
        <v>166</v>
      </c>
      <c r="C139" s="16">
        <v>2017</v>
      </c>
      <c r="D139">
        <v>166</v>
      </c>
      <c r="E139">
        <v>81</v>
      </c>
      <c r="F139">
        <v>361</v>
      </c>
      <c r="G139">
        <v>1.1000000000000001</v>
      </c>
      <c r="H139">
        <v>47.6</v>
      </c>
      <c r="I139">
        <v>433</v>
      </c>
      <c r="J139">
        <v>2.2000000000000002</v>
      </c>
      <c r="K139">
        <v>0</v>
      </c>
      <c r="L139" s="16">
        <v>122.73</v>
      </c>
      <c r="M139" s="2">
        <f>VLOOKUP(RBStats[Year],Years[],2,FALSE)</f>
        <v>1</v>
      </c>
      <c r="N13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(166,1,166,122.73,81,361,1.1,47.6,433,2.2,0)</v>
      </c>
    </row>
    <row r="140" spans="1:14" x14ac:dyDescent="0.25">
      <c r="A140" s="22" t="s">
        <v>663</v>
      </c>
      <c r="B140" s="2">
        <f>VLOOKUP(A140,Players[Name]:Players[PlayerId],2,FALSE)</f>
        <v>166</v>
      </c>
      <c r="C140" s="16">
        <v>2016</v>
      </c>
      <c r="D140">
        <v>308</v>
      </c>
      <c r="E140">
        <v>30</v>
      </c>
      <c r="F140">
        <v>172</v>
      </c>
      <c r="G140">
        <v>1</v>
      </c>
      <c r="H140">
        <v>17</v>
      </c>
      <c r="I140">
        <v>208</v>
      </c>
      <c r="J140">
        <v>0</v>
      </c>
      <c r="K140">
        <v>0</v>
      </c>
      <c r="L140" s="16">
        <v>47.42</v>
      </c>
      <c r="M140" s="2">
        <f>VLOOKUP(RBStats[Year],Years[],2,FALSE)</f>
        <v>2</v>
      </c>
      <c r="N14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(166,2,308,47.42,30,172,1,17,208,0,0)</v>
      </c>
    </row>
    <row r="141" spans="1:14" x14ac:dyDescent="0.25">
      <c r="A141" s="22" t="s">
        <v>530</v>
      </c>
      <c r="B141" s="2">
        <f>VLOOKUP(A141,Players[Name]:Players[PlayerId],2,FALSE)</f>
        <v>171</v>
      </c>
      <c r="C141" s="16">
        <v>2017</v>
      </c>
      <c r="D141">
        <v>171</v>
      </c>
      <c r="E141">
        <v>48</v>
      </c>
      <c r="F141">
        <v>224</v>
      </c>
      <c r="G141">
        <v>0.9</v>
      </c>
      <c r="H141">
        <v>53.5</v>
      </c>
      <c r="I141">
        <v>512</v>
      </c>
      <c r="J141">
        <v>2.8</v>
      </c>
      <c r="K141">
        <v>0</v>
      </c>
      <c r="L141" s="16">
        <v>121.06</v>
      </c>
      <c r="M141" s="2">
        <f>VLOOKUP(RBStats[Year],Years[],2,FALSE)</f>
        <v>1</v>
      </c>
      <c r="N14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(171,1,171,121.06,48,224,0.9,53.5,512,2.8,0)</v>
      </c>
    </row>
    <row r="142" spans="1:14" x14ac:dyDescent="0.25">
      <c r="A142" s="22" t="s">
        <v>530</v>
      </c>
      <c r="B142" s="2">
        <f>VLOOKUP(A142,Players[Name]:Players[PlayerId],2,FALSE)</f>
        <v>171</v>
      </c>
      <c r="C142" s="16">
        <v>2016</v>
      </c>
      <c r="D142">
        <v>124</v>
      </c>
      <c r="E142">
        <v>39</v>
      </c>
      <c r="F142">
        <v>166</v>
      </c>
      <c r="G142">
        <v>0</v>
      </c>
      <c r="H142">
        <v>60</v>
      </c>
      <c r="I142">
        <v>551</v>
      </c>
      <c r="J142">
        <v>5</v>
      </c>
      <c r="K142">
        <v>0</v>
      </c>
      <c r="L142" s="16">
        <v>130.09</v>
      </c>
      <c r="M142" s="2">
        <f>VLOOKUP(RBStats[Year],Years[],2,FALSE)</f>
        <v>2</v>
      </c>
      <c r="N14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(171,2,124,130.09,39,166,0,60,551,5,0)</v>
      </c>
    </row>
    <row r="143" spans="1:14" x14ac:dyDescent="0.25">
      <c r="A143" s="22" t="s">
        <v>530</v>
      </c>
      <c r="B143" s="2">
        <f>VLOOKUP(A143,Players[Name]:Players[PlayerId],2,FALSE)</f>
        <v>171</v>
      </c>
      <c r="C143" s="16">
        <v>2015</v>
      </c>
      <c r="D143">
        <v>178</v>
      </c>
      <c r="E143">
        <v>22</v>
      </c>
      <c r="F143">
        <v>56</v>
      </c>
      <c r="G143">
        <v>2</v>
      </c>
      <c r="H143">
        <v>40</v>
      </c>
      <c r="I143">
        <v>410</v>
      </c>
      <c r="J143">
        <v>4</v>
      </c>
      <c r="K143">
        <v>0</v>
      </c>
      <c r="L143" s="16">
        <v>100.7</v>
      </c>
      <c r="M143" s="2">
        <f>VLOOKUP(RBStats[Year],Years[],2,FALSE)</f>
        <v>3</v>
      </c>
      <c r="N14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(171,3,178,100.7,22,56,2,40,410,4,0)</v>
      </c>
    </row>
    <row r="144" spans="1:14" x14ac:dyDescent="0.25">
      <c r="A144" s="22" t="s">
        <v>530</v>
      </c>
      <c r="B144" s="2">
        <f>VLOOKUP(A144,Players[Name]:Players[PlayerId],2,FALSE)</f>
        <v>171</v>
      </c>
      <c r="C144" s="16">
        <v>2014</v>
      </c>
      <c r="D144">
        <v>1651</v>
      </c>
      <c r="E144">
        <v>9</v>
      </c>
      <c r="F144">
        <v>38</v>
      </c>
      <c r="G144">
        <v>0</v>
      </c>
      <c r="H144">
        <v>5</v>
      </c>
      <c r="I144">
        <v>23</v>
      </c>
      <c r="J144">
        <v>0</v>
      </c>
      <c r="K144">
        <v>0</v>
      </c>
      <c r="L144" s="21">
        <v>10.07</v>
      </c>
      <c r="M144" s="2">
        <f>VLOOKUP(RBStats[Year],Years[],2,FALSE)</f>
        <v>4</v>
      </c>
      <c r="N14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(171,4,1651,10.07,9,38,0,5,23,0,0)</v>
      </c>
    </row>
    <row r="145" spans="1:14" x14ac:dyDescent="0.25">
      <c r="A145" s="22" t="s">
        <v>276</v>
      </c>
      <c r="B145" s="2">
        <f>VLOOKUP(A145,Players[Name]:Players[PlayerId],2,FALSE)</f>
        <v>172</v>
      </c>
      <c r="C145" s="16">
        <v>2017</v>
      </c>
      <c r="D145">
        <v>172</v>
      </c>
      <c r="E145">
        <v>139</v>
      </c>
      <c r="F145">
        <v>632</v>
      </c>
      <c r="G145">
        <v>5.6</v>
      </c>
      <c r="H145">
        <v>15.3</v>
      </c>
      <c r="I145">
        <v>130</v>
      </c>
      <c r="J145">
        <v>0.8</v>
      </c>
      <c r="K145">
        <v>2.2999999999999998</v>
      </c>
      <c r="L145" s="16">
        <v>121.02</v>
      </c>
      <c r="M145" s="2">
        <f>VLOOKUP(RBStats[Year],Years[],2,FALSE)</f>
        <v>1</v>
      </c>
      <c r="N14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(172,1,172,121.02,139,632,5.6,15.3,130,0.8,2.3)</v>
      </c>
    </row>
    <row r="146" spans="1:14" x14ac:dyDescent="0.25">
      <c r="A146" s="22" t="s">
        <v>276</v>
      </c>
      <c r="B146" s="2">
        <f>VLOOKUP(A146,Players[Name]:Players[PlayerId],2,FALSE)</f>
        <v>172</v>
      </c>
      <c r="C146" s="16">
        <v>2016</v>
      </c>
      <c r="D146">
        <v>310</v>
      </c>
      <c r="E146">
        <v>71</v>
      </c>
      <c r="F146">
        <v>360</v>
      </c>
      <c r="G146">
        <v>0</v>
      </c>
      <c r="H146">
        <v>4</v>
      </c>
      <c r="I146">
        <v>28</v>
      </c>
      <c r="J146">
        <v>0</v>
      </c>
      <c r="K146">
        <v>0</v>
      </c>
      <c r="L146" s="16">
        <v>45.87</v>
      </c>
      <c r="M146" s="2">
        <f>VLOOKUP(RBStats[Year],Years[],2,FALSE)</f>
        <v>2</v>
      </c>
      <c r="N14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(172,2,310,45.87,71,360,0,4,28,0,0)</v>
      </c>
    </row>
    <row r="147" spans="1:14" x14ac:dyDescent="0.25">
      <c r="A147" s="22" t="s">
        <v>276</v>
      </c>
      <c r="B147" s="2">
        <f>VLOOKUP(A147,Players[Name]:Players[PlayerId],2,FALSE)</f>
        <v>172</v>
      </c>
      <c r="C147" s="16">
        <v>2015</v>
      </c>
      <c r="D147">
        <v>87</v>
      </c>
      <c r="E147">
        <v>187</v>
      </c>
      <c r="F147">
        <v>758</v>
      </c>
      <c r="G147">
        <v>3</v>
      </c>
      <c r="H147">
        <v>20</v>
      </c>
      <c r="I147">
        <v>188</v>
      </c>
      <c r="J147">
        <v>2</v>
      </c>
      <c r="K147">
        <v>2</v>
      </c>
      <c r="L147" s="16">
        <v>153.16999999999999</v>
      </c>
      <c r="M147" s="2">
        <f>VLOOKUP(RBStats[Year],Years[],2,FALSE)</f>
        <v>3</v>
      </c>
      <c r="N14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(172,3,87,153.17,187,758,3,20,188,2,2)</v>
      </c>
    </row>
    <row r="148" spans="1:14" x14ac:dyDescent="0.25">
      <c r="A148" s="22" t="s">
        <v>276</v>
      </c>
      <c r="B148" s="2">
        <f>VLOOKUP(A148,Players[Name]:Players[PlayerId],2,FALSE)</f>
        <v>172</v>
      </c>
      <c r="C148" s="16">
        <v>2014</v>
      </c>
      <c r="D148">
        <v>19</v>
      </c>
      <c r="E148">
        <v>246</v>
      </c>
      <c r="F148">
        <v>1139</v>
      </c>
      <c r="G148">
        <v>9</v>
      </c>
      <c r="H148">
        <v>42</v>
      </c>
      <c r="I148">
        <v>427</v>
      </c>
      <c r="J148">
        <v>4</v>
      </c>
      <c r="K148">
        <v>2</v>
      </c>
      <c r="L148" s="21">
        <v>266.52999999999997</v>
      </c>
      <c r="M148" s="2">
        <f>VLOOKUP(RBStats[Year],Years[],2,FALSE)</f>
        <v>4</v>
      </c>
      <c r="N14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(172,4,19,266.53,246,1139,9,42,427,4,2)</v>
      </c>
    </row>
    <row r="149" spans="1:14" x14ac:dyDescent="0.25">
      <c r="A149" s="22" t="s">
        <v>276</v>
      </c>
      <c r="B149" s="2">
        <f>VLOOKUP(A149,Players[Name]:Players[PlayerId],2,FALSE)</f>
        <v>172</v>
      </c>
      <c r="C149" s="16">
        <v>2013</v>
      </c>
      <c r="D149">
        <v>19</v>
      </c>
      <c r="E149">
        <v>284</v>
      </c>
      <c r="F149">
        <v>1178</v>
      </c>
      <c r="G149">
        <v>11</v>
      </c>
      <c r="H149">
        <v>35</v>
      </c>
      <c r="I149">
        <v>257</v>
      </c>
      <c r="J149">
        <v>0</v>
      </c>
      <c r="K149">
        <v>1</v>
      </c>
      <c r="L149" s="21">
        <v>259.18</v>
      </c>
      <c r="M149" s="2">
        <f>VLOOKUP(RBStats[Year],Years[],2,FALSE)</f>
        <v>5</v>
      </c>
      <c r="N14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(172,5,19,259.18,284,1178,11,35,257,0,1)</v>
      </c>
    </row>
    <row r="150" spans="1:14" x14ac:dyDescent="0.25">
      <c r="A150" s="22" t="s">
        <v>371</v>
      </c>
      <c r="B150" s="2">
        <f>VLOOKUP(A150,Players[Name]:Players[PlayerId],2,FALSE)</f>
        <v>176</v>
      </c>
      <c r="C150" s="16">
        <v>2017</v>
      </c>
      <c r="D150">
        <v>176</v>
      </c>
      <c r="E150">
        <v>131</v>
      </c>
      <c r="F150">
        <v>536</v>
      </c>
      <c r="G150">
        <v>6.4</v>
      </c>
      <c r="H150">
        <v>15</v>
      </c>
      <c r="I150">
        <v>120</v>
      </c>
      <c r="J150">
        <v>0</v>
      </c>
      <c r="K150">
        <v>0</v>
      </c>
      <c r="L150" s="16">
        <v>115.32</v>
      </c>
      <c r="M150" s="2">
        <f>VLOOKUP(RBStats[Year],Years[],2,FALSE)</f>
        <v>1</v>
      </c>
      <c r="N15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(176,1,176,115.32,131,536,6.4,15,120,0,0)</v>
      </c>
    </row>
    <row r="151" spans="1:14" x14ac:dyDescent="0.25">
      <c r="A151" s="22" t="s">
        <v>371</v>
      </c>
      <c r="B151" s="2">
        <f>VLOOKUP(A151,Players[Name]:Players[PlayerId],2,FALSE)</f>
        <v>176</v>
      </c>
      <c r="C151" s="16">
        <v>2015</v>
      </c>
      <c r="D151">
        <v>59</v>
      </c>
      <c r="E151">
        <v>223</v>
      </c>
      <c r="F151">
        <v>794</v>
      </c>
      <c r="G151">
        <v>11</v>
      </c>
      <c r="H151">
        <v>15</v>
      </c>
      <c r="I151">
        <v>79</v>
      </c>
      <c r="J151">
        <v>1</v>
      </c>
      <c r="K151">
        <v>3</v>
      </c>
      <c r="L151" s="16">
        <v>181.61</v>
      </c>
      <c r="M151" s="2">
        <f>VLOOKUP(RBStats[Year],Years[],2,FALSE)</f>
        <v>3</v>
      </c>
      <c r="N15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(176,3,59,181.61,223,794,11,15,79,1,3)</v>
      </c>
    </row>
    <row r="152" spans="1:14" x14ac:dyDescent="0.25">
      <c r="A152" s="22" t="s">
        <v>371</v>
      </c>
      <c r="B152" s="2">
        <f>VLOOKUP(A152,Players[Name]:Players[PlayerId],2,FALSE)</f>
        <v>176</v>
      </c>
      <c r="C152" s="16">
        <v>2014</v>
      </c>
      <c r="D152">
        <v>38</v>
      </c>
      <c r="E152">
        <v>222</v>
      </c>
      <c r="F152">
        <v>1124</v>
      </c>
      <c r="G152">
        <v>9</v>
      </c>
      <c r="H152">
        <v>27</v>
      </c>
      <c r="I152">
        <v>215</v>
      </c>
      <c r="J152">
        <v>0</v>
      </c>
      <c r="K152">
        <v>2</v>
      </c>
      <c r="L152" s="21">
        <v>222.3</v>
      </c>
      <c r="M152" s="2">
        <f>VLOOKUP(RBStats[Year],Years[],2,FALSE)</f>
        <v>4</v>
      </c>
      <c r="N15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(176,4,38,222.3,222,1124,9,27,215,0,2)</v>
      </c>
    </row>
    <row r="153" spans="1:14" x14ac:dyDescent="0.25">
      <c r="A153" s="22" t="s">
        <v>941</v>
      </c>
      <c r="B153" s="2">
        <f>VLOOKUP(A153,Players[Name]:Players[PlayerId],2,FALSE)</f>
        <v>177</v>
      </c>
      <c r="C153" s="16">
        <v>2017</v>
      </c>
      <c r="D153">
        <v>177</v>
      </c>
      <c r="E153">
        <v>96</v>
      </c>
      <c r="F153">
        <v>447</v>
      </c>
      <c r="G153">
        <v>2.4</v>
      </c>
      <c r="H153">
        <v>35.4</v>
      </c>
      <c r="I153">
        <v>338</v>
      </c>
      <c r="J153">
        <v>1.2</v>
      </c>
      <c r="K153">
        <v>0</v>
      </c>
      <c r="L153" s="16">
        <v>117.32</v>
      </c>
      <c r="M153" s="2">
        <f>VLOOKUP(RBStats[Year],Years[],2,FALSE)</f>
        <v>1</v>
      </c>
      <c r="N15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(177,1,177,117.32,96,447,2.4,35.4,338,1.2,0)</v>
      </c>
    </row>
    <row r="154" spans="1:14" x14ac:dyDescent="0.25">
      <c r="A154" s="22" t="s">
        <v>941</v>
      </c>
      <c r="B154" s="2">
        <f>VLOOKUP(A154,Players[Name]:Players[PlayerId],2,FALSE)</f>
        <v>177</v>
      </c>
      <c r="C154" s="16">
        <v>2016</v>
      </c>
      <c r="D154">
        <v>190</v>
      </c>
      <c r="E154">
        <v>83</v>
      </c>
      <c r="F154">
        <v>491</v>
      </c>
      <c r="G154">
        <v>1</v>
      </c>
      <c r="H154">
        <v>29</v>
      </c>
      <c r="I154">
        <v>194</v>
      </c>
      <c r="J154">
        <v>2</v>
      </c>
      <c r="K154">
        <v>0</v>
      </c>
      <c r="L154" s="16">
        <v>100.06</v>
      </c>
      <c r="M154" s="2">
        <f>VLOOKUP(RBStats[Year],Years[],2,FALSE)</f>
        <v>2</v>
      </c>
      <c r="N15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(177,2,190,100.06,83,491,1,29,194,2,0)</v>
      </c>
    </row>
    <row r="155" spans="1:14" x14ac:dyDescent="0.25">
      <c r="A155" s="22" t="s">
        <v>277</v>
      </c>
      <c r="B155" s="2">
        <f>VLOOKUP(A155,Players[Name]:Players[PlayerId],2,FALSE)</f>
        <v>183</v>
      </c>
      <c r="C155" s="16">
        <v>2017</v>
      </c>
      <c r="D155">
        <v>183</v>
      </c>
      <c r="E155">
        <v>96</v>
      </c>
      <c r="F155">
        <v>427</v>
      </c>
      <c r="G155">
        <v>1.9</v>
      </c>
      <c r="H155">
        <v>40.4</v>
      </c>
      <c r="I155">
        <v>373</v>
      </c>
      <c r="J155">
        <v>1</v>
      </c>
      <c r="K155">
        <v>1</v>
      </c>
      <c r="L155" s="16">
        <v>116.12</v>
      </c>
      <c r="M155" s="2">
        <f>VLOOKUP(RBStats[Year],Years[],2,FALSE)</f>
        <v>1</v>
      </c>
      <c r="N15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(183,1,183,116.12,96,427,1.9,40.4,373,1,1)</v>
      </c>
    </row>
    <row r="156" spans="1:14" x14ac:dyDescent="0.25">
      <c r="A156" s="22" t="s">
        <v>277</v>
      </c>
      <c r="B156" s="2">
        <f>VLOOKUP(A156,Players[Name]:Players[PlayerId],2,FALSE)</f>
        <v>183</v>
      </c>
      <c r="C156" s="16">
        <v>2016</v>
      </c>
      <c r="D156">
        <v>167</v>
      </c>
      <c r="E156">
        <v>91</v>
      </c>
      <c r="F156">
        <v>337</v>
      </c>
      <c r="G156">
        <v>2</v>
      </c>
      <c r="H156">
        <v>39</v>
      </c>
      <c r="I156">
        <v>336</v>
      </c>
      <c r="J156">
        <v>1</v>
      </c>
      <c r="K156">
        <v>1</v>
      </c>
      <c r="L156" s="16">
        <v>108.04</v>
      </c>
      <c r="M156" s="2">
        <f>VLOOKUP(RBStats[Year],Years[],2,FALSE)</f>
        <v>2</v>
      </c>
      <c r="N15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(183,2,167,108.04,91,337,2,39,336,1,1)</v>
      </c>
    </row>
    <row r="157" spans="1:14" x14ac:dyDescent="0.25">
      <c r="A157" s="22" t="s">
        <v>277</v>
      </c>
      <c r="B157" s="2">
        <f>VLOOKUP(A157,Players[Name]:Players[PlayerId],2,FALSE)</f>
        <v>183</v>
      </c>
      <c r="C157" s="16">
        <v>2015</v>
      </c>
      <c r="D157">
        <v>79</v>
      </c>
      <c r="E157">
        <v>154</v>
      </c>
      <c r="F157">
        <v>730</v>
      </c>
      <c r="G157">
        <v>2</v>
      </c>
      <c r="H157">
        <v>49</v>
      </c>
      <c r="I157">
        <v>472</v>
      </c>
      <c r="J157">
        <v>0</v>
      </c>
      <c r="K157">
        <v>0</v>
      </c>
      <c r="L157" s="16">
        <v>159.88</v>
      </c>
      <c r="M157" s="2">
        <f>VLOOKUP(RBStats[Year],Years[],2,FALSE)</f>
        <v>3</v>
      </c>
      <c r="N15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(183,3,79,159.88,154,730,2,49,472,0,0)</v>
      </c>
    </row>
    <row r="158" spans="1:14" x14ac:dyDescent="0.25">
      <c r="A158" s="22" t="s">
        <v>277</v>
      </c>
      <c r="B158" s="2">
        <f>VLOOKUP(A158,Players[Name]:Players[PlayerId],2,FALSE)</f>
        <v>183</v>
      </c>
      <c r="C158" s="16">
        <v>2014</v>
      </c>
      <c r="D158">
        <v>62</v>
      </c>
      <c r="E158">
        <v>168</v>
      </c>
      <c r="F158">
        <v>680</v>
      </c>
      <c r="G158">
        <v>5</v>
      </c>
      <c r="H158">
        <v>43</v>
      </c>
      <c r="I158">
        <v>349</v>
      </c>
      <c r="J158">
        <v>2</v>
      </c>
      <c r="K158">
        <v>0</v>
      </c>
      <c r="L158" s="21">
        <v>179.96</v>
      </c>
      <c r="M158" s="2">
        <f>VLOOKUP(RBStats[Year],Years[],2,FALSE)</f>
        <v>4</v>
      </c>
      <c r="N15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(183,4,62,179.96,168,680,5,43,349,2,0)</v>
      </c>
    </row>
    <row r="159" spans="1:14" x14ac:dyDescent="0.25">
      <c r="A159" s="22" t="s">
        <v>277</v>
      </c>
      <c r="B159" s="2">
        <f>VLOOKUP(A159,Players[Name]:Players[PlayerId],2,FALSE)</f>
        <v>183</v>
      </c>
      <c r="C159">
        <v>2013</v>
      </c>
      <c r="D159">
        <v>48</v>
      </c>
      <c r="E159">
        <v>170</v>
      </c>
      <c r="F159">
        <v>695</v>
      </c>
      <c r="G159">
        <v>5</v>
      </c>
      <c r="H159" s="16">
        <v>56</v>
      </c>
      <c r="I159" s="16">
        <v>514</v>
      </c>
      <c r="J159" s="16">
        <v>3</v>
      </c>
      <c r="K159" s="16">
        <v>1</v>
      </c>
      <c r="L159" s="21">
        <v>199.81</v>
      </c>
      <c r="M159" s="2">
        <f>VLOOKUP(RBStats[Year],Years[],2,FALSE)</f>
        <v>5</v>
      </c>
      <c r="N15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(183,5,48,199.81,170,695,5,56,514,3,1)</v>
      </c>
    </row>
    <row r="160" spans="1:14" x14ac:dyDescent="0.25">
      <c r="A160" s="22" t="s">
        <v>374</v>
      </c>
      <c r="B160" s="2">
        <f>VLOOKUP(A160,Players[Name]:Players[PlayerId],2,FALSE)</f>
        <v>198</v>
      </c>
      <c r="C160" s="16">
        <v>2017</v>
      </c>
      <c r="D160">
        <v>198</v>
      </c>
      <c r="E160">
        <v>128</v>
      </c>
      <c r="F160">
        <v>562</v>
      </c>
      <c r="G160">
        <v>4.2</v>
      </c>
      <c r="H160" s="16">
        <v>20</v>
      </c>
      <c r="I160" s="16">
        <v>175</v>
      </c>
      <c r="J160" s="16">
        <v>0</v>
      </c>
      <c r="K160" s="16">
        <v>1.1000000000000001</v>
      </c>
      <c r="L160" s="16">
        <v>110.3</v>
      </c>
      <c r="M160" s="2">
        <f>VLOOKUP(RBStats[Year],Years[],2,FALSE)</f>
        <v>1</v>
      </c>
      <c r="N16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(198,1,198,110.3,128,562,4.2,20,175,0,1.1)</v>
      </c>
    </row>
    <row r="161" spans="1:14" x14ac:dyDescent="0.25">
      <c r="A161" s="22" t="s">
        <v>374</v>
      </c>
      <c r="B161" s="2">
        <f>VLOOKUP(A161,Players[Name]:Players[PlayerId],2,FALSE)</f>
        <v>198</v>
      </c>
      <c r="C161" s="16">
        <v>2016</v>
      </c>
      <c r="D161">
        <v>39</v>
      </c>
      <c r="E161">
        <v>195</v>
      </c>
      <c r="F161">
        <v>788</v>
      </c>
      <c r="G161">
        <v>12</v>
      </c>
      <c r="H161" s="16">
        <v>33</v>
      </c>
      <c r="I161" s="16">
        <v>264</v>
      </c>
      <c r="J161" s="16">
        <v>0</v>
      </c>
      <c r="K161" s="16">
        <v>1</v>
      </c>
      <c r="L161" s="16">
        <v>211.71</v>
      </c>
      <c r="M161" s="2">
        <f>VLOOKUP(RBStats[Year],Years[],2,FALSE)</f>
        <v>2</v>
      </c>
      <c r="N16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(198,2,39,211.71,195,788,12,33,264,0,1)</v>
      </c>
    </row>
    <row r="162" spans="1:14" x14ac:dyDescent="0.25">
      <c r="A162" s="22" t="s">
        <v>374</v>
      </c>
      <c r="B162" s="2">
        <f>VLOOKUP(A162,Players[Name]:Players[PlayerId],2,FALSE)</f>
        <v>198</v>
      </c>
      <c r="C162" s="16">
        <v>2015</v>
      </c>
      <c r="D162">
        <v>33</v>
      </c>
      <c r="E162">
        <v>266</v>
      </c>
      <c r="F162">
        <v>1066</v>
      </c>
      <c r="G162">
        <v>6</v>
      </c>
      <c r="H162" s="16">
        <v>41</v>
      </c>
      <c r="I162" s="16">
        <v>232</v>
      </c>
      <c r="J162" s="16">
        <v>0</v>
      </c>
      <c r="K162" s="16">
        <v>1</v>
      </c>
      <c r="L162" s="16">
        <v>214.08</v>
      </c>
      <c r="M162" s="2">
        <f>VLOOKUP(RBStats[Year],Years[],2,FALSE)</f>
        <v>3</v>
      </c>
      <c r="N16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(198,3,33,214.08,266,1066,6,41,232,0,1)</v>
      </c>
    </row>
    <row r="163" spans="1:14" x14ac:dyDescent="0.25">
      <c r="A163" s="22" t="s">
        <v>374</v>
      </c>
      <c r="B163" s="2">
        <f>VLOOKUP(A163,Players[Name]:Players[PlayerId],2,FALSE)</f>
        <v>198</v>
      </c>
      <c r="C163" s="16">
        <v>2014</v>
      </c>
      <c r="D163">
        <v>211</v>
      </c>
      <c r="E163">
        <v>82</v>
      </c>
      <c r="F163">
        <v>424</v>
      </c>
      <c r="G163">
        <v>2</v>
      </c>
      <c r="H163" s="16">
        <v>17</v>
      </c>
      <c r="I163" s="16">
        <v>143</v>
      </c>
      <c r="J163" s="16">
        <v>0</v>
      </c>
      <c r="K163" s="16">
        <v>0</v>
      </c>
      <c r="L163" s="21">
        <v>81.42</v>
      </c>
      <c r="M163" s="2">
        <f>VLOOKUP(RBStats[Year],Years[],2,FALSE)</f>
        <v>4</v>
      </c>
      <c r="N16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(198,4,211,81.42,82,424,2,17,143,0,0)</v>
      </c>
    </row>
    <row r="164" spans="1:14" x14ac:dyDescent="0.25">
      <c r="A164" s="22" t="s">
        <v>189</v>
      </c>
      <c r="B164" s="2">
        <f>VLOOKUP(A164,Players[Name]:Players[PlayerId],2,FALSE)</f>
        <v>199</v>
      </c>
      <c r="C164" s="16">
        <v>2017</v>
      </c>
      <c r="D164">
        <v>199</v>
      </c>
      <c r="E164">
        <v>96</v>
      </c>
      <c r="F164">
        <v>391</v>
      </c>
      <c r="G164">
        <v>4.4000000000000004</v>
      </c>
      <c r="H164" s="16">
        <v>25.3</v>
      </c>
      <c r="I164" s="16">
        <v>207</v>
      </c>
      <c r="J164" s="16">
        <v>1.1000000000000001</v>
      </c>
      <c r="K164" s="16">
        <v>0</v>
      </c>
      <c r="L164" s="16">
        <v>110.19</v>
      </c>
      <c r="M164" s="2">
        <f>VLOOKUP(RBStats[Year],Years[],2,FALSE)</f>
        <v>1</v>
      </c>
      <c r="N16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(199,1,199,110.19,96,391,4.4,25.3,207,1.1,0)</v>
      </c>
    </row>
    <row r="165" spans="1:14" x14ac:dyDescent="0.25">
      <c r="A165" s="22" t="s">
        <v>189</v>
      </c>
      <c r="B165" s="2">
        <f>VLOOKUP(A165,Players[Name]:Players[PlayerId],2,FALSE)</f>
        <v>199</v>
      </c>
      <c r="C165" s="16">
        <v>2016</v>
      </c>
      <c r="D165">
        <v>185</v>
      </c>
      <c r="E165">
        <v>47</v>
      </c>
      <c r="F165">
        <v>164</v>
      </c>
      <c r="G165">
        <v>7</v>
      </c>
      <c r="H165" s="16">
        <v>26</v>
      </c>
      <c r="I165" s="16">
        <v>179</v>
      </c>
      <c r="J165" s="16">
        <v>1</v>
      </c>
      <c r="K165" s="16">
        <v>0</v>
      </c>
      <c r="L165" s="16">
        <v>101.11</v>
      </c>
      <c r="M165" s="2">
        <f>VLOOKUP(RBStats[Year],Years[],2,FALSE)</f>
        <v>2</v>
      </c>
      <c r="N16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(199,2,185,101.11,47,164,7,26,179,1,0)</v>
      </c>
    </row>
    <row r="166" spans="1:14" x14ac:dyDescent="0.25">
      <c r="A166" s="22" t="s">
        <v>189</v>
      </c>
      <c r="B166" s="2">
        <f>VLOOKUP(A166,Players[Name]:Players[PlayerId],2,FALSE)</f>
        <v>199</v>
      </c>
      <c r="C166" s="16">
        <v>2014</v>
      </c>
      <c r="D166">
        <v>251</v>
      </c>
      <c r="E166">
        <v>74</v>
      </c>
      <c r="F166">
        <v>310</v>
      </c>
      <c r="G166">
        <v>0</v>
      </c>
      <c r="H166" s="16">
        <v>16</v>
      </c>
      <c r="I166" s="16">
        <v>186</v>
      </c>
      <c r="J166" s="16">
        <v>2</v>
      </c>
      <c r="K166" s="16">
        <v>1</v>
      </c>
      <c r="L166" s="21">
        <v>67.44</v>
      </c>
      <c r="M166" s="2">
        <f>VLOOKUP(RBStats[Year],Years[],2,FALSE)</f>
        <v>4</v>
      </c>
      <c r="N16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(199,4,251,67.44,74,310,0,16,186,2,1)</v>
      </c>
    </row>
    <row r="167" spans="1:14" x14ac:dyDescent="0.25">
      <c r="A167" s="22" t="s">
        <v>189</v>
      </c>
      <c r="B167" s="2">
        <f>VLOOKUP(A167,Players[Name]:Players[PlayerId],2,FALSE)</f>
        <v>199</v>
      </c>
      <c r="C167" s="16">
        <v>2013</v>
      </c>
      <c r="D167">
        <v>1449</v>
      </c>
      <c r="E167">
        <v>77</v>
      </c>
      <c r="F167">
        <v>264</v>
      </c>
      <c r="G167">
        <v>0</v>
      </c>
      <c r="H167" s="16">
        <v>8</v>
      </c>
      <c r="I167" s="16">
        <v>60</v>
      </c>
      <c r="J167" s="16">
        <v>0</v>
      </c>
      <c r="K167" s="16">
        <v>1</v>
      </c>
      <c r="L167" s="21">
        <v>40.85</v>
      </c>
      <c r="M167" s="2">
        <f>VLOOKUP(RBStats[Year],Years[],2,FALSE)</f>
        <v>5</v>
      </c>
      <c r="N16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(199,5,1449,40.85,77,264,0,8,60,0,1)</v>
      </c>
    </row>
    <row r="168" spans="1:14" x14ac:dyDescent="0.25">
      <c r="A168" s="22" t="s">
        <v>8</v>
      </c>
      <c r="B168" s="2">
        <f>VLOOKUP(A168,Players[Name]:Players[PlayerId],2,FALSE)</f>
        <v>207</v>
      </c>
      <c r="C168" s="16">
        <v>2017</v>
      </c>
      <c r="D168">
        <v>207</v>
      </c>
      <c r="E168">
        <v>97</v>
      </c>
      <c r="F168">
        <v>422</v>
      </c>
      <c r="G168">
        <v>2.7</v>
      </c>
      <c r="H168" s="16">
        <v>31.5</v>
      </c>
      <c r="I168" s="16">
        <v>310</v>
      </c>
      <c r="J168" s="16">
        <v>0.9</v>
      </c>
      <c r="K168" s="16">
        <v>0.9</v>
      </c>
      <c r="L168" s="16">
        <v>109.11</v>
      </c>
      <c r="M168" s="2">
        <f>VLOOKUP(RBStats[Year],Years[],2,FALSE)</f>
        <v>1</v>
      </c>
      <c r="N16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(207,1,207,109.11,97,422,2.7,31.5,310,0.9,0.9)</v>
      </c>
    </row>
    <row r="169" spans="1:14" x14ac:dyDescent="0.25">
      <c r="A169" s="22" t="s">
        <v>8</v>
      </c>
      <c r="B169" s="2">
        <f>VLOOKUP(A169,Players[Name]:Players[PlayerId],2,FALSE)</f>
        <v>207</v>
      </c>
      <c r="C169" s="16">
        <v>2015</v>
      </c>
      <c r="D169">
        <v>192</v>
      </c>
      <c r="E169">
        <v>71</v>
      </c>
      <c r="F169">
        <v>364</v>
      </c>
      <c r="G169">
        <v>4</v>
      </c>
      <c r="H169" s="16">
        <v>21</v>
      </c>
      <c r="I169" s="16">
        <v>177</v>
      </c>
      <c r="J169" s="16">
        <v>1</v>
      </c>
      <c r="K169" s="16">
        <v>2</v>
      </c>
      <c r="L169" s="16">
        <v>95.03</v>
      </c>
      <c r="M169" s="2">
        <f>VLOOKUP(RBStats[Year],Years[],2,FALSE)</f>
        <v>3</v>
      </c>
      <c r="N16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(207,3,192,95.03,71,364,4,21,177,1,2)</v>
      </c>
    </row>
    <row r="170" spans="1:14" x14ac:dyDescent="0.25">
      <c r="A170" s="22" t="s">
        <v>8</v>
      </c>
      <c r="B170" s="2">
        <f>VLOOKUP(A170,Players[Name]:Players[PlayerId],2,FALSE)</f>
        <v>207</v>
      </c>
      <c r="C170" s="16">
        <v>2014</v>
      </c>
      <c r="D170">
        <v>26</v>
      </c>
      <c r="E170">
        <v>206</v>
      </c>
      <c r="F170">
        <v>1033</v>
      </c>
      <c r="G170">
        <v>9</v>
      </c>
      <c r="H170" s="16">
        <v>40</v>
      </c>
      <c r="I170" s="16">
        <v>291</v>
      </c>
      <c r="J170" s="16">
        <v>5</v>
      </c>
      <c r="K170" s="16">
        <v>3</v>
      </c>
      <c r="L170" s="21">
        <v>237.79</v>
      </c>
      <c r="M170" s="2">
        <f>VLOOKUP(RBStats[Year],Years[],2,FALSE)</f>
        <v>4</v>
      </c>
      <c r="N17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(207,4,26,237.79,206,1033,9,40,291,5,3)</v>
      </c>
    </row>
    <row r="171" spans="1:14" x14ac:dyDescent="0.25">
      <c r="A171" s="22" t="s">
        <v>8</v>
      </c>
      <c r="B171" s="2">
        <f>VLOOKUP(A171,Players[Name]:Players[PlayerId],2,FALSE)</f>
        <v>207</v>
      </c>
      <c r="C171" s="16">
        <v>2013</v>
      </c>
      <c r="D171">
        <v>2</v>
      </c>
      <c r="E171">
        <v>259</v>
      </c>
      <c r="F171">
        <v>1287</v>
      </c>
      <c r="G171">
        <v>12</v>
      </c>
      <c r="H171" s="16">
        <v>70</v>
      </c>
      <c r="I171" s="16">
        <v>693</v>
      </c>
      <c r="J171" s="16">
        <v>7</v>
      </c>
      <c r="K171" s="16">
        <v>2</v>
      </c>
      <c r="L171" s="21">
        <v>361.82</v>
      </c>
      <c r="M171" s="2">
        <f>VLOOKUP(RBStats[Year],Years[],2,FALSE)</f>
        <v>5</v>
      </c>
      <c r="N17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(207,5,2,361.82,259,1287,12,70,693,7,2)</v>
      </c>
    </row>
    <row r="172" spans="1:14" x14ac:dyDescent="0.25">
      <c r="A172" s="22" t="s">
        <v>380</v>
      </c>
      <c r="B172" s="2">
        <f>VLOOKUP(A172,Players[Name]:Players[PlayerId],2,FALSE)</f>
        <v>212</v>
      </c>
      <c r="C172" s="16">
        <v>2017</v>
      </c>
      <c r="D172">
        <v>212</v>
      </c>
      <c r="E172">
        <v>162</v>
      </c>
      <c r="F172">
        <v>713</v>
      </c>
      <c r="G172">
        <v>4.3</v>
      </c>
      <c r="H172" s="16">
        <v>6.1</v>
      </c>
      <c r="I172" s="16">
        <v>30.4</v>
      </c>
      <c r="J172" s="16">
        <v>0</v>
      </c>
      <c r="K172" s="16">
        <v>0.9</v>
      </c>
      <c r="L172" s="16">
        <v>107.78</v>
      </c>
      <c r="M172" s="2">
        <f>VLOOKUP(RBStats[Year],Years[],2,FALSE)</f>
        <v>1</v>
      </c>
      <c r="N17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(212,1,212,107.78,162,713,4.3,6.1,30.4,0,0.9)</v>
      </c>
    </row>
    <row r="173" spans="1:14" x14ac:dyDescent="0.25">
      <c r="A173" s="22" t="s">
        <v>380</v>
      </c>
      <c r="B173" s="2">
        <f>VLOOKUP(A173,Players[Name]:Players[PlayerId],2,FALSE)</f>
        <v>212</v>
      </c>
      <c r="C173" s="16">
        <v>2015</v>
      </c>
      <c r="D173">
        <v>60</v>
      </c>
      <c r="E173">
        <v>242</v>
      </c>
      <c r="F173">
        <v>989</v>
      </c>
      <c r="G173">
        <v>6</v>
      </c>
      <c r="H173" s="16">
        <v>16</v>
      </c>
      <c r="I173" s="16">
        <v>99</v>
      </c>
      <c r="J173" s="16">
        <v>1</v>
      </c>
      <c r="K173" s="16">
        <v>2</v>
      </c>
      <c r="L173" s="16">
        <v>177.91</v>
      </c>
      <c r="M173" s="2">
        <f>VLOOKUP(RBStats[Year],Years[],2,FALSE)</f>
        <v>3</v>
      </c>
      <c r="N17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(212,3,60,177.91,242,989,6,16,99,1,2)</v>
      </c>
    </row>
    <row r="174" spans="1:14" x14ac:dyDescent="0.25">
      <c r="A174" s="22" t="s">
        <v>380</v>
      </c>
      <c r="B174" s="2">
        <f>VLOOKUP(A174,Players[Name]:Players[PlayerId],2,FALSE)</f>
        <v>212</v>
      </c>
      <c r="C174" s="16">
        <v>2014</v>
      </c>
      <c r="D174">
        <v>90</v>
      </c>
      <c r="E174">
        <v>175</v>
      </c>
      <c r="F174">
        <v>809</v>
      </c>
      <c r="G174">
        <v>3</v>
      </c>
      <c r="H174" s="16">
        <v>25</v>
      </c>
      <c r="I174" s="16">
        <v>181</v>
      </c>
      <c r="J174" s="16">
        <v>1</v>
      </c>
      <c r="K174" s="16">
        <v>1</v>
      </c>
      <c r="L174" s="21">
        <v>148.44</v>
      </c>
      <c r="M174" s="2">
        <f>VLOOKUP(RBStats[Year],Years[],2,FALSE)</f>
        <v>4</v>
      </c>
      <c r="N17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(212,4,90,148.44,175,809,3,25,181,1,1)</v>
      </c>
    </row>
    <row r="175" spans="1:14" x14ac:dyDescent="0.25">
      <c r="A175" s="22" t="s">
        <v>380</v>
      </c>
      <c r="B175" s="2">
        <f>VLOOKUP(A175,Players[Name]:Players[PlayerId],2,FALSE)</f>
        <v>212</v>
      </c>
      <c r="C175" s="16">
        <v>2013</v>
      </c>
      <c r="D175">
        <v>1499</v>
      </c>
      <c r="E175">
        <v>48</v>
      </c>
      <c r="F175">
        <v>180</v>
      </c>
      <c r="G175">
        <v>0</v>
      </c>
      <c r="H175" s="16">
        <v>7</v>
      </c>
      <c r="I175" s="16">
        <v>44</v>
      </c>
      <c r="J175" s="16">
        <v>0</v>
      </c>
      <c r="K175" s="16">
        <v>0</v>
      </c>
      <c r="L175" s="21">
        <v>29.76</v>
      </c>
      <c r="M175" s="2">
        <f>VLOOKUP(RBStats[Year],Years[],2,FALSE)</f>
        <v>5</v>
      </c>
      <c r="N17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(212,5,1499,29.76,48,180,0,7,44,0,0)</v>
      </c>
    </row>
    <row r="176" spans="1:14" x14ac:dyDescent="0.25">
      <c r="A176" s="22" t="s">
        <v>18</v>
      </c>
      <c r="B176" s="2">
        <f>VLOOKUP(A176,Players[Name]:Players[PlayerId],2,FALSE)</f>
        <v>216</v>
      </c>
      <c r="C176" s="16">
        <v>2017</v>
      </c>
      <c r="D176">
        <v>216</v>
      </c>
      <c r="E176">
        <v>93</v>
      </c>
      <c r="F176">
        <v>435</v>
      </c>
      <c r="G176">
        <v>4.0999999999999996</v>
      </c>
      <c r="H176" s="16">
        <v>20.9</v>
      </c>
      <c r="I176" s="16">
        <v>187</v>
      </c>
      <c r="J176" s="16">
        <v>1.4</v>
      </c>
      <c r="K176" s="16">
        <v>0</v>
      </c>
      <c r="L176" s="16">
        <v>102.53</v>
      </c>
      <c r="M176" s="2">
        <f>VLOOKUP(RBStats[Year],Years[],2,FALSE)</f>
        <v>1</v>
      </c>
      <c r="N17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(216,1,216,102.53,93,435,4.1,20.9,187,1.4,0)</v>
      </c>
    </row>
    <row r="177" spans="1:14" x14ac:dyDescent="0.25">
      <c r="A177" s="22" t="s">
        <v>18</v>
      </c>
      <c r="B177" s="2">
        <f>VLOOKUP(A177,Players[Name]:Players[PlayerId],2,FALSE)</f>
        <v>216</v>
      </c>
      <c r="C177" s="16">
        <v>2015</v>
      </c>
      <c r="D177">
        <v>37</v>
      </c>
      <c r="E177">
        <v>239</v>
      </c>
      <c r="F177">
        <v>1089</v>
      </c>
      <c r="G177">
        <v>3</v>
      </c>
      <c r="H177" s="16">
        <v>40</v>
      </c>
      <c r="I177" s="16">
        <v>328</v>
      </c>
      <c r="J177" s="16">
        <v>0</v>
      </c>
      <c r="K177" s="16">
        <v>3</v>
      </c>
      <c r="L177" s="16">
        <v>206.32</v>
      </c>
      <c r="M177" s="2">
        <f>VLOOKUP(RBStats[Year],Years[],2,FALSE)</f>
        <v>3</v>
      </c>
      <c r="N17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(216,3,37,206.32,239,1089,3,40,328,0,3)</v>
      </c>
    </row>
    <row r="178" spans="1:14" x14ac:dyDescent="0.25">
      <c r="A178" s="22" t="s">
        <v>18</v>
      </c>
      <c r="B178" s="2">
        <f>VLOOKUP(A178,Players[Name]:Players[PlayerId],2,FALSE)</f>
        <v>216</v>
      </c>
      <c r="C178" s="16">
        <v>2014</v>
      </c>
      <c r="D178">
        <v>167</v>
      </c>
      <c r="E178">
        <v>155</v>
      </c>
      <c r="F178">
        <v>534</v>
      </c>
      <c r="G178">
        <v>2</v>
      </c>
      <c r="H178" s="16">
        <v>36</v>
      </c>
      <c r="I178" s="16">
        <v>212</v>
      </c>
      <c r="J178" s="16">
        <v>0</v>
      </c>
      <c r="K178" s="16">
        <v>1</v>
      </c>
      <c r="L178" s="21">
        <v>119.93</v>
      </c>
      <c r="M178" s="2">
        <f>VLOOKUP(RBStats[Year],Years[],2,FALSE)</f>
        <v>4</v>
      </c>
      <c r="N17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(216,4,167,119.93,155,534,2,36,212,0,1)</v>
      </c>
    </row>
    <row r="179" spans="1:14" x14ac:dyDescent="0.25">
      <c r="A179" s="22" t="s">
        <v>18</v>
      </c>
      <c r="B179" s="2">
        <f>VLOOKUP(A179,Players[Name]:Players[PlayerId],2,FALSE)</f>
        <v>216</v>
      </c>
      <c r="C179" s="16">
        <v>2013</v>
      </c>
      <c r="D179">
        <v>173</v>
      </c>
      <c r="E179">
        <v>114</v>
      </c>
      <c r="F179">
        <v>379</v>
      </c>
      <c r="G179">
        <v>5</v>
      </c>
      <c r="H179" s="16">
        <v>17</v>
      </c>
      <c r="I179" s="16">
        <v>108</v>
      </c>
      <c r="J179" s="16">
        <v>0</v>
      </c>
      <c r="K179" s="16">
        <v>1</v>
      </c>
      <c r="L179" s="21">
        <v>108.09</v>
      </c>
      <c r="M179" s="2">
        <f>VLOOKUP(RBStats[Year],Years[],2,FALSE)</f>
        <v>5</v>
      </c>
      <c r="N17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(216,5,173,108.09,114,379,5,17,108,0,1)</v>
      </c>
    </row>
    <row r="180" spans="1:14" x14ac:dyDescent="0.25">
      <c r="A180" s="22" t="s">
        <v>413</v>
      </c>
      <c r="B180" s="2">
        <f>VLOOKUP(A180,Players[Name]:Players[PlayerId],2,FALSE)</f>
        <v>217</v>
      </c>
      <c r="C180" s="16">
        <v>2017</v>
      </c>
      <c r="D180">
        <v>217</v>
      </c>
      <c r="E180">
        <v>80</v>
      </c>
      <c r="F180">
        <v>335</v>
      </c>
      <c r="G180">
        <v>2.7</v>
      </c>
      <c r="H180" s="16">
        <v>35.299999999999997</v>
      </c>
      <c r="I180" s="16">
        <v>341</v>
      </c>
      <c r="J180" s="16">
        <v>0.9</v>
      </c>
      <c r="K180" s="16">
        <v>0.9</v>
      </c>
      <c r="L180" s="16">
        <v>105.62</v>
      </c>
      <c r="M180" s="2">
        <f>VLOOKUP(RBStats[Year],Years[],2,FALSE)</f>
        <v>1</v>
      </c>
      <c r="N18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(217,1,217,105.62,80,335,2.7,35.3,341,0.9,0.9)</v>
      </c>
    </row>
    <row r="181" spans="1:14" x14ac:dyDescent="0.25">
      <c r="A181" s="22" t="s">
        <v>413</v>
      </c>
      <c r="B181" s="2">
        <f>VLOOKUP(A181,Players[Name]:Players[PlayerId],2,FALSE)</f>
        <v>217</v>
      </c>
      <c r="C181" s="16">
        <v>2016</v>
      </c>
      <c r="D181">
        <v>282</v>
      </c>
      <c r="E181">
        <v>51</v>
      </c>
      <c r="F181">
        <v>149</v>
      </c>
      <c r="G181">
        <v>1</v>
      </c>
      <c r="H181" s="16">
        <v>24</v>
      </c>
      <c r="I181" s="16">
        <v>190</v>
      </c>
      <c r="J181" s="16">
        <v>1</v>
      </c>
      <c r="K181" s="16">
        <v>1</v>
      </c>
      <c r="L181" s="16">
        <v>61.8</v>
      </c>
      <c r="M181" s="2">
        <f>VLOOKUP(RBStats[Year],Years[],2,FALSE)</f>
        <v>2</v>
      </c>
      <c r="N18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(217,2,282,61.8,51,149,1,24,190,1,1)</v>
      </c>
    </row>
    <row r="182" spans="1:14" x14ac:dyDescent="0.25">
      <c r="A182" s="22" t="s">
        <v>413</v>
      </c>
      <c r="B182" s="2">
        <f>VLOOKUP(A182,Players[Name]:Players[PlayerId],2,FALSE)</f>
        <v>217</v>
      </c>
      <c r="C182" s="16">
        <v>2015</v>
      </c>
      <c r="D182">
        <v>95</v>
      </c>
      <c r="E182">
        <v>107</v>
      </c>
      <c r="F182">
        <v>529</v>
      </c>
      <c r="G182">
        <v>0</v>
      </c>
      <c r="H182" s="16">
        <v>51</v>
      </c>
      <c r="I182" s="16">
        <v>561</v>
      </c>
      <c r="J182" s="16">
        <v>4</v>
      </c>
      <c r="K182" s="16">
        <v>2</v>
      </c>
      <c r="L182" s="16">
        <v>146.63999999999999</v>
      </c>
      <c r="M182" s="2">
        <f>VLOOKUP(RBStats[Year],Years[],2,FALSE)</f>
        <v>3</v>
      </c>
      <c r="N18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(217,3,95,146.64,107,529,0,51,561,4,2)</v>
      </c>
    </row>
    <row r="183" spans="1:14" x14ac:dyDescent="0.25">
      <c r="A183" s="22" t="s">
        <v>413</v>
      </c>
      <c r="B183" s="2">
        <f>VLOOKUP(A183,Players[Name]:Players[PlayerId],2,FALSE)</f>
        <v>217</v>
      </c>
      <c r="C183" s="16">
        <v>2014</v>
      </c>
      <c r="D183">
        <v>1442</v>
      </c>
      <c r="E183">
        <v>66</v>
      </c>
      <c r="F183">
        <v>185</v>
      </c>
      <c r="G183">
        <v>1</v>
      </c>
      <c r="H183" s="16">
        <v>19</v>
      </c>
      <c r="I183" s="16">
        <v>190</v>
      </c>
      <c r="J183" s="16">
        <v>0</v>
      </c>
      <c r="K183" s="16">
        <v>1</v>
      </c>
      <c r="L183" s="21">
        <v>56.35</v>
      </c>
      <c r="M183" s="2">
        <f>VLOOKUP(RBStats[Year],Years[],2,FALSE)</f>
        <v>4</v>
      </c>
      <c r="N18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(217,4,1442,56.35,66,185,1,19,190,0,1)</v>
      </c>
    </row>
    <row r="184" spans="1:14" x14ac:dyDescent="0.25">
      <c r="A184" s="22" t="s">
        <v>946</v>
      </c>
      <c r="B184" s="2">
        <f>VLOOKUP(A184,Players[Name]:Players[PlayerId],2,FALSE)</f>
        <v>225</v>
      </c>
      <c r="C184" s="16">
        <v>2017</v>
      </c>
      <c r="D184">
        <v>225</v>
      </c>
      <c r="E184">
        <v>128</v>
      </c>
      <c r="F184">
        <v>555</v>
      </c>
      <c r="G184">
        <v>6.2</v>
      </c>
      <c r="H184" s="16">
        <v>5.4</v>
      </c>
      <c r="I184" s="16">
        <v>28.6</v>
      </c>
      <c r="J184" s="16">
        <v>0</v>
      </c>
      <c r="K184" s="16">
        <v>0</v>
      </c>
      <c r="L184" s="16">
        <v>103.73</v>
      </c>
      <c r="M184" s="2">
        <f>VLOOKUP(RBStats[Year],Years[],2,FALSE)</f>
        <v>1</v>
      </c>
      <c r="N18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(225,1,225,103.73,128,555,6.2,5.4,28.6,0,0)</v>
      </c>
    </row>
    <row r="185" spans="1:14" x14ac:dyDescent="0.25">
      <c r="A185" s="22" t="s">
        <v>601</v>
      </c>
      <c r="B185" s="2">
        <f>VLOOKUP(A185,Players[Name]:Players[PlayerId],2,FALSE)</f>
        <v>227</v>
      </c>
      <c r="C185" s="16">
        <v>2017</v>
      </c>
      <c r="D185">
        <v>227</v>
      </c>
      <c r="E185">
        <v>80</v>
      </c>
      <c r="F185">
        <v>382</v>
      </c>
      <c r="G185">
        <v>2.1</v>
      </c>
      <c r="H185" s="16">
        <v>31.3</v>
      </c>
      <c r="I185" s="16">
        <v>312</v>
      </c>
      <c r="J185" s="16">
        <v>1</v>
      </c>
      <c r="K185" s="16">
        <v>0</v>
      </c>
      <c r="L185" s="16">
        <v>101.73</v>
      </c>
      <c r="M185" s="2">
        <f>VLOOKUP(RBStats[Year],Years[],2,FALSE)</f>
        <v>1</v>
      </c>
      <c r="N18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(227,1,227,101.73,80,382,2.1,31.3,312,1,0)</v>
      </c>
    </row>
    <row r="186" spans="1:14" x14ac:dyDescent="0.25">
      <c r="A186" s="22" t="s">
        <v>601</v>
      </c>
      <c r="B186" s="2">
        <f>VLOOKUP(A186,Players[Name]:Players[PlayerId],2,FALSE)</f>
        <v>227</v>
      </c>
      <c r="C186" s="16">
        <v>2016</v>
      </c>
      <c r="D186">
        <v>244</v>
      </c>
      <c r="E186">
        <v>87</v>
      </c>
      <c r="F186">
        <v>467</v>
      </c>
      <c r="G186">
        <v>2</v>
      </c>
      <c r="H186" s="16">
        <v>17</v>
      </c>
      <c r="I186" s="16">
        <v>115</v>
      </c>
      <c r="J186" s="16">
        <v>0</v>
      </c>
      <c r="K186" s="16">
        <v>1</v>
      </c>
      <c r="L186" s="16">
        <v>76.7</v>
      </c>
      <c r="M186" s="2">
        <f>VLOOKUP(RBStats[Year],Years[],2,FALSE)</f>
        <v>2</v>
      </c>
      <c r="N18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(227,2,244,76.7,87,467,2,17,115,0,1)</v>
      </c>
    </row>
    <row r="187" spans="1:14" x14ac:dyDescent="0.25">
      <c r="A187" s="22" t="s">
        <v>1281</v>
      </c>
      <c r="B187" s="2">
        <f>VLOOKUP(A187,Players[Name]:Players[PlayerId],2,FALSE)</f>
        <v>234</v>
      </c>
      <c r="C187" s="16">
        <v>2017</v>
      </c>
      <c r="D187">
        <v>234</v>
      </c>
      <c r="E187">
        <v>96</v>
      </c>
      <c r="F187">
        <v>416</v>
      </c>
      <c r="G187">
        <v>4.3</v>
      </c>
      <c r="H187" s="16">
        <v>19.600000000000001</v>
      </c>
      <c r="I187" s="16">
        <v>166</v>
      </c>
      <c r="J187" s="16">
        <v>0.9</v>
      </c>
      <c r="K187" s="16">
        <v>0.8</v>
      </c>
      <c r="L187" s="16">
        <v>100.11</v>
      </c>
      <c r="M187" s="2">
        <f>VLOOKUP(RBStats[Year],Years[],2,FALSE)</f>
        <v>1</v>
      </c>
      <c r="N18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(234,1,234,100.11,96,416,4.3,19.6,166,0.9,0.8)</v>
      </c>
    </row>
    <row r="188" spans="1:14" x14ac:dyDescent="0.25">
      <c r="A188" s="22" t="s">
        <v>84</v>
      </c>
      <c r="B188" s="2">
        <f>VLOOKUP(A188,Players[Name]:Players[PlayerId],2,FALSE)</f>
        <v>238</v>
      </c>
      <c r="C188" s="16">
        <v>2017</v>
      </c>
      <c r="D188">
        <v>238</v>
      </c>
      <c r="E188">
        <v>49</v>
      </c>
      <c r="F188">
        <v>211</v>
      </c>
      <c r="G188">
        <v>0.7</v>
      </c>
      <c r="H188" s="16">
        <v>48.4</v>
      </c>
      <c r="I188" s="16">
        <v>414</v>
      </c>
      <c r="J188" s="16">
        <v>1.4</v>
      </c>
      <c r="K188" s="16">
        <v>0.7</v>
      </c>
      <c r="L188" s="16">
        <v>99</v>
      </c>
      <c r="M188" s="2">
        <f>VLOOKUP(RBStats[Year],Years[],2,FALSE)</f>
        <v>1</v>
      </c>
      <c r="N18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(238,1,238,99,49,211,0.7,48.4,414,1.4,0.7)</v>
      </c>
    </row>
    <row r="189" spans="1:14" x14ac:dyDescent="0.25">
      <c r="A189" s="22" t="s">
        <v>84</v>
      </c>
      <c r="B189" s="2">
        <f>VLOOKUP(A189,Players[Name]:Players[PlayerId],2,FALSE)</f>
        <v>238</v>
      </c>
      <c r="C189" s="16">
        <v>2016</v>
      </c>
      <c r="D189">
        <v>390</v>
      </c>
      <c r="E189">
        <v>19</v>
      </c>
      <c r="F189">
        <v>116</v>
      </c>
      <c r="G189">
        <v>0</v>
      </c>
      <c r="H189" s="16">
        <v>6</v>
      </c>
      <c r="I189" s="16">
        <v>35</v>
      </c>
      <c r="J189" s="16">
        <v>1</v>
      </c>
      <c r="K189" s="16">
        <v>0</v>
      </c>
      <c r="L189" s="16">
        <v>23.95</v>
      </c>
      <c r="M189" s="2">
        <f>VLOOKUP(RBStats[Year],Years[],2,FALSE)</f>
        <v>2</v>
      </c>
      <c r="N18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(238,2,390,23.95,19,116,0,6,35,1,0)</v>
      </c>
    </row>
    <row r="190" spans="1:14" x14ac:dyDescent="0.25">
      <c r="A190" s="22" t="s">
        <v>84</v>
      </c>
      <c r="B190" s="2">
        <f>VLOOKUP(A190,Players[Name]:Players[PlayerId],2,FALSE)</f>
        <v>238</v>
      </c>
      <c r="C190" s="16">
        <v>2015</v>
      </c>
      <c r="D190">
        <v>39</v>
      </c>
      <c r="E190">
        <v>98</v>
      </c>
      <c r="F190">
        <v>336</v>
      </c>
      <c r="G190">
        <v>3</v>
      </c>
      <c r="H190" s="16">
        <v>80</v>
      </c>
      <c r="I190" s="16">
        <v>755</v>
      </c>
      <c r="J190" s="16">
        <v>6</v>
      </c>
      <c r="K190" s="16">
        <v>0</v>
      </c>
      <c r="L190" s="16">
        <v>205.5</v>
      </c>
      <c r="M190" s="2">
        <f>VLOOKUP(RBStats[Year],Years[],2,FALSE)</f>
        <v>3</v>
      </c>
      <c r="N19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(238,3,39,205.5,98,336,3,80,755,6,0)</v>
      </c>
    </row>
    <row r="191" spans="1:14" x14ac:dyDescent="0.25">
      <c r="A191" s="22" t="s">
        <v>84</v>
      </c>
      <c r="B191" s="2">
        <f>VLOOKUP(A191,Players[Name]:Players[PlayerId],2,FALSE)</f>
        <v>238</v>
      </c>
      <c r="C191" s="16">
        <v>2014</v>
      </c>
      <c r="D191">
        <v>1638</v>
      </c>
      <c r="E191">
        <v>15</v>
      </c>
      <c r="F191">
        <v>38</v>
      </c>
      <c r="G191">
        <v>0</v>
      </c>
      <c r="H191" s="16">
        <v>5</v>
      </c>
      <c r="I191" s="16">
        <v>34</v>
      </c>
      <c r="J191" s="16">
        <v>0</v>
      </c>
      <c r="K191" s="16">
        <v>0</v>
      </c>
      <c r="L191" s="21">
        <v>12.01</v>
      </c>
      <c r="M191" s="2">
        <f>VLOOKUP(RBStats[Year],Years[],2,FALSE)</f>
        <v>4</v>
      </c>
      <c r="N19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(238,4,1638,12.01,15,38,0,5,34,0,0)</v>
      </c>
    </row>
    <row r="192" spans="1:14" x14ac:dyDescent="0.25">
      <c r="A192" s="22" t="s">
        <v>84</v>
      </c>
      <c r="B192" s="2">
        <f>VLOOKUP(A192,Players[Name]:Players[PlayerId],2,FALSE)</f>
        <v>238</v>
      </c>
      <c r="C192" s="16">
        <v>2013</v>
      </c>
      <c r="D192">
        <v>62</v>
      </c>
      <c r="E192">
        <v>106</v>
      </c>
      <c r="F192">
        <v>429</v>
      </c>
      <c r="G192">
        <v>2</v>
      </c>
      <c r="H192" s="16">
        <v>76</v>
      </c>
      <c r="I192" s="16">
        <v>605</v>
      </c>
      <c r="J192" s="16">
        <v>6</v>
      </c>
      <c r="K192" s="16">
        <v>2</v>
      </c>
      <c r="L192" s="21">
        <v>192.15</v>
      </c>
      <c r="M192" s="2">
        <f>VLOOKUP(RBStats[Year],Years[],2,FALSE)</f>
        <v>5</v>
      </c>
      <c r="N19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(238,5,62,192.15,106,429,2,76,605,6,2)</v>
      </c>
    </row>
    <row r="193" spans="1:14" x14ac:dyDescent="0.25">
      <c r="A193" s="22" t="s">
        <v>215</v>
      </c>
      <c r="B193" s="2">
        <f>VLOOKUP(A193,Players[Name]:Players[PlayerId],2,FALSE)</f>
        <v>242</v>
      </c>
      <c r="C193" s="16">
        <v>2017</v>
      </c>
      <c r="D193">
        <v>242</v>
      </c>
      <c r="E193">
        <v>120</v>
      </c>
      <c r="F193">
        <v>499</v>
      </c>
      <c r="G193">
        <v>4.9000000000000004</v>
      </c>
      <c r="H193" s="16">
        <v>11.4</v>
      </c>
      <c r="I193" s="16">
        <v>72.900000000000006</v>
      </c>
      <c r="J193" s="16">
        <v>0</v>
      </c>
      <c r="K193" s="16">
        <v>0</v>
      </c>
      <c r="L193" s="16">
        <v>98.4</v>
      </c>
      <c r="M193" s="2">
        <f>VLOOKUP(RBStats[Year],Years[],2,FALSE)</f>
        <v>1</v>
      </c>
      <c r="N19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(242,1,242,98.4,120,499,4.9,11.4,72.9,0,0)</v>
      </c>
    </row>
    <row r="194" spans="1:14" x14ac:dyDescent="0.25">
      <c r="A194" s="22" t="s">
        <v>215</v>
      </c>
      <c r="B194" s="2">
        <f>VLOOKUP(A194,Players[Name]:Players[PlayerId],2,FALSE)</f>
        <v>242</v>
      </c>
      <c r="C194" s="16">
        <v>2016</v>
      </c>
      <c r="D194">
        <v>314</v>
      </c>
      <c r="E194">
        <v>69</v>
      </c>
      <c r="F194">
        <v>243</v>
      </c>
      <c r="G194">
        <v>2</v>
      </c>
      <c r="H194" s="16">
        <v>3</v>
      </c>
      <c r="I194" s="16">
        <v>11</v>
      </c>
      <c r="J194" s="16">
        <v>0</v>
      </c>
      <c r="K194" s="16">
        <v>0</v>
      </c>
      <c r="L194" s="16">
        <v>44.84</v>
      </c>
      <c r="M194" s="2">
        <f>VLOOKUP(RBStats[Year],Years[],2,FALSE)</f>
        <v>2</v>
      </c>
      <c r="N19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(242,2,314,44.84,69,243,2,3,11,0,0)</v>
      </c>
    </row>
    <row r="195" spans="1:14" x14ac:dyDescent="0.25">
      <c r="A195" s="22" t="s">
        <v>215</v>
      </c>
      <c r="B195" s="2">
        <f>VLOOKUP(A195,Players[Name]:Players[PlayerId],2,FALSE)</f>
        <v>242</v>
      </c>
      <c r="C195" s="16">
        <v>2015</v>
      </c>
      <c r="D195">
        <v>153</v>
      </c>
      <c r="E195">
        <v>202</v>
      </c>
      <c r="F195">
        <v>751</v>
      </c>
      <c r="G195">
        <v>1</v>
      </c>
      <c r="H195" s="16">
        <v>10</v>
      </c>
      <c r="I195" s="16">
        <v>55</v>
      </c>
      <c r="J195" s="16">
        <v>0</v>
      </c>
      <c r="K195" s="16">
        <v>0</v>
      </c>
      <c r="L195" s="16">
        <v>116.25</v>
      </c>
      <c r="M195" s="2">
        <f>VLOOKUP(RBStats[Year],Years[],2,FALSE)</f>
        <v>3</v>
      </c>
      <c r="N19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(242,3,153,116.25,202,751,1,10,55,0,0)</v>
      </c>
    </row>
    <row r="196" spans="1:14" x14ac:dyDescent="0.25">
      <c r="A196" s="22" t="s">
        <v>215</v>
      </c>
      <c r="B196" s="2">
        <f>VLOOKUP(A196,Players[Name]:Players[PlayerId],2,FALSE)</f>
        <v>242</v>
      </c>
      <c r="C196" s="16">
        <v>2014</v>
      </c>
      <c r="D196">
        <v>46</v>
      </c>
      <c r="E196">
        <v>265</v>
      </c>
      <c r="F196">
        <v>1074</v>
      </c>
      <c r="G196">
        <v>8</v>
      </c>
      <c r="H196" s="16">
        <v>17</v>
      </c>
      <c r="I196" s="16">
        <v>155</v>
      </c>
      <c r="J196" s="16">
        <v>0</v>
      </c>
      <c r="K196" s="16">
        <v>0</v>
      </c>
      <c r="L196" s="21">
        <v>196.15</v>
      </c>
      <c r="M196" s="2">
        <f>VLOOKUP(RBStats[Year],Years[],2,FALSE)</f>
        <v>4</v>
      </c>
      <c r="N19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(242,4,46,196.15,265,1074,8,17,155,0,0)</v>
      </c>
    </row>
    <row r="197" spans="1:14" x14ac:dyDescent="0.25">
      <c r="A197" s="22" t="s">
        <v>215</v>
      </c>
      <c r="B197" s="2">
        <f>VLOOKUP(A197,Players[Name]:Players[PlayerId],2,FALSE)</f>
        <v>242</v>
      </c>
      <c r="C197" s="16">
        <v>2013</v>
      </c>
      <c r="D197">
        <v>47</v>
      </c>
      <c r="E197">
        <v>276</v>
      </c>
      <c r="F197">
        <v>1275</v>
      </c>
      <c r="G197">
        <v>7</v>
      </c>
      <c r="H197" s="16">
        <v>9</v>
      </c>
      <c r="I197" s="16">
        <v>78</v>
      </c>
      <c r="J197" s="16">
        <v>0</v>
      </c>
      <c r="K197" s="16">
        <v>4</v>
      </c>
      <c r="L197" s="21">
        <v>193.87</v>
      </c>
      <c r="M197" s="2">
        <f>VLOOKUP(RBStats[Year],Years[],2,FALSE)</f>
        <v>5</v>
      </c>
      <c r="N19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(242,5,47,193.87,276,1275,7,9,78,0,4)</v>
      </c>
    </row>
    <row r="198" spans="1:14" x14ac:dyDescent="0.25">
      <c r="A198" s="22" t="s">
        <v>425</v>
      </c>
      <c r="B198" s="2">
        <f>VLOOKUP(A198,Players[Name]:Players[PlayerId],2,FALSE)</f>
        <v>248</v>
      </c>
      <c r="C198" s="16">
        <v>2017</v>
      </c>
      <c r="D198">
        <v>248</v>
      </c>
      <c r="E198">
        <v>64</v>
      </c>
      <c r="F198">
        <v>266</v>
      </c>
      <c r="G198">
        <v>1.9</v>
      </c>
      <c r="H198" s="16">
        <v>35.5</v>
      </c>
      <c r="I198" s="16">
        <v>330</v>
      </c>
      <c r="J198" s="16">
        <v>1</v>
      </c>
      <c r="K198" s="16">
        <v>0</v>
      </c>
      <c r="L198" s="16">
        <v>95.3</v>
      </c>
      <c r="M198" s="2">
        <f>VLOOKUP(RBStats[Year],Years[],2,FALSE)</f>
        <v>1</v>
      </c>
      <c r="N19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(248,1,248,95.3,64,266,1.9,35.5,330,1,0)</v>
      </c>
    </row>
    <row r="199" spans="1:14" x14ac:dyDescent="0.25">
      <c r="A199" s="22" t="s">
        <v>425</v>
      </c>
      <c r="B199" s="2">
        <f>VLOOKUP(A199,Players[Name]:Players[PlayerId],2,FALSE)</f>
        <v>248</v>
      </c>
      <c r="C199" s="16">
        <v>2016</v>
      </c>
      <c r="D199">
        <v>88</v>
      </c>
      <c r="E199">
        <v>159</v>
      </c>
      <c r="F199">
        <v>539</v>
      </c>
      <c r="G199">
        <v>2</v>
      </c>
      <c r="H199" s="16">
        <v>43</v>
      </c>
      <c r="I199" s="16">
        <v>255</v>
      </c>
      <c r="J199" s="16">
        <v>2</v>
      </c>
      <c r="K199" s="16">
        <v>0</v>
      </c>
      <c r="L199" s="16">
        <v>145.9</v>
      </c>
      <c r="M199" s="2">
        <f>VLOOKUP(RBStats[Year],Years[],2,FALSE)</f>
        <v>2</v>
      </c>
      <c r="N19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(248,2,88,145.9,159,539,2,43,255,2,0)</v>
      </c>
    </row>
    <row r="200" spans="1:14" x14ac:dyDescent="0.25">
      <c r="A200" s="22" t="s">
        <v>425</v>
      </c>
      <c r="B200" s="2">
        <f>VLOOKUP(A200,Players[Name]:Players[PlayerId],2,FALSE)</f>
        <v>248</v>
      </c>
      <c r="C200" s="16">
        <v>2015</v>
      </c>
      <c r="D200">
        <v>240</v>
      </c>
      <c r="E200">
        <v>52</v>
      </c>
      <c r="F200">
        <v>271</v>
      </c>
      <c r="G200">
        <v>2</v>
      </c>
      <c r="H200" s="16">
        <v>21</v>
      </c>
      <c r="I200" s="16">
        <v>173</v>
      </c>
      <c r="J200" s="16">
        <v>1</v>
      </c>
      <c r="K200" s="16">
        <v>0</v>
      </c>
      <c r="L200" s="16">
        <v>72.47</v>
      </c>
      <c r="M200" s="2">
        <f>VLOOKUP(RBStats[Year],Years[],2,FALSE)</f>
        <v>3</v>
      </c>
      <c r="N20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(248,3,240,72.47,52,271,2,21,173,1,0)</v>
      </c>
    </row>
    <row r="201" spans="1:14" x14ac:dyDescent="0.25">
      <c r="A201" s="22" t="s">
        <v>425</v>
      </c>
      <c r="B201" s="2">
        <f>VLOOKUP(A201,Players[Name]:Players[PlayerId],2,FALSE)</f>
        <v>248</v>
      </c>
      <c r="C201" s="16">
        <v>2014</v>
      </c>
      <c r="D201">
        <v>216</v>
      </c>
      <c r="E201">
        <v>113</v>
      </c>
      <c r="F201">
        <v>538</v>
      </c>
      <c r="G201">
        <v>0</v>
      </c>
      <c r="H201" s="16">
        <v>27</v>
      </c>
      <c r="I201" s="16">
        <v>135</v>
      </c>
      <c r="J201" s="16">
        <v>0</v>
      </c>
      <c r="K201" s="16">
        <v>0</v>
      </c>
      <c r="L201" s="21">
        <v>97.55</v>
      </c>
      <c r="M201" s="2">
        <f>VLOOKUP(RBStats[Year],Years[],2,FALSE)</f>
        <v>4</v>
      </c>
      <c r="N20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(248,4,216,97.55,113,538,0,27,135,0,0)</v>
      </c>
    </row>
    <row r="202" spans="1:14" x14ac:dyDescent="0.25">
      <c r="A202" s="22" t="s">
        <v>1066</v>
      </c>
      <c r="B202" s="2">
        <f>VLOOKUP(A202,Players[Name]:Players[PlayerId],2,FALSE)</f>
        <v>249</v>
      </c>
      <c r="C202" s="16">
        <v>2017</v>
      </c>
      <c r="D202">
        <v>249</v>
      </c>
      <c r="E202">
        <v>96</v>
      </c>
      <c r="F202">
        <v>430</v>
      </c>
      <c r="G202">
        <v>4.8</v>
      </c>
      <c r="H202" s="16">
        <v>17.399999999999999</v>
      </c>
      <c r="I202" s="16">
        <v>128</v>
      </c>
      <c r="J202" s="16">
        <v>0</v>
      </c>
      <c r="K202" s="16">
        <v>1</v>
      </c>
      <c r="L202" s="16">
        <v>95.23</v>
      </c>
      <c r="M202" s="2">
        <f>VLOOKUP(RBStats[Year],Years[],2,FALSE)</f>
        <v>1</v>
      </c>
      <c r="N20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(249,1,249,95.23,96,430,4.8,17.4,128,0,1)</v>
      </c>
    </row>
    <row r="203" spans="1:14" x14ac:dyDescent="0.25">
      <c r="A203" s="22" t="s">
        <v>542</v>
      </c>
      <c r="B203" s="2">
        <f>VLOOKUP(A203,Players[Name]:Players[PlayerId],2,FALSE)</f>
        <v>250</v>
      </c>
      <c r="C203" s="16">
        <v>2017</v>
      </c>
      <c r="D203">
        <v>250</v>
      </c>
      <c r="E203">
        <v>48</v>
      </c>
      <c r="F203">
        <v>238</v>
      </c>
      <c r="G203">
        <v>1.1000000000000001</v>
      </c>
      <c r="H203" s="16">
        <v>37.200000000000003</v>
      </c>
      <c r="I203" s="16">
        <v>338</v>
      </c>
      <c r="J203" s="16">
        <v>2.2999999999999998</v>
      </c>
      <c r="K203" s="16">
        <v>0</v>
      </c>
      <c r="L203" s="16">
        <v>94.89</v>
      </c>
      <c r="M203" s="2">
        <f>VLOOKUP(RBStats[Year],Years[],2,FALSE)</f>
        <v>1</v>
      </c>
      <c r="N20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(250,1,250,94.89,48,238,1.1,37.2,338,2.3,0)</v>
      </c>
    </row>
    <row r="204" spans="1:14" x14ac:dyDescent="0.25">
      <c r="A204" s="22" t="s">
        <v>542</v>
      </c>
      <c r="B204" s="2">
        <f>VLOOKUP(A204,Players[Name]:Players[PlayerId],2,FALSE)</f>
        <v>250</v>
      </c>
      <c r="C204" s="16">
        <v>2016</v>
      </c>
      <c r="D204">
        <v>301</v>
      </c>
      <c r="E204">
        <v>64</v>
      </c>
      <c r="F204">
        <v>283</v>
      </c>
      <c r="G204">
        <v>0</v>
      </c>
      <c r="H204" s="16">
        <v>17</v>
      </c>
      <c r="I204" s="16">
        <v>94</v>
      </c>
      <c r="J204" s="16">
        <v>0</v>
      </c>
      <c r="K204" s="16">
        <v>0</v>
      </c>
      <c r="L204" s="16">
        <v>50.91</v>
      </c>
      <c r="M204" s="2">
        <f>VLOOKUP(RBStats[Year],Years[],2,FALSE)</f>
        <v>2</v>
      </c>
      <c r="N20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(250,2,301,50.91,64,283,0,17,94,0,0)</v>
      </c>
    </row>
    <row r="205" spans="1:14" x14ac:dyDescent="0.25">
      <c r="A205" s="22" t="s">
        <v>542</v>
      </c>
      <c r="B205" s="2">
        <f>VLOOKUP(A205,Players[Name]:Players[PlayerId],2,FALSE)</f>
        <v>250</v>
      </c>
      <c r="C205" s="16">
        <v>2015</v>
      </c>
      <c r="D205">
        <v>187</v>
      </c>
      <c r="E205">
        <v>49</v>
      </c>
      <c r="F205">
        <v>234</v>
      </c>
      <c r="G205">
        <v>2</v>
      </c>
      <c r="H205" s="16">
        <v>36</v>
      </c>
      <c r="I205" s="16">
        <v>388</v>
      </c>
      <c r="J205" s="16">
        <v>2</v>
      </c>
      <c r="K205" s="16">
        <v>1</v>
      </c>
      <c r="L205" s="16">
        <v>97.47</v>
      </c>
      <c r="M205" s="2">
        <f>VLOOKUP(RBStats[Year],Years[],2,FALSE)</f>
        <v>3</v>
      </c>
      <c r="N20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(250,3,187,97.47,49,234,2,36,388,2,1)</v>
      </c>
    </row>
    <row r="206" spans="1:14" x14ac:dyDescent="0.25">
      <c r="A206" s="22" t="s">
        <v>537</v>
      </c>
      <c r="B206" s="2">
        <f>VLOOKUP(A206,Players[Name]:Players[PlayerId],2,FALSE)</f>
        <v>254</v>
      </c>
      <c r="C206" s="16">
        <v>2017</v>
      </c>
      <c r="D206">
        <v>254</v>
      </c>
      <c r="E206">
        <v>81</v>
      </c>
      <c r="F206">
        <v>355</v>
      </c>
      <c r="G206">
        <v>1.6</v>
      </c>
      <c r="H206" s="16">
        <v>29.5</v>
      </c>
      <c r="I206" s="16">
        <v>245</v>
      </c>
      <c r="J206" s="16">
        <v>0.8</v>
      </c>
      <c r="K206" s="16">
        <v>0</v>
      </c>
      <c r="L206" s="16">
        <v>92.12</v>
      </c>
      <c r="M206" s="2">
        <f>VLOOKUP(RBStats[Year],Years[],2,FALSE)</f>
        <v>1</v>
      </c>
      <c r="N20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(254,1,254,92.12,81,355,1.6,29.5,245,0.8,0)</v>
      </c>
    </row>
    <row r="207" spans="1:14" x14ac:dyDescent="0.25">
      <c r="A207" s="22" t="s">
        <v>537</v>
      </c>
      <c r="B207" s="2">
        <f>VLOOKUP(A207,Players[Name]:Players[PlayerId],2,FALSE)</f>
        <v>254</v>
      </c>
      <c r="C207" s="16">
        <v>2016</v>
      </c>
      <c r="D207">
        <v>207</v>
      </c>
      <c r="E207">
        <v>88</v>
      </c>
      <c r="F207">
        <v>293</v>
      </c>
      <c r="G207">
        <v>1</v>
      </c>
      <c r="H207" s="16">
        <v>28</v>
      </c>
      <c r="I207" s="16">
        <v>188</v>
      </c>
      <c r="J207" s="16">
        <v>2</v>
      </c>
      <c r="K207" s="16">
        <v>0</v>
      </c>
      <c r="L207" s="16">
        <v>90.17</v>
      </c>
      <c r="M207" s="2">
        <f>VLOOKUP(RBStats[Year],Years[],2,FALSE)</f>
        <v>2</v>
      </c>
      <c r="N20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(254,2,207,90.17,88,293,1,28,188,2,0)</v>
      </c>
    </row>
    <row r="208" spans="1:14" x14ac:dyDescent="0.25">
      <c r="A208" s="22" t="s">
        <v>537</v>
      </c>
      <c r="B208" s="2">
        <f>VLOOKUP(A208,Players[Name]:Players[PlayerId],2,FALSE)</f>
        <v>254</v>
      </c>
      <c r="C208" s="16">
        <v>2015</v>
      </c>
      <c r="D208">
        <v>119</v>
      </c>
      <c r="E208">
        <v>160</v>
      </c>
      <c r="F208">
        <v>634</v>
      </c>
      <c r="G208">
        <v>4</v>
      </c>
      <c r="H208" s="16">
        <v>20</v>
      </c>
      <c r="I208" s="16">
        <v>214</v>
      </c>
      <c r="J208" s="16">
        <v>1</v>
      </c>
      <c r="K208" s="16">
        <v>1</v>
      </c>
      <c r="L208" s="16">
        <v>133.26</v>
      </c>
      <c r="M208" s="2">
        <f>VLOOKUP(RBStats[Year],Years[],2,FALSE)</f>
        <v>3</v>
      </c>
      <c r="N20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(254,3,119,133.26,160,634,4,20,214,1,1)</v>
      </c>
    </row>
    <row r="209" spans="1:14" x14ac:dyDescent="0.25">
      <c r="A209" s="22" t="s">
        <v>715</v>
      </c>
      <c r="B209" s="2">
        <f>VLOOKUP(A209,Players[Name]:Players[PlayerId],2,FALSE)</f>
        <v>263</v>
      </c>
      <c r="C209" s="16">
        <v>2017</v>
      </c>
      <c r="D209">
        <v>263</v>
      </c>
      <c r="E209">
        <v>32</v>
      </c>
      <c r="F209">
        <v>121</v>
      </c>
      <c r="G209">
        <v>0.9</v>
      </c>
      <c r="H209" s="16">
        <v>42.9</v>
      </c>
      <c r="I209" s="16">
        <v>405</v>
      </c>
      <c r="J209" s="16">
        <v>1.8</v>
      </c>
      <c r="K209" s="16">
        <v>0</v>
      </c>
      <c r="L209" s="16">
        <v>89.53</v>
      </c>
      <c r="M209" s="2">
        <f>VLOOKUP(RBStats[Year],Years[],2,FALSE)</f>
        <v>1</v>
      </c>
      <c r="N20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(263,1,263,89.53,32,121,0.9,42.9,405,1.8,0)</v>
      </c>
    </row>
    <row r="210" spans="1:14" x14ac:dyDescent="0.25">
      <c r="A210" s="22" t="s">
        <v>876</v>
      </c>
      <c r="B210" s="2">
        <f>VLOOKUP(A210,Players[Name]:Players[PlayerId],2,FALSE)</f>
        <v>273</v>
      </c>
      <c r="C210" s="16">
        <v>2017</v>
      </c>
      <c r="D210">
        <v>273</v>
      </c>
      <c r="E210">
        <v>64</v>
      </c>
      <c r="F210">
        <v>280</v>
      </c>
      <c r="G210">
        <v>2</v>
      </c>
      <c r="H210" s="16">
        <v>31.4</v>
      </c>
      <c r="I210" s="16">
        <v>280</v>
      </c>
      <c r="J210" s="16">
        <v>0</v>
      </c>
      <c r="K210" s="16">
        <v>0</v>
      </c>
      <c r="L210" s="16">
        <v>84.74</v>
      </c>
      <c r="M210" s="2">
        <f>VLOOKUP(RBStats[Year],Years[],2,FALSE)</f>
        <v>1</v>
      </c>
      <c r="N21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(273,1,273,84.74,64,280,2,31.4,280,0,0)</v>
      </c>
    </row>
    <row r="211" spans="1:14" x14ac:dyDescent="0.25">
      <c r="A211" s="22" t="s">
        <v>698</v>
      </c>
      <c r="B211" s="2">
        <f>VLOOKUP(A211,Players[Name]:Players[PlayerId],2,FALSE)</f>
        <v>277</v>
      </c>
      <c r="C211" s="16">
        <v>2017</v>
      </c>
      <c r="D211">
        <v>277</v>
      </c>
      <c r="E211">
        <v>48</v>
      </c>
      <c r="F211">
        <v>234</v>
      </c>
      <c r="G211">
        <v>1.1000000000000001</v>
      </c>
      <c r="H211" s="16">
        <v>33.200000000000003</v>
      </c>
      <c r="I211" s="16">
        <v>307</v>
      </c>
      <c r="J211" s="16">
        <v>1.1000000000000001</v>
      </c>
      <c r="K211" s="16">
        <v>0</v>
      </c>
      <c r="L211" s="16">
        <v>82.5</v>
      </c>
      <c r="M211" s="2">
        <f>VLOOKUP(RBStats[Year],Years[],2,FALSE)</f>
        <v>1</v>
      </c>
      <c r="N21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(277,1,277,82.5,48,234,1.1,33.2,307,1.1,0)</v>
      </c>
    </row>
    <row r="212" spans="1:14" x14ac:dyDescent="0.25">
      <c r="A212" s="22" t="s">
        <v>330</v>
      </c>
      <c r="B212" s="2">
        <f>VLOOKUP(A212,Players[Name]:Players[PlayerId],2,FALSE)</f>
        <v>278</v>
      </c>
      <c r="C212" s="16">
        <v>2017</v>
      </c>
      <c r="D212">
        <v>278</v>
      </c>
      <c r="E212">
        <v>64</v>
      </c>
      <c r="F212">
        <v>304</v>
      </c>
      <c r="G212">
        <v>2.9</v>
      </c>
      <c r="H212" s="16">
        <v>22.3</v>
      </c>
      <c r="I212" s="16">
        <v>183</v>
      </c>
      <c r="J212" s="16">
        <v>0.7</v>
      </c>
      <c r="K212" s="16">
        <v>0</v>
      </c>
      <c r="L212" s="16">
        <v>81.02</v>
      </c>
      <c r="M212" s="2">
        <f>VLOOKUP(RBStats[Year],Years[],2,FALSE)</f>
        <v>1</v>
      </c>
      <c r="N21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(278,1,278,81.02,64,304,2.9,22.3,183,0.7,0)</v>
      </c>
    </row>
    <row r="213" spans="1:14" x14ac:dyDescent="0.25">
      <c r="A213" s="22" t="s">
        <v>330</v>
      </c>
      <c r="B213" s="2">
        <f>VLOOKUP(A213,Players[Name]:Players[PlayerId],2,FALSE)</f>
        <v>278</v>
      </c>
      <c r="C213" s="16">
        <v>2016</v>
      </c>
      <c r="D213">
        <v>247</v>
      </c>
      <c r="E213">
        <v>74</v>
      </c>
      <c r="F213">
        <v>344</v>
      </c>
      <c r="G213">
        <v>2</v>
      </c>
      <c r="H213" s="16">
        <v>17</v>
      </c>
      <c r="I213" s="16">
        <v>145</v>
      </c>
      <c r="J213" s="16">
        <v>0</v>
      </c>
      <c r="K213" s="16">
        <v>1</v>
      </c>
      <c r="L213" s="16">
        <v>73.5</v>
      </c>
      <c r="M213" s="2">
        <f>VLOOKUP(RBStats[Year],Years[],2,FALSE)</f>
        <v>2</v>
      </c>
      <c r="N21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(278,2,247,73.5,74,344,2,17,145,0,1)</v>
      </c>
    </row>
    <row r="214" spans="1:14" x14ac:dyDescent="0.25">
      <c r="A214" s="22" t="s">
        <v>330</v>
      </c>
      <c r="B214" s="2">
        <f>VLOOKUP(A214,Players[Name]:Players[PlayerId],2,FALSE)</f>
        <v>278</v>
      </c>
      <c r="C214" s="16">
        <v>2014</v>
      </c>
      <c r="D214">
        <v>1593</v>
      </c>
      <c r="E214">
        <v>9</v>
      </c>
      <c r="F214">
        <v>27</v>
      </c>
      <c r="G214">
        <v>1</v>
      </c>
      <c r="H214" s="16">
        <v>7</v>
      </c>
      <c r="I214" s="16">
        <v>49</v>
      </c>
      <c r="J214" s="16">
        <v>0</v>
      </c>
      <c r="K214" s="16">
        <v>0</v>
      </c>
      <c r="L214" s="21">
        <v>18.559999999999999</v>
      </c>
      <c r="M214" s="2">
        <f>VLOOKUP(RBStats[Year],Years[],2,FALSE)</f>
        <v>4</v>
      </c>
      <c r="N21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(278,4,1593,18.56,9,27,1,7,49,0,0)</v>
      </c>
    </row>
    <row r="215" spans="1:14" x14ac:dyDescent="0.25">
      <c r="A215" s="22" t="s">
        <v>211</v>
      </c>
      <c r="B215" s="2">
        <f>VLOOKUP(A215,Players[Name]:Players[PlayerId],2,FALSE)</f>
        <v>280</v>
      </c>
      <c r="C215" s="16">
        <v>2017</v>
      </c>
      <c r="D215">
        <v>280</v>
      </c>
      <c r="E215">
        <v>41</v>
      </c>
      <c r="F215">
        <v>160</v>
      </c>
      <c r="G215">
        <v>1.3</v>
      </c>
      <c r="H215" s="16">
        <v>33.799999999999997</v>
      </c>
      <c r="I215" s="16">
        <v>319</v>
      </c>
      <c r="J215" s="16">
        <v>1.3</v>
      </c>
      <c r="K215" s="16">
        <v>0</v>
      </c>
      <c r="L215" s="16">
        <v>79.78</v>
      </c>
      <c r="M215" s="2">
        <f>VLOOKUP(RBStats[Year],Years[],2,FALSE)</f>
        <v>1</v>
      </c>
      <c r="N21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(280,1,280,79.78,41,160,1.3,33.8,319,1.3,0)</v>
      </c>
    </row>
    <row r="216" spans="1:14" x14ac:dyDescent="0.25">
      <c r="A216" s="22" t="s">
        <v>211</v>
      </c>
      <c r="B216" s="2">
        <f>VLOOKUP(A216,Players[Name]:Players[PlayerId],2,FALSE)</f>
        <v>280</v>
      </c>
      <c r="C216" s="16">
        <v>2016</v>
      </c>
      <c r="D216">
        <v>355</v>
      </c>
      <c r="E216">
        <v>9</v>
      </c>
      <c r="F216">
        <v>31</v>
      </c>
      <c r="G216">
        <v>1</v>
      </c>
      <c r="H216" s="16">
        <v>16</v>
      </c>
      <c r="I216" s="16">
        <v>122</v>
      </c>
      <c r="J216" s="16">
        <v>0</v>
      </c>
      <c r="K216" s="16">
        <v>0</v>
      </c>
      <c r="L216" s="16">
        <v>30.68</v>
      </c>
      <c r="M216" s="2">
        <f>VLOOKUP(RBStats[Year],Years[],2,FALSE)</f>
        <v>2</v>
      </c>
      <c r="N21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(280,2,355,30.68,9,31,1,16,122,0,0)</v>
      </c>
    </row>
    <row r="217" spans="1:14" x14ac:dyDescent="0.25">
      <c r="A217" s="22" t="s">
        <v>211</v>
      </c>
      <c r="B217" s="2">
        <f>VLOOKUP(A217,Players[Name]:Players[PlayerId],2,FALSE)</f>
        <v>280</v>
      </c>
      <c r="C217" s="16">
        <v>2014</v>
      </c>
      <c r="D217">
        <v>1487</v>
      </c>
      <c r="E217">
        <v>29</v>
      </c>
      <c r="F217">
        <v>99</v>
      </c>
      <c r="G217">
        <v>0</v>
      </c>
      <c r="H217" s="16">
        <v>18</v>
      </c>
      <c r="I217" s="16">
        <v>217</v>
      </c>
      <c r="J217" s="16">
        <v>0</v>
      </c>
      <c r="K217" s="16">
        <v>0</v>
      </c>
      <c r="L217" s="21">
        <v>38.880000000000003</v>
      </c>
      <c r="M217" s="2">
        <f>VLOOKUP(RBStats[Year],Years[],2,FALSE)</f>
        <v>4</v>
      </c>
      <c r="N21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(280,4,1487,38.88,29,99,0,18,217,0,0)</v>
      </c>
    </row>
    <row r="218" spans="1:14" x14ac:dyDescent="0.25">
      <c r="A218" s="22" t="s">
        <v>211</v>
      </c>
      <c r="B218" s="2">
        <f>VLOOKUP(A218,Players[Name]:Players[PlayerId],2,FALSE)</f>
        <v>280</v>
      </c>
      <c r="C218" s="16">
        <v>2013</v>
      </c>
      <c r="D218">
        <v>1540</v>
      </c>
      <c r="E218">
        <v>30</v>
      </c>
      <c r="F218">
        <v>150</v>
      </c>
      <c r="G218">
        <v>0</v>
      </c>
      <c r="H218" s="16">
        <v>7</v>
      </c>
      <c r="I218" s="16">
        <v>59</v>
      </c>
      <c r="J218" s="16">
        <v>0</v>
      </c>
      <c r="K218" s="16">
        <v>1</v>
      </c>
      <c r="L218" s="21">
        <v>22.36</v>
      </c>
      <c r="M218" s="2">
        <f>VLOOKUP(RBStats[Year],Years[],2,FALSE)</f>
        <v>5</v>
      </c>
      <c r="N21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(280,5,1540,22.36,30,150,0,7,59,0,1)</v>
      </c>
    </row>
    <row r="219" spans="1:14" x14ac:dyDescent="0.25">
      <c r="A219" s="22" t="s">
        <v>88</v>
      </c>
      <c r="B219" s="2">
        <f>VLOOKUP(A219,Players[Name]:Players[PlayerId],2,FALSE)</f>
        <v>281</v>
      </c>
      <c r="C219" s="16">
        <v>2017</v>
      </c>
      <c r="D219">
        <v>281</v>
      </c>
      <c r="E219">
        <v>80</v>
      </c>
      <c r="F219">
        <v>347</v>
      </c>
      <c r="G219">
        <v>2.6</v>
      </c>
      <c r="H219" s="16">
        <v>19.8</v>
      </c>
      <c r="I219" s="16">
        <v>177</v>
      </c>
      <c r="J219" s="16">
        <v>0</v>
      </c>
      <c r="K219" s="16">
        <v>0</v>
      </c>
      <c r="L219" s="16">
        <v>78.22</v>
      </c>
      <c r="M219" s="2">
        <f>VLOOKUP(RBStats[Year],Years[],2,FALSE)</f>
        <v>1</v>
      </c>
      <c r="N21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(281,1,281,78.22,80,347,2.6,19.8,177,0,0)</v>
      </c>
    </row>
    <row r="220" spans="1:14" x14ac:dyDescent="0.25">
      <c r="A220" s="22" t="s">
        <v>88</v>
      </c>
      <c r="B220" s="2">
        <f>VLOOKUP(A220,Players[Name]:Players[PlayerId],2,FALSE)</f>
        <v>281</v>
      </c>
      <c r="C220" s="16">
        <v>2016</v>
      </c>
      <c r="D220">
        <v>192</v>
      </c>
      <c r="E220">
        <v>129</v>
      </c>
      <c r="F220">
        <v>560</v>
      </c>
      <c r="G220">
        <v>2</v>
      </c>
      <c r="H220" s="16">
        <v>13</v>
      </c>
      <c r="I220" s="16">
        <v>98</v>
      </c>
      <c r="J220" s="16">
        <v>0</v>
      </c>
      <c r="K220" s="16">
        <v>0</v>
      </c>
      <c r="L220" s="16">
        <v>99.17</v>
      </c>
      <c r="M220" s="2">
        <f>VLOOKUP(RBStats[Year],Years[],2,FALSE)</f>
        <v>2</v>
      </c>
      <c r="N22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(281,2,192,99.17,129,560,2,13,98,0,0)</v>
      </c>
    </row>
    <row r="221" spans="1:14" x14ac:dyDescent="0.25">
      <c r="A221" s="22" t="s">
        <v>88</v>
      </c>
      <c r="B221" s="2">
        <f>VLOOKUP(A221,Players[Name]:Players[PlayerId],2,FALSE)</f>
        <v>281</v>
      </c>
      <c r="C221" s="16">
        <v>2014</v>
      </c>
      <c r="D221">
        <v>1396</v>
      </c>
      <c r="E221">
        <v>58</v>
      </c>
      <c r="F221">
        <v>217</v>
      </c>
      <c r="G221">
        <v>1</v>
      </c>
      <c r="H221" s="16">
        <v>29</v>
      </c>
      <c r="I221" s="16">
        <v>173</v>
      </c>
      <c r="J221" s="16">
        <v>1</v>
      </c>
      <c r="K221" s="16">
        <v>0</v>
      </c>
      <c r="L221" s="21">
        <v>73.27</v>
      </c>
      <c r="M221" s="2">
        <f>VLOOKUP(RBStats[Year],Years[],2,FALSE)</f>
        <v>4</v>
      </c>
      <c r="N22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(281,4,1396,73.27,58,217,1,29,173,1,0)</v>
      </c>
    </row>
    <row r="222" spans="1:14" x14ac:dyDescent="0.25">
      <c r="A222" s="22" t="s">
        <v>88</v>
      </c>
      <c r="B222" s="2">
        <f>VLOOKUP(A222,Players[Name]:Players[PlayerId],2,FALSE)</f>
        <v>281</v>
      </c>
      <c r="C222" s="16">
        <v>2013</v>
      </c>
      <c r="D222">
        <v>155</v>
      </c>
      <c r="E222">
        <v>96</v>
      </c>
      <c r="F222">
        <v>332</v>
      </c>
      <c r="G222">
        <v>2</v>
      </c>
      <c r="H222" s="16">
        <v>52</v>
      </c>
      <c r="I222" s="16">
        <v>341</v>
      </c>
      <c r="J222" s="16">
        <v>2</v>
      </c>
      <c r="K222" s="16">
        <v>1</v>
      </c>
      <c r="L222" s="21">
        <v>128.24</v>
      </c>
      <c r="M222" s="2">
        <f>VLOOKUP(RBStats[Year],Years[],2,FALSE)</f>
        <v>5</v>
      </c>
      <c r="N22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(281,5,155,128.24,96,332,2,52,341,2,1)</v>
      </c>
    </row>
    <row r="223" spans="1:14" x14ac:dyDescent="0.25">
      <c r="A223" s="22" t="s">
        <v>659</v>
      </c>
      <c r="B223" s="2">
        <f>VLOOKUP(A223,Players[Name]:Players[PlayerId],2,FALSE)</f>
        <v>282</v>
      </c>
      <c r="C223" s="16">
        <v>2017</v>
      </c>
      <c r="D223">
        <v>282</v>
      </c>
      <c r="E223">
        <v>84</v>
      </c>
      <c r="F223">
        <v>381</v>
      </c>
      <c r="G223">
        <v>1.8</v>
      </c>
      <c r="H223" s="16">
        <v>20.8</v>
      </c>
      <c r="I223" s="16">
        <v>182</v>
      </c>
      <c r="J223" s="16">
        <v>0</v>
      </c>
      <c r="K223" s="16">
        <v>0</v>
      </c>
      <c r="L223" s="16">
        <v>79.02</v>
      </c>
      <c r="M223" s="2">
        <f>VLOOKUP(RBStats[Year],Years[],2,FALSE)</f>
        <v>1</v>
      </c>
      <c r="N22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(282,1,282,79.02,84,381,1.8,20.8,182,0,0)</v>
      </c>
    </row>
    <row r="224" spans="1:14" x14ac:dyDescent="0.25">
      <c r="A224" s="22" t="s">
        <v>659</v>
      </c>
      <c r="B224" s="2">
        <f>VLOOKUP(A224,Players[Name]:Players[PlayerId],2,FALSE)</f>
        <v>282</v>
      </c>
      <c r="C224" s="16">
        <v>2016</v>
      </c>
      <c r="D224">
        <v>103</v>
      </c>
      <c r="E224">
        <v>174</v>
      </c>
      <c r="F224">
        <v>612</v>
      </c>
      <c r="G224">
        <v>4</v>
      </c>
      <c r="H224" s="16">
        <v>31</v>
      </c>
      <c r="I224" s="16">
        <v>265</v>
      </c>
      <c r="J224" s="16">
        <v>1</v>
      </c>
      <c r="K224" s="16">
        <v>3</v>
      </c>
      <c r="L224" s="16">
        <v>139.69999999999999</v>
      </c>
      <c r="M224" s="2">
        <f>VLOOKUP(RBStats[Year],Years[],2,FALSE)</f>
        <v>2</v>
      </c>
      <c r="N22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(282,2,103,139.7,174,612,4,31,265,1,3)</v>
      </c>
    </row>
    <row r="225" spans="1:14" x14ac:dyDescent="0.25">
      <c r="A225" s="22" t="s">
        <v>949</v>
      </c>
      <c r="B225" s="2">
        <f>VLOOKUP(A225,Players[Name]:Players[PlayerId],2,FALSE)</f>
        <v>283</v>
      </c>
      <c r="C225" s="16">
        <v>2017</v>
      </c>
      <c r="D225">
        <v>283</v>
      </c>
      <c r="E225">
        <v>82</v>
      </c>
      <c r="F225">
        <v>367</v>
      </c>
      <c r="G225">
        <v>4.0999999999999996</v>
      </c>
      <c r="H225" s="16">
        <v>11.4</v>
      </c>
      <c r="I225" s="16">
        <v>91</v>
      </c>
      <c r="J225" s="16">
        <v>0</v>
      </c>
      <c r="K225" s="16">
        <v>0</v>
      </c>
      <c r="L225" s="16">
        <v>78.680000000000007</v>
      </c>
      <c r="M225" s="2">
        <f>VLOOKUP(RBStats[Year],Years[],2,FALSE)</f>
        <v>1</v>
      </c>
      <c r="N22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(283,1,283,78.68,82,367,4.1,11.4,91,0,0)</v>
      </c>
    </row>
    <row r="226" spans="1:14" x14ac:dyDescent="0.25">
      <c r="A226" s="22" t="s">
        <v>671</v>
      </c>
      <c r="B226" s="2">
        <f>VLOOKUP(A226,Players[Name]:Players[PlayerId],2,FALSE)</f>
        <v>293</v>
      </c>
      <c r="C226" s="16">
        <v>2017</v>
      </c>
      <c r="D226">
        <v>293</v>
      </c>
      <c r="E226">
        <v>80</v>
      </c>
      <c r="F226">
        <v>351</v>
      </c>
      <c r="G226">
        <v>1</v>
      </c>
      <c r="H226" s="16">
        <v>19.399999999999999</v>
      </c>
      <c r="I226" s="16">
        <v>192</v>
      </c>
      <c r="J226" s="16">
        <v>0</v>
      </c>
      <c r="K226" s="16">
        <v>0</v>
      </c>
      <c r="L226" s="16">
        <v>70.72</v>
      </c>
      <c r="M226" s="2">
        <f>VLOOKUP(RBStats[Year],Years[],2,FALSE)</f>
        <v>1</v>
      </c>
      <c r="N22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(293,1,293,70.72,80,351,1,19.4,192,0,0)</v>
      </c>
    </row>
    <row r="227" spans="1:14" x14ac:dyDescent="0.25">
      <c r="A227" s="22" t="s">
        <v>671</v>
      </c>
      <c r="B227" s="2">
        <f>VLOOKUP(A227,Players[Name]:Players[PlayerId],2,FALSE)</f>
        <v>293</v>
      </c>
      <c r="C227" s="16">
        <v>2016</v>
      </c>
      <c r="D227">
        <v>324</v>
      </c>
      <c r="E227">
        <v>33</v>
      </c>
      <c r="F227">
        <v>179</v>
      </c>
      <c r="G227">
        <v>2</v>
      </c>
      <c r="H227" s="16">
        <v>9</v>
      </c>
      <c r="I227" s="16">
        <v>46</v>
      </c>
      <c r="J227" s="16">
        <v>0</v>
      </c>
      <c r="K227" s="16">
        <v>0</v>
      </c>
      <c r="L227" s="16">
        <v>40.04</v>
      </c>
      <c r="M227" s="2">
        <f>VLOOKUP(RBStats[Year],Years[],2,FALSE)</f>
        <v>2</v>
      </c>
      <c r="N22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(293,2,324,40.04,33,179,2,9,46,0,0)</v>
      </c>
    </row>
    <row r="228" spans="1:14" x14ac:dyDescent="0.25">
      <c r="A228" s="22" t="s">
        <v>83</v>
      </c>
      <c r="B228" s="2">
        <f>VLOOKUP(A228,Players[Name]:Players[PlayerId],2,FALSE)</f>
        <v>294</v>
      </c>
      <c r="C228" s="16">
        <v>2017</v>
      </c>
      <c r="D228">
        <v>294</v>
      </c>
      <c r="E228">
        <v>48</v>
      </c>
      <c r="F228">
        <v>208</v>
      </c>
      <c r="G228">
        <v>0</v>
      </c>
      <c r="H228" s="16">
        <v>29.8</v>
      </c>
      <c r="I228" s="16">
        <v>282</v>
      </c>
      <c r="J228" s="16">
        <v>1.1000000000000001</v>
      </c>
      <c r="K228" s="16">
        <v>0</v>
      </c>
      <c r="L228" s="16">
        <v>70.14</v>
      </c>
      <c r="M228" s="2">
        <f>VLOOKUP(RBStats[Year],Years[],2,FALSE)</f>
        <v>1</v>
      </c>
      <c r="N22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(294,1,294,70.14,48,208,0,29.8,282,1.1,0)</v>
      </c>
    </row>
    <row r="229" spans="1:14" x14ac:dyDescent="0.25">
      <c r="A229" s="22" t="s">
        <v>83</v>
      </c>
      <c r="B229" s="2">
        <f>VLOOKUP(A229,Players[Name]:Players[PlayerId],2,FALSE)</f>
        <v>294</v>
      </c>
      <c r="C229" s="16">
        <v>2015</v>
      </c>
      <c r="D229">
        <v>245</v>
      </c>
      <c r="E229">
        <v>36</v>
      </c>
      <c r="F229">
        <v>112</v>
      </c>
      <c r="G229">
        <v>0</v>
      </c>
      <c r="H229" s="16">
        <v>34</v>
      </c>
      <c r="I229" s="16">
        <v>239</v>
      </c>
      <c r="J229" s="16">
        <v>2</v>
      </c>
      <c r="K229" s="16">
        <v>0</v>
      </c>
      <c r="L229" s="16">
        <v>70.16</v>
      </c>
      <c r="M229" s="2">
        <f>VLOOKUP(RBStats[Year],Years[],2,FALSE)</f>
        <v>3</v>
      </c>
      <c r="N22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(294,3,245,70.16,36,112,0,34,239,2,0)</v>
      </c>
    </row>
    <row r="230" spans="1:14" x14ac:dyDescent="0.25">
      <c r="A230" s="22" t="s">
        <v>83</v>
      </c>
      <c r="B230" s="2">
        <f>VLOOKUP(A230,Players[Name]:Players[PlayerId],2,FALSE)</f>
        <v>294</v>
      </c>
      <c r="C230" s="16">
        <v>2014</v>
      </c>
      <c r="D230">
        <v>284</v>
      </c>
      <c r="E230">
        <v>78</v>
      </c>
      <c r="F230">
        <v>300</v>
      </c>
      <c r="G230">
        <v>0</v>
      </c>
      <c r="H230" s="16">
        <v>19</v>
      </c>
      <c r="I230" s="16">
        <v>125</v>
      </c>
      <c r="J230" s="16">
        <v>1</v>
      </c>
      <c r="K230" s="16">
        <v>1</v>
      </c>
      <c r="L230" s="21">
        <v>62.5</v>
      </c>
      <c r="M230" s="2">
        <f>VLOOKUP(RBStats[Year],Years[],2,FALSE)</f>
        <v>4</v>
      </c>
      <c r="N23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(294,4,284,62.5,78,300,0,19,125,1,1)</v>
      </c>
    </row>
    <row r="231" spans="1:14" x14ac:dyDescent="0.25">
      <c r="A231" s="22" t="s">
        <v>83</v>
      </c>
      <c r="B231" s="2">
        <f>VLOOKUP(A231,Players[Name]:Players[PlayerId],2,FALSE)</f>
        <v>294</v>
      </c>
      <c r="C231" s="16">
        <v>2013</v>
      </c>
      <c r="D231">
        <v>89</v>
      </c>
      <c r="E231">
        <v>202</v>
      </c>
      <c r="F231">
        <v>933</v>
      </c>
      <c r="G231">
        <v>2</v>
      </c>
      <c r="H231" s="16">
        <v>33</v>
      </c>
      <c r="I231" s="16">
        <v>185</v>
      </c>
      <c r="J231" s="16">
        <v>0</v>
      </c>
      <c r="K231" s="16">
        <v>1</v>
      </c>
      <c r="L231" s="21">
        <v>167.55</v>
      </c>
      <c r="M231" s="2">
        <f>VLOOKUP(RBStats[Year],Years[],2,FALSE)</f>
        <v>5</v>
      </c>
      <c r="N23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(294,5,89,167.55,202,933,2,33,185,0,1)</v>
      </c>
    </row>
    <row r="232" spans="1:14" x14ac:dyDescent="0.25">
      <c r="A232" s="22" t="s">
        <v>540</v>
      </c>
      <c r="B232" s="2">
        <f>VLOOKUP(A232,Players[Name]:Players[PlayerId],2,FALSE)</f>
        <v>299</v>
      </c>
      <c r="C232" s="16">
        <v>2017</v>
      </c>
      <c r="D232">
        <v>299</v>
      </c>
      <c r="E232">
        <v>48</v>
      </c>
      <c r="F232">
        <v>206</v>
      </c>
      <c r="G232">
        <v>3.1</v>
      </c>
      <c r="H232" s="16">
        <v>18.8</v>
      </c>
      <c r="I232" s="16">
        <v>196</v>
      </c>
      <c r="J232" s="16">
        <v>0</v>
      </c>
      <c r="K232" s="16">
        <v>0</v>
      </c>
      <c r="L232" s="16">
        <v>67.680000000000007</v>
      </c>
      <c r="M232" s="2">
        <f>VLOOKUP(RBStats[Year],Years[],2,FALSE)</f>
        <v>1</v>
      </c>
      <c r="N23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(299,1,299,67.68,48,206,3.1,18.8,196,0,0)</v>
      </c>
    </row>
    <row r="233" spans="1:14" x14ac:dyDescent="0.25">
      <c r="A233" s="22" t="s">
        <v>540</v>
      </c>
      <c r="B233" s="2">
        <f>VLOOKUP(A233,Players[Name]:Players[PlayerId],2,FALSE)</f>
        <v>299</v>
      </c>
      <c r="C233" s="16">
        <v>2016</v>
      </c>
      <c r="D233">
        <v>218</v>
      </c>
      <c r="E233">
        <v>88</v>
      </c>
      <c r="F233">
        <v>334</v>
      </c>
      <c r="G233">
        <v>4</v>
      </c>
      <c r="H233" s="16">
        <v>18</v>
      </c>
      <c r="I233" s="16">
        <v>196</v>
      </c>
      <c r="J233" s="16">
        <v>0</v>
      </c>
      <c r="K233" s="16">
        <v>1</v>
      </c>
      <c r="L233" s="16">
        <v>86.54</v>
      </c>
      <c r="M233" s="2">
        <f>VLOOKUP(RBStats[Year],Years[],2,FALSE)</f>
        <v>2</v>
      </c>
      <c r="N23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(299,2,218,86.54,88,334,4,18,196,0,1)</v>
      </c>
    </row>
    <row r="234" spans="1:14" x14ac:dyDescent="0.25">
      <c r="A234" s="22" t="s">
        <v>827</v>
      </c>
      <c r="B234" s="2">
        <f>VLOOKUP(A234,Players[Name]:Players[PlayerId],2,FALSE)</f>
        <v>308</v>
      </c>
      <c r="C234" s="16">
        <v>2017</v>
      </c>
      <c r="D234">
        <v>308</v>
      </c>
      <c r="E234">
        <v>32</v>
      </c>
      <c r="F234">
        <v>141</v>
      </c>
      <c r="G234">
        <v>1.1000000000000001</v>
      </c>
      <c r="H234" s="16">
        <v>30.8</v>
      </c>
      <c r="I234" s="16">
        <v>247</v>
      </c>
      <c r="J234" s="16">
        <v>0</v>
      </c>
      <c r="K234" s="16">
        <v>0</v>
      </c>
      <c r="L234" s="16">
        <v>62.06</v>
      </c>
      <c r="M234" s="2">
        <f>VLOOKUP(RBStats[Year],Years[],2,FALSE)</f>
        <v>1</v>
      </c>
      <c r="N23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(308,1,308,62.06,32,141,1.1,30.8,247,0,0)</v>
      </c>
    </row>
    <row r="235" spans="1:14" x14ac:dyDescent="0.25">
      <c r="A235" s="22" t="s">
        <v>827</v>
      </c>
      <c r="B235" s="2">
        <f>VLOOKUP(A235,Players[Name]:Players[PlayerId],2,FALSE)</f>
        <v>308</v>
      </c>
      <c r="C235" s="16">
        <v>2016</v>
      </c>
      <c r="D235">
        <v>231</v>
      </c>
      <c r="E235">
        <v>35</v>
      </c>
      <c r="F235">
        <v>115</v>
      </c>
      <c r="G235">
        <v>3</v>
      </c>
      <c r="H235" s="16">
        <v>23</v>
      </c>
      <c r="I235" s="16">
        <v>249</v>
      </c>
      <c r="J235" s="16">
        <v>3</v>
      </c>
      <c r="K235" s="16">
        <v>1</v>
      </c>
      <c r="L235" s="16">
        <v>81.459999999999994</v>
      </c>
      <c r="M235" s="2">
        <f>VLOOKUP(RBStats[Year],Years[],2,FALSE)</f>
        <v>2</v>
      </c>
      <c r="N23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(308,2,231,81.46,35,115,3,23,249,3,1)</v>
      </c>
    </row>
    <row r="236" spans="1:14" x14ac:dyDescent="0.25">
      <c r="A236" s="22" t="s">
        <v>1186</v>
      </c>
      <c r="B236" s="2">
        <f>VLOOKUP(A236,Players[Name]:Players[PlayerId],2,FALSE)</f>
        <v>312</v>
      </c>
      <c r="C236" s="16">
        <v>2017</v>
      </c>
      <c r="D236">
        <v>312</v>
      </c>
      <c r="E236">
        <v>51</v>
      </c>
      <c r="F236">
        <v>229</v>
      </c>
      <c r="G236">
        <v>1.1000000000000001</v>
      </c>
      <c r="H236" s="16">
        <v>19.5</v>
      </c>
      <c r="I236" s="16">
        <v>187</v>
      </c>
      <c r="J236" s="16">
        <v>0.5</v>
      </c>
      <c r="K236" s="16">
        <v>0</v>
      </c>
      <c r="L236" s="16">
        <v>60.94</v>
      </c>
      <c r="M236" s="2">
        <f>VLOOKUP(RBStats[Year],Years[],2,FALSE)</f>
        <v>1</v>
      </c>
      <c r="N23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(312,1,312,60.94,51,229,1.1,19.5,187,0.5,0)</v>
      </c>
    </row>
    <row r="237" spans="1:14" x14ac:dyDescent="0.25">
      <c r="A237" s="22" t="s">
        <v>382</v>
      </c>
      <c r="B237" s="2">
        <f>VLOOKUP(A237,Players[Name]:Players[PlayerId],2,FALSE)</f>
        <v>314</v>
      </c>
      <c r="C237" s="16">
        <v>2017</v>
      </c>
      <c r="D237">
        <v>314</v>
      </c>
      <c r="E237">
        <v>32</v>
      </c>
      <c r="F237">
        <v>132</v>
      </c>
      <c r="G237">
        <v>0.7</v>
      </c>
      <c r="H237" s="16">
        <v>28</v>
      </c>
      <c r="I237" s="16">
        <v>271</v>
      </c>
      <c r="J237" s="16">
        <v>0.7</v>
      </c>
      <c r="K237" s="16">
        <v>0.7</v>
      </c>
      <c r="L237" s="16">
        <v>60.43</v>
      </c>
      <c r="M237" s="2">
        <f>VLOOKUP(RBStats[Year],Years[],2,FALSE)</f>
        <v>1</v>
      </c>
      <c r="N23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(314,1,314,60.43,32,132,0.7,28,271,0.7,0.7)</v>
      </c>
    </row>
    <row r="238" spans="1:14" x14ac:dyDescent="0.25">
      <c r="A238" s="22" t="s">
        <v>382</v>
      </c>
      <c r="B238" s="2">
        <f>VLOOKUP(A238,Players[Name]:Players[PlayerId],2,FALSE)</f>
        <v>314</v>
      </c>
      <c r="C238" s="16">
        <v>2016</v>
      </c>
      <c r="D238">
        <v>126</v>
      </c>
      <c r="E238">
        <v>130</v>
      </c>
      <c r="F238">
        <v>465</v>
      </c>
      <c r="G238">
        <v>1</v>
      </c>
      <c r="H238" s="16">
        <v>50</v>
      </c>
      <c r="I238" s="16">
        <v>312</v>
      </c>
      <c r="J238" s="16">
        <v>1</v>
      </c>
      <c r="K238" s="16">
        <v>1</v>
      </c>
      <c r="L238" s="16">
        <v>128.22999999999999</v>
      </c>
      <c r="M238" s="2">
        <f>VLOOKUP(RBStats[Year],Years[],2,FALSE)</f>
        <v>2</v>
      </c>
      <c r="N23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(314,2,126,128.23,130,465,1,50,312,1,1)</v>
      </c>
    </row>
    <row r="239" spans="1:14" x14ac:dyDescent="0.25">
      <c r="A239" s="22" t="s">
        <v>382</v>
      </c>
      <c r="B239" s="2">
        <f>VLOOKUP(A239,Players[Name]:Players[PlayerId],2,FALSE)</f>
        <v>314</v>
      </c>
      <c r="C239" s="16">
        <v>2015</v>
      </c>
      <c r="D239">
        <v>81</v>
      </c>
      <c r="E239">
        <v>182</v>
      </c>
      <c r="F239">
        <v>740</v>
      </c>
      <c r="G239">
        <v>2</v>
      </c>
      <c r="H239" s="16">
        <v>36</v>
      </c>
      <c r="I239" s="16">
        <v>279</v>
      </c>
      <c r="J239" s="16">
        <v>1</v>
      </c>
      <c r="K239" s="16">
        <v>0</v>
      </c>
      <c r="L239" s="16">
        <v>157.66</v>
      </c>
      <c r="M239" s="2">
        <f>VLOOKUP(RBStats[Year],Years[],2,FALSE)</f>
        <v>3</v>
      </c>
      <c r="N23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(314,3,81,157.66,182,740,2,36,279,1,0)</v>
      </c>
    </row>
    <row r="240" spans="1:14" x14ac:dyDescent="0.25">
      <c r="A240" s="22" t="s">
        <v>191</v>
      </c>
      <c r="B240" s="2">
        <f>VLOOKUP(A240,Players[Name]:Players[PlayerId],2,FALSE)</f>
        <v>319</v>
      </c>
      <c r="C240" s="16">
        <v>2017</v>
      </c>
      <c r="D240">
        <v>319</v>
      </c>
      <c r="E240">
        <v>64</v>
      </c>
      <c r="F240">
        <v>256</v>
      </c>
      <c r="G240">
        <v>2.1</v>
      </c>
      <c r="H240" s="16">
        <v>11.5</v>
      </c>
      <c r="I240" s="16">
        <v>127</v>
      </c>
      <c r="J240" s="16">
        <v>0</v>
      </c>
      <c r="K240" s="16">
        <v>0</v>
      </c>
      <c r="L240" s="16">
        <v>58.01</v>
      </c>
      <c r="M240" s="2">
        <f>VLOOKUP(RBStats[Year],Years[],2,FALSE)</f>
        <v>1</v>
      </c>
      <c r="N24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(319,1,319,58.01,64,256,2.1,11.5,127,0,0)</v>
      </c>
    </row>
    <row r="241" spans="1:14" x14ac:dyDescent="0.25">
      <c r="A241" s="22" t="s">
        <v>191</v>
      </c>
      <c r="B241" s="2">
        <f>VLOOKUP(A241,Players[Name]:Players[PlayerId],2,FALSE)</f>
        <v>319</v>
      </c>
      <c r="C241" s="16">
        <v>2016</v>
      </c>
      <c r="D241">
        <v>195</v>
      </c>
      <c r="E241">
        <v>117</v>
      </c>
      <c r="F241">
        <v>439</v>
      </c>
      <c r="G241">
        <v>3</v>
      </c>
      <c r="H241" s="16">
        <v>20</v>
      </c>
      <c r="I241" s="16">
        <v>186</v>
      </c>
      <c r="J241" s="16">
        <v>0</v>
      </c>
      <c r="K241" s="16">
        <v>3</v>
      </c>
      <c r="L241" s="16">
        <v>95.64</v>
      </c>
      <c r="M241" s="2">
        <f>VLOOKUP(RBStats[Year],Years[],2,FALSE)</f>
        <v>2</v>
      </c>
      <c r="N24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(319,2,195,95.64,117,439,3,20,186,0,3)</v>
      </c>
    </row>
    <row r="242" spans="1:14" x14ac:dyDescent="0.25">
      <c r="A242" s="22" t="s">
        <v>191</v>
      </c>
      <c r="B242" s="2">
        <f>VLOOKUP(A242,Players[Name]:Players[PlayerId],2,FALSE)</f>
        <v>319</v>
      </c>
      <c r="C242" s="16">
        <v>2015</v>
      </c>
      <c r="D242">
        <v>34</v>
      </c>
      <c r="E242">
        <v>247</v>
      </c>
      <c r="F242">
        <v>1070</v>
      </c>
      <c r="G242">
        <v>7</v>
      </c>
      <c r="H242" s="16">
        <v>30</v>
      </c>
      <c r="I242" s="16">
        <v>217</v>
      </c>
      <c r="J242" s="16">
        <v>1</v>
      </c>
      <c r="K242" s="16">
        <v>2</v>
      </c>
      <c r="L242" s="16">
        <v>212.93</v>
      </c>
      <c r="M242" s="2">
        <f>VLOOKUP(RBStats[Year],Years[],2,FALSE)</f>
        <v>3</v>
      </c>
      <c r="N24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(319,3,34,212.93,247,1070,7,30,217,1,2)</v>
      </c>
    </row>
    <row r="243" spans="1:14" x14ac:dyDescent="0.25">
      <c r="A243" s="22" t="s">
        <v>191</v>
      </c>
      <c r="B243" s="2">
        <f>VLOOKUP(A243,Players[Name]:Players[PlayerId],2,FALSE)</f>
        <v>319</v>
      </c>
      <c r="C243" s="16">
        <v>2014</v>
      </c>
      <c r="D243">
        <v>76</v>
      </c>
      <c r="E243">
        <v>198</v>
      </c>
      <c r="F243">
        <v>821</v>
      </c>
      <c r="G243">
        <v>6</v>
      </c>
      <c r="H243" s="16">
        <v>18</v>
      </c>
      <c r="I243" s="16">
        <v>123</v>
      </c>
      <c r="J243" s="16">
        <v>1</v>
      </c>
      <c r="K243" s="16">
        <v>1</v>
      </c>
      <c r="L243" s="21">
        <v>163.47</v>
      </c>
      <c r="M243" s="2">
        <f>VLOOKUP(RBStats[Year],Years[],2,FALSE)</f>
        <v>4</v>
      </c>
      <c r="N24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(319,4,76,163.47,198,821,6,18,123,1,1)</v>
      </c>
    </row>
    <row r="244" spans="1:14" x14ac:dyDescent="0.25">
      <c r="A244" s="22" t="s">
        <v>191</v>
      </c>
      <c r="B244" s="2">
        <f>VLOOKUP(A244,Players[Name]:Players[PlayerId],2,FALSE)</f>
        <v>319</v>
      </c>
      <c r="C244" s="16">
        <v>2013</v>
      </c>
      <c r="D244">
        <v>123</v>
      </c>
      <c r="E244">
        <v>182</v>
      </c>
      <c r="F244">
        <v>833</v>
      </c>
      <c r="G244">
        <v>3</v>
      </c>
      <c r="H244" s="16">
        <v>2</v>
      </c>
      <c r="I244" s="16">
        <v>10</v>
      </c>
      <c r="J244" s="16">
        <v>0</v>
      </c>
      <c r="K244" s="16">
        <v>0</v>
      </c>
      <c r="L244" s="21">
        <v>122.55</v>
      </c>
      <c r="M244" s="2">
        <f>VLOOKUP(RBStats[Year],Years[],2,FALSE)</f>
        <v>5</v>
      </c>
      <c r="N24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(319,5,123,122.55,182,833,3,2,10,0,0)</v>
      </c>
    </row>
    <row r="245" spans="1:14" x14ac:dyDescent="0.25">
      <c r="A245" s="22" t="s">
        <v>527</v>
      </c>
      <c r="B245" s="2">
        <f>VLOOKUP(A245,Players[Name]:Players[PlayerId],2,FALSE)</f>
        <v>320</v>
      </c>
      <c r="C245" s="16">
        <v>2017</v>
      </c>
      <c r="D245">
        <v>320</v>
      </c>
      <c r="E245">
        <v>64</v>
      </c>
      <c r="F245">
        <v>268</v>
      </c>
      <c r="G245">
        <v>1.9</v>
      </c>
      <c r="H245" s="16">
        <v>11.6</v>
      </c>
      <c r="I245" s="16">
        <v>95.9</v>
      </c>
      <c r="J245" s="16">
        <v>0</v>
      </c>
      <c r="K245" s="16">
        <v>0</v>
      </c>
      <c r="L245" s="16">
        <v>56.48</v>
      </c>
      <c r="M245" s="2">
        <f>VLOOKUP(RBStats[Year],Years[],2,FALSE)</f>
        <v>1</v>
      </c>
      <c r="N24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(320,1,320,56.48,64,268,1.9,11.6,95.9,0,0)</v>
      </c>
    </row>
    <row r="246" spans="1:14" x14ac:dyDescent="0.25">
      <c r="A246" s="22" t="s">
        <v>527</v>
      </c>
      <c r="B246" s="2">
        <f>VLOOKUP(A246,Players[Name]:Players[PlayerId],2,FALSE)</f>
        <v>320</v>
      </c>
      <c r="C246" s="16">
        <v>2016</v>
      </c>
      <c r="D246">
        <v>327</v>
      </c>
      <c r="E246">
        <v>32</v>
      </c>
      <c r="F246">
        <v>164</v>
      </c>
      <c r="G246">
        <v>1</v>
      </c>
      <c r="H246" s="16">
        <v>4</v>
      </c>
      <c r="I246" s="16">
        <v>35</v>
      </c>
      <c r="J246" s="16">
        <v>1</v>
      </c>
      <c r="K246" s="16">
        <v>0</v>
      </c>
      <c r="L246" s="16">
        <v>38.6</v>
      </c>
      <c r="M246" s="2">
        <f>VLOOKUP(RBStats[Year],Years[],2,FALSE)</f>
        <v>2</v>
      </c>
      <c r="N24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(320,2,327,38.6,32,164,1,4,35,1,0)</v>
      </c>
    </row>
    <row r="247" spans="1:14" x14ac:dyDescent="0.25">
      <c r="A247" s="22" t="s">
        <v>421</v>
      </c>
      <c r="B247" s="2">
        <f>VLOOKUP(A247,Players[Name]:Players[PlayerId],2,FALSE)</f>
        <v>327</v>
      </c>
      <c r="C247" s="16">
        <v>2017</v>
      </c>
      <c r="D247">
        <v>327</v>
      </c>
      <c r="E247">
        <v>35</v>
      </c>
      <c r="F247">
        <v>145</v>
      </c>
      <c r="G247">
        <v>0</v>
      </c>
      <c r="H247" s="16">
        <v>23.1</v>
      </c>
      <c r="I247" s="16">
        <v>192</v>
      </c>
      <c r="J247" s="16">
        <v>1</v>
      </c>
      <c r="K247" s="16">
        <v>0</v>
      </c>
      <c r="L247" s="16">
        <v>52.81</v>
      </c>
      <c r="M247" s="2">
        <f>VLOOKUP(RBStats[Year],Years[],2,FALSE)</f>
        <v>1</v>
      </c>
      <c r="N24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(327,1,327,52.81,35,145,0,23.1,192,1,0)</v>
      </c>
    </row>
    <row r="248" spans="1:14" x14ac:dyDescent="0.25">
      <c r="A248" s="22" t="s">
        <v>421</v>
      </c>
      <c r="B248" s="2">
        <f>VLOOKUP(A248,Players[Name]:Players[PlayerId],2,FALSE)</f>
        <v>327</v>
      </c>
      <c r="C248" s="16">
        <v>2014</v>
      </c>
      <c r="D248">
        <v>115</v>
      </c>
      <c r="E248">
        <v>160</v>
      </c>
      <c r="F248">
        <v>582</v>
      </c>
      <c r="G248">
        <v>3</v>
      </c>
      <c r="H248" s="16">
        <v>36</v>
      </c>
      <c r="I248" s="16">
        <v>271</v>
      </c>
      <c r="J248" s="16">
        <v>1</v>
      </c>
      <c r="K248" s="16">
        <v>0</v>
      </c>
      <c r="L248" s="21">
        <v>149.94</v>
      </c>
      <c r="M248" s="2">
        <f>VLOOKUP(RBStats[Year],Years[],2,FALSE)</f>
        <v>4</v>
      </c>
      <c r="N24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(327,4,115,149.94,160,582,3,36,271,1,0)</v>
      </c>
    </row>
    <row r="249" spans="1:14" x14ac:dyDescent="0.25">
      <c r="A249" s="22" t="s">
        <v>331</v>
      </c>
      <c r="B249" s="2">
        <f>VLOOKUP(A249,Players[Name]:Players[PlayerId],2,FALSE)</f>
        <v>331</v>
      </c>
      <c r="C249" s="16">
        <v>2017</v>
      </c>
      <c r="D249">
        <v>331</v>
      </c>
      <c r="E249">
        <v>32</v>
      </c>
      <c r="F249">
        <v>136</v>
      </c>
      <c r="G249">
        <v>0</v>
      </c>
      <c r="H249" s="16">
        <v>27.1</v>
      </c>
      <c r="I249" s="16">
        <v>243</v>
      </c>
      <c r="J249" s="16">
        <v>0</v>
      </c>
      <c r="K249" s="16">
        <v>0</v>
      </c>
      <c r="L249" s="16">
        <v>51.62</v>
      </c>
      <c r="M249" s="2">
        <f>VLOOKUP(RBStats[Year],Years[],2,FALSE)</f>
        <v>1</v>
      </c>
      <c r="N24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(331,1,331,51.62,32,136,0,27.1,243,0,0)</v>
      </c>
    </row>
    <row r="250" spans="1:14" x14ac:dyDescent="0.25">
      <c r="A250" s="22" t="s">
        <v>331</v>
      </c>
      <c r="B250" s="2">
        <f>VLOOKUP(A250,Players[Name]:Players[PlayerId],2,FALSE)</f>
        <v>331</v>
      </c>
      <c r="C250" s="16">
        <v>2016</v>
      </c>
      <c r="D250">
        <v>358</v>
      </c>
      <c r="E250">
        <v>21</v>
      </c>
      <c r="F250">
        <v>101</v>
      </c>
      <c r="G250">
        <v>0</v>
      </c>
      <c r="H250" s="16">
        <v>16</v>
      </c>
      <c r="I250" s="16">
        <v>91</v>
      </c>
      <c r="J250" s="16">
        <v>0</v>
      </c>
      <c r="K250" s="16">
        <v>0</v>
      </c>
      <c r="L250" s="16">
        <v>29.94</v>
      </c>
      <c r="M250" s="2">
        <f>VLOOKUP(RBStats[Year],Years[],2,FALSE)</f>
        <v>2</v>
      </c>
      <c r="N25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(331,2,358,29.94,21,101,0,16,91,0,0)</v>
      </c>
    </row>
    <row r="251" spans="1:14" x14ac:dyDescent="0.25">
      <c r="A251" s="22" t="s">
        <v>331</v>
      </c>
      <c r="B251" s="2">
        <f>VLOOKUP(A251,Players[Name]:Players[PlayerId],2,FALSE)</f>
        <v>331</v>
      </c>
      <c r="C251" s="16">
        <v>2015</v>
      </c>
      <c r="D251">
        <v>277</v>
      </c>
      <c r="E251">
        <v>37</v>
      </c>
      <c r="F251">
        <v>140</v>
      </c>
      <c r="G251">
        <v>0</v>
      </c>
      <c r="H251" s="16">
        <v>26</v>
      </c>
      <c r="I251" s="16">
        <v>250</v>
      </c>
      <c r="J251" s="16">
        <v>0</v>
      </c>
      <c r="K251" s="16">
        <v>0</v>
      </c>
      <c r="L251" s="16">
        <v>52.25</v>
      </c>
      <c r="M251" s="2">
        <f>VLOOKUP(RBStats[Year],Years[],2,FALSE)</f>
        <v>3</v>
      </c>
      <c r="N25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(331,3,277,52.25,37,140,0,26,250,0,0)</v>
      </c>
    </row>
    <row r="252" spans="1:14" x14ac:dyDescent="0.25">
      <c r="A252" s="22" t="s">
        <v>331</v>
      </c>
      <c r="B252" s="2">
        <f>VLOOKUP(A252,Players[Name]:Players[PlayerId],2,FALSE)</f>
        <v>331</v>
      </c>
      <c r="C252" s="16">
        <v>2014</v>
      </c>
      <c r="D252">
        <v>173</v>
      </c>
      <c r="E252">
        <v>66</v>
      </c>
      <c r="F252">
        <v>246</v>
      </c>
      <c r="G252">
        <v>3</v>
      </c>
      <c r="H252" s="16">
        <v>45</v>
      </c>
      <c r="I252" s="16">
        <v>352</v>
      </c>
      <c r="J252" s="16">
        <v>1</v>
      </c>
      <c r="K252" s="16">
        <v>2</v>
      </c>
      <c r="L252" s="21">
        <v>107.88</v>
      </c>
      <c r="M252" s="2">
        <f>VLOOKUP(RBStats[Year],Years[],2,FALSE)</f>
        <v>4</v>
      </c>
      <c r="N25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(331,4,173,107.88,66,246,3,45,352,1,2)</v>
      </c>
    </row>
    <row r="253" spans="1:14" x14ac:dyDescent="0.25">
      <c r="A253" s="22" t="s">
        <v>331</v>
      </c>
      <c r="B253" s="2">
        <f>VLOOKUP(A253,Players[Name]:Players[PlayerId],2,FALSE)</f>
        <v>331</v>
      </c>
      <c r="C253" s="16">
        <v>2013</v>
      </c>
      <c r="D253">
        <v>1417</v>
      </c>
      <c r="E253">
        <v>47</v>
      </c>
      <c r="F253">
        <v>261</v>
      </c>
      <c r="G253">
        <v>1</v>
      </c>
      <c r="H253" s="16">
        <v>6</v>
      </c>
      <c r="I253" s="16">
        <v>59</v>
      </c>
      <c r="J253" s="16">
        <v>0</v>
      </c>
      <c r="K253" s="16">
        <v>1</v>
      </c>
      <c r="L253" s="21">
        <v>44.16</v>
      </c>
      <c r="M253" s="2">
        <f>VLOOKUP(RBStats[Year],Years[],2,FALSE)</f>
        <v>5</v>
      </c>
      <c r="N25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(331,5,1417,44.16,47,261,1,6,59,0,1)</v>
      </c>
    </row>
    <row r="254" spans="1:14" x14ac:dyDescent="0.25">
      <c r="A254" s="22" t="s">
        <v>1282</v>
      </c>
      <c r="B254" s="2">
        <f>VLOOKUP(A254,Players[Name]:Players[PlayerId],2,FALSE)</f>
        <v>332</v>
      </c>
      <c r="C254" s="16">
        <v>2017</v>
      </c>
      <c r="D254">
        <v>332</v>
      </c>
      <c r="E254">
        <v>49</v>
      </c>
      <c r="F254">
        <v>217</v>
      </c>
      <c r="G254">
        <v>1.3</v>
      </c>
      <c r="H254" s="16">
        <v>14.1</v>
      </c>
      <c r="I254" s="16">
        <v>157</v>
      </c>
      <c r="J254" s="16">
        <v>0</v>
      </c>
      <c r="K254" s="16">
        <v>0</v>
      </c>
      <c r="L254" s="16">
        <v>51.57</v>
      </c>
      <c r="M254" s="2">
        <f>VLOOKUP(RBStats[Year],Years[],2,FALSE)</f>
        <v>1</v>
      </c>
      <c r="N25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(332,1,332,51.57,49,217,1.3,14.1,157,0,0)</v>
      </c>
    </row>
    <row r="255" spans="1:14" x14ac:dyDescent="0.25">
      <c r="A255" s="22" t="s">
        <v>676</v>
      </c>
      <c r="B255" s="2">
        <f>VLOOKUP(A255,Players[Name]:Players[PlayerId],2,FALSE)</f>
        <v>334</v>
      </c>
      <c r="C255" s="16">
        <v>2017</v>
      </c>
      <c r="D255">
        <v>334</v>
      </c>
      <c r="E255">
        <v>48</v>
      </c>
      <c r="F255">
        <v>213</v>
      </c>
      <c r="G255">
        <v>2.1</v>
      </c>
      <c r="H255" s="16">
        <v>11.7</v>
      </c>
      <c r="I255" s="16">
        <v>82.1</v>
      </c>
      <c r="J255" s="16">
        <v>0</v>
      </c>
      <c r="K255" s="16">
        <v>0</v>
      </c>
      <c r="L255" s="16">
        <v>50.46</v>
      </c>
      <c r="M255" s="2">
        <f>VLOOKUP(RBStats[Year],Years[],2,FALSE)</f>
        <v>1</v>
      </c>
      <c r="N25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(334,1,334,50.46,48,213,2.1,11.7,82.1,0,0)</v>
      </c>
    </row>
    <row r="256" spans="1:14" x14ac:dyDescent="0.25">
      <c r="A256" s="22" t="s">
        <v>676</v>
      </c>
      <c r="B256" s="2">
        <f>VLOOKUP(A256,Players[Name]:Players[PlayerId],2,FALSE)</f>
        <v>334</v>
      </c>
      <c r="C256" s="16">
        <v>2016</v>
      </c>
      <c r="D256">
        <v>293</v>
      </c>
      <c r="E256">
        <v>90</v>
      </c>
      <c r="F256">
        <v>265</v>
      </c>
      <c r="G256">
        <v>1</v>
      </c>
      <c r="H256" s="16">
        <v>10</v>
      </c>
      <c r="I256" s="16">
        <v>62</v>
      </c>
      <c r="J256" s="16">
        <v>0</v>
      </c>
      <c r="K256" s="16">
        <v>0</v>
      </c>
      <c r="L256" s="16">
        <v>54.23</v>
      </c>
      <c r="M256" s="2">
        <f>VLOOKUP(RBStats[Year],Years[],2,FALSE)</f>
        <v>2</v>
      </c>
      <c r="N25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(334,2,293,54.23,90,265,1,10,62,0,0)</v>
      </c>
    </row>
    <row r="257" spans="1:14" x14ac:dyDescent="0.25">
      <c r="A257" s="22" t="s">
        <v>668</v>
      </c>
      <c r="B257" s="2">
        <f>VLOOKUP(A257,Players[Name]:Players[PlayerId],2,FALSE)</f>
        <v>337</v>
      </c>
      <c r="C257" s="16">
        <v>2017</v>
      </c>
      <c r="D257">
        <v>337</v>
      </c>
      <c r="E257">
        <v>50</v>
      </c>
      <c r="F257">
        <v>220</v>
      </c>
      <c r="G257">
        <v>2.2999999999999998</v>
      </c>
      <c r="H257" s="16">
        <v>8.5</v>
      </c>
      <c r="I257" s="16">
        <v>81.5</v>
      </c>
      <c r="J257" s="16">
        <v>0</v>
      </c>
      <c r="K257" s="16">
        <v>0</v>
      </c>
      <c r="L257" s="16">
        <v>48.82</v>
      </c>
      <c r="M257" s="2">
        <f>VLOOKUP(RBStats[Year],Years[],2,FALSE)</f>
        <v>1</v>
      </c>
      <c r="N25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(337,1,337,48.82,50,220,2.3,8.5,81.5,0,0)</v>
      </c>
    </row>
    <row r="258" spans="1:14" x14ac:dyDescent="0.25">
      <c r="A258" s="22" t="s">
        <v>668</v>
      </c>
      <c r="B258" s="2">
        <f>VLOOKUP(A258,Players[Name]:Players[PlayerId],2,FALSE)</f>
        <v>337</v>
      </c>
      <c r="C258" s="16">
        <v>2016</v>
      </c>
      <c r="D258">
        <v>309</v>
      </c>
      <c r="E258">
        <v>77</v>
      </c>
      <c r="F258">
        <v>312</v>
      </c>
      <c r="G258">
        <v>1</v>
      </c>
      <c r="H258" s="16">
        <v>6</v>
      </c>
      <c r="I258" s="16">
        <v>55</v>
      </c>
      <c r="J258" s="16">
        <v>0</v>
      </c>
      <c r="K258" s="16">
        <v>1</v>
      </c>
      <c r="L258" s="16">
        <v>47.05</v>
      </c>
      <c r="M258" s="2">
        <f>VLOOKUP(RBStats[Year],Years[],2,FALSE)</f>
        <v>2</v>
      </c>
      <c r="N25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(337,2,309,47.05,77,312,1,6,55,0,1)</v>
      </c>
    </row>
    <row r="259" spans="1:14" x14ac:dyDescent="0.25">
      <c r="A259" s="22" t="s">
        <v>1029</v>
      </c>
      <c r="B259" s="2">
        <f>VLOOKUP(A259,Players[Name]:Players[PlayerId],2,FALSE)</f>
        <v>345</v>
      </c>
      <c r="C259" s="16">
        <v>2017</v>
      </c>
      <c r="D259">
        <v>345</v>
      </c>
      <c r="E259">
        <v>45</v>
      </c>
      <c r="F259">
        <v>187</v>
      </c>
      <c r="G259">
        <v>0.8</v>
      </c>
      <c r="H259" s="16">
        <v>14.4</v>
      </c>
      <c r="I259" s="16">
        <v>133</v>
      </c>
      <c r="J259" s="16">
        <v>0</v>
      </c>
      <c r="K259" s="16">
        <v>0</v>
      </c>
      <c r="L259" s="16">
        <v>45.16</v>
      </c>
      <c r="M259" s="2">
        <f>VLOOKUP(RBStats[Year],Years[],2,FALSE)</f>
        <v>1</v>
      </c>
      <c r="N25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(345,1,345,45.16,45,187,0.8,14.4,133,0,0)</v>
      </c>
    </row>
    <row r="260" spans="1:14" x14ac:dyDescent="0.25">
      <c r="A260" s="22" t="s">
        <v>1029</v>
      </c>
      <c r="B260" s="2">
        <f>VLOOKUP(A260,Players[Name]:Players[PlayerId],2,FALSE)</f>
        <v>345</v>
      </c>
      <c r="C260" s="16">
        <v>2016</v>
      </c>
      <c r="D260">
        <v>328</v>
      </c>
      <c r="E260">
        <v>60</v>
      </c>
      <c r="F260">
        <v>192</v>
      </c>
      <c r="G260">
        <v>0</v>
      </c>
      <c r="H260" s="16">
        <v>13</v>
      </c>
      <c r="I260" s="16">
        <v>70</v>
      </c>
      <c r="J260" s="16">
        <v>0</v>
      </c>
      <c r="K260" s="16">
        <v>1</v>
      </c>
      <c r="L260" s="16">
        <v>38.4</v>
      </c>
      <c r="M260" s="2">
        <f>VLOOKUP(RBStats[Year],Years[],2,FALSE)</f>
        <v>2</v>
      </c>
      <c r="N26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(345,2,328,38.4,60,192,0,13,70,0,1)</v>
      </c>
    </row>
    <row r="261" spans="1:14" x14ac:dyDescent="0.25">
      <c r="A261" s="22" t="s">
        <v>544</v>
      </c>
      <c r="B261" s="2">
        <f>VLOOKUP(A261,Players[Name]:Players[PlayerId],2,FALSE)</f>
        <v>346</v>
      </c>
      <c r="C261" s="16">
        <v>2017</v>
      </c>
      <c r="D261">
        <v>346</v>
      </c>
      <c r="E261">
        <v>48</v>
      </c>
      <c r="F261">
        <v>202</v>
      </c>
      <c r="G261">
        <v>2.1</v>
      </c>
      <c r="H261" s="16">
        <v>8.6</v>
      </c>
      <c r="I261" s="16">
        <v>34.4</v>
      </c>
      <c r="J261" s="16">
        <v>0</v>
      </c>
      <c r="K261" s="16">
        <v>0</v>
      </c>
      <c r="L261" s="16">
        <v>44.94</v>
      </c>
      <c r="M261" s="2">
        <f>VLOOKUP(RBStats[Year],Years[],2,FALSE)</f>
        <v>1</v>
      </c>
      <c r="N26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(346,1,346,44.94,48,202,2.1,8.6,34.4,0,0)</v>
      </c>
    </row>
    <row r="262" spans="1:14" x14ac:dyDescent="0.25">
      <c r="A262" s="22" t="s">
        <v>544</v>
      </c>
      <c r="B262" s="2">
        <f>VLOOKUP(A262,Players[Name]:Players[PlayerId],2,FALSE)</f>
        <v>346</v>
      </c>
      <c r="C262" s="16">
        <v>2016</v>
      </c>
      <c r="D262">
        <v>361</v>
      </c>
      <c r="E262">
        <v>36</v>
      </c>
      <c r="F262">
        <v>144</v>
      </c>
      <c r="G262">
        <v>2</v>
      </c>
      <c r="H262" s="16">
        <v>1</v>
      </c>
      <c r="I262" s="16">
        <v>11</v>
      </c>
      <c r="J262" s="16">
        <v>0</v>
      </c>
      <c r="K262" s="16">
        <v>0</v>
      </c>
      <c r="L262" s="16">
        <v>29.64</v>
      </c>
      <c r="M262" s="2">
        <f>VLOOKUP(RBStats[Year],Years[],2,FALSE)</f>
        <v>2</v>
      </c>
      <c r="N26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(346,2,361,29.64,36,144,2,1,11,0,0)</v>
      </c>
    </row>
    <row r="263" spans="1:14" x14ac:dyDescent="0.25">
      <c r="A263" s="22" t="s">
        <v>424</v>
      </c>
      <c r="B263" s="2">
        <f>VLOOKUP(A263,Players[Name]:Players[PlayerId],2,FALSE)</f>
        <v>347</v>
      </c>
      <c r="C263" s="16">
        <v>2017</v>
      </c>
      <c r="D263">
        <v>347</v>
      </c>
      <c r="E263">
        <v>41</v>
      </c>
      <c r="F263">
        <v>187</v>
      </c>
      <c r="G263">
        <v>1.5</v>
      </c>
      <c r="H263" s="16">
        <v>12.3</v>
      </c>
      <c r="I263" s="16">
        <v>85.6</v>
      </c>
      <c r="J263" s="16">
        <v>0</v>
      </c>
      <c r="K263" s="16">
        <v>0</v>
      </c>
      <c r="L263" s="16">
        <v>44.62</v>
      </c>
      <c r="M263" s="2">
        <f>VLOOKUP(RBStats[Year],Years[],2,FALSE)</f>
        <v>1</v>
      </c>
      <c r="N26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(347,1,347,44.62,41,187,1.5,12.3,85.6,0,0)</v>
      </c>
    </row>
    <row r="264" spans="1:14" x14ac:dyDescent="0.25">
      <c r="A264" s="22" t="s">
        <v>424</v>
      </c>
      <c r="B264" s="2">
        <f>VLOOKUP(A264,Players[Name]:Players[PlayerId],2,FALSE)</f>
        <v>347</v>
      </c>
      <c r="C264" s="16">
        <v>2016</v>
      </c>
      <c r="D264">
        <v>383</v>
      </c>
      <c r="E264">
        <v>18</v>
      </c>
      <c r="F264">
        <v>157</v>
      </c>
      <c r="G264">
        <v>2</v>
      </c>
      <c r="H264" s="16">
        <v>1</v>
      </c>
      <c r="I264" s="16">
        <v>6</v>
      </c>
      <c r="J264" s="16">
        <v>0</v>
      </c>
      <c r="K264" s="16">
        <v>0</v>
      </c>
      <c r="L264" s="16">
        <v>25.59</v>
      </c>
      <c r="M264" s="2">
        <f>VLOOKUP(RBStats[Year],Years[],2,FALSE)</f>
        <v>2</v>
      </c>
      <c r="N26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(347,2,383,25.59,18,157,2,1,6,0,0)</v>
      </c>
    </row>
    <row r="265" spans="1:14" x14ac:dyDescent="0.25">
      <c r="A265" s="22" t="s">
        <v>424</v>
      </c>
      <c r="B265" s="2">
        <f>VLOOKUP(A265,Players[Name]:Players[PlayerId],2,FALSE)</f>
        <v>347</v>
      </c>
      <c r="C265" s="16">
        <v>2014</v>
      </c>
      <c r="D265">
        <v>1520</v>
      </c>
      <c r="E265">
        <v>53</v>
      </c>
      <c r="F265">
        <v>246</v>
      </c>
      <c r="G265">
        <v>0</v>
      </c>
      <c r="H265" s="16">
        <v>2</v>
      </c>
      <c r="I265" s="16">
        <v>11</v>
      </c>
      <c r="J265" s="16">
        <v>0</v>
      </c>
      <c r="K265" s="16">
        <v>0</v>
      </c>
      <c r="L265" s="21">
        <v>32.99</v>
      </c>
      <c r="M265" s="2">
        <f>VLOOKUP(RBStats[Year],Years[],2,FALSE)</f>
        <v>4</v>
      </c>
      <c r="N26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(347,4,1520,32.99,53,246,0,2,11,0,0)</v>
      </c>
    </row>
    <row r="266" spans="1:14" x14ac:dyDescent="0.25">
      <c r="A266" s="22" t="s">
        <v>1079</v>
      </c>
      <c r="B266" s="2">
        <f>VLOOKUP(A266,Players[Name]:Players[PlayerId],2,FALSE)</f>
        <v>350</v>
      </c>
      <c r="C266" s="16">
        <v>2017</v>
      </c>
      <c r="D266">
        <v>350</v>
      </c>
      <c r="E266">
        <v>32</v>
      </c>
      <c r="F266">
        <v>121</v>
      </c>
      <c r="G266">
        <v>0</v>
      </c>
      <c r="H266" s="16">
        <v>20.6</v>
      </c>
      <c r="I266" s="16">
        <v>189</v>
      </c>
      <c r="J266" s="16">
        <v>0</v>
      </c>
      <c r="K266" s="16">
        <v>0</v>
      </c>
      <c r="L266" s="16">
        <v>42.23</v>
      </c>
      <c r="M266" s="2">
        <f>VLOOKUP(RBStats[Year],Years[],2,FALSE)</f>
        <v>1</v>
      </c>
      <c r="N26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(350,1,350,42.23,32,121,0,20.6,189,0,0)</v>
      </c>
    </row>
    <row r="267" spans="1:14" x14ac:dyDescent="0.25">
      <c r="A267" s="22" t="s">
        <v>833</v>
      </c>
      <c r="B267" s="2">
        <f>VLOOKUP(A267,Players[Name]:Players[PlayerId],2,FALSE)</f>
        <v>355</v>
      </c>
      <c r="C267" s="16">
        <v>2017</v>
      </c>
      <c r="D267">
        <v>355</v>
      </c>
      <c r="E267">
        <v>32</v>
      </c>
      <c r="F267">
        <v>118</v>
      </c>
      <c r="G267">
        <v>1.3</v>
      </c>
      <c r="H267" s="16">
        <v>14.6</v>
      </c>
      <c r="I267" s="16">
        <v>102</v>
      </c>
      <c r="J267" s="16">
        <v>0</v>
      </c>
      <c r="K267" s="16">
        <v>0</v>
      </c>
      <c r="L267" s="16">
        <v>40.619999999999997</v>
      </c>
      <c r="M267" s="2">
        <f>VLOOKUP(RBStats[Year],Years[],2,FALSE)</f>
        <v>1</v>
      </c>
      <c r="N26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(355,1,355,40.62,32,118,1.3,14.6,102,0,0)</v>
      </c>
    </row>
    <row r="268" spans="1:14" x14ac:dyDescent="0.25">
      <c r="A268" s="22" t="s">
        <v>1231</v>
      </c>
      <c r="B268" s="2">
        <f>VLOOKUP(A268,Players[Name]:Players[PlayerId],2,FALSE)</f>
        <v>361</v>
      </c>
      <c r="C268" s="16">
        <v>2017</v>
      </c>
      <c r="D268">
        <v>361</v>
      </c>
      <c r="E268">
        <v>32</v>
      </c>
      <c r="F268">
        <v>137</v>
      </c>
      <c r="G268">
        <v>2.2999999999999998</v>
      </c>
      <c r="H268" s="16">
        <v>7</v>
      </c>
      <c r="I268" s="16">
        <v>65.099999999999994</v>
      </c>
      <c r="J268" s="16">
        <v>0</v>
      </c>
      <c r="K268" s="16">
        <v>0</v>
      </c>
      <c r="L268" s="16">
        <v>38.53</v>
      </c>
      <c r="M268" s="2">
        <f>VLOOKUP(RBStats[Year],Years[],2,FALSE)</f>
        <v>1</v>
      </c>
      <c r="N26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(361,1,361,38.53,32,137,2.3,7,65.1,0,0)</v>
      </c>
    </row>
    <row r="269" spans="1:14" x14ac:dyDescent="0.25">
      <c r="A269" s="22" t="s">
        <v>343</v>
      </c>
      <c r="B269" s="2">
        <f>VLOOKUP(A269,Players[Name]:Players[PlayerId],2,FALSE)</f>
        <v>366</v>
      </c>
      <c r="C269" s="16">
        <v>2017</v>
      </c>
      <c r="D269">
        <v>366</v>
      </c>
      <c r="E269">
        <v>0</v>
      </c>
      <c r="F269">
        <v>0</v>
      </c>
      <c r="G269">
        <v>0</v>
      </c>
      <c r="H269" s="16">
        <v>20.2</v>
      </c>
      <c r="I269" s="16">
        <v>208</v>
      </c>
      <c r="J269" s="16">
        <v>1.3</v>
      </c>
      <c r="K269" s="16">
        <v>0</v>
      </c>
      <c r="L269" s="16">
        <v>36.56</v>
      </c>
      <c r="M269" s="2">
        <f>VLOOKUP(RBStats[Year],Years[],2,FALSE)</f>
        <v>1</v>
      </c>
      <c r="N26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(366,1,366,36.56,0,0,0,20.2,208,1.3,0)</v>
      </c>
    </row>
    <row r="270" spans="1:14" x14ac:dyDescent="0.25">
      <c r="A270" s="22" t="s">
        <v>535</v>
      </c>
      <c r="B270" s="2">
        <f>VLOOKUP(A270,Players[Name]:Players[PlayerId],2,FALSE)</f>
        <v>372</v>
      </c>
      <c r="C270" s="16">
        <v>2017</v>
      </c>
      <c r="D270">
        <v>372</v>
      </c>
      <c r="E270">
        <v>32</v>
      </c>
      <c r="F270">
        <v>133</v>
      </c>
      <c r="G270">
        <v>0.9</v>
      </c>
      <c r="H270" s="16">
        <v>12</v>
      </c>
      <c r="I270" s="16">
        <v>96.3</v>
      </c>
      <c r="J270" s="16">
        <v>0</v>
      </c>
      <c r="K270" s="16">
        <v>0</v>
      </c>
      <c r="L270" s="16">
        <v>35.729999999999997</v>
      </c>
      <c r="M270" s="2">
        <f>VLOOKUP(RBStats[Year],Years[],2,FALSE)</f>
        <v>1</v>
      </c>
      <c r="N27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(372,1,372,35.73,32,133,0.9,12,96.3,0,0)</v>
      </c>
    </row>
    <row r="271" spans="1:14" x14ac:dyDescent="0.25">
      <c r="A271" s="22" t="s">
        <v>323</v>
      </c>
      <c r="B271" s="2">
        <f>VLOOKUP(A271,Players[Name]:Players[PlayerId],2,FALSE)</f>
        <v>376</v>
      </c>
      <c r="C271" s="16">
        <v>2017</v>
      </c>
      <c r="D271">
        <v>376</v>
      </c>
      <c r="E271">
        <v>32</v>
      </c>
      <c r="F271">
        <v>130</v>
      </c>
      <c r="G271">
        <v>0</v>
      </c>
      <c r="H271" s="16">
        <v>14.6</v>
      </c>
      <c r="I271" s="16">
        <v>130</v>
      </c>
      <c r="J271" s="16">
        <v>0</v>
      </c>
      <c r="K271" s="16">
        <v>0</v>
      </c>
      <c r="L271" s="16">
        <v>34.32</v>
      </c>
      <c r="M271" s="2">
        <f>VLOOKUP(RBStats[Year],Years[],2,FALSE)</f>
        <v>1</v>
      </c>
      <c r="N27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(376,1,376,34.32,32,130,0,14.6,130,0,0)</v>
      </c>
    </row>
    <row r="272" spans="1:14" x14ac:dyDescent="0.25">
      <c r="A272" s="22" t="s">
        <v>323</v>
      </c>
      <c r="B272" s="2">
        <f>VLOOKUP(A272,Players[Name]:Players[PlayerId],2,FALSE)</f>
        <v>376</v>
      </c>
      <c r="C272" s="16">
        <v>2016</v>
      </c>
      <c r="D272">
        <v>270</v>
      </c>
      <c r="E272">
        <v>57</v>
      </c>
      <c r="F272">
        <v>265</v>
      </c>
      <c r="G272">
        <v>0</v>
      </c>
      <c r="H272" s="16">
        <v>25</v>
      </c>
      <c r="I272" s="16">
        <v>226</v>
      </c>
      <c r="J272" s="16">
        <v>0</v>
      </c>
      <c r="K272" s="16">
        <v>1</v>
      </c>
      <c r="L272" s="16">
        <v>64.540000000000006</v>
      </c>
      <c r="M272" s="2">
        <f>VLOOKUP(RBStats[Year],Years[],2,FALSE)</f>
        <v>2</v>
      </c>
      <c r="N27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(376,2,270,64.54,57,265,0,25,226,0,1)</v>
      </c>
    </row>
    <row r="273" spans="1:14" x14ac:dyDescent="0.25">
      <c r="A273" s="22" t="s">
        <v>323</v>
      </c>
      <c r="B273" s="2">
        <f>VLOOKUP(A273,Players[Name]:Players[PlayerId],2,FALSE)</f>
        <v>376</v>
      </c>
      <c r="C273" s="16">
        <v>2014</v>
      </c>
      <c r="D273">
        <v>1481</v>
      </c>
      <c r="E273">
        <v>32</v>
      </c>
      <c r="F273">
        <v>145</v>
      </c>
      <c r="G273">
        <v>1</v>
      </c>
      <c r="H273" s="16">
        <v>5</v>
      </c>
      <c r="I273" s="16">
        <v>60</v>
      </c>
      <c r="J273" s="16">
        <v>1</v>
      </c>
      <c r="K273" s="16">
        <v>0</v>
      </c>
      <c r="L273" s="21">
        <v>34.65</v>
      </c>
      <c r="M273" s="2">
        <f>VLOOKUP(RBStats[Year],Years[],2,FALSE)</f>
        <v>4</v>
      </c>
      <c r="N27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(376,4,1481,34.65,32,145,1,5,60,1,0)</v>
      </c>
    </row>
    <row r="274" spans="1:14" x14ac:dyDescent="0.25">
      <c r="A274" s="22" t="s">
        <v>323</v>
      </c>
      <c r="B274" s="2">
        <f>VLOOKUP(A274,Players[Name]:Players[PlayerId],2,FALSE)</f>
        <v>376</v>
      </c>
      <c r="C274" s="16">
        <v>2013</v>
      </c>
      <c r="D274">
        <v>1428</v>
      </c>
      <c r="E274">
        <v>28</v>
      </c>
      <c r="F274">
        <v>79</v>
      </c>
      <c r="G274">
        <v>0</v>
      </c>
      <c r="H274" s="16">
        <v>21</v>
      </c>
      <c r="I274" s="16">
        <v>155</v>
      </c>
      <c r="J274" s="16">
        <v>2</v>
      </c>
      <c r="K274" s="16">
        <v>0</v>
      </c>
      <c r="L274" s="21">
        <v>50.15</v>
      </c>
      <c r="M274" s="2">
        <f>VLOOKUP(RBStats[Year],Years[],2,FALSE)</f>
        <v>5</v>
      </c>
      <c r="N27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(376,5,1428,50.15,28,79,0,21,155,2,0)</v>
      </c>
    </row>
    <row r="275" spans="1:14" x14ac:dyDescent="0.25">
      <c r="A275" s="22" t="s">
        <v>798</v>
      </c>
      <c r="B275" s="2">
        <f>VLOOKUP(A275,Players[Name]:Players[PlayerId],2,FALSE)</f>
        <v>379</v>
      </c>
      <c r="C275" s="16">
        <v>2017</v>
      </c>
      <c r="D275">
        <v>379</v>
      </c>
      <c r="E275">
        <v>32</v>
      </c>
      <c r="F275">
        <v>150</v>
      </c>
      <c r="G275">
        <v>1.3</v>
      </c>
      <c r="H275" s="16">
        <v>6.7</v>
      </c>
      <c r="I275" s="16">
        <v>66.8</v>
      </c>
      <c r="J275" s="16">
        <v>0</v>
      </c>
      <c r="K275" s="16">
        <v>0</v>
      </c>
      <c r="L275" s="16">
        <v>32.86</v>
      </c>
      <c r="M275" s="2">
        <f>VLOOKUP(RBStats[Year],Years[],2,FALSE)</f>
        <v>1</v>
      </c>
      <c r="N27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(379,1,379,32.86,32,150,1.3,6.7,66.8,0,0)</v>
      </c>
    </row>
    <row r="276" spans="1:14" x14ac:dyDescent="0.25">
      <c r="A276" s="22" t="s">
        <v>887</v>
      </c>
      <c r="B276" s="2">
        <f>VLOOKUP(A276,Players[Name]:Players[PlayerId],2,FALSE)</f>
        <v>382</v>
      </c>
      <c r="C276" s="16">
        <v>2017</v>
      </c>
      <c r="D276">
        <v>382</v>
      </c>
      <c r="E276">
        <v>32</v>
      </c>
      <c r="F276">
        <v>130</v>
      </c>
      <c r="G276">
        <v>0.9</v>
      </c>
      <c r="H276" s="16">
        <v>9.9</v>
      </c>
      <c r="I276" s="16">
        <v>70.3</v>
      </c>
      <c r="J276" s="16">
        <v>0</v>
      </c>
      <c r="K276" s="16">
        <v>0</v>
      </c>
      <c r="L276" s="16">
        <v>32.619999999999997</v>
      </c>
      <c r="M276" s="2">
        <f>VLOOKUP(RBStats[Year],Years[],2,FALSE)</f>
        <v>1</v>
      </c>
      <c r="N27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(382,1,382,32.62,32,130,0.9,9.9,70.3,0,0)</v>
      </c>
    </row>
    <row r="277" spans="1:14" x14ac:dyDescent="0.25">
      <c r="A277" s="22" t="s">
        <v>404</v>
      </c>
      <c r="B277" s="2">
        <f>VLOOKUP(A277,Players[Name]:Players[PlayerId],2,FALSE)</f>
        <v>385</v>
      </c>
      <c r="C277" s="16">
        <v>2017</v>
      </c>
      <c r="D277">
        <v>385</v>
      </c>
      <c r="E277">
        <v>32</v>
      </c>
      <c r="F277">
        <v>130</v>
      </c>
      <c r="G277">
        <v>1.2</v>
      </c>
      <c r="H277" s="16">
        <v>8.1999999999999993</v>
      </c>
      <c r="I277" s="16">
        <v>58.4</v>
      </c>
      <c r="J277" s="16">
        <v>0</v>
      </c>
      <c r="K277" s="16">
        <v>0</v>
      </c>
      <c r="L277" s="16">
        <v>32.049999999999997</v>
      </c>
      <c r="M277" s="2">
        <f>VLOOKUP(RBStats[Year],Years[],2,FALSE)</f>
        <v>1</v>
      </c>
      <c r="N27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(385,1,385,32.05,32,130,1.2,8.2,58.4,0,0)</v>
      </c>
    </row>
    <row r="278" spans="1:14" x14ac:dyDescent="0.25">
      <c r="A278" s="22" t="s">
        <v>404</v>
      </c>
      <c r="B278" s="2">
        <f>VLOOKUP(A278,Players[Name]:Players[PlayerId],2,FALSE)</f>
        <v>385</v>
      </c>
      <c r="C278" s="16">
        <v>2016</v>
      </c>
      <c r="D278">
        <v>278</v>
      </c>
      <c r="E278">
        <v>100</v>
      </c>
      <c r="F278">
        <v>420</v>
      </c>
      <c r="G278">
        <v>1</v>
      </c>
      <c r="H278" s="16">
        <v>12</v>
      </c>
      <c r="I278" s="16">
        <v>40</v>
      </c>
      <c r="J278" s="16">
        <v>0</v>
      </c>
      <c r="K278" s="16">
        <v>1</v>
      </c>
      <c r="L278" s="16">
        <v>63.6</v>
      </c>
      <c r="M278" s="2">
        <f>VLOOKUP(RBStats[Year],Years[],2,FALSE)</f>
        <v>2</v>
      </c>
      <c r="N27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(385,2,278,63.6,100,420,1,12,40,0,1)</v>
      </c>
    </row>
    <row r="279" spans="1:14" x14ac:dyDescent="0.25">
      <c r="A279" s="22" t="s">
        <v>404</v>
      </c>
      <c r="B279" s="2">
        <f>VLOOKUP(A279,Players[Name]:Players[PlayerId],2,FALSE)</f>
        <v>385</v>
      </c>
      <c r="C279" s="16">
        <v>2015</v>
      </c>
      <c r="D279">
        <v>127</v>
      </c>
      <c r="E279">
        <v>183</v>
      </c>
      <c r="F279">
        <v>698</v>
      </c>
      <c r="G279">
        <v>2</v>
      </c>
      <c r="H279" s="16">
        <v>15</v>
      </c>
      <c r="I279" s="16">
        <v>109</v>
      </c>
      <c r="J279" s="16">
        <v>1</v>
      </c>
      <c r="K279" s="16">
        <v>1</v>
      </c>
      <c r="L279" s="16">
        <v>131.01</v>
      </c>
      <c r="M279" s="2">
        <f>VLOOKUP(RBStats[Year],Years[],2,FALSE)</f>
        <v>3</v>
      </c>
      <c r="N27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(385,3,127,131.01,183,698,2,15,109,1,1)</v>
      </c>
    </row>
    <row r="280" spans="1:14" x14ac:dyDescent="0.25">
      <c r="A280" s="22" t="s">
        <v>404</v>
      </c>
      <c r="B280" s="2">
        <f>VLOOKUP(A280,Players[Name]:Players[PlayerId],2,FALSE)</f>
        <v>385</v>
      </c>
      <c r="C280" s="16">
        <v>2014</v>
      </c>
      <c r="D280">
        <v>169</v>
      </c>
      <c r="E280">
        <v>169</v>
      </c>
      <c r="F280">
        <v>528</v>
      </c>
      <c r="G280">
        <v>2</v>
      </c>
      <c r="H280" s="16">
        <v>15</v>
      </c>
      <c r="I280" s="16">
        <v>113</v>
      </c>
      <c r="J280" s="16">
        <v>1</v>
      </c>
      <c r="K280" s="16">
        <v>0</v>
      </c>
      <c r="L280" s="21">
        <v>111.17</v>
      </c>
      <c r="M280" s="2">
        <f>VLOOKUP(RBStats[Year],Years[],2,FALSE)</f>
        <v>4</v>
      </c>
      <c r="N28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(385,4,169,111.17,169,528,2,15,113,1,0)</v>
      </c>
    </row>
    <row r="281" spans="1:14" x14ac:dyDescent="0.25">
      <c r="A281" s="22" t="s">
        <v>665</v>
      </c>
      <c r="B281" s="2">
        <f>VLOOKUP(A281,Players[Name]:Players[PlayerId],2,FALSE)</f>
        <v>386</v>
      </c>
      <c r="C281" s="16">
        <v>2017</v>
      </c>
      <c r="D281">
        <v>386</v>
      </c>
      <c r="E281">
        <v>30</v>
      </c>
      <c r="F281">
        <v>119</v>
      </c>
      <c r="G281">
        <v>0</v>
      </c>
      <c r="H281" s="16">
        <v>14.6</v>
      </c>
      <c r="I281" s="16">
        <v>97.4</v>
      </c>
      <c r="J281" s="16">
        <v>0</v>
      </c>
      <c r="K281" s="16">
        <v>0</v>
      </c>
      <c r="L281" s="16">
        <v>31.95</v>
      </c>
      <c r="M281" s="2">
        <f>VLOOKUP(RBStats[Year],Years[],2,FALSE)</f>
        <v>1</v>
      </c>
      <c r="N28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(386,1,386,31.95,30,119,0,14.6,97.4,0,0)</v>
      </c>
    </row>
    <row r="282" spans="1:14" x14ac:dyDescent="0.25">
      <c r="A282" s="22" t="s">
        <v>665</v>
      </c>
      <c r="B282" s="2">
        <f>VLOOKUP(A282,Players[Name]:Players[PlayerId],2,FALSE)</f>
        <v>386</v>
      </c>
      <c r="C282" s="16">
        <v>2016</v>
      </c>
      <c r="D282">
        <v>357</v>
      </c>
      <c r="E282">
        <v>15</v>
      </c>
      <c r="F282">
        <v>20</v>
      </c>
      <c r="G282">
        <v>0</v>
      </c>
      <c r="H282" s="16">
        <v>20</v>
      </c>
      <c r="I282" s="16">
        <v>136</v>
      </c>
      <c r="J282" s="16">
        <v>0</v>
      </c>
      <c r="K282" s="16">
        <v>0</v>
      </c>
      <c r="L282" s="16">
        <v>30.19</v>
      </c>
      <c r="M282" s="2">
        <f>VLOOKUP(RBStats[Year],Years[],2,FALSE)</f>
        <v>2</v>
      </c>
      <c r="N28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(386,2,357,30.19,15,20,0,20,136,0,0)</v>
      </c>
    </row>
    <row r="283" spans="1:14" x14ac:dyDescent="0.25">
      <c r="A283" s="22" t="s">
        <v>548</v>
      </c>
      <c r="B283" s="2">
        <f>VLOOKUP(A283,Players[Name]:Players[PlayerId],2,FALSE)</f>
        <v>387</v>
      </c>
      <c r="C283" s="16">
        <v>2017</v>
      </c>
      <c r="D283">
        <v>387</v>
      </c>
      <c r="E283">
        <v>40</v>
      </c>
      <c r="F283">
        <v>166</v>
      </c>
      <c r="G283">
        <v>1</v>
      </c>
      <c r="H283" s="16">
        <v>5</v>
      </c>
      <c r="I283" s="16">
        <v>28.8</v>
      </c>
      <c r="J283" s="16">
        <v>0</v>
      </c>
      <c r="K283" s="16">
        <v>0</v>
      </c>
      <c r="L283" s="16">
        <v>30.35</v>
      </c>
      <c r="M283" s="2">
        <f>VLOOKUP(RBStats[Year],Years[],2,FALSE)</f>
        <v>1</v>
      </c>
      <c r="N28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(387,1,387,30.35,40,166,1,5,28.8,0,0)</v>
      </c>
    </row>
    <row r="284" spans="1:14" x14ac:dyDescent="0.25">
      <c r="A284" s="22" t="s">
        <v>603</v>
      </c>
      <c r="B284" s="2">
        <f>VLOOKUP(A284,Players[Name]:Players[PlayerId],2,FALSE)</f>
        <v>388</v>
      </c>
      <c r="C284" s="16">
        <v>2017</v>
      </c>
      <c r="D284">
        <v>388</v>
      </c>
      <c r="E284">
        <v>120</v>
      </c>
      <c r="F284">
        <v>0</v>
      </c>
      <c r="G284">
        <v>0</v>
      </c>
      <c r="H284" s="16">
        <v>0</v>
      </c>
      <c r="I284" s="16">
        <v>0</v>
      </c>
      <c r="J284" s="16">
        <v>0</v>
      </c>
      <c r="K284" s="16">
        <v>0</v>
      </c>
      <c r="L284" s="16">
        <v>30</v>
      </c>
      <c r="M284" s="2">
        <f>VLOOKUP(RBStats[Year],Years[],2,FALSE)</f>
        <v>1</v>
      </c>
      <c r="N28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(388,1,388,30,120,0,0,0,0,0,0)</v>
      </c>
    </row>
    <row r="285" spans="1:14" x14ac:dyDescent="0.25">
      <c r="A285" s="22" t="s">
        <v>603</v>
      </c>
      <c r="B285" s="2">
        <f>VLOOKUP(A285,Players[Name]:Players[PlayerId],2,FALSE)</f>
        <v>388</v>
      </c>
      <c r="C285" s="16">
        <v>2016</v>
      </c>
      <c r="D285">
        <v>196</v>
      </c>
      <c r="E285">
        <v>88</v>
      </c>
      <c r="F285">
        <v>382</v>
      </c>
      <c r="G285">
        <v>2</v>
      </c>
      <c r="H285" s="16">
        <v>30</v>
      </c>
      <c r="I285" s="16">
        <v>162</v>
      </c>
      <c r="J285" s="16">
        <v>1</v>
      </c>
      <c r="K285" s="16">
        <v>0</v>
      </c>
      <c r="L285" s="16">
        <v>95.58</v>
      </c>
      <c r="M285" s="2">
        <f>VLOOKUP(RBStats[Year],Years[],2,FALSE)</f>
        <v>2</v>
      </c>
      <c r="N28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(388,2,196,95.58,88,382,2,30,162,1,0)</v>
      </c>
    </row>
    <row r="286" spans="1:14" x14ac:dyDescent="0.25">
      <c r="A286" s="22" t="s">
        <v>536</v>
      </c>
      <c r="B286" s="2">
        <f>VLOOKUP(A286,Players[Name]:Players[PlayerId],2,FALSE)</f>
        <v>392</v>
      </c>
      <c r="C286" s="16">
        <v>2017</v>
      </c>
      <c r="D286">
        <v>392</v>
      </c>
      <c r="E286">
        <v>32</v>
      </c>
      <c r="F286">
        <v>126</v>
      </c>
      <c r="G286">
        <v>0.9</v>
      </c>
      <c r="H286" s="16">
        <v>7.4</v>
      </c>
      <c r="I286" s="16">
        <v>29.5</v>
      </c>
      <c r="J286" s="16">
        <v>0</v>
      </c>
      <c r="K286" s="16">
        <v>0</v>
      </c>
      <c r="L286" s="16">
        <v>28.39</v>
      </c>
      <c r="M286" s="2">
        <f>VLOOKUP(RBStats[Year],Years[],2,FALSE)</f>
        <v>1</v>
      </c>
      <c r="N28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(392,1,392,28.39,32,126,0.9,7.4,29.5,0,0)</v>
      </c>
    </row>
    <row r="287" spans="1:14" x14ac:dyDescent="0.25">
      <c r="A287" s="22" t="s">
        <v>976</v>
      </c>
      <c r="B287" s="2">
        <f>VLOOKUP(A287,Players[Name]:Players[PlayerId],2,FALSE)</f>
        <v>398</v>
      </c>
      <c r="C287" s="16">
        <v>2017</v>
      </c>
      <c r="D287">
        <v>398</v>
      </c>
      <c r="E287">
        <v>90</v>
      </c>
      <c r="F287">
        <v>0</v>
      </c>
      <c r="G287">
        <v>0</v>
      </c>
      <c r="H287" s="16">
        <v>0</v>
      </c>
      <c r="I287" s="16">
        <v>0</v>
      </c>
      <c r="J287" s="16">
        <v>0</v>
      </c>
      <c r="K287" s="16">
        <v>0</v>
      </c>
      <c r="L287" s="16">
        <v>22.5</v>
      </c>
      <c r="M287" s="2">
        <f>VLOOKUP(RBStats[Year],Years[],2,FALSE)</f>
        <v>1</v>
      </c>
      <c r="N28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(398,1,398,22.5,90,0,0,0,0,0,0)</v>
      </c>
    </row>
    <row r="288" spans="1:14" x14ac:dyDescent="0.25">
      <c r="A288" s="22" t="s">
        <v>541</v>
      </c>
      <c r="B288" s="2">
        <f>VLOOKUP(A288,Players[Name]:Players[PlayerId],2,FALSE)</f>
        <v>400</v>
      </c>
      <c r="C288" s="16">
        <v>2017</v>
      </c>
      <c r="D288">
        <v>400</v>
      </c>
      <c r="E288">
        <v>32</v>
      </c>
      <c r="F288">
        <v>139</v>
      </c>
      <c r="G288">
        <v>0</v>
      </c>
      <c r="H288" s="16">
        <v>4.8</v>
      </c>
      <c r="I288" s="16">
        <v>23.2</v>
      </c>
      <c r="J288" s="16">
        <v>0</v>
      </c>
      <c r="K288" s="16">
        <v>0</v>
      </c>
      <c r="L288" s="16">
        <v>20.72</v>
      </c>
      <c r="M288" s="2">
        <f>VLOOKUP(RBStats[Year],Years[],2,FALSE)</f>
        <v>1</v>
      </c>
      <c r="N28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(400,1,400,20.72,32,139,0,4.8,23.2,0,0)</v>
      </c>
    </row>
    <row r="289" spans="1:14" x14ac:dyDescent="0.25">
      <c r="A289" s="22" t="s">
        <v>1112</v>
      </c>
      <c r="B289" s="2">
        <f>VLOOKUP(A289,Players[Name]:Players[PlayerId],2,FALSE)</f>
        <v>402</v>
      </c>
      <c r="C289" s="16">
        <v>2017</v>
      </c>
      <c r="D289">
        <v>402</v>
      </c>
      <c r="E289">
        <v>32</v>
      </c>
      <c r="F289">
        <v>130</v>
      </c>
      <c r="G289">
        <v>0</v>
      </c>
      <c r="H289" s="16">
        <v>2.8</v>
      </c>
      <c r="I289" s="16">
        <v>14.1</v>
      </c>
      <c r="J289" s="16">
        <v>0</v>
      </c>
      <c r="K289" s="16">
        <v>0</v>
      </c>
      <c r="L289" s="16">
        <v>17.89</v>
      </c>
      <c r="M289" s="2">
        <f>VLOOKUP(RBStats[Year],Years[],2,FALSE)</f>
        <v>1</v>
      </c>
      <c r="N28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(402,1,402,17.89,32,130,0,2.8,14.1,0,0)</v>
      </c>
    </row>
    <row r="290" spans="1:14" x14ac:dyDescent="0.25">
      <c r="A290" s="22" t="s">
        <v>1112</v>
      </c>
      <c r="B290" s="2">
        <f>VLOOKUP(A290,Players[Name]:Players[PlayerId],2,FALSE)</f>
        <v>402</v>
      </c>
      <c r="C290" s="16">
        <v>2016</v>
      </c>
      <c r="D290">
        <v>333</v>
      </c>
      <c r="E290">
        <v>55</v>
      </c>
      <c r="F290">
        <v>223</v>
      </c>
      <c r="G290">
        <v>1</v>
      </c>
      <c r="H290" s="16">
        <v>5</v>
      </c>
      <c r="I290" s="16">
        <v>28</v>
      </c>
      <c r="J290" s="16">
        <v>0</v>
      </c>
      <c r="K290" s="16">
        <v>0</v>
      </c>
      <c r="L290" s="16">
        <v>37.020000000000003</v>
      </c>
      <c r="M290" s="2">
        <f>VLOOKUP(RBStats[Year],Years[],2,FALSE)</f>
        <v>2</v>
      </c>
      <c r="N29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(402,2,333,37.02,55,223,1,5,28,0,0)</v>
      </c>
    </row>
    <row r="291" spans="1:14" x14ac:dyDescent="0.25">
      <c r="A291" s="22" t="s">
        <v>561</v>
      </c>
      <c r="B291" s="2">
        <f>VLOOKUP(A291,Players[Name]:Players[PlayerId],2,FALSE)</f>
        <v>403</v>
      </c>
      <c r="C291" s="16">
        <v>2017</v>
      </c>
      <c r="D291">
        <v>403</v>
      </c>
      <c r="E291">
        <v>32</v>
      </c>
      <c r="F291">
        <v>126</v>
      </c>
      <c r="G291">
        <v>0</v>
      </c>
      <c r="H291" s="16">
        <v>2.7</v>
      </c>
      <c r="I291" s="16">
        <v>9.4</v>
      </c>
      <c r="J291" s="16">
        <v>0</v>
      </c>
      <c r="K291" s="16">
        <v>0</v>
      </c>
      <c r="L291" s="16">
        <v>17.38</v>
      </c>
      <c r="M291" s="2">
        <f>VLOOKUP(RBStats[Year],Years[],2,FALSE)</f>
        <v>1</v>
      </c>
      <c r="N29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(403,1,403,17.38,32,126,0,2.7,9.4,0,0)</v>
      </c>
    </row>
    <row r="292" spans="1:14" x14ac:dyDescent="0.25">
      <c r="A292" s="22" t="s">
        <v>561</v>
      </c>
      <c r="B292" s="2">
        <f>VLOOKUP(A292,Players[Name]:Players[PlayerId],2,FALSE)</f>
        <v>403</v>
      </c>
      <c r="C292" s="16">
        <v>2016</v>
      </c>
      <c r="D292">
        <v>371</v>
      </c>
      <c r="E292">
        <v>30</v>
      </c>
      <c r="F292">
        <v>111</v>
      </c>
      <c r="G292">
        <v>2</v>
      </c>
      <c r="H292" s="16">
        <v>2</v>
      </c>
      <c r="I292" s="16">
        <v>12</v>
      </c>
      <c r="J292" s="16">
        <v>0</v>
      </c>
      <c r="K292" s="16">
        <v>0</v>
      </c>
      <c r="L292" s="16">
        <v>27.53</v>
      </c>
      <c r="M292" s="2">
        <f>VLOOKUP(RBStats[Year],Years[],2,FALSE)</f>
        <v>2</v>
      </c>
      <c r="N29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(403,2,371,27.53,30,111,2,2,12,0,0)</v>
      </c>
    </row>
    <row r="293" spans="1:14" x14ac:dyDescent="0.25">
      <c r="A293" s="22" t="s">
        <v>561</v>
      </c>
      <c r="B293" s="2">
        <f>VLOOKUP(A293,Players[Name]:Players[PlayerId],2,FALSE)</f>
        <v>403</v>
      </c>
      <c r="C293" s="16">
        <v>2014</v>
      </c>
      <c r="D293">
        <v>1597</v>
      </c>
      <c r="E293">
        <v>9</v>
      </c>
      <c r="F293">
        <v>23</v>
      </c>
      <c r="G293">
        <v>1</v>
      </c>
      <c r="H293" s="16">
        <v>5</v>
      </c>
      <c r="I293" s="16">
        <v>48</v>
      </c>
      <c r="J293" s="16">
        <v>0</v>
      </c>
      <c r="K293" s="16">
        <v>0</v>
      </c>
      <c r="L293" s="21">
        <v>16.32</v>
      </c>
      <c r="M293" s="2">
        <f>VLOOKUP(RBStats[Year],Years[],2,FALSE)</f>
        <v>4</v>
      </c>
      <c r="N29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(403,4,1597,16.32,9,23,1,5,48,0,0)</v>
      </c>
    </row>
    <row r="294" spans="1:14" x14ac:dyDescent="0.25">
      <c r="A294" s="22" t="s">
        <v>765</v>
      </c>
      <c r="B294" s="2">
        <f>VLOOKUP(A294,Players[Name]:Players[PlayerId],2,FALSE)</f>
        <v>407</v>
      </c>
      <c r="C294" s="16">
        <v>2017</v>
      </c>
      <c r="D294">
        <v>407</v>
      </c>
      <c r="E294">
        <v>28</v>
      </c>
      <c r="F294">
        <v>100</v>
      </c>
      <c r="G294">
        <v>0</v>
      </c>
      <c r="H294" s="16">
        <v>3.3</v>
      </c>
      <c r="I294" s="16">
        <v>16.600000000000001</v>
      </c>
      <c r="J294" s="16">
        <v>0</v>
      </c>
      <c r="K294" s="16">
        <v>0</v>
      </c>
      <c r="L294" s="16">
        <v>15.99</v>
      </c>
      <c r="M294" s="2">
        <f>VLOOKUP(RBStats[Year],Years[],2,FALSE)</f>
        <v>1</v>
      </c>
      <c r="N29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(407,1,407,15.99,28,100,0,3.3,16.6,0,0)</v>
      </c>
    </row>
    <row r="295" spans="1:14" x14ac:dyDescent="0.25">
      <c r="A295" s="22" t="s">
        <v>418</v>
      </c>
      <c r="B295" s="2">
        <f>VLOOKUP(A295,Players[Name]:Players[PlayerId],2,FALSE)</f>
        <v>410</v>
      </c>
      <c r="C295" s="16">
        <v>2017</v>
      </c>
      <c r="D295">
        <v>410</v>
      </c>
      <c r="E295">
        <v>18</v>
      </c>
      <c r="F295">
        <v>81.7</v>
      </c>
      <c r="G295">
        <v>0.5</v>
      </c>
      <c r="H295" s="16">
        <v>3</v>
      </c>
      <c r="I295" s="16">
        <v>24.5</v>
      </c>
      <c r="J295" s="16">
        <v>0</v>
      </c>
      <c r="K295" s="16">
        <v>0</v>
      </c>
      <c r="L295" s="16">
        <v>15.83</v>
      </c>
      <c r="M295" s="2">
        <f>VLOOKUP(RBStats[Year],Years[],2,FALSE)</f>
        <v>1</v>
      </c>
      <c r="N29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(410,1,410,15.83,18,81.7,0.5,3,24.5,0,0)</v>
      </c>
    </row>
    <row r="296" spans="1:14" x14ac:dyDescent="0.25">
      <c r="A296" s="22" t="s">
        <v>418</v>
      </c>
      <c r="B296" s="2">
        <f>VLOOKUP(A296,Players[Name]:Players[PlayerId],2,FALSE)</f>
        <v>410</v>
      </c>
      <c r="C296" s="16">
        <v>2016</v>
      </c>
      <c r="D296">
        <v>229</v>
      </c>
      <c r="E296">
        <v>99</v>
      </c>
      <c r="F296">
        <v>460</v>
      </c>
      <c r="G296">
        <v>3</v>
      </c>
      <c r="H296" s="16">
        <v>8</v>
      </c>
      <c r="I296" s="16">
        <v>73</v>
      </c>
      <c r="J296" s="16">
        <v>0</v>
      </c>
      <c r="K296" s="16">
        <v>2</v>
      </c>
      <c r="L296" s="16">
        <v>82.67</v>
      </c>
      <c r="M296" s="2">
        <f>VLOOKUP(RBStats[Year],Years[],2,FALSE)</f>
        <v>2</v>
      </c>
      <c r="N29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(410,2,229,82.67,99,460,3,8,73,0,2)</v>
      </c>
    </row>
    <row r="297" spans="1:14" x14ac:dyDescent="0.25">
      <c r="A297" s="22" t="s">
        <v>418</v>
      </c>
      <c r="B297" s="2">
        <f>VLOOKUP(A297,Players[Name]:Players[PlayerId],2,FALSE)</f>
        <v>410</v>
      </c>
      <c r="C297" s="16">
        <v>2015</v>
      </c>
      <c r="D297">
        <v>158</v>
      </c>
      <c r="E297">
        <v>144</v>
      </c>
      <c r="F297">
        <v>490</v>
      </c>
      <c r="G297">
        <v>3</v>
      </c>
      <c r="H297" s="16">
        <v>19</v>
      </c>
      <c r="I297" s="16">
        <v>304</v>
      </c>
      <c r="J297" s="16">
        <v>1</v>
      </c>
      <c r="K297" s="16">
        <v>4</v>
      </c>
      <c r="L297" s="16">
        <v>112.66</v>
      </c>
      <c r="M297" s="2">
        <f>VLOOKUP(RBStats[Year],Years[],2,FALSE)</f>
        <v>3</v>
      </c>
      <c r="N29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(410,3,158,112.66,144,490,3,19,304,1,4)</v>
      </c>
    </row>
    <row r="298" spans="1:14" x14ac:dyDescent="0.25">
      <c r="A298" s="22" t="s">
        <v>539</v>
      </c>
      <c r="B298" s="2">
        <f>VLOOKUP(A298,Players[Name]:Players[PlayerId],2,FALSE)</f>
        <v>411</v>
      </c>
      <c r="C298" s="16">
        <v>2017</v>
      </c>
      <c r="D298">
        <v>411</v>
      </c>
      <c r="E298">
        <v>16</v>
      </c>
      <c r="F298">
        <v>68.2</v>
      </c>
      <c r="G298">
        <v>0.4</v>
      </c>
      <c r="H298" s="16">
        <v>4.2</v>
      </c>
      <c r="I298" s="16">
        <v>37.299999999999997</v>
      </c>
      <c r="J298" s="16">
        <v>0</v>
      </c>
      <c r="K298" s="16">
        <v>0</v>
      </c>
      <c r="L298" s="16">
        <v>15.43</v>
      </c>
      <c r="M298" s="2">
        <f>VLOOKUP(RBStats[Year],Years[],2,FALSE)</f>
        <v>1</v>
      </c>
      <c r="N29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(411,1,411,15.43,16,68.2,0.4,4.2,37.3,0,0)</v>
      </c>
    </row>
    <row r="299" spans="1:14" x14ac:dyDescent="0.25">
      <c r="A299" s="22" t="s">
        <v>539</v>
      </c>
      <c r="B299" s="2">
        <f>VLOOKUP(A299,Players[Name]:Players[PlayerId],2,FALSE)</f>
        <v>411</v>
      </c>
      <c r="C299" s="16">
        <v>2015</v>
      </c>
      <c r="D299">
        <v>120</v>
      </c>
      <c r="E299">
        <v>137</v>
      </c>
      <c r="F299">
        <v>514</v>
      </c>
      <c r="G299">
        <v>1</v>
      </c>
      <c r="H299" s="16">
        <v>45</v>
      </c>
      <c r="I299" s="16">
        <v>353</v>
      </c>
      <c r="J299" s="16">
        <v>2</v>
      </c>
      <c r="K299" s="16">
        <v>2</v>
      </c>
      <c r="L299" s="16">
        <v>133.07</v>
      </c>
      <c r="M299" s="2">
        <f>VLOOKUP(RBStats[Year],Years[],2,FALSE)</f>
        <v>3</v>
      </c>
      <c r="N29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(411,3,120,133.07,137,514,1,45,353,2,2)</v>
      </c>
    </row>
    <row r="300" spans="1:14" x14ac:dyDescent="0.25">
      <c r="A300" s="22" t="s">
        <v>769</v>
      </c>
      <c r="B300" s="2">
        <f>VLOOKUP(A300,Players[Name]:Players[PlayerId],2,FALSE)</f>
        <v>418</v>
      </c>
      <c r="C300" s="16">
        <v>2017</v>
      </c>
      <c r="D300">
        <v>418</v>
      </c>
      <c r="E300">
        <v>16</v>
      </c>
      <c r="F300">
        <v>73.400000000000006</v>
      </c>
      <c r="G300">
        <v>0.5</v>
      </c>
      <c r="H300" s="16">
        <v>2.2000000000000002</v>
      </c>
      <c r="I300" s="16">
        <v>8.1999999999999993</v>
      </c>
      <c r="J300" s="16">
        <v>0</v>
      </c>
      <c r="K300" s="16">
        <v>0</v>
      </c>
      <c r="L300" s="16">
        <v>13.47</v>
      </c>
      <c r="M300" s="2">
        <f>VLOOKUP(RBStats[Year],Years[],2,FALSE)</f>
        <v>1</v>
      </c>
      <c r="N30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(418,1,418,13.47,16,73.4,0.5,2.2,8.2,0,0)</v>
      </c>
    </row>
    <row r="301" spans="1:14" x14ac:dyDescent="0.25">
      <c r="A301" s="22" t="s">
        <v>1283</v>
      </c>
      <c r="B301" s="2">
        <f>VLOOKUP(A301,Players[Name]:Players[PlayerId],2,FALSE)</f>
        <v>427</v>
      </c>
      <c r="C301" s="16">
        <v>2017</v>
      </c>
      <c r="D301">
        <v>427</v>
      </c>
      <c r="E301">
        <v>14</v>
      </c>
      <c r="F301">
        <v>54.9</v>
      </c>
      <c r="G301">
        <v>0</v>
      </c>
      <c r="H301" s="16">
        <v>3.5</v>
      </c>
      <c r="I301" s="16">
        <v>33.6</v>
      </c>
      <c r="J301" s="16">
        <v>0</v>
      </c>
      <c r="K301" s="16">
        <v>0</v>
      </c>
      <c r="L301" s="16">
        <v>11.13</v>
      </c>
      <c r="M301" s="2">
        <f>VLOOKUP(RBStats[Year],Years[],2,FALSE)</f>
        <v>1</v>
      </c>
      <c r="N30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(427,1,427,11.13,14,54.9,0,3.5,33.6,0,0)</v>
      </c>
    </row>
    <row r="302" spans="1:14" x14ac:dyDescent="0.25">
      <c r="A302" s="22" t="s">
        <v>1283</v>
      </c>
      <c r="B302" s="2">
        <f>VLOOKUP(A302,Players[Name]:Players[PlayerId],2,FALSE)</f>
        <v>427</v>
      </c>
      <c r="C302" s="16">
        <v>2016</v>
      </c>
      <c r="D302">
        <v>400</v>
      </c>
      <c r="E302">
        <v>32</v>
      </c>
      <c r="F302">
        <v>126</v>
      </c>
      <c r="G302">
        <v>0</v>
      </c>
      <c r="H302" s="16">
        <v>5</v>
      </c>
      <c r="I302" s="16">
        <v>55</v>
      </c>
      <c r="J302" s="16">
        <v>0</v>
      </c>
      <c r="K302" s="16">
        <v>0</v>
      </c>
      <c r="L302" s="16">
        <v>21.5</v>
      </c>
      <c r="M302" s="2">
        <f>VLOOKUP(RBStats[Year],Years[],2,FALSE)</f>
        <v>2</v>
      </c>
      <c r="N30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(427,2,400,21.5,32,126,0,5,55,0,0)</v>
      </c>
    </row>
    <row r="303" spans="1:14" x14ac:dyDescent="0.25">
      <c r="A303" s="22" t="s">
        <v>1180</v>
      </c>
      <c r="B303" s="2">
        <f>VLOOKUP(A303,Players[Name]:Players[PlayerId],2,FALSE)</f>
        <v>429</v>
      </c>
      <c r="C303" s="16">
        <v>2017</v>
      </c>
      <c r="D303">
        <v>429</v>
      </c>
      <c r="E303">
        <v>9</v>
      </c>
      <c r="F303">
        <v>36.6</v>
      </c>
      <c r="G303">
        <v>0</v>
      </c>
      <c r="H303" s="16">
        <v>4</v>
      </c>
      <c r="I303" s="16">
        <v>19.5</v>
      </c>
      <c r="J303" s="16">
        <v>0</v>
      </c>
      <c r="K303" s="16">
        <v>0</v>
      </c>
      <c r="L303" s="16">
        <v>8.86</v>
      </c>
      <c r="M303" s="2">
        <f>VLOOKUP(RBStats[Year],Years[],2,FALSE)</f>
        <v>1</v>
      </c>
      <c r="N30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(429,1,429,8.86,9,36.6,0,4,19.5,0,0)</v>
      </c>
    </row>
    <row r="304" spans="1:14" x14ac:dyDescent="0.25">
      <c r="A304" s="22" t="s">
        <v>868</v>
      </c>
      <c r="B304" s="2">
        <f>VLOOKUP(A304,Players[Name]:Players[PlayerId],2,FALSE)</f>
        <v>430</v>
      </c>
      <c r="C304" s="16">
        <v>2017</v>
      </c>
      <c r="D304">
        <v>430</v>
      </c>
      <c r="E304">
        <v>16</v>
      </c>
      <c r="F304">
        <v>67.599999999999994</v>
      </c>
      <c r="G304">
        <v>0</v>
      </c>
      <c r="H304" s="16">
        <v>0</v>
      </c>
      <c r="I304" s="16">
        <v>0</v>
      </c>
      <c r="J304" s="16">
        <v>0</v>
      </c>
      <c r="K304" s="16">
        <v>0</v>
      </c>
      <c r="L304" s="16">
        <v>7.38</v>
      </c>
      <c r="M304" s="2">
        <f>VLOOKUP(RBStats[Year],Years[],2,FALSE)</f>
        <v>1</v>
      </c>
      <c r="N30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(430,1,430,7.38,16,67.6,0,0,0,0,0)</v>
      </c>
    </row>
    <row r="305" spans="1:14" x14ac:dyDescent="0.25">
      <c r="A305" s="22" t="s">
        <v>1075</v>
      </c>
      <c r="B305" s="2">
        <f>VLOOKUP(A305,Players[Name]:Players[PlayerId],2,FALSE)</f>
        <v>435</v>
      </c>
      <c r="C305" s="16">
        <v>2017</v>
      </c>
      <c r="D305">
        <v>435</v>
      </c>
      <c r="E305">
        <v>6</v>
      </c>
      <c r="F305">
        <v>25.4</v>
      </c>
      <c r="G305">
        <v>0.1</v>
      </c>
      <c r="H305" s="16">
        <v>1.8</v>
      </c>
      <c r="I305" s="16">
        <v>10.4</v>
      </c>
      <c r="J305" s="16">
        <v>0</v>
      </c>
      <c r="K305" s="16">
        <v>0</v>
      </c>
      <c r="L305" s="16">
        <v>5.75</v>
      </c>
      <c r="M305" s="2">
        <f>VLOOKUP(RBStats[Year],Years[],2,FALSE)</f>
        <v>1</v>
      </c>
      <c r="N30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(435,1,435,5.75,6,25.4,0.1,1.8,10.4,0,0)</v>
      </c>
    </row>
    <row r="306" spans="1:14" x14ac:dyDescent="0.25">
      <c r="A306" s="22" t="s">
        <v>71</v>
      </c>
      <c r="B306" s="2">
        <f>VLOOKUP(A306,Players[Name]:Players[PlayerId],2,FALSE)</f>
        <v>436</v>
      </c>
      <c r="C306" s="16">
        <v>2017</v>
      </c>
      <c r="D306">
        <v>436</v>
      </c>
      <c r="E306">
        <v>4</v>
      </c>
      <c r="F306">
        <v>16.2</v>
      </c>
      <c r="G306">
        <v>0.3</v>
      </c>
      <c r="H306" s="16">
        <v>1.1000000000000001</v>
      </c>
      <c r="I306" s="16">
        <v>6.1</v>
      </c>
      <c r="J306" s="16">
        <v>0</v>
      </c>
      <c r="K306" s="16">
        <v>0</v>
      </c>
      <c r="L306" s="16">
        <v>4.8</v>
      </c>
      <c r="M306" s="2">
        <f>VLOOKUP(RBStats[Year],Years[],2,FALSE)</f>
        <v>1</v>
      </c>
      <c r="N30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(436,1,436,4.8,4,16.2,0.3,1.1,6.1,0,0)</v>
      </c>
    </row>
    <row r="307" spans="1:14" x14ac:dyDescent="0.25">
      <c r="A307" s="22" t="s">
        <v>71</v>
      </c>
      <c r="B307" s="2">
        <f>VLOOKUP(A307,Players[Name]:Players[PlayerId],2,FALSE)</f>
        <v>436</v>
      </c>
      <c r="C307" s="16">
        <v>2016</v>
      </c>
      <c r="D307">
        <v>340</v>
      </c>
      <c r="E307">
        <v>35</v>
      </c>
      <c r="F307">
        <v>114</v>
      </c>
      <c r="G307">
        <v>0</v>
      </c>
      <c r="H307" s="16">
        <v>10</v>
      </c>
      <c r="I307" s="16">
        <v>72</v>
      </c>
      <c r="J307" s="16">
        <v>1</v>
      </c>
      <c r="K307" s="16">
        <v>0</v>
      </c>
      <c r="L307" s="16">
        <v>33.33</v>
      </c>
      <c r="M307" s="2">
        <f>VLOOKUP(RBStats[Year],Years[],2,FALSE)</f>
        <v>2</v>
      </c>
      <c r="N30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(436,2,340,33.33,35,114,0,10,72,1,0)</v>
      </c>
    </row>
    <row r="308" spans="1:14" x14ac:dyDescent="0.25">
      <c r="A308" s="22" t="s">
        <v>71</v>
      </c>
      <c r="B308" s="2">
        <f>VLOOKUP(A308,Players[Name]:Players[PlayerId],2,FALSE)</f>
        <v>436</v>
      </c>
      <c r="C308" s="16">
        <v>2015</v>
      </c>
      <c r="D308">
        <v>230</v>
      </c>
      <c r="E308">
        <v>62</v>
      </c>
      <c r="F308">
        <v>256</v>
      </c>
      <c r="G308">
        <v>1</v>
      </c>
      <c r="H308" s="16">
        <v>18</v>
      </c>
      <c r="I308" s="16">
        <v>154</v>
      </c>
      <c r="J308" s="16">
        <v>3</v>
      </c>
      <c r="K308" s="16">
        <v>0</v>
      </c>
      <c r="L308" s="16">
        <v>76.459999999999994</v>
      </c>
      <c r="M308" s="2">
        <f>VLOOKUP(RBStats[Year],Years[],2,FALSE)</f>
        <v>3</v>
      </c>
      <c r="N30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(436,3,230,76.46,62,256,1,18,154,3,0)</v>
      </c>
    </row>
    <row r="309" spans="1:14" x14ac:dyDescent="0.25">
      <c r="A309" s="22" t="s">
        <v>71</v>
      </c>
      <c r="B309" s="2">
        <f>VLOOKUP(A309,Players[Name]:Players[PlayerId],2,FALSE)</f>
        <v>436</v>
      </c>
      <c r="C309" s="16">
        <v>2014</v>
      </c>
      <c r="D309">
        <v>1577</v>
      </c>
      <c r="E309">
        <v>37</v>
      </c>
      <c r="F309">
        <v>78</v>
      </c>
      <c r="G309">
        <v>0</v>
      </c>
      <c r="H309" s="16">
        <v>12</v>
      </c>
      <c r="I309" s="16">
        <v>93</v>
      </c>
      <c r="J309" s="16">
        <v>0</v>
      </c>
      <c r="K309" s="16">
        <v>0</v>
      </c>
      <c r="L309" s="21">
        <v>28.87</v>
      </c>
      <c r="M309" s="2">
        <f>VLOOKUP(RBStats[Year],Years[],2,FALSE)</f>
        <v>4</v>
      </c>
      <c r="N30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(436,4,1577,28.87,37,78,0,12,93,0,0)</v>
      </c>
    </row>
    <row r="310" spans="1:14" x14ac:dyDescent="0.25">
      <c r="A310" s="22" t="s">
        <v>71</v>
      </c>
      <c r="B310" s="2">
        <f>VLOOKUP(A310,Players[Name]:Players[PlayerId],2,FALSE)</f>
        <v>436</v>
      </c>
      <c r="C310" s="16">
        <v>2013</v>
      </c>
      <c r="D310">
        <v>136</v>
      </c>
      <c r="E310">
        <v>101</v>
      </c>
      <c r="F310">
        <v>361</v>
      </c>
      <c r="G310">
        <v>5</v>
      </c>
      <c r="H310" s="16">
        <v>27</v>
      </c>
      <c r="I310" s="16">
        <v>184</v>
      </c>
      <c r="J310" s="16">
        <v>2</v>
      </c>
      <c r="K310" s="16">
        <v>0</v>
      </c>
      <c r="L310" s="21">
        <v>119.66</v>
      </c>
      <c r="M310" s="2">
        <f>VLOOKUP(RBStats[Year],Years[],2,FALSE)</f>
        <v>5</v>
      </c>
      <c r="N31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(436,5,136,119.66,101,361,5,27,184,2,0)</v>
      </c>
    </row>
    <row r="311" spans="1:14" x14ac:dyDescent="0.25">
      <c r="A311" s="22" t="s">
        <v>525</v>
      </c>
      <c r="B311" s="2">
        <f>VLOOKUP(A311,Players[Name]:Players[PlayerId],2,FALSE)</f>
        <v>439</v>
      </c>
      <c r="C311" s="16">
        <v>2017</v>
      </c>
      <c r="D311">
        <v>439</v>
      </c>
      <c r="E311">
        <v>0</v>
      </c>
      <c r="F311">
        <v>0</v>
      </c>
      <c r="G311">
        <v>0</v>
      </c>
      <c r="H311" s="16">
        <v>0</v>
      </c>
      <c r="I311" s="16">
        <v>0</v>
      </c>
      <c r="J311" s="16">
        <v>0</v>
      </c>
      <c r="K311" s="16">
        <v>0</v>
      </c>
      <c r="L311" s="16">
        <v>0</v>
      </c>
      <c r="M311" s="2">
        <f>VLOOKUP(RBStats[Year],Years[],2,FALSE)</f>
        <v>1</v>
      </c>
      <c r="N31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(439,1,439,0,0,0,0,0,0,0,0)</v>
      </c>
    </row>
    <row r="312" spans="1:14" x14ac:dyDescent="0.25">
      <c r="A312" s="22" t="s">
        <v>1143</v>
      </c>
      <c r="B312" s="2">
        <f>VLOOKUP(A312,Players[Name]:Players[PlayerId],2,FALSE)</f>
        <v>443</v>
      </c>
      <c r="C312" s="16">
        <v>2017</v>
      </c>
      <c r="D312">
        <v>443</v>
      </c>
      <c r="E312">
        <v>0</v>
      </c>
      <c r="F312">
        <v>0</v>
      </c>
      <c r="G312">
        <v>0</v>
      </c>
      <c r="H312" s="16">
        <v>0</v>
      </c>
      <c r="I312" s="16">
        <v>0</v>
      </c>
      <c r="J312" s="16">
        <v>0</v>
      </c>
      <c r="K312" s="16">
        <v>0</v>
      </c>
      <c r="L312" s="16">
        <v>1</v>
      </c>
      <c r="M312" s="2">
        <f>VLOOKUP(RBStats[Year],Years[],2,FALSE)</f>
        <v>1</v>
      </c>
      <c r="N31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(443,1,443,1,0,0,0,0,0,0,0)</v>
      </c>
    </row>
    <row r="313" spans="1:14" x14ac:dyDescent="0.25">
      <c r="A313" s="22" t="s">
        <v>529</v>
      </c>
      <c r="B313" s="2">
        <f>VLOOKUP(A313,Players[Name]:Players[PlayerId],2,FALSE)</f>
        <v>445</v>
      </c>
      <c r="C313" s="16">
        <v>2017</v>
      </c>
      <c r="D313">
        <v>445</v>
      </c>
      <c r="E313">
        <v>0</v>
      </c>
      <c r="F313">
        <v>0</v>
      </c>
      <c r="G313">
        <v>0</v>
      </c>
      <c r="H313" s="16">
        <v>0</v>
      </c>
      <c r="I313" s="16">
        <v>0</v>
      </c>
      <c r="J313" s="16">
        <v>0</v>
      </c>
      <c r="K313" s="16">
        <v>0</v>
      </c>
      <c r="L313" s="16">
        <v>0</v>
      </c>
      <c r="M313" s="2">
        <f>VLOOKUP(RBStats[Year],Years[],2,FALSE)</f>
        <v>1</v>
      </c>
      <c r="N31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(445,1,445,0,0,0,0,0,0,0,0)</v>
      </c>
    </row>
    <row r="314" spans="1:14" x14ac:dyDescent="0.25">
      <c r="A314" s="22" t="s">
        <v>1110</v>
      </c>
      <c r="B314" s="2">
        <f>VLOOKUP(A314,Players[Name]:Players[PlayerId],2,FALSE)</f>
        <v>452</v>
      </c>
      <c r="C314" s="16">
        <v>2017</v>
      </c>
      <c r="D314">
        <v>452</v>
      </c>
      <c r="E314">
        <v>0</v>
      </c>
      <c r="F314">
        <v>0</v>
      </c>
      <c r="G314">
        <v>0</v>
      </c>
      <c r="H314" s="16">
        <v>0</v>
      </c>
      <c r="I314" s="16">
        <v>0</v>
      </c>
      <c r="J314" s="16">
        <v>0</v>
      </c>
      <c r="K314" s="16">
        <v>0</v>
      </c>
      <c r="L314" s="16">
        <v>0</v>
      </c>
      <c r="M314" s="2">
        <f>VLOOKUP(RBStats[Year],Years[],2,FALSE)</f>
        <v>1</v>
      </c>
      <c r="N31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(452,1,452,0,0,0,0,0,0,0,0)</v>
      </c>
    </row>
    <row r="315" spans="1:14" x14ac:dyDescent="0.25">
      <c r="A315" s="22" t="s">
        <v>1235</v>
      </c>
      <c r="B315" s="2">
        <f>VLOOKUP(A315,Players[Name]:Players[PlayerId],2,FALSE)</f>
        <v>454</v>
      </c>
      <c r="C315" s="16">
        <v>2017</v>
      </c>
      <c r="D315">
        <v>454</v>
      </c>
      <c r="E315">
        <v>0</v>
      </c>
      <c r="F315">
        <v>0</v>
      </c>
      <c r="G315">
        <v>0</v>
      </c>
      <c r="H315" s="16">
        <v>0</v>
      </c>
      <c r="I315" s="16">
        <v>0</v>
      </c>
      <c r="J315" s="16">
        <v>0</v>
      </c>
      <c r="K315" s="16">
        <v>0</v>
      </c>
      <c r="L315" s="16">
        <v>0</v>
      </c>
      <c r="M315" s="2">
        <f>VLOOKUP(RBStats[Year],Years[],2,FALSE)</f>
        <v>1</v>
      </c>
      <c r="N31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(454,1,454,0,0,0,0,0,0,0,0)</v>
      </c>
    </row>
    <row r="316" spans="1:14" x14ac:dyDescent="0.25">
      <c r="A316" s="22" t="s">
        <v>950</v>
      </c>
      <c r="B316" s="2">
        <f>VLOOKUP(A316,Players[Name]:Players[PlayerId],2,FALSE)</f>
        <v>459</v>
      </c>
      <c r="C316" s="16">
        <v>2017</v>
      </c>
      <c r="D316">
        <v>459</v>
      </c>
      <c r="E316">
        <v>0</v>
      </c>
      <c r="F316">
        <v>0</v>
      </c>
      <c r="G316">
        <v>0</v>
      </c>
      <c r="H316" s="16">
        <v>0</v>
      </c>
      <c r="I316" s="16">
        <v>0</v>
      </c>
      <c r="J316" s="16">
        <v>0</v>
      </c>
      <c r="K316" s="16">
        <v>0</v>
      </c>
      <c r="L316" s="16">
        <v>1</v>
      </c>
      <c r="M316" s="2">
        <f>VLOOKUP(RBStats[Year],Years[],2,FALSE)</f>
        <v>1</v>
      </c>
      <c r="N31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(459,1,459,1,0,0,0,0,0,0,0)</v>
      </c>
    </row>
    <row r="317" spans="1:14" x14ac:dyDescent="0.25">
      <c r="A317" s="22" t="s">
        <v>1221</v>
      </c>
      <c r="B317" s="2">
        <f>VLOOKUP(A317,Players[Name]:Players[PlayerId],2,FALSE)</f>
        <v>460</v>
      </c>
      <c r="C317" s="16">
        <v>2017</v>
      </c>
      <c r="D317">
        <v>460</v>
      </c>
      <c r="E317">
        <v>0</v>
      </c>
      <c r="F317">
        <v>0</v>
      </c>
      <c r="G317">
        <v>0</v>
      </c>
      <c r="H317" s="16">
        <v>0</v>
      </c>
      <c r="I317" s="16">
        <v>0</v>
      </c>
      <c r="J317" s="16">
        <v>0</v>
      </c>
      <c r="K317" s="16">
        <v>0</v>
      </c>
      <c r="L317" s="16">
        <v>0</v>
      </c>
      <c r="M317" s="2">
        <f>VLOOKUP(RBStats[Year],Years[],2,FALSE)</f>
        <v>1</v>
      </c>
      <c r="N31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(460,1,460,0,0,0,0,0,0,0,0)</v>
      </c>
    </row>
    <row r="318" spans="1:14" x14ac:dyDescent="0.25">
      <c r="A318" s="22" t="s">
        <v>704</v>
      </c>
      <c r="B318" s="2">
        <f>VLOOKUP(A318,Players[Name]:Players[PlayerId],2,FALSE)</f>
        <v>462</v>
      </c>
      <c r="C318" s="16">
        <v>2017</v>
      </c>
      <c r="D318">
        <v>462</v>
      </c>
      <c r="E318">
        <v>0</v>
      </c>
      <c r="F318">
        <v>0</v>
      </c>
      <c r="G318">
        <v>0</v>
      </c>
      <c r="H318" s="16">
        <v>0</v>
      </c>
      <c r="I318" s="16">
        <v>0</v>
      </c>
      <c r="J318" s="16">
        <v>0</v>
      </c>
      <c r="K318" s="16">
        <v>0</v>
      </c>
      <c r="L318" s="16">
        <v>0</v>
      </c>
      <c r="M318" s="2">
        <f>VLOOKUP(RBStats[Year],Years[],2,FALSE)</f>
        <v>1</v>
      </c>
      <c r="N31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(462,1,462,0,0,0,0,0,0,0,0)</v>
      </c>
    </row>
    <row r="319" spans="1:14" x14ac:dyDescent="0.25">
      <c r="A319" s="22" t="s">
        <v>531</v>
      </c>
      <c r="B319" s="2">
        <f>VLOOKUP(A319,Players[Name]:Players[PlayerId],2,FALSE)</f>
        <v>468</v>
      </c>
      <c r="C319" s="16">
        <v>2017</v>
      </c>
      <c r="D319">
        <v>468</v>
      </c>
      <c r="E319">
        <v>0</v>
      </c>
      <c r="F319">
        <v>0</v>
      </c>
      <c r="G319">
        <v>0</v>
      </c>
      <c r="H319" s="16">
        <v>0</v>
      </c>
      <c r="I319" s="16">
        <v>0</v>
      </c>
      <c r="J319" s="16">
        <v>0</v>
      </c>
      <c r="K319" s="16">
        <v>0</v>
      </c>
      <c r="L319" s="16">
        <v>0</v>
      </c>
      <c r="M319" s="2">
        <f>VLOOKUP(RBStats[Year],Years[],2,FALSE)</f>
        <v>1</v>
      </c>
      <c r="N31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(468,1,468,0,0,0,0,0,0,0,0)</v>
      </c>
    </row>
    <row r="320" spans="1:14" x14ac:dyDescent="0.25">
      <c r="A320" s="22" t="s">
        <v>1005</v>
      </c>
      <c r="B320" s="2">
        <f>VLOOKUP(A320,Players[Name]:Players[PlayerId],2,FALSE)</f>
        <v>470</v>
      </c>
      <c r="C320" s="16">
        <v>2017</v>
      </c>
      <c r="D320">
        <v>470</v>
      </c>
      <c r="E320">
        <v>0</v>
      </c>
      <c r="F320">
        <v>0</v>
      </c>
      <c r="G320">
        <v>0</v>
      </c>
      <c r="H320" s="16">
        <v>0</v>
      </c>
      <c r="I320" s="16">
        <v>0</v>
      </c>
      <c r="J320" s="16">
        <v>0</v>
      </c>
      <c r="K320" s="16">
        <v>0</v>
      </c>
      <c r="L320" s="16">
        <v>1</v>
      </c>
      <c r="M320" s="2">
        <f>VLOOKUP(RBStats[Year],Years[],2,FALSE)</f>
        <v>1</v>
      </c>
      <c r="N32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(470,1,470,1,0,0,0,0,0,0,0)</v>
      </c>
    </row>
    <row r="321" spans="1:14" x14ac:dyDescent="0.25">
      <c r="A321" s="22" t="s">
        <v>1196</v>
      </c>
      <c r="B321" s="2">
        <f>VLOOKUP(A321,Players[Name]:Players[PlayerId],2,FALSE)</f>
        <v>474</v>
      </c>
      <c r="C321" s="16">
        <v>2017</v>
      </c>
      <c r="D321">
        <v>474</v>
      </c>
      <c r="E321">
        <v>0</v>
      </c>
      <c r="F321">
        <v>0</v>
      </c>
      <c r="G321">
        <v>0</v>
      </c>
      <c r="H321" s="16">
        <v>0</v>
      </c>
      <c r="I321" s="16">
        <v>0</v>
      </c>
      <c r="J321" s="16">
        <v>0</v>
      </c>
      <c r="K321" s="16">
        <v>0</v>
      </c>
      <c r="L321" s="16">
        <v>0</v>
      </c>
      <c r="M321" s="2">
        <f>VLOOKUP(RBStats[Year],Years[],2,FALSE)</f>
        <v>1</v>
      </c>
      <c r="N32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(474,1,474,0,0,0,0,0,0,0,0)</v>
      </c>
    </row>
    <row r="322" spans="1:14" x14ac:dyDescent="0.25">
      <c r="A322" s="22" t="s">
        <v>1176</v>
      </c>
      <c r="B322" s="2">
        <f>VLOOKUP(A322,Players[Name]:Players[PlayerId],2,FALSE)</f>
        <v>475</v>
      </c>
      <c r="C322" s="16">
        <v>2017</v>
      </c>
      <c r="D322">
        <v>475</v>
      </c>
      <c r="E322">
        <v>0</v>
      </c>
      <c r="F322">
        <v>0</v>
      </c>
      <c r="G322">
        <v>0</v>
      </c>
      <c r="H322" s="16">
        <v>0</v>
      </c>
      <c r="I322" s="16">
        <v>0</v>
      </c>
      <c r="J322" s="16">
        <v>0</v>
      </c>
      <c r="K322" s="16">
        <v>0</v>
      </c>
      <c r="L322" s="16">
        <v>0</v>
      </c>
      <c r="M322" s="2">
        <f>VLOOKUP(RBStats[Year],Years[],2,FALSE)</f>
        <v>1</v>
      </c>
      <c r="N32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(475,1,475,0,0,0,0,0,0,0,0)</v>
      </c>
    </row>
    <row r="323" spans="1:14" x14ac:dyDescent="0.25">
      <c r="A323" s="22" t="s">
        <v>920</v>
      </c>
      <c r="B323" s="2">
        <f>VLOOKUP(A323,Players[Name]:Players[PlayerId],2,FALSE)</f>
        <v>478</v>
      </c>
      <c r="C323" s="16">
        <v>2017</v>
      </c>
      <c r="D323">
        <v>478</v>
      </c>
      <c r="E323">
        <v>0</v>
      </c>
      <c r="F323">
        <v>0</v>
      </c>
      <c r="G323">
        <v>0</v>
      </c>
      <c r="H323" s="16">
        <v>0</v>
      </c>
      <c r="I323" s="16">
        <v>0</v>
      </c>
      <c r="J323" s="16">
        <v>0</v>
      </c>
      <c r="K323" s="16">
        <v>0</v>
      </c>
      <c r="L323" s="16">
        <v>0</v>
      </c>
      <c r="M323" s="2">
        <f>VLOOKUP(RBStats[Year],Years[],2,FALSE)</f>
        <v>1</v>
      </c>
      <c r="N32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(478,1,478,0,0,0,0,0,0,0,0)</v>
      </c>
    </row>
    <row r="324" spans="1:14" x14ac:dyDescent="0.25">
      <c r="A324" s="22" t="s">
        <v>1243</v>
      </c>
      <c r="B324" s="2">
        <f>VLOOKUP(A324,Players[Name]:Players[PlayerId],2,FALSE)</f>
        <v>485</v>
      </c>
      <c r="C324" s="16">
        <v>2017</v>
      </c>
      <c r="D324">
        <v>485</v>
      </c>
      <c r="E324">
        <v>0</v>
      </c>
      <c r="F324">
        <v>0</v>
      </c>
      <c r="G324">
        <v>0</v>
      </c>
      <c r="H324" s="16">
        <v>0</v>
      </c>
      <c r="I324" s="16">
        <v>0</v>
      </c>
      <c r="J324" s="16">
        <v>0</v>
      </c>
      <c r="K324" s="16">
        <v>0</v>
      </c>
      <c r="L324" s="16">
        <v>0</v>
      </c>
      <c r="M324" s="2">
        <f>VLOOKUP(RBStats[Year],Years[],2,FALSE)</f>
        <v>1</v>
      </c>
      <c r="N32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(485,1,485,0,0,0,0,0,0,0,0)</v>
      </c>
    </row>
    <row r="325" spans="1:14" x14ac:dyDescent="0.25">
      <c r="A325" s="22" t="s">
        <v>673</v>
      </c>
      <c r="B325" s="2">
        <f>VLOOKUP(A325,Players[Name]:Players[PlayerId],2,FALSE)</f>
        <v>487</v>
      </c>
      <c r="C325" s="16">
        <v>2017</v>
      </c>
      <c r="D325">
        <v>487</v>
      </c>
      <c r="E325">
        <v>0</v>
      </c>
      <c r="F325">
        <v>0</v>
      </c>
      <c r="G325">
        <v>0</v>
      </c>
      <c r="H325" s="16">
        <v>0</v>
      </c>
      <c r="I325" s="16">
        <v>0</v>
      </c>
      <c r="J325" s="16">
        <v>0</v>
      </c>
      <c r="K325" s="16">
        <v>0</v>
      </c>
      <c r="L325" s="16">
        <v>1</v>
      </c>
      <c r="M325" s="2">
        <f>VLOOKUP(RBStats[Year],Years[],2,FALSE)</f>
        <v>1</v>
      </c>
      <c r="N32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(487,1,487,1,0,0,0,0,0,0,0)</v>
      </c>
    </row>
    <row r="326" spans="1:14" x14ac:dyDescent="0.25">
      <c r="A326" s="22" t="s">
        <v>910</v>
      </c>
      <c r="B326" s="2">
        <f>VLOOKUP(A326,Players[Name]:Players[PlayerId],2,FALSE)</f>
        <v>488</v>
      </c>
      <c r="C326" s="16">
        <v>2017</v>
      </c>
      <c r="D326">
        <v>488</v>
      </c>
      <c r="E326">
        <v>0</v>
      </c>
      <c r="F326">
        <v>0</v>
      </c>
      <c r="G326">
        <v>0</v>
      </c>
      <c r="H326" s="16">
        <v>0</v>
      </c>
      <c r="I326" s="16">
        <v>0</v>
      </c>
      <c r="J326" s="16">
        <v>0</v>
      </c>
      <c r="K326" s="16">
        <v>0</v>
      </c>
      <c r="L326" s="16">
        <v>0</v>
      </c>
      <c r="M326" s="2">
        <f>VLOOKUP(RBStats[Year],Years[],2,FALSE)</f>
        <v>1</v>
      </c>
      <c r="N32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(488,1,488,0,0,0,0,0,0,0,0)</v>
      </c>
    </row>
    <row r="327" spans="1:14" x14ac:dyDescent="0.25">
      <c r="A327" s="22" t="s">
        <v>730</v>
      </c>
      <c r="B327" s="2">
        <f>VLOOKUP(A327,Players[Name]:Players[PlayerId],2,FALSE)</f>
        <v>490</v>
      </c>
      <c r="C327" s="16">
        <v>2017</v>
      </c>
      <c r="D327">
        <v>490</v>
      </c>
      <c r="E327">
        <v>0</v>
      </c>
      <c r="F327">
        <v>0</v>
      </c>
      <c r="G327">
        <v>0</v>
      </c>
      <c r="H327" s="16">
        <v>0</v>
      </c>
      <c r="I327" s="16">
        <v>0</v>
      </c>
      <c r="J327" s="16">
        <v>0</v>
      </c>
      <c r="K327" s="16">
        <v>0</v>
      </c>
      <c r="L327" s="16">
        <v>1</v>
      </c>
      <c r="M327" s="2">
        <f>VLOOKUP(RBStats[Year],Years[],2,FALSE)</f>
        <v>1</v>
      </c>
      <c r="N32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(490,1,490,1,0,0,0,0,0,0,0)</v>
      </c>
    </row>
    <row r="328" spans="1:14" x14ac:dyDescent="0.25">
      <c r="A328" s="22" t="s">
        <v>991</v>
      </c>
      <c r="B328" s="2">
        <f>VLOOKUP(A328,Players[Name]:Players[PlayerId],2,FALSE)</f>
        <v>502</v>
      </c>
      <c r="C328" s="16">
        <v>2017</v>
      </c>
      <c r="D328">
        <v>502</v>
      </c>
      <c r="E328">
        <v>0</v>
      </c>
      <c r="F328">
        <v>0</v>
      </c>
      <c r="G328">
        <v>0</v>
      </c>
      <c r="H328" s="16">
        <v>0</v>
      </c>
      <c r="I328" s="16">
        <v>0</v>
      </c>
      <c r="J328" s="16">
        <v>0</v>
      </c>
      <c r="K328" s="16">
        <v>0</v>
      </c>
      <c r="L328" s="16">
        <v>1</v>
      </c>
      <c r="M328" s="2">
        <f>VLOOKUP(RBStats[Year],Years[],2,FALSE)</f>
        <v>1</v>
      </c>
      <c r="N32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(502,1,502,1,0,0,0,0,0,0,0)</v>
      </c>
    </row>
    <row r="329" spans="1:14" x14ac:dyDescent="0.25">
      <c r="A329" s="22" t="s">
        <v>1194</v>
      </c>
      <c r="B329" s="2">
        <f>VLOOKUP(A329,Players[Name]:Players[PlayerId],2,FALSE)</f>
        <v>513</v>
      </c>
      <c r="C329" s="16">
        <v>2017</v>
      </c>
      <c r="D329">
        <v>513</v>
      </c>
      <c r="E329">
        <v>0</v>
      </c>
      <c r="F329">
        <v>0</v>
      </c>
      <c r="G329">
        <v>0</v>
      </c>
      <c r="H329" s="16">
        <v>0</v>
      </c>
      <c r="I329" s="16">
        <v>0</v>
      </c>
      <c r="J329" s="16">
        <v>0</v>
      </c>
      <c r="K329" s="16">
        <v>0</v>
      </c>
      <c r="L329" s="16">
        <v>1</v>
      </c>
      <c r="M329" s="2">
        <f>VLOOKUP(RBStats[Year],Years[],2,FALSE)</f>
        <v>1</v>
      </c>
      <c r="N32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(513,1,513,1,0,0,0,0,0,0,0)</v>
      </c>
    </row>
    <row r="330" spans="1:14" x14ac:dyDescent="0.25">
      <c r="A330" s="22" t="s">
        <v>528</v>
      </c>
      <c r="B330" s="2">
        <f>VLOOKUP(A330,Players[Name]:Players[PlayerId],2,FALSE)</f>
        <v>514</v>
      </c>
      <c r="C330" s="16">
        <v>2017</v>
      </c>
      <c r="D330">
        <v>514</v>
      </c>
      <c r="E330">
        <v>0</v>
      </c>
      <c r="F330">
        <v>0</v>
      </c>
      <c r="G330">
        <v>0</v>
      </c>
      <c r="H330" s="16">
        <v>0</v>
      </c>
      <c r="I330" s="16">
        <v>0</v>
      </c>
      <c r="J330" s="16">
        <v>0</v>
      </c>
      <c r="K330" s="16">
        <v>0</v>
      </c>
      <c r="L330" s="16">
        <v>0</v>
      </c>
      <c r="M330" s="2">
        <f>VLOOKUP(RBStats[Year],Years[],2,FALSE)</f>
        <v>1</v>
      </c>
      <c r="N33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(514,1,514,0,0,0,0,0,0,0,0)</v>
      </c>
    </row>
    <row r="331" spans="1:14" x14ac:dyDescent="0.25">
      <c r="A331" s="22" t="s">
        <v>565</v>
      </c>
      <c r="B331" s="2">
        <f>VLOOKUP(A331,Players[Name]:Players[PlayerId],2,FALSE)</f>
        <v>516</v>
      </c>
      <c r="C331" s="16">
        <v>2017</v>
      </c>
      <c r="D331">
        <v>516</v>
      </c>
      <c r="E331">
        <v>0</v>
      </c>
      <c r="F331">
        <v>0</v>
      </c>
      <c r="G331">
        <v>0</v>
      </c>
      <c r="H331" s="16">
        <v>0</v>
      </c>
      <c r="I331" s="16">
        <v>0</v>
      </c>
      <c r="J331" s="16">
        <v>0</v>
      </c>
      <c r="K331" s="16">
        <v>0</v>
      </c>
      <c r="L331" s="16">
        <v>0</v>
      </c>
      <c r="M331" s="2">
        <f>VLOOKUP(RBStats[Year],Years[],2,FALSE)</f>
        <v>1</v>
      </c>
      <c r="N33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(516,1,516,0,0,0,0,0,0,0,0)</v>
      </c>
    </row>
    <row r="332" spans="1:14" x14ac:dyDescent="0.25">
      <c r="A332" s="22" t="s">
        <v>565</v>
      </c>
      <c r="B332" s="2">
        <f>VLOOKUP(A332,Players[Name]:Players[PlayerId],2,FALSE)</f>
        <v>516</v>
      </c>
      <c r="C332" s="16">
        <v>2016</v>
      </c>
      <c r="D332">
        <v>354</v>
      </c>
      <c r="E332">
        <v>38</v>
      </c>
      <c r="F332">
        <v>138</v>
      </c>
      <c r="G332">
        <v>0</v>
      </c>
      <c r="H332" s="16">
        <v>8</v>
      </c>
      <c r="I332" s="16">
        <v>115</v>
      </c>
      <c r="J332" s="16">
        <v>1</v>
      </c>
      <c r="K332" s="16">
        <v>2</v>
      </c>
      <c r="L332" s="16">
        <v>31</v>
      </c>
      <c r="M332" s="2">
        <f>VLOOKUP(RBStats[Year],Years[],2,FALSE)</f>
        <v>2</v>
      </c>
      <c r="N33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(516,2,354,31,38,138,0,8,115,1,2)</v>
      </c>
    </row>
    <row r="333" spans="1:14" x14ac:dyDescent="0.25">
      <c r="A333" s="22" t="s">
        <v>565</v>
      </c>
      <c r="B333" s="2">
        <f>VLOOKUP(A333,Players[Name]:Players[PlayerId],2,FALSE)</f>
        <v>516</v>
      </c>
      <c r="C333" s="16">
        <v>2014</v>
      </c>
      <c r="D333">
        <v>1636</v>
      </c>
      <c r="E333">
        <v>16</v>
      </c>
      <c r="F333">
        <v>64</v>
      </c>
      <c r="G333">
        <v>0</v>
      </c>
      <c r="H333" s="16">
        <v>1</v>
      </c>
      <c r="I333" s="16">
        <v>11</v>
      </c>
      <c r="J333" s="16">
        <v>0</v>
      </c>
      <c r="K333" s="16">
        <v>0</v>
      </c>
      <c r="L333" s="21">
        <v>8.64</v>
      </c>
      <c r="M333" s="2">
        <f>VLOOKUP(RBStats[Year],Years[],2,FALSE)</f>
        <v>4</v>
      </c>
      <c r="N33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(516,4,1636,8.64,16,64,0,1,11,0,0)</v>
      </c>
    </row>
    <row r="334" spans="1:14" x14ac:dyDescent="0.25">
      <c r="A334" s="22" t="s">
        <v>566</v>
      </c>
      <c r="B334" s="2">
        <f>VLOOKUP(A334,Players[Name]:Players[PlayerId],2,FALSE)</f>
        <v>521</v>
      </c>
      <c r="C334" s="16">
        <v>2017</v>
      </c>
      <c r="D334">
        <v>521</v>
      </c>
      <c r="E334">
        <v>0</v>
      </c>
      <c r="F334">
        <v>0</v>
      </c>
      <c r="G334">
        <v>0</v>
      </c>
      <c r="H334" s="16">
        <v>0</v>
      </c>
      <c r="I334" s="16">
        <v>0</v>
      </c>
      <c r="J334" s="16">
        <v>0</v>
      </c>
      <c r="K334" s="16">
        <v>0</v>
      </c>
      <c r="L334" s="16">
        <v>1</v>
      </c>
      <c r="M334" s="2">
        <f>VLOOKUP(RBStats[Year],Years[],2,FALSE)</f>
        <v>1</v>
      </c>
      <c r="N33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(521,1,521,1,0,0,0,0,0,0,0)</v>
      </c>
    </row>
    <row r="335" spans="1:14" x14ac:dyDescent="0.25">
      <c r="A335" s="22" t="s">
        <v>566</v>
      </c>
      <c r="B335" s="2">
        <f>VLOOKUP(A335,Players[Name]:Players[PlayerId],2,FALSE)</f>
        <v>521</v>
      </c>
      <c r="C335" s="16">
        <v>2014</v>
      </c>
      <c r="D335">
        <v>1603</v>
      </c>
      <c r="E335">
        <v>0</v>
      </c>
      <c r="F335">
        <v>0</v>
      </c>
      <c r="G335">
        <v>0</v>
      </c>
      <c r="H335" s="16">
        <v>9</v>
      </c>
      <c r="I335" s="16">
        <v>62</v>
      </c>
      <c r="J335" s="16">
        <v>1</v>
      </c>
      <c r="K335" s="16">
        <v>0</v>
      </c>
      <c r="L335" s="21">
        <v>17.48</v>
      </c>
      <c r="M335" s="2">
        <f>VLOOKUP(RBStats[Year],Years[],2,FALSE)</f>
        <v>4</v>
      </c>
      <c r="N33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(521,4,1603,17.48,0,0,0,9,62,1,0)</v>
      </c>
    </row>
    <row r="336" spans="1:14" x14ac:dyDescent="0.25">
      <c r="A336" s="22" t="s">
        <v>566</v>
      </c>
      <c r="B336" s="2">
        <f>VLOOKUP(A336,Players[Name]:Players[PlayerId],2,FALSE)</f>
        <v>521</v>
      </c>
      <c r="C336" s="16">
        <v>2013</v>
      </c>
      <c r="D336">
        <v>1611</v>
      </c>
      <c r="E336">
        <v>0</v>
      </c>
      <c r="F336">
        <v>0</v>
      </c>
      <c r="G336">
        <v>0</v>
      </c>
      <c r="H336" s="16">
        <v>8</v>
      </c>
      <c r="I336" s="16">
        <v>49</v>
      </c>
      <c r="J336" s="16">
        <v>0</v>
      </c>
      <c r="K336" s="16">
        <v>0</v>
      </c>
      <c r="L336" s="21">
        <v>9.9600000000000009</v>
      </c>
      <c r="M336" s="2">
        <f>VLOOKUP(RBStats[Year],Years[],2,FALSE)</f>
        <v>5</v>
      </c>
      <c r="N33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(521,5,1611,9.96,0,0,0,8,49,0,0)</v>
      </c>
    </row>
    <row r="337" spans="1:14" x14ac:dyDescent="0.25">
      <c r="A337" s="22" t="s">
        <v>11</v>
      </c>
      <c r="B337" s="2">
        <f>VLOOKUP(A337,Players[Name]:Players[PlayerId],2,FALSE)</f>
        <v>523</v>
      </c>
      <c r="C337" s="16">
        <v>2017</v>
      </c>
      <c r="D337">
        <v>523</v>
      </c>
      <c r="E337">
        <v>0</v>
      </c>
      <c r="F337">
        <v>0</v>
      </c>
      <c r="G337">
        <v>0</v>
      </c>
      <c r="H337" s="16">
        <v>0</v>
      </c>
      <c r="I337" s="16">
        <v>0</v>
      </c>
      <c r="J337" s="16">
        <v>0</v>
      </c>
      <c r="K337" s="16">
        <v>0</v>
      </c>
      <c r="L337" s="16">
        <v>0</v>
      </c>
      <c r="M337" s="2">
        <f>VLOOKUP(RBStats[Year],Years[],2,FALSE)</f>
        <v>1</v>
      </c>
      <c r="N33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(523,1,523,0,0,0,0,0,0,0,0)</v>
      </c>
    </row>
    <row r="338" spans="1:14" x14ac:dyDescent="0.25">
      <c r="A338" s="22" t="s">
        <v>11</v>
      </c>
      <c r="B338" s="2">
        <f>VLOOKUP(A338,Players[Name]:Players[PlayerId],2,FALSE)</f>
        <v>523</v>
      </c>
      <c r="C338" s="16">
        <v>2015</v>
      </c>
      <c r="D338">
        <v>121</v>
      </c>
      <c r="E338">
        <v>196</v>
      </c>
      <c r="F338">
        <v>814</v>
      </c>
      <c r="G338">
        <v>3</v>
      </c>
      <c r="H338" s="16">
        <v>6</v>
      </c>
      <c r="I338" s="16">
        <v>58</v>
      </c>
      <c r="J338" s="16">
        <v>0</v>
      </c>
      <c r="K338" s="16">
        <v>2</v>
      </c>
      <c r="L338" s="16">
        <v>132.02000000000001</v>
      </c>
      <c r="M338" s="2">
        <f>VLOOKUP(RBStats[Year],Years[],2,FALSE)</f>
        <v>3</v>
      </c>
      <c r="N33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(523,3,121,132.02,196,814,3,6,58,0,2)</v>
      </c>
    </row>
    <row r="339" spans="1:14" x14ac:dyDescent="0.25">
      <c r="A339" s="22" t="s">
        <v>11</v>
      </c>
      <c r="B339" s="2">
        <f>VLOOKUP(A339,Players[Name]:Players[PlayerId],2,FALSE)</f>
        <v>523</v>
      </c>
      <c r="C339" s="16">
        <v>2014</v>
      </c>
      <c r="D339">
        <v>150</v>
      </c>
      <c r="E339">
        <v>155</v>
      </c>
      <c r="F339">
        <v>663</v>
      </c>
      <c r="G339">
        <v>1</v>
      </c>
      <c r="H339" s="16">
        <v>24</v>
      </c>
      <c r="I339" s="16">
        <v>151</v>
      </c>
      <c r="J339" s="16">
        <v>1</v>
      </c>
      <c r="K339" s="16">
        <v>1</v>
      </c>
      <c r="L339" s="21">
        <v>116.94</v>
      </c>
      <c r="M339" s="2">
        <f>VLOOKUP(RBStats[Year],Years[],2,FALSE)</f>
        <v>4</v>
      </c>
      <c r="N33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(523,4,150,116.94,155,663,1,24,151,1,1)</v>
      </c>
    </row>
    <row r="340" spans="1:14" x14ac:dyDescent="0.25">
      <c r="A340" s="22" t="s">
        <v>11</v>
      </c>
      <c r="B340" s="2">
        <f>VLOOKUP(A340,Players[Name]:Players[PlayerId],2,FALSE)</f>
        <v>523</v>
      </c>
      <c r="C340" s="16">
        <v>2013</v>
      </c>
      <c r="D340">
        <v>29</v>
      </c>
      <c r="E340">
        <v>279</v>
      </c>
      <c r="F340">
        <v>1077</v>
      </c>
      <c r="G340">
        <v>6</v>
      </c>
      <c r="H340" s="16">
        <v>42</v>
      </c>
      <c r="I340" s="16">
        <v>345</v>
      </c>
      <c r="J340" s="16">
        <v>4</v>
      </c>
      <c r="K340" s="16">
        <v>2</v>
      </c>
      <c r="L340" s="21">
        <v>245.4</v>
      </c>
      <c r="M340" s="2">
        <f>VLOOKUP(RBStats[Year],Years[],2,FALSE)</f>
        <v>5</v>
      </c>
      <c r="N34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(523,5,29,245.4,279,1077,6,42,345,4,2)</v>
      </c>
    </row>
    <row r="341" spans="1:14" x14ac:dyDescent="0.25">
      <c r="A341" s="22" t="s">
        <v>345</v>
      </c>
      <c r="B341" s="2">
        <f>VLOOKUP(A341,Players[Name]:Players[PlayerId],2,FALSE)</f>
        <v>530</v>
      </c>
      <c r="C341" s="16">
        <v>2017</v>
      </c>
      <c r="D341">
        <v>530</v>
      </c>
      <c r="E341">
        <v>0</v>
      </c>
      <c r="F341">
        <v>0</v>
      </c>
      <c r="G341">
        <v>0</v>
      </c>
      <c r="H341" s="16">
        <v>0</v>
      </c>
      <c r="I341" s="16">
        <v>0</v>
      </c>
      <c r="J341" s="16">
        <v>0</v>
      </c>
      <c r="K341" s="16">
        <v>0</v>
      </c>
      <c r="L341" s="16">
        <v>0</v>
      </c>
      <c r="M341" s="2">
        <f>VLOOKUP(RBStats[Year],Years[],2,FALSE)</f>
        <v>1</v>
      </c>
      <c r="N34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(530,1,530,0,0,0,0,0,0,0,0)</v>
      </c>
    </row>
    <row r="342" spans="1:14" x14ac:dyDescent="0.25">
      <c r="A342" s="22" t="s">
        <v>345</v>
      </c>
      <c r="B342" s="2">
        <f>VLOOKUP(A342,Players[Name]:Players[PlayerId],2,FALSE)</f>
        <v>530</v>
      </c>
      <c r="C342" s="16">
        <v>2016</v>
      </c>
      <c r="D342">
        <v>131</v>
      </c>
      <c r="E342">
        <v>121</v>
      </c>
      <c r="F342">
        <v>402</v>
      </c>
      <c r="G342">
        <v>6</v>
      </c>
      <c r="H342" s="16">
        <v>32</v>
      </c>
      <c r="I342" s="16">
        <v>263</v>
      </c>
      <c r="J342" s="16">
        <v>0</v>
      </c>
      <c r="K342" s="16">
        <v>1</v>
      </c>
      <c r="L342" s="16">
        <v>126.87</v>
      </c>
      <c r="M342" s="2">
        <f>VLOOKUP(RBStats[Year],Years[],2,FALSE)</f>
        <v>2</v>
      </c>
      <c r="N34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(530,2,131,126.87,121,402,6,32,263,0,1)</v>
      </c>
    </row>
    <row r="343" spans="1:14" x14ac:dyDescent="0.25">
      <c r="A343" s="22" t="s">
        <v>345</v>
      </c>
      <c r="B343" s="2">
        <f>VLOOKUP(A343,Players[Name]:Players[PlayerId],2,FALSE)</f>
        <v>530</v>
      </c>
      <c r="C343" s="16">
        <v>2014</v>
      </c>
      <c r="D343">
        <v>58</v>
      </c>
      <c r="E343">
        <v>164</v>
      </c>
      <c r="F343">
        <v>570</v>
      </c>
      <c r="G343">
        <v>9</v>
      </c>
      <c r="H343" s="16">
        <v>44</v>
      </c>
      <c r="I343" s="16">
        <v>312</v>
      </c>
      <c r="J343" s="16">
        <v>1</v>
      </c>
      <c r="K343" s="16">
        <v>1</v>
      </c>
      <c r="L343" s="21">
        <v>187.98</v>
      </c>
      <c r="M343" s="2">
        <f>VLOOKUP(RBStats[Year],Years[],2,FALSE)</f>
        <v>4</v>
      </c>
      <c r="N34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(530,4,58,187.98,164,570,9,44,312,1,1)</v>
      </c>
    </row>
    <row r="344" spans="1:14" x14ac:dyDescent="0.25">
      <c r="A344" s="22" t="s">
        <v>345</v>
      </c>
      <c r="B344" s="2">
        <f>VLOOKUP(A344,Players[Name]:Players[PlayerId],2,FALSE)</f>
        <v>530</v>
      </c>
      <c r="C344" s="16">
        <v>2013</v>
      </c>
      <c r="D344">
        <v>1435</v>
      </c>
      <c r="E344">
        <v>44</v>
      </c>
      <c r="F344">
        <v>166</v>
      </c>
      <c r="G344">
        <v>3</v>
      </c>
      <c r="H344" s="16">
        <v>5</v>
      </c>
      <c r="I344" s="16">
        <v>13</v>
      </c>
      <c r="J344" s="16">
        <v>0</v>
      </c>
      <c r="K344" s="16">
        <v>1</v>
      </c>
      <c r="L344" s="21">
        <v>45.82</v>
      </c>
      <c r="M344" s="2">
        <f>VLOOKUP(RBStats[Year],Years[],2,FALSE)</f>
        <v>5</v>
      </c>
      <c r="N34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(530,5,1435,45.82,44,166,3,5,13,0,1)</v>
      </c>
    </row>
    <row r="345" spans="1:14" x14ac:dyDescent="0.25">
      <c r="A345" s="22" t="s">
        <v>666</v>
      </c>
      <c r="B345" s="2">
        <f>VLOOKUP(A345,Players[Name]:Players[PlayerId],2,FALSE)</f>
        <v>532</v>
      </c>
      <c r="C345" s="16">
        <v>2017</v>
      </c>
      <c r="D345">
        <v>532</v>
      </c>
      <c r="E345">
        <v>0</v>
      </c>
      <c r="F345">
        <v>0</v>
      </c>
      <c r="G345">
        <v>0</v>
      </c>
      <c r="H345" s="16">
        <v>0</v>
      </c>
      <c r="I345" s="16">
        <v>0</v>
      </c>
      <c r="J345" s="16">
        <v>0</v>
      </c>
      <c r="K345" s="16">
        <v>0</v>
      </c>
      <c r="L345" s="16">
        <v>1</v>
      </c>
      <c r="M345" s="2">
        <f>VLOOKUP(RBStats[Year],Years[],2,FALSE)</f>
        <v>1</v>
      </c>
      <c r="N34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(532,1,532,1,0,0,0,0,0,0,0)</v>
      </c>
    </row>
    <row r="346" spans="1:14" x14ac:dyDescent="0.25">
      <c r="A346" s="22" t="s">
        <v>677</v>
      </c>
      <c r="B346" s="2">
        <f>VLOOKUP(A346,Players[Name]:Players[PlayerId],2,FALSE)</f>
        <v>539</v>
      </c>
      <c r="C346" s="16">
        <v>2017</v>
      </c>
      <c r="D346">
        <v>539</v>
      </c>
      <c r="E346">
        <v>0</v>
      </c>
      <c r="F346">
        <v>0</v>
      </c>
      <c r="G346">
        <v>0</v>
      </c>
      <c r="H346" s="16">
        <v>0</v>
      </c>
      <c r="I346" s="16">
        <v>0</v>
      </c>
      <c r="J346" s="16">
        <v>0</v>
      </c>
      <c r="K346" s="16">
        <v>0</v>
      </c>
      <c r="L346" s="16">
        <v>0</v>
      </c>
      <c r="M346" s="2">
        <f>VLOOKUP(RBStats[Year],Years[],2,FALSE)</f>
        <v>1</v>
      </c>
      <c r="N34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(539,1,539,0,0,0,0,0,0,0,0)</v>
      </c>
    </row>
    <row r="347" spans="1:14" x14ac:dyDescent="0.25">
      <c r="A347" s="22" t="s">
        <v>966</v>
      </c>
      <c r="B347" s="2">
        <f>VLOOKUP(A347,Players[Name]:Players[PlayerId],2,FALSE)</f>
        <v>540</v>
      </c>
      <c r="C347" s="16">
        <v>2017</v>
      </c>
      <c r="D347">
        <v>540</v>
      </c>
      <c r="E347">
        <v>0</v>
      </c>
      <c r="F347">
        <v>0</v>
      </c>
      <c r="G347">
        <v>0</v>
      </c>
      <c r="H347" s="16">
        <v>0</v>
      </c>
      <c r="I347" s="16">
        <v>0</v>
      </c>
      <c r="J347" s="16">
        <v>0</v>
      </c>
      <c r="K347" s="16">
        <v>0</v>
      </c>
      <c r="L347" s="16">
        <v>0</v>
      </c>
      <c r="M347" s="2">
        <f>VLOOKUP(RBStats[Year],Years[],2,FALSE)</f>
        <v>1</v>
      </c>
      <c r="N34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(540,1,540,0,0,0,0,0,0,0,0)</v>
      </c>
    </row>
    <row r="348" spans="1:14" x14ac:dyDescent="0.25">
      <c r="A348" s="22" t="s">
        <v>651</v>
      </c>
      <c r="B348" s="2">
        <f>VLOOKUP(A348,Players[Name]:Players[PlayerId],2,FALSE)</f>
        <v>543</v>
      </c>
      <c r="C348" s="16">
        <v>2017</v>
      </c>
      <c r="D348">
        <v>543</v>
      </c>
      <c r="E348">
        <v>0</v>
      </c>
      <c r="F348">
        <v>0</v>
      </c>
      <c r="G348">
        <v>0</v>
      </c>
      <c r="H348" s="16">
        <v>0</v>
      </c>
      <c r="I348" s="16">
        <v>0</v>
      </c>
      <c r="J348" s="16">
        <v>0</v>
      </c>
      <c r="K348" s="16">
        <v>0</v>
      </c>
      <c r="L348" s="16">
        <v>0</v>
      </c>
      <c r="M348" s="2">
        <f>VLOOKUP(RBStats[Year],Years[],2,FALSE)</f>
        <v>1</v>
      </c>
      <c r="N34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(543,1,543,0,0,0,0,0,0,0,0)</v>
      </c>
    </row>
    <row r="349" spans="1:14" x14ac:dyDescent="0.25">
      <c r="A349" s="22" t="s">
        <v>651</v>
      </c>
      <c r="B349" s="2">
        <f>VLOOKUP(A349,Players[Name]:Players[PlayerId],2,FALSE)</f>
        <v>543</v>
      </c>
      <c r="C349" s="16">
        <v>2016</v>
      </c>
      <c r="D349">
        <v>346</v>
      </c>
      <c r="E349">
        <v>31</v>
      </c>
      <c r="F349">
        <v>125</v>
      </c>
      <c r="G349">
        <v>1</v>
      </c>
      <c r="H349" s="16">
        <v>11</v>
      </c>
      <c r="I349" s="16">
        <v>84</v>
      </c>
      <c r="J349" s="16">
        <v>0</v>
      </c>
      <c r="K349" s="16">
        <v>1</v>
      </c>
      <c r="L349" s="16">
        <v>32.36</v>
      </c>
      <c r="M349" s="2">
        <f>VLOOKUP(RBStats[Year],Years[],2,FALSE)</f>
        <v>2</v>
      </c>
      <c r="N34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(543,2,346,32.36,31,125,1,11,84,0,1)</v>
      </c>
    </row>
    <row r="350" spans="1:14" x14ac:dyDescent="0.25">
      <c r="A350" s="22" t="s">
        <v>549</v>
      </c>
      <c r="B350" s="2">
        <f>VLOOKUP(A350,Players[Name]:Players[PlayerId],2,FALSE)</f>
        <v>545</v>
      </c>
      <c r="C350" s="16">
        <v>2017</v>
      </c>
      <c r="D350">
        <v>545</v>
      </c>
      <c r="E350">
        <v>0</v>
      </c>
      <c r="F350">
        <v>0</v>
      </c>
      <c r="G350">
        <v>0</v>
      </c>
      <c r="H350" s="16">
        <v>0</v>
      </c>
      <c r="I350" s="16">
        <v>0</v>
      </c>
      <c r="J350" s="16">
        <v>0</v>
      </c>
      <c r="K350" s="16">
        <v>0</v>
      </c>
      <c r="L350" s="16">
        <v>0</v>
      </c>
      <c r="M350" s="2">
        <f>VLOOKUP(RBStats[Year],Years[],2,FALSE)</f>
        <v>1</v>
      </c>
      <c r="N35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(545,1,545,0,0,0,0,0,0,0,0)</v>
      </c>
    </row>
    <row r="351" spans="1:14" x14ac:dyDescent="0.25">
      <c r="A351" s="22" t="s">
        <v>549</v>
      </c>
      <c r="B351" s="2">
        <f>VLOOKUP(A351,Players[Name]:Players[PlayerId],2,FALSE)</f>
        <v>545</v>
      </c>
      <c r="C351" s="16">
        <v>2016</v>
      </c>
      <c r="D351">
        <v>134</v>
      </c>
      <c r="E351">
        <v>133</v>
      </c>
      <c r="F351">
        <v>548</v>
      </c>
      <c r="G351">
        <v>4</v>
      </c>
      <c r="H351" s="16">
        <v>22</v>
      </c>
      <c r="I351" s="16">
        <v>200</v>
      </c>
      <c r="J351" s="16">
        <v>1</v>
      </c>
      <c r="K351" s="16">
        <v>0</v>
      </c>
      <c r="L351" s="16">
        <v>125.65</v>
      </c>
      <c r="M351" s="2">
        <f>VLOOKUP(RBStats[Year],Years[],2,FALSE)</f>
        <v>2</v>
      </c>
      <c r="N35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(545,2,134,125.65,133,548,4,22,200,1,0)</v>
      </c>
    </row>
    <row r="352" spans="1:14" x14ac:dyDescent="0.25">
      <c r="A352" s="22" t="s">
        <v>549</v>
      </c>
      <c r="B352" s="2">
        <f>VLOOKUP(A352,Players[Name]:Players[PlayerId],2,FALSE)</f>
        <v>545</v>
      </c>
      <c r="C352" s="16">
        <v>2015</v>
      </c>
      <c r="D352">
        <v>202</v>
      </c>
      <c r="E352">
        <v>96</v>
      </c>
      <c r="F352">
        <v>375</v>
      </c>
      <c r="G352">
        <v>4</v>
      </c>
      <c r="H352" s="16">
        <v>12</v>
      </c>
      <c r="I352" s="16">
        <v>129</v>
      </c>
      <c r="J352" s="16">
        <v>0</v>
      </c>
      <c r="K352" s="16">
        <v>0</v>
      </c>
      <c r="L352" s="16">
        <v>88.91</v>
      </c>
      <c r="M352" s="2">
        <f>VLOOKUP(RBStats[Year],Years[],2,FALSE)</f>
        <v>3</v>
      </c>
      <c r="N35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(545,3,202,88.91,96,375,4,12,129,0,0)</v>
      </c>
    </row>
    <row r="353" spans="1:14" x14ac:dyDescent="0.25">
      <c r="A353" s="22" t="s">
        <v>723</v>
      </c>
      <c r="B353" s="2">
        <f>VLOOKUP(A353,Players[Name]:Players[PlayerId],2,FALSE)</f>
        <v>547</v>
      </c>
      <c r="C353" s="16">
        <v>2017</v>
      </c>
      <c r="D353">
        <v>547</v>
      </c>
      <c r="E353">
        <v>0</v>
      </c>
      <c r="F353">
        <v>0</v>
      </c>
      <c r="G353">
        <v>0</v>
      </c>
      <c r="H353" s="16">
        <v>0</v>
      </c>
      <c r="I353" s="16">
        <v>0</v>
      </c>
      <c r="J353" s="16">
        <v>0</v>
      </c>
      <c r="K353" s="16">
        <v>0</v>
      </c>
      <c r="L353" s="16">
        <v>1</v>
      </c>
      <c r="M353" s="2">
        <f>VLOOKUP(RBStats[Year],Years[],2,FALSE)</f>
        <v>1</v>
      </c>
      <c r="N35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(547,1,547,1,0,0,0,0,0,0,0)</v>
      </c>
    </row>
    <row r="354" spans="1:14" x14ac:dyDescent="0.25">
      <c r="A354" s="22" t="s">
        <v>626</v>
      </c>
      <c r="B354" s="2">
        <f>VLOOKUP(A354,Players[Name]:Players[PlayerId],2,FALSE)</f>
        <v>558</v>
      </c>
      <c r="C354" s="16">
        <v>2017</v>
      </c>
      <c r="D354">
        <v>558</v>
      </c>
      <c r="E354">
        <v>0</v>
      </c>
      <c r="F354">
        <v>0</v>
      </c>
      <c r="G354">
        <v>0</v>
      </c>
      <c r="H354" s="16">
        <v>0</v>
      </c>
      <c r="I354" s="16">
        <v>0</v>
      </c>
      <c r="J354" s="16">
        <v>0</v>
      </c>
      <c r="K354" s="16">
        <v>0</v>
      </c>
      <c r="L354" s="16">
        <v>1</v>
      </c>
      <c r="M354" s="2">
        <f>VLOOKUP(RBStats[Year],Years[],2,FALSE)</f>
        <v>1</v>
      </c>
      <c r="N35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(558,1,558,1,0,0,0,0,0,0,0)</v>
      </c>
    </row>
    <row r="355" spans="1:14" x14ac:dyDescent="0.25">
      <c r="A355" s="22" t="s">
        <v>861</v>
      </c>
      <c r="B355" s="2">
        <f>VLOOKUP(A355,Players[Name]:Players[PlayerId],2,FALSE)</f>
        <v>559</v>
      </c>
      <c r="C355" s="16">
        <v>2017</v>
      </c>
      <c r="D355">
        <v>559</v>
      </c>
      <c r="E355">
        <v>0</v>
      </c>
      <c r="F355">
        <v>0</v>
      </c>
      <c r="G355">
        <v>0</v>
      </c>
      <c r="H355" s="16">
        <v>0</v>
      </c>
      <c r="I355" s="16">
        <v>0</v>
      </c>
      <c r="J355" s="16">
        <v>0</v>
      </c>
      <c r="K355" s="16">
        <v>0</v>
      </c>
      <c r="L355" s="16">
        <v>1</v>
      </c>
      <c r="M355" s="2">
        <f>VLOOKUP(RBStats[Year],Years[],2,FALSE)</f>
        <v>1</v>
      </c>
      <c r="N35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(559,1,559,1,0,0,0,0,0,0,0)</v>
      </c>
    </row>
    <row r="356" spans="1:14" x14ac:dyDescent="0.25">
      <c r="A356" s="22" t="s">
        <v>678</v>
      </c>
      <c r="B356" s="2">
        <f>VLOOKUP(A356,Players[Name]:Players[PlayerId],2,FALSE)</f>
        <v>563</v>
      </c>
      <c r="C356" s="16">
        <v>2017</v>
      </c>
      <c r="D356">
        <v>563</v>
      </c>
      <c r="E356">
        <v>0</v>
      </c>
      <c r="F356">
        <v>0</v>
      </c>
      <c r="G356">
        <v>0</v>
      </c>
      <c r="H356" s="16">
        <v>0</v>
      </c>
      <c r="I356" s="16">
        <v>0</v>
      </c>
      <c r="J356" s="16">
        <v>0</v>
      </c>
      <c r="K356" s="16">
        <v>0</v>
      </c>
      <c r="L356" s="16">
        <v>0</v>
      </c>
      <c r="M356" s="2">
        <f>VLOOKUP(RBStats[Year],Years[],2,FALSE)</f>
        <v>1</v>
      </c>
      <c r="N35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(563,1,563,0,0,0,0,0,0,0,0)</v>
      </c>
    </row>
    <row r="357" spans="1:14" x14ac:dyDescent="0.25">
      <c r="A357" s="22" t="s">
        <v>836</v>
      </c>
      <c r="B357" s="2">
        <f>VLOOKUP(A357,Players[Name]:Players[PlayerId],2,FALSE)</f>
        <v>565</v>
      </c>
      <c r="C357" s="16">
        <v>2017</v>
      </c>
      <c r="D357">
        <v>565</v>
      </c>
      <c r="E357">
        <v>0</v>
      </c>
      <c r="F357">
        <v>0</v>
      </c>
      <c r="G357">
        <v>0</v>
      </c>
      <c r="H357" s="16">
        <v>0</v>
      </c>
      <c r="I357" s="16">
        <v>0</v>
      </c>
      <c r="J357" s="16">
        <v>0</v>
      </c>
      <c r="K357" s="16">
        <v>0</v>
      </c>
      <c r="L357" s="16">
        <v>1</v>
      </c>
      <c r="M357" s="2">
        <f>VLOOKUP(RBStats[Year],Years[],2,FALSE)</f>
        <v>1</v>
      </c>
      <c r="N35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(565,1,565,1,0,0,0,0,0,0,0)</v>
      </c>
    </row>
    <row r="358" spans="1:14" x14ac:dyDescent="0.25">
      <c r="A358" s="22" t="s">
        <v>650</v>
      </c>
      <c r="B358" s="2">
        <f>VLOOKUP(A358,Players[Name]:Players[PlayerId],2,FALSE)</f>
        <v>574</v>
      </c>
      <c r="C358" s="16">
        <v>2017</v>
      </c>
      <c r="D358">
        <v>574</v>
      </c>
      <c r="E358">
        <v>0</v>
      </c>
      <c r="F358">
        <v>0</v>
      </c>
      <c r="G358">
        <v>0</v>
      </c>
      <c r="H358" s="16">
        <v>0</v>
      </c>
      <c r="I358" s="16">
        <v>0</v>
      </c>
      <c r="J358" s="16">
        <v>0</v>
      </c>
      <c r="K358" s="16">
        <v>0</v>
      </c>
      <c r="L358" s="16">
        <v>1</v>
      </c>
      <c r="M358" s="2">
        <f>VLOOKUP(RBStats[Year],Years[],2,FALSE)</f>
        <v>1</v>
      </c>
      <c r="N35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(574,1,574,1,0,0,0,0,0,0,0)</v>
      </c>
    </row>
    <row r="359" spans="1:14" x14ac:dyDescent="0.25">
      <c r="A359" s="22" t="s">
        <v>1239</v>
      </c>
      <c r="B359" s="2">
        <f>VLOOKUP(A359,Players[Name]:Players[PlayerId],2,FALSE)</f>
        <v>576</v>
      </c>
      <c r="C359" s="16">
        <v>2017</v>
      </c>
      <c r="D359">
        <v>576</v>
      </c>
      <c r="E359">
        <v>0</v>
      </c>
      <c r="F359">
        <v>0</v>
      </c>
      <c r="G359">
        <v>0</v>
      </c>
      <c r="H359" s="16">
        <v>0</v>
      </c>
      <c r="I359" s="16">
        <v>0</v>
      </c>
      <c r="J359" s="16">
        <v>0</v>
      </c>
      <c r="K359" s="16">
        <v>0</v>
      </c>
      <c r="L359" s="16">
        <v>0</v>
      </c>
      <c r="M359" s="2">
        <f>VLOOKUP(RBStats[Year],Years[],2,FALSE)</f>
        <v>1</v>
      </c>
      <c r="N35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(576,1,576,0,0,0,0,0,0,0,0)</v>
      </c>
    </row>
    <row r="360" spans="1:14" x14ac:dyDescent="0.25">
      <c r="A360" s="22" t="s">
        <v>95</v>
      </c>
      <c r="B360" s="2">
        <f>VLOOKUP(A360,Players[Name]:Players[PlayerId],2,FALSE)</f>
        <v>579</v>
      </c>
      <c r="C360" s="16">
        <v>2017</v>
      </c>
      <c r="D360">
        <v>579</v>
      </c>
      <c r="E360">
        <v>0</v>
      </c>
      <c r="F360">
        <v>0</v>
      </c>
      <c r="G360">
        <v>0</v>
      </c>
      <c r="H360" s="16">
        <v>0</v>
      </c>
      <c r="I360" s="16">
        <v>0</v>
      </c>
      <c r="J360" s="16">
        <v>0</v>
      </c>
      <c r="K360" s="16">
        <v>0</v>
      </c>
      <c r="L360" s="16">
        <v>0</v>
      </c>
      <c r="M360" s="2">
        <f>VLOOKUP(RBStats[Year],Years[],2,FALSE)</f>
        <v>1</v>
      </c>
      <c r="N36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(579,1,579,0,0,0,0,0,0,0,0)</v>
      </c>
    </row>
    <row r="361" spans="1:14" x14ac:dyDescent="0.25">
      <c r="A361" s="22" t="s">
        <v>95</v>
      </c>
      <c r="B361" s="2">
        <f>VLOOKUP(A361,Players[Name]:Players[PlayerId],2,FALSE)</f>
        <v>579</v>
      </c>
      <c r="C361" s="16">
        <v>2016</v>
      </c>
      <c r="D361">
        <v>275</v>
      </c>
      <c r="E361">
        <v>87</v>
      </c>
      <c r="F361">
        <v>291</v>
      </c>
      <c r="G361">
        <v>1</v>
      </c>
      <c r="H361" s="16">
        <v>20</v>
      </c>
      <c r="I361" s="16">
        <v>85</v>
      </c>
      <c r="J361" s="16">
        <v>0</v>
      </c>
      <c r="K361" s="16">
        <v>1</v>
      </c>
      <c r="L361" s="16">
        <v>63.7</v>
      </c>
      <c r="M361" s="2">
        <f>VLOOKUP(RBStats[Year],Years[],2,FALSE)</f>
        <v>2</v>
      </c>
      <c r="N36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(579,2,275,63.7,87,291,1,20,85,0,1)</v>
      </c>
    </row>
    <row r="362" spans="1:14" x14ac:dyDescent="0.25">
      <c r="A362" s="22" t="s">
        <v>95</v>
      </c>
      <c r="B362" s="2">
        <f>VLOOKUP(A362,Players[Name]:Players[PlayerId],2,FALSE)</f>
        <v>579</v>
      </c>
      <c r="C362" s="16">
        <v>2015</v>
      </c>
      <c r="D362">
        <v>132</v>
      </c>
      <c r="E362">
        <v>151</v>
      </c>
      <c r="F362">
        <v>641</v>
      </c>
      <c r="G362">
        <v>2</v>
      </c>
      <c r="H362" s="16">
        <v>31</v>
      </c>
      <c r="I362" s="16">
        <v>153</v>
      </c>
      <c r="J362" s="16">
        <v>0</v>
      </c>
      <c r="K362" s="16">
        <v>0</v>
      </c>
      <c r="L362" s="16">
        <v>128.91999999999999</v>
      </c>
      <c r="M362" s="2">
        <f>VLOOKUP(RBStats[Year],Years[],2,FALSE)</f>
        <v>3</v>
      </c>
      <c r="N36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(579,3,132,128.92,151,641,2,31,153,0,0)</v>
      </c>
    </row>
    <row r="363" spans="1:14" x14ac:dyDescent="0.25">
      <c r="A363" s="22" t="s">
        <v>95</v>
      </c>
      <c r="B363" s="2">
        <f>VLOOKUP(A363,Players[Name]:Players[PlayerId],2,FALSE)</f>
        <v>579</v>
      </c>
      <c r="C363" s="16">
        <v>2014</v>
      </c>
      <c r="D363">
        <v>32</v>
      </c>
      <c r="E363">
        <v>235</v>
      </c>
      <c r="F363">
        <v>1266</v>
      </c>
      <c r="G363">
        <v>8</v>
      </c>
      <c r="H363" s="16">
        <v>44</v>
      </c>
      <c r="I363" s="16">
        <v>263</v>
      </c>
      <c r="J363" s="16">
        <v>0</v>
      </c>
      <c r="K363" s="16">
        <v>0</v>
      </c>
      <c r="L363" s="21">
        <v>251.57</v>
      </c>
      <c r="M363" s="2">
        <f>VLOOKUP(RBStats[Year],Years[],2,FALSE)</f>
        <v>4</v>
      </c>
      <c r="N36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(579,4,32,251.57,235,1266,8,44,263,0,0)</v>
      </c>
    </row>
    <row r="364" spans="1:14" x14ac:dyDescent="0.25">
      <c r="A364" s="22" t="s">
        <v>95</v>
      </c>
      <c r="B364" s="2">
        <f>VLOOKUP(A364,Players[Name]:Players[PlayerId],2,FALSE)</f>
        <v>579</v>
      </c>
      <c r="C364" s="16">
        <v>2013</v>
      </c>
      <c r="D364">
        <v>1571</v>
      </c>
      <c r="E364">
        <v>6</v>
      </c>
      <c r="F364">
        <v>31</v>
      </c>
      <c r="G364">
        <v>0</v>
      </c>
      <c r="H364" s="16">
        <v>15</v>
      </c>
      <c r="I364" s="16">
        <v>82</v>
      </c>
      <c r="J364" s="16">
        <v>0</v>
      </c>
      <c r="K364" s="16">
        <v>0</v>
      </c>
      <c r="L364" s="21">
        <v>21.33</v>
      </c>
      <c r="M364" s="2">
        <f>VLOOKUP(RBStats[Year],Years[],2,FALSE)</f>
        <v>5</v>
      </c>
      <c r="N36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(579,5,1571,21.33,6,31,0,15,82,0,0)</v>
      </c>
    </row>
    <row r="365" spans="1:14" x14ac:dyDescent="0.25">
      <c r="A365" s="22" t="s">
        <v>627</v>
      </c>
      <c r="B365" s="2">
        <f>VLOOKUP(A365,Players[Name]:Players[PlayerId],2,FALSE)</f>
        <v>581</v>
      </c>
      <c r="C365" s="16">
        <v>2017</v>
      </c>
      <c r="D365">
        <v>581</v>
      </c>
      <c r="E365">
        <v>0</v>
      </c>
      <c r="F365">
        <v>0</v>
      </c>
      <c r="G365">
        <v>0</v>
      </c>
      <c r="H365" s="16">
        <v>0</v>
      </c>
      <c r="I365" s="16">
        <v>0</v>
      </c>
      <c r="J365" s="16">
        <v>0</v>
      </c>
      <c r="K365" s="16">
        <v>0</v>
      </c>
      <c r="L365" s="16">
        <v>0</v>
      </c>
      <c r="M365" s="2">
        <f>VLOOKUP(RBStats[Year],Years[],2,FALSE)</f>
        <v>1</v>
      </c>
      <c r="N36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(581,1,581,0,0,0,0,0,0,0,0)</v>
      </c>
    </row>
    <row r="366" spans="1:14" x14ac:dyDescent="0.25">
      <c r="A366" s="22" t="s">
        <v>872</v>
      </c>
      <c r="B366" s="2">
        <f>VLOOKUP(A366,Players[Name]:Players[PlayerId],2,FALSE)</f>
        <v>583</v>
      </c>
      <c r="C366" s="16">
        <v>2017</v>
      </c>
      <c r="D366">
        <v>583</v>
      </c>
      <c r="E366">
        <v>0</v>
      </c>
      <c r="F366">
        <v>0</v>
      </c>
      <c r="G366">
        <v>0</v>
      </c>
      <c r="H366" s="16">
        <v>0</v>
      </c>
      <c r="I366" s="16">
        <v>0</v>
      </c>
      <c r="J366" s="16">
        <v>0</v>
      </c>
      <c r="K366" s="16">
        <v>0</v>
      </c>
      <c r="L366" s="16">
        <v>0</v>
      </c>
      <c r="M366" s="2">
        <f>VLOOKUP(RBStats[Year],Years[],2,FALSE)</f>
        <v>1</v>
      </c>
      <c r="N36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(583,1,583,0,0,0,0,0,0,0,0)</v>
      </c>
    </row>
    <row r="367" spans="1:14" x14ac:dyDescent="0.25">
      <c r="A367" s="22" t="s">
        <v>649</v>
      </c>
      <c r="B367" s="2">
        <f>VLOOKUP(A367,Players[Name]:Players[PlayerId],2,FALSE)</f>
        <v>589</v>
      </c>
      <c r="C367" s="16">
        <v>2017</v>
      </c>
      <c r="D367">
        <v>589</v>
      </c>
      <c r="E367">
        <v>0</v>
      </c>
      <c r="F367">
        <v>0</v>
      </c>
      <c r="G367">
        <v>0</v>
      </c>
      <c r="H367" s="16">
        <v>0</v>
      </c>
      <c r="I367" s="16">
        <v>0</v>
      </c>
      <c r="J367" s="16">
        <v>0</v>
      </c>
      <c r="K367" s="16">
        <v>0</v>
      </c>
      <c r="L367" s="16">
        <v>0</v>
      </c>
      <c r="M367" s="2">
        <f>VLOOKUP(RBStats[Year],Years[],2,FALSE)</f>
        <v>1</v>
      </c>
      <c r="N36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(589,1,589,0,0,0,0,0,0,0,0)</v>
      </c>
    </row>
    <row r="368" spans="1:14" x14ac:dyDescent="0.25">
      <c r="A368" s="22" t="s">
        <v>969</v>
      </c>
      <c r="B368" s="2">
        <f>VLOOKUP(A368,Players[Name]:Players[PlayerId],2,FALSE)</f>
        <v>593</v>
      </c>
      <c r="C368" s="16">
        <v>2017</v>
      </c>
      <c r="D368">
        <v>593</v>
      </c>
      <c r="E368">
        <v>0</v>
      </c>
      <c r="F368">
        <v>0</v>
      </c>
      <c r="G368">
        <v>0</v>
      </c>
      <c r="H368" s="16">
        <v>0</v>
      </c>
      <c r="I368" s="16">
        <v>0</v>
      </c>
      <c r="J368" s="16">
        <v>0</v>
      </c>
      <c r="K368" s="16">
        <v>0</v>
      </c>
      <c r="L368" s="16">
        <v>0</v>
      </c>
      <c r="M368" s="2">
        <f>VLOOKUP(RBStats[Year],Years[],2,FALSE)</f>
        <v>1</v>
      </c>
      <c r="N36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(593,1,593,0,0,0,0,0,0,0,0)</v>
      </c>
    </row>
    <row r="369" spans="1:14" x14ac:dyDescent="0.25">
      <c r="A369" s="22" t="s">
        <v>918</v>
      </c>
      <c r="B369" s="2">
        <f>VLOOKUP(A369,Players[Name]:Players[PlayerId],2,FALSE)</f>
        <v>595</v>
      </c>
      <c r="C369" s="16">
        <v>2017</v>
      </c>
      <c r="D369">
        <v>595</v>
      </c>
      <c r="E369">
        <v>0</v>
      </c>
      <c r="F369">
        <v>0</v>
      </c>
      <c r="G369">
        <v>0</v>
      </c>
      <c r="H369" s="16">
        <v>0</v>
      </c>
      <c r="I369" s="16">
        <v>0</v>
      </c>
      <c r="J369" s="16">
        <v>0</v>
      </c>
      <c r="K369" s="16">
        <v>0</v>
      </c>
      <c r="L369" s="16">
        <v>0</v>
      </c>
      <c r="M369" s="2">
        <f>VLOOKUP(RBStats[Year],Years[],2,FALSE)</f>
        <v>1</v>
      </c>
      <c r="N36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(595,1,595,0,0,0,0,0,0,0,0)</v>
      </c>
    </row>
    <row r="370" spans="1:14" x14ac:dyDescent="0.25">
      <c r="A370" s="22" t="s">
        <v>1149</v>
      </c>
      <c r="B370" s="2">
        <f>VLOOKUP(A370,Players[Name]:Players[PlayerId],2,FALSE)</f>
        <v>598</v>
      </c>
      <c r="C370" s="16">
        <v>2017</v>
      </c>
      <c r="D370">
        <v>598</v>
      </c>
      <c r="E370">
        <v>0</v>
      </c>
      <c r="F370">
        <v>0</v>
      </c>
      <c r="G370">
        <v>0</v>
      </c>
      <c r="H370" s="16">
        <v>0</v>
      </c>
      <c r="I370" s="16">
        <v>0</v>
      </c>
      <c r="J370" s="16">
        <v>0</v>
      </c>
      <c r="K370" s="16">
        <v>0</v>
      </c>
      <c r="L370" s="16">
        <v>0</v>
      </c>
      <c r="M370" s="2">
        <f>VLOOKUP(RBStats[Year],Years[],2,FALSE)</f>
        <v>1</v>
      </c>
      <c r="N37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(598,1,598,0,0,0,0,0,0,0,0)</v>
      </c>
    </row>
    <row r="371" spans="1:14" x14ac:dyDescent="0.25">
      <c r="A371" s="22" t="s">
        <v>568</v>
      </c>
      <c r="B371" s="2">
        <f>VLOOKUP(A371,Players[Name]:Players[PlayerId],2,FALSE)</f>
        <v>599</v>
      </c>
      <c r="C371" s="16">
        <v>2017</v>
      </c>
      <c r="D371">
        <v>599</v>
      </c>
      <c r="E371">
        <v>0</v>
      </c>
      <c r="F371">
        <v>0</v>
      </c>
      <c r="G371">
        <v>0</v>
      </c>
      <c r="H371" s="16">
        <v>0</v>
      </c>
      <c r="I371" s="16">
        <v>0</v>
      </c>
      <c r="J371" s="16">
        <v>0</v>
      </c>
      <c r="K371" s="16">
        <v>0</v>
      </c>
      <c r="L371" s="16">
        <v>0</v>
      </c>
      <c r="M371" s="2">
        <f>VLOOKUP(RBStats[Year],Years[],2,FALSE)</f>
        <v>1</v>
      </c>
      <c r="N37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(599,1,599,0,0,0,0,0,0,0,0)</v>
      </c>
    </row>
    <row r="372" spans="1:14" x14ac:dyDescent="0.25">
      <c r="A372" s="22" t="s">
        <v>568</v>
      </c>
      <c r="B372" s="2">
        <f>VLOOKUP(A372,Players[Name]:Players[PlayerId],2,FALSE)</f>
        <v>599</v>
      </c>
      <c r="C372" s="16">
        <v>2016</v>
      </c>
      <c r="D372">
        <v>182</v>
      </c>
      <c r="E372">
        <v>74</v>
      </c>
      <c r="F372">
        <v>196</v>
      </c>
      <c r="G372">
        <v>4</v>
      </c>
      <c r="H372" s="16">
        <v>29</v>
      </c>
      <c r="I372" s="16">
        <v>263</v>
      </c>
      <c r="J372" s="16">
        <v>2</v>
      </c>
      <c r="K372" s="16">
        <v>1</v>
      </c>
      <c r="L372" s="16">
        <v>101.82</v>
      </c>
      <c r="M372" s="2">
        <f>VLOOKUP(RBStats[Year],Years[],2,FALSE)</f>
        <v>2</v>
      </c>
      <c r="N37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(599,2,182,101.82,74,196,4,29,263,2,1)</v>
      </c>
    </row>
    <row r="373" spans="1:14" x14ac:dyDescent="0.25">
      <c r="A373" s="22" t="s">
        <v>568</v>
      </c>
      <c r="B373" s="2">
        <f>VLOOKUP(A373,Players[Name]:Players[PlayerId],2,FALSE)</f>
        <v>599</v>
      </c>
      <c r="C373" s="16">
        <v>2015</v>
      </c>
      <c r="D373">
        <v>238</v>
      </c>
      <c r="E373">
        <v>78</v>
      </c>
      <c r="F373">
        <v>273</v>
      </c>
      <c r="G373">
        <v>1</v>
      </c>
      <c r="H373" s="16">
        <v>27</v>
      </c>
      <c r="I373" s="16">
        <v>176</v>
      </c>
      <c r="J373" s="16">
        <v>0</v>
      </c>
      <c r="K373" s="16">
        <v>0</v>
      </c>
      <c r="L373" s="16">
        <v>73.19</v>
      </c>
      <c r="M373" s="2">
        <f>VLOOKUP(RBStats[Year],Years[],2,FALSE)</f>
        <v>3</v>
      </c>
      <c r="N37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(599,3,238,73.19,78,273,1,27,176,0,0)</v>
      </c>
    </row>
    <row r="374" spans="1:14" x14ac:dyDescent="0.25">
      <c r="A374" s="22" t="s">
        <v>756</v>
      </c>
      <c r="B374" s="2">
        <f>VLOOKUP(A374,Players[Name]:Players[PlayerId],2,FALSE)</f>
        <v>606</v>
      </c>
      <c r="C374" s="16">
        <v>2017</v>
      </c>
      <c r="D374">
        <v>606</v>
      </c>
      <c r="E374">
        <v>0</v>
      </c>
      <c r="F374">
        <v>0</v>
      </c>
      <c r="G374">
        <v>0</v>
      </c>
      <c r="H374" s="16">
        <v>0</v>
      </c>
      <c r="I374" s="16">
        <v>0</v>
      </c>
      <c r="J374" s="16">
        <v>0</v>
      </c>
      <c r="K374" s="16">
        <v>0</v>
      </c>
      <c r="L374" s="16">
        <v>0</v>
      </c>
      <c r="M374" s="2">
        <f>VLOOKUP(RBStats[Year],Years[],2,FALSE)</f>
        <v>1</v>
      </c>
      <c r="N37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(606,1,606,0,0,0,0,0,0,0,0)</v>
      </c>
    </row>
    <row r="375" spans="1:14" x14ac:dyDescent="0.25">
      <c r="A375" s="22" t="s">
        <v>167</v>
      </c>
      <c r="B375" s="2">
        <f>VLOOKUP(A375,Players[Name]:Players[PlayerId],2,FALSE)</f>
        <v>611</v>
      </c>
      <c r="C375" s="16">
        <v>2017</v>
      </c>
      <c r="D375">
        <v>611</v>
      </c>
      <c r="E375">
        <v>0</v>
      </c>
      <c r="F375">
        <v>0</v>
      </c>
      <c r="G375">
        <v>0</v>
      </c>
      <c r="H375" s="16">
        <v>0</v>
      </c>
      <c r="I375" s="16">
        <v>0</v>
      </c>
      <c r="J375" s="16">
        <v>0</v>
      </c>
      <c r="K375" s="16">
        <v>0</v>
      </c>
      <c r="L375" s="16">
        <v>0</v>
      </c>
      <c r="M375" s="2">
        <f>VLOOKUP(RBStats[Year],Years[],2,FALSE)</f>
        <v>1</v>
      </c>
      <c r="N37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(611,1,611,0,0,0,0,0,0,0,0)</v>
      </c>
    </row>
    <row r="376" spans="1:14" x14ac:dyDescent="0.25">
      <c r="A376" s="22" t="s">
        <v>167</v>
      </c>
      <c r="B376" s="2">
        <f>VLOOKUP(A376,Players[Name]:Players[PlayerId],2,FALSE)</f>
        <v>611</v>
      </c>
      <c r="C376" s="16">
        <v>2015</v>
      </c>
      <c r="D376">
        <v>256</v>
      </c>
      <c r="E376">
        <v>10</v>
      </c>
      <c r="F376">
        <v>36</v>
      </c>
      <c r="G376">
        <v>0</v>
      </c>
      <c r="H376" s="16">
        <v>30</v>
      </c>
      <c r="I376" s="16">
        <v>269</v>
      </c>
      <c r="J376" s="16">
        <v>3</v>
      </c>
      <c r="K376" s="16">
        <v>0</v>
      </c>
      <c r="L376" s="16">
        <v>63.06</v>
      </c>
      <c r="M376" s="2">
        <f>VLOOKUP(RBStats[Year],Years[],2,FALSE)</f>
        <v>3</v>
      </c>
      <c r="N37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(611,3,256,63.06,10,36,0,30,269,3,0)</v>
      </c>
    </row>
    <row r="377" spans="1:14" x14ac:dyDescent="0.25">
      <c r="A377" s="22" t="s">
        <v>167</v>
      </c>
      <c r="B377" s="2">
        <f>VLOOKUP(A377,Players[Name]:Players[PlayerId],2,FALSE)</f>
        <v>611</v>
      </c>
      <c r="C377" s="16">
        <v>2014</v>
      </c>
      <c r="D377">
        <v>1450</v>
      </c>
      <c r="E377">
        <v>21</v>
      </c>
      <c r="F377">
        <v>85</v>
      </c>
      <c r="G377">
        <v>0</v>
      </c>
      <c r="H377" s="16">
        <v>37</v>
      </c>
      <c r="I377" s="16">
        <v>265</v>
      </c>
      <c r="J377" s="16">
        <v>1</v>
      </c>
      <c r="K377" s="16">
        <v>1</v>
      </c>
      <c r="L377" s="21">
        <v>61.1</v>
      </c>
      <c r="M377" s="2">
        <f>VLOOKUP(RBStats[Year],Years[],2,FALSE)</f>
        <v>4</v>
      </c>
      <c r="N37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(611,4,1450,61.1,21,85,0,37,265,1,1)</v>
      </c>
    </row>
    <row r="378" spans="1:14" x14ac:dyDescent="0.25">
      <c r="A378" s="22" t="s">
        <v>167</v>
      </c>
      <c r="B378" s="2">
        <f>VLOOKUP(A378,Players[Name]:Players[PlayerId],2,FALSE)</f>
        <v>611</v>
      </c>
      <c r="C378" s="16">
        <v>2013</v>
      </c>
      <c r="D378">
        <v>176</v>
      </c>
      <c r="E378">
        <v>46</v>
      </c>
      <c r="F378">
        <v>218</v>
      </c>
      <c r="G378">
        <v>2</v>
      </c>
      <c r="H378" s="16">
        <v>32</v>
      </c>
      <c r="I378" s="16">
        <v>331</v>
      </c>
      <c r="J378" s="16">
        <v>2</v>
      </c>
      <c r="K378" s="16">
        <v>0</v>
      </c>
      <c r="L378" s="21">
        <v>97.08</v>
      </c>
      <c r="M378" s="2">
        <f>VLOOKUP(RBStats[Year],Years[],2,FALSE)</f>
        <v>5</v>
      </c>
      <c r="N37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(611,5,176,97.08,46,218,2,32,331,2,0)</v>
      </c>
    </row>
    <row r="379" spans="1:14" x14ac:dyDescent="0.25">
      <c r="A379" s="22" t="s">
        <v>930</v>
      </c>
      <c r="B379" s="2">
        <f>VLOOKUP(A379,Players[Name]:Players[PlayerId],2,FALSE)</f>
        <v>612</v>
      </c>
      <c r="C379" s="16">
        <v>2017</v>
      </c>
      <c r="D379">
        <v>612</v>
      </c>
      <c r="E379">
        <v>0</v>
      </c>
      <c r="F379">
        <v>0</v>
      </c>
      <c r="G379">
        <v>0</v>
      </c>
      <c r="H379" s="16">
        <v>0</v>
      </c>
      <c r="I379" s="16">
        <v>0</v>
      </c>
      <c r="J379" s="16">
        <v>0</v>
      </c>
      <c r="K379" s="16">
        <v>0</v>
      </c>
      <c r="L379" s="16">
        <v>1</v>
      </c>
      <c r="M379" s="2">
        <f>VLOOKUP(RBStats[Year],Years[],2,FALSE)</f>
        <v>1</v>
      </c>
      <c r="N37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(612,1,612,1,0,0,0,0,0,0,0)</v>
      </c>
    </row>
    <row r="380" spans="1:14" x14ac:dyDescent="0.25">
      <c r="A380" s="22" t="s">
        <v>648</v>
      </c>
      <c r="B380" s="2">
        <f>VLOOKUP(A380,Players[Name]:Players[PlayerId],2,FALSE)</f>
        <v>614</v>
      </c>
      <c r="C380" s="16">
        <v>2017</v>
      </c>
      <c r="D380">
        <v>614</v>
      </c>
      <c r="E380">
        <v>0</v>
      </c>
      <c r="F380">
        <v>0</v>
      </c>
      <c r="G380">
        <v>0</v>
      </c>
      <c r="H380" s="16">
        <v>0</v>
      </c>
      <c r="I380" s="16">
        <v>0</v>
      </c>
      <c r="J380" s="16">
        <v>0</v>
      </c>
      <c r="K380" s="16">
        <v>0</v>
      </c>
      <c r="L380" s="16">
        <v>0</v>
      </c>
      <c r="M380" s="2">
        <f>VLOOKUP(RBStats[Year],Years[],2,FALSE)</f>
        <v>1</v>
      </c>
      <c r="N38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(614,1,614,0,0,0,0,0,0,0,0)</v>
      </c>
    </row>
    <row r="381" spans="1:14" x14ac:dyDescent="0.25">
      <c r="A381" s="22" t="s">
        <v>646</v>
      </c>
      <c r="B381" s="2">
        <f>VLOOKUP(A381,Players[Name]:Players[PlayerId],2,FALSE)</f>
        <v>618</v>
      </c>
      <c r="C381" s="16">
        <v>2017</v>
      </c>
      <c r="D381">
        <v>618</v>
      </c>
      <c r="E381">
        <v>0</v>
      </c>
      <c r="F381">
        <v>0</v>
      </c>
      <c r="G381">
        <v>0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2">
        <f>VLOOKUP(RBStats[Year],Years[],2,FALSE)</f>
        <v>1</v>
      </c>
      <c r="N38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(618,1,618,0,0,0,0,0,0,0,0)</v>
      </c>
    </row>
    <row r="382" spans="1:14" x14ac:dyDescent="0.25">
      <c r="A382" s="22" t="s">
        <v>1285</v>
      </c>
      <c r="B382" s="2">
        <f>VLOOKUP(A382,Players[Name]:Players[PlayerId],2,FALSE)</f>
        <v>619</v>
      </c>
      <c r="C382" s="16">
        <v>2017</v>
      </c>
      <c r="D382">
        <v>619</v>
      </c>
      <c r="E382">
        <v>0</v>
      </c>
      <c r="F382">
        <v>0</v>
      </c>
      <c r="G382">
        <v>0</v>
      </c>
      <c r="H382" s="16">
        <v>0</v>
      </c>
      <c r="I382" s="16">
        <v>0</v>
      </c>
      <c r="J382" s="16">
        <v>0</v>
      </c>
      <c r="K382" s="16">
        <v>0</v>
      </c>
      <c r="L382" s="16">
        <v>0</v>
      </c>
      <c r="M382" s="2">
        <f>VLOOKUP(RBStats[Year],Years[],2,FALSE)</f>
        <v>1</v>
      </c>
      <c r="N38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(619,1,619,0,0,0,0,0,0,0,0)</v>
      </c>
    </row>
    <row r="383" spans="1:14" x14ac:dyDescent="0.25">
      <c r="A383" s="22" t="s">
        <v>973</v>
      </c>
      <c r="B383" s="2">
        <f>VLOOKUP(A383,Players[Name]:Players[PlayerId],2,FALSE)</f>
        <v>624</v>
      </c>
      <c r="C383" s="16">
        <v>2017</v>
      </c>
      <c r="D383">
        <v>624</v>
      </c>
      <c r="E383">
        <v>0</v>
      </c>
      <c r="F383">
        <v>0</v>
      </c>
      <c r="G383">
        <v>0</v>
      </c>
      <c r="H383" s="16">
        <v>0</v>
      </c>
      <c r="I383" s="16">
        <v>0</v>
      </c>
      <c r="J383" s="16">
        <v>0</v>
      </c>
      <c r="K383" s="16">
        <v>0</v>
      </c>
      <c r="L383" s="16">
        <v>1</v>
      </c>
      <c r="M383" s="2">
        <f>VLOOKUP(RBStats[Year],Years[],2,FALSE)</f>
        <v>1</v>
      </c>
      <c r="N38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(624,1,624,1,0,0,0,0,0,0,0)</v>
      </c>
    </row>
    <row r="384" spans="1:14" x14ac:dyDescent="0.25">
      <c r="A384" s="22" t="s">
        <v>1211</v>
      </c>
      <c r="B384" s="2">
        <f>VLOOKUP(A384,Players[Name]:Players[PlayerId],2,FALSE)</f>
        <v>626</v>
      </c>
      <c r="C384" s="16">
        <v>2017</v>
      </c>
      <c r="D384">
        <v>626</v>
      </c>
      <c r="E384">
        <v>0</v>
      </c>
      <c r="F384">
        <v>0</v>
      </c>
      <c r="G384">
        <v>0</v>
      </c>
      <c r="H384" s="16">
        <v>0</v>
      </c>
      <c r="I384" s="16">
        <v>0</v>
      </c>
      <c r="J384" s="16">
        <v>0</v>
      </c>
      <c r="K384" s="16">
        <v>0</v>
      </c>
      <c r="L384" s="16">
        <v>1</v>
      </c>
      <c r="M384" s="2">
        <f>VLOOKUP(RBStats[Year],Years[],2,FALSE)</f>
        <v>1</v>
      </c>
      <c r="N38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(626,1,626,1,0,0,0,0,0,0,0)</v>
      </c>
    </row>
    <row r="385" spans="1:14" x14ac:dyDescent="0.25">
      <c r="A385" s="22" t="s">
        <v>697</v>
      </c>
      <c r="B385" s="2">
        <f>VLOOKUP(A385,Players[Name]:Players[PlayerId],2,FALSE)</f>
        <v>629</v>
      </c>
      <c r="C385" s="16">
        <v>2017</v>
      </c>
      <c r="D385">
        <v>629</v>
      </c>
      <c r="E385">
        <v>0</v>
      </c>
      <c r="F385">
        <v>0</v>
      </c>
      <c r="G385">
        <v>0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2">
        <f>VLOOKUP(RBStats[Year],Years[],2,FALSE)</f>
        <v>1</v>
      </c>
      <c r="N38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(629,1,629,0,0,0,0,0,0,0,0)</v>
      </c>
    </row>
    <row r="386" spans="1:14" x14ac:dyDescent="0.25">
      <c r="A386" s="22" t="s">
        <v>875</v>
      </c>
      <c r="B386" s="2">
        <f>VLOOKUP(A386,Players[Name]:Players[PlayerId],2,FALSE)</f>
        <v>633</v>
      </c>
      <c r="C386" s="16">
        <v>2017</v>
      </c>
      <c r="D386">
        <v>633</v>
      </c>
      <c r="E386">
        <v>0</v>
      </c>
      <c r="F386">
        <v>0</v>
      </c>
      <c r="G386">
        <v>0</v>
      </c>
      <c r="H386" s="16">
        <v>0</v>
      </c>
      <c r="I386" s="16">
        <v>0</v>
      </c>
      <c r="J386" s="16">
        <v>0</v>
      </c>
      <c r="K386" s="16">
        <v>0</v>
      </c>
      <c r="L386" s="16">
        <v>0</v>
      </c>
      <c r="M386" s="2">
        <f>VLOOKUP(RBStats[Year],Years[],2,FALSE)</f>
        <v>1</v>
      </c>
      <c r="N38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(633,1,633,0,0,0,0,0,0,0,0)</v>
      </c>
    </row>
    <row r="387" spans="1:14" x14ac:dyDescent="0.25">
      <c r="A387" s="22" t="s">
        <v>1171</v>
      </c>
      <c r="B387" s="2">
        <f>VLOOKUP(A387,Players[Name]:Players[PlayerId],2,FALSE)</f>
        <v>646</v>
      </c>
      <c r="C387" s="16">
        <v>2017</v>
      </c>
      <c r="D387">
        <v>646</v>
      </c>
      <c r="E387">
        <v>0</v>
      </c>
      <c r="F387">
        <v>0</v>
      </c>
      <c r="G387">
        <v>0</v>
      </c>
      <c r="H387" s="16">
        <v>0</v>
      </c>
      <c r="I387" s="16">
        <v>0</v>
      </c>
      <c r="J387" s="16">
        <v>0</v>
      </c>
      <c r="K387" s="16">
        <v>0</v>
      </c>
      <c r="L387" s="16">
        <v>0</v>
      </c>
      <c r="M387" s="2">
        <f>VLOOKUP(RBStats[Year],Years[],2,FALSE)</f>
        <v>1</v>
      </c>
      <c r="N38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(646,1,646,0,0,0,0,0,0,0,0)</v>
      </c>
    </row>
    <row r="388" spans="1:14" x14ac:dyDescent="0.25">
      <c r="A388" s="22" t="s">
        <v>1215</v>
      </c>
      <c r="B388" s="2">
        <f>VLOOKUP(A388,Players[Name]:Players[PlayerId],2,FALSE)</f>
        <v>650</v>
      </c>
      <c r="C388" s="16">
        <v>2017</v>
      </c>
      <c r="D388">
        <v>650</v>
      </c>
      <c r="E388">
        <v>0</v>
      </c>
      <c r="F388">
        <v>0</v>
      </c>
      <c r="G388">
        <v>0</v>
      </c>
      <c r="H388" s="16">
        <v>0</v>
      </c>
      <c r="I388" s="16">
        <v>0</v>
      </c>
      <c r="J388" s="16">
        <v>0</v>
      </c>
      <c r="K388" s="16">
        <v>0</v>
      </c>
      <c r="L388" s="16">
        <v>1</v>
      </c>
      <c r="M388" s="2">
        <f>VLOOKUP(RBStats[Year],Years[],2,FALSE)</f>
        <v>1</v>
      </c>
      <c r="N38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(650,1,650,1,0,0,0,0,0,0,0)</v>
      </c>
    </row>
    <row r="389" spans="1:14" x14ac:dyDescent="0.25">
      <c r="A389" s="22" t="s">
        <v>647</v>
      </c>
      <c r="B389" s="2">
        <f>VLOOKUP(A389,Players[Name]:Players[PlayerId],2,FALSE)</f>
        <v>666</v>
      </c>
      <c r="C389" s="16">
        <v>2017</v>
      </c>
      <c r="D389">
        <v>666</v>
      </c>
      <c r="E389">
        <v>0</v>
      </c>
      <c r="F389">
        <v>0</v>
      </c>
      <c r="G389">
        <v>0</v>
      </c>
      <c r="H389" s="16">
        <v>0</v>
      </c>
      <c r="I389" s="16">
        <v>0</v>
      </c>
      <c r="J389" s="16">
        <v>0</v>
      </c>
      <c r="K389" s="16">
        <v>0</v>
      </c>
      <c r="L389" s="16">
        <v>0</v>
      </c>
      <c r="M389" s="2">
        <f>VLOOKUP(RBStats[Year],Years[],2,FALSE)</f>
        <v>1</v>
      </c>
      <c r="N38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(666,1,666,0,0,0,0,0,0,0,0)</v>
      </c>
    </row>
    <row r="390" spans="1:14" x14ac:dyDescent="0.25">
      <c r="A390" s="22" t="s">
        <v>179</v>
      </c>
      <c r="B390" s="2">
        <f>VLOOKUP(A390,Players[Name]:Players[PlayerId],2,FALSE)</f>
        <v>667</v>
      </c>
      <c r="C390" s="16">
        <v>2017</v>
      </c>
      <c r="D390">
        <v>667</v>
      </c>
      <c r="E390">
        <v>0</v>
      </c>
      <c r="F390">
        <v>0</v>
      </c>
      <c r="G390">
        <v>0</v>
      </c>
      <c r="H390" s="16">
        <v>0</v>
      </c>
      <c r="I390" s="16">
        <v>0</v>
      </c>
      <c r="J390" s="16">
        <v>0</v>
      </c>
      <c r="K390" s="16">
        <v>0</v>
      </c>
      <c r="L390" s="16">
        <v>0</v>
      </c>
      <c r="M390" s="2">
        <f>VLOOKUP(RBStats[Year],Years[],2,FALSE)</f>
        <v>1</v>
      </c>
      <c r="N39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(667,1,667,0,0,0,0,0,0,0,0)</v>
      </c>
    </row>
    <row r="391" spans="1:14" x14ac:dyDescent="0.25">
      <c r="A391" s="22" t="s">
        <v>179</v>
      </c>
      <c r="B391" s="2">
        <f>VLOOKUP(A391,Players[Name]:Players[PlayerId],2,FALSE)</f>
        <v>667</v>
      </c>
      <c r="C391" s="16">
        <v>2016</v>
      </c>
      <c r="D391">
        <v>372</v>
      </c>
      <c r="E391">
        <v>41</v>
      </c>
      <c r="F391">
        <v>131</v>
      </c>
      <c r="G391">
        <v>0</v>
      </c>
      <c r="H391" s="16">
        <v>7</v>
      </c>
      <c r="I391" s="16">
        <v>93</v>
      </c>
      <c r="J391" s="16">
        <v>0</v>
      </c>
      <c r="K391" s="16">
        <v>0</v>
      </c>
      <c r="L391" s="16">
        <v>27.52</v>
      </c>
      <c r="M391" s="2">
        <f>VLOOKUP(RBStats[Year],Years[],2,FALSE)</f>
        <v>2</v>
      </c>
      <c r="N39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(667,2,372,27.52,41,131,0,7,93,0,0)</v>
      </c>
    </row>
    <row r="392" spans="1:14" x14ac:dyDescent="0.25">
      <c r="A392" s="22" t="s">
        <v>179</v>
      </c>
      <c r="B392" s="2">
        <f>VLOOKUP(A392,Players[Name]:Players[PlayerId],2,FALSE)</f>
        <v>667</v>
      </c>
      <c r="C392" s="16">
        <v>2015</v>
      </c>
      <c r="D392">
        <v>55</v>
      </c>
      <c r="E392">
        <v>207</v>
      </c>
      <c r="F392">
        <v>863</v>
      </c>
      <c r="G392">
        <v>7</v>
      </c>
      <c r="H392" s="16">
        <v>24</v>
      </c>
      <c r="I392" s="16">
        <v>111</v>
      </c>
      <c r="J392" s="16">
        <v>0</v>
      </c>
      <c r="K392" s="16">
        <v>1</v>
      </c>
      <c r="L392" s="16">
        <v>183.34</v>
      </c>
      <c r="M392" s="2">
        <f>VLOOKUP(RBStats[Year],Years[],2,FALSE)</f>
        <v>3</v>
      </c>
      <c r="N39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(667,3,55,183.34,207,863,7,24,111,0,1)</v>
      </c>
    </row>
    <row r="393" spans="1:14" x14ac:dyDescent="0.25">
      <c r="A393" s="22" t="s">
        <v>179</v>
      </c>
      <c r="B393" s="2">
        <f>VLOOKUP(A393,Players[Name]:Players[PlayerId],2,FALSE)</f>
        <v>667</v>
      </c>
      <c r="C393" s="16">
        <v>2014</v>
      </c>
      <c r="D393">
        <v>170</v>
      </c>
      <c r="E393">
        <v>106</v>
      </c>
      <c r="F393">
        <v>434</v>
      </c>
      <c r="G393">
        <v>3</v>
      </c>
      <c r="H393" s="16">
        <v>21</v>
      </c>
      <c r="I393" s="16">
        <v>139</v>
      </c>
      <c r="J393" s="16">
        <v>1</v>
      </c>
      <c r="K393" s="16">
        <v>0</v>
      </c>
      <c r="L393" s="21">
        <v>108.76</v>
      </c>
      <c r="M393" s="2">
        <f>VLOOKUP(RBStats[Year],Years[],2,FALSE)</f>
        <v>4</v>
      </c>
      <c r="N39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(667,4,170,108.76,106,434,3,21,139,1,0)</v>
      </c>
    </row>
    <row r="394" spans="1:14" x14ac:dyDescent="0.25">
      <c r="A394" s="22" t="s">
        <v>179</v>
      </c>
      <c r="B394" s="2">
        <f>VLOOKUP(A394,Players[Name]:Players[PlayerId],2,FALSE)</f>
        <v>667</v>
      </c>
      <c r="C394" s="16">
        <v>2013</v>
      </c>
      <c r="D394">
        <v>1421</v>
      </c>
      <c r="E394">
        <v>55</v>
      </c>
      <c r="F394">
        <v>218</v>
      </c>
      <c r="G394">
        <v>1</v>
      </c>
      <c r="H394" s="16">
        <v>12</v>
      </c>
      <c r="I394" s="16">
        <v>119</v>
      </c>
      <c r="J394" s="16">
        <v>0</v>
      </c>
      <c r="K394" s="16">
        <v>1</v>
      </c>
      <c r="L394" s="21">
        <v>45.41</v>
      </c>
      <c r="M394" s="2">
        <f>VLOOKUP(RBStats[Year],Years[],2,FALSE)</f>
        <v>5</v>
      </c>
      <c r="N39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(667,5,1421,45.41,55,218,1,12,119,0,1)</v>
      </c>
    </row>
    <row r="395" spans="1:14" x14ac:dyDescent="0.25">
      <c r="A395" s="22" t="s">
        <v>747</v>
      </c>
      <c r="B395" s="2">
        <f>VLOOKUP(A395,Players[Name]:Players[PlayerId],2,FALSE)</f>
        <v>673</v>
      </c>
      <c r="C395" s="16">
        <v>2017</v>
      </c>
      <c r="D395">
        <v>673</v>
      </c>
      <c r="E395">
        <v>0</v>
      </c>
      <c r="F395">
        <v>0</v>
      </c>
      <c r="G395">
        <v>0</v>
      </c>
      <c r="H395" s="16">
        <v>0</v>
      </c>
      <c r="I395" s="16">
        <v>0</v>
      </c>
      <c r="J395" s="16">
        <v>0</v>
      </c>
      <c r="K395" s="16">
        <v>0</v>
      </c>
      <c r="L395" s="16">
        <v>0</v>
      </c>
      <c r="M395" s="2">
        <f>VLOOKUP(RBStats[Year],Years[],2,FALSE)</f>
        <v>1</v>
      </c>
      <c r="N39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(673,1,673,0,0,0,0,0,0,0,0)</v>
      </c>
    </row>
    <row r="396" spans="1:14" x14ac:dyDescent="0.25">
      <c r="A396" s="22" t="s">
        <v>759</v>
      </c>
      <c r="B396" s="2">
        <f>VLOOKUP(A396,Players[Name]:Players[PlayerId],2,FALSE)</f>
        <v>677</v>
      </c>
      <c r="C396" s="16">
        <v>2017</v>
      </c>
      <c r="D396">
        <v>677</v>
      </c>
      <c r="E396">
        <v>0</v>
      </c>
      <c r="F396">
        <v>0</v>
      </c>
      <c r="G396">
        <v>0</v>
      </c>
      <c r="H396" s="16">
        <v>0</v>
      </c>
      <c r="I396" s="16">
        <v>0</v>
      </c>
      <c r="J396" s="16">
        <v>0</v>
      </c>
      <c r="K396" s="16">
        <v>0</v>
      </c>
      <c r="L396" s="16">
        <v>0</v>
      </c>
      <c r="M396" s="2">
        <f>VLOOKUP(RBStats[Year],Years[],2,FALSE)</f>
        <v>1</v>
      </c>
      <c r="N39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(677,1,677,0,0,0,0,0,0,0,0)</v>
      </c>
    </row>
    <row r="397" spans="1:14" x14ac:dyDescent="0.25">
      <c r="A397" s="22" t="s">
        <v>888</v>
      </c>
      <c r="B397" s="2">
        <f>VLOOKUP(A397,Players[Name]:Players[PlayerId],2,FALSE)</f>
        <v>680</v>
      </c>
      <c r="C397" s="16">
        <v>2017</v>
      </c>
      <c r="D397">
        <v>680</v>
      </c>
      <c r="E397">
        <v>0</v>
      </c>
      <c r="F397">
        <v>0</v>
      </c>
      <c r="G397">
        <v>0</v>
      </c>
      <c r="H397" s="16">
        <v>0</v>
      </c>
      <c r="I397" s="16">
        <v>0</v>
      </c>
      <c r="J397" s="16">
        <v>0</v>
      </c>
      <c r="K397" s="16">
        <v>0</v>
      </c>
      <c r="L397" s="16">
        <v>1</v>
      </c>
      <c r="M397" s="2">
        <f>VLOOKUP(RBStats[Year],Years[],2,FALSE)</f>
        <v>1</v>
      </c>
      <c r="N39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(680,1,680,1,0,0,0,0,0,0,0)</v>
      </c>
    </row>
    <row r="398" spans="1:14" x14ac:dyDescent="0.25">
      <c r="A398" s="22" t="s">
        <v>789</v>
      </c>
      <c r="B398" s="2">
        <f>VLOOKUP(A398,Players[Name]:Players[PlayerId],2,FALSE)</f>
        <v>684</v>
      </c>
      <c r="C398" s="16">
        <v>2017</v>
      </c>
      <c r="D398">
        <v>684</v>
      </c>
      <c r="E398">
        <v>0</v>
      </c>
      <c r="F398">
        <v>0</v>
      </c>
      <c r="G398">
        <v>0</v>
      </c>
      <c r="H398" s="16">
        <v>0</v>
      </c>
      <c r="I398" s="16">
        <v>0</v>
      </c>
      <c r="J398" s="16">
        <v>0</v>
      </c>
      <c r="K398" s="16">
        <v>0</v>
      </c>
      <c r="L398" s="16">
        <v>1</v>
      </c>
      <c r="M398" s="2">
        <f>VLOOKUP(RBStats[Year],Years[],2,FALSE)</f>
        <v>1</v>
      </c>
      <c r="N39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(684,1,684,1,0,0,0,0,0,0,0)</v>
      </c>
    </row>
    <row r="399" spans="1:14" x14ac:dyDescent="0.25">
      <c r="A399" s="22" t="s">
        <v>760</v>
      </c>
      <c r="B399" s="2">
        <f>VLOOKUP(A399,Players[Name]:Players[PlayerId],2,FALSE)</f>
        <v>685</v>
      </c>
      <c r="C399" s="16">
        <v>2017</v>
      </c>
      <c r="D399">
        <v>685</v>
      </c>
      <c r="E399">
        <v>0</v>
      </c>
      <c r="F399">
        <v>0</v>
      </c>
      <c r="G399">
        <v>0</v>
      </c>
      <c r="H399" s="16">
        <v>0</v>
      </c>
      <c r="I399" s="16">
        <v>0</v>
      </c>
      <c r="J399" s="16">
        <v>0</v>
      </c>
      <c r="K399" s="16">
        <v>0</v>
      </c>
      <c r="L399" s="16">
        <v>0</v>
      </c>
      <c r="M399" s="2">
        <f>VLOOKUP(RBStats[Year],Years[],2,FALSE)</f>
        <v>1</v>
      </c>
      <c r="N39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(685,1,685,0,0,0,0,0,0,0,0)</v>
      </c>
    </row>
    <row r="400" spans="1:14" x14ac:dyDescent="0.25">
      <c r="A400" s="22" t="s">
        <v>1182</v>
      </c>
      <c r="B400" s="2">
        <f>VLOOKUP(A400,Players[Name]:Players[PlayerId],2,FALSE)</f>
        <v>686</v>
      </c>
      <c r="C400" s="16">
        <v>2017</v>
      </c>
      <c r="D400">
        <v>686</v>
      </c>
      <c r="E400">
        <v>0</v>
      </c>
      <c r="F400">
        <v>0</v>
      </c>
      <c r="G400">
        <v>0</v>
      </c>
      <c r="H400" s="16">
        <v>0</v>
      </c>
      <c r="I400" s="16">
        <v>0</v>
      </c>
      <c r="J400" s="16">
        <v>0</v>
      </c>
      <c r="K400" s="16">
        <v>0</v>
      </c>
      <c r="L400" s="16">
        <v>1</v>
      </c>
      <c r="M400" s="2">
        <f>VLOOKUP(RBStats[Year],Years[],2,FALSE)</f>
        <v>1</v>
      </c>
      <c r="N40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(686,1,686,1,0,0,0,0,0,0,0)</v>
      </c>
    </row>
    <row r="401" spans="1:14" x14ac:dyDescent="0.25">
      <c r="A401" s="22" t="s">
        <v>781</v>
      </c>
      <c r="B401" s="2">
        <f>VLOOKUP(A401,Players[Name]:Players[PlayerId],2,FALSE)</f>
        <v>689</v>
      </c>
      <c r="C401" s="16">
        <v>2017</v>
      </c>
      <c r="D401">
        <v>689</v>
      </c>
      <c r="E401">
        <v>0</v>
      </c>
      <c r="F401">
        <v>0</v>
      </c>
      <c r="G401">
        <v>0</v>
      </c>
      <c r="H401" s="16">
        <v>0</v>
      </c>
      <c r="I401" s="16">
        <v>0</v>
      </c>
      <c r="J401" s="16">
        <v>0</v>
      </c>
      <c r="K401" s="16">
        <v>0</v>
      </c>
      <c r="L401" s="16">
        <v>1</v>
      </c>
      <c r="M401" s="2">
        <f>VLOOKUP(RBStats[Year],Years[],2,FALSE)</f>
        <v>1</v>
      </c>
      <c r="N40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(689,1,689,1,0,0,0,0,0,0,0)</v>
      </c>
    </row>
    <row r="402" spans="1:14" x14ac:dyDescent="0.25">
      <c r="A402" s="22" t="s">
        <v>942</v>
      </c>
      <c r="B402" s="2">
        <f>VLOOKUP(A402,Players[Name]:Players[PlayerId],2,FALSE)</f>
        <v>699</v>
      </c>
      <c r="C402" s="16">
        <v>2017</v>
      </c>
      <c r="D402">
        <v>699</v>
      </c>
      <c r="E402">
        <v>0</v>
      </c>
      <c r="F402">
        <v>0</v>
      </c>
      <c r="G402">
        <v>0</v>
      </c>
      <c r="H402" s="16">
        <v>0</v>
      </c>
      <c r="I402" s="16">
        <v>0</v>
      </c>
      <c r="J402" s="16">
        <v>0</v>
      </c>
      <c r="K402" s="16">
        <v>0</v>
      </c>
      <c r="L402" s="16">
        <v>1</v>
      </c>
      <c r="M402" s="2">
        <f>VLOOKUP(RBStats[Year],Years[],2,FALSE)</f>
        <v>1</v>
      </c>
      <c r="N40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(699,1,699,1,0,0,0,0,0,0,0)</v>
      </c>
    </row>
    <row r="403" spans="1:14" x14ac:dyDescent="0.25">
      <c r="A403" s="22" t="s">
        <v>187</v>
      </c>
      <c r="B403" s="2">
        <f>VLOOKUP(A403,Players[Name]:Players[PlayerId],2,FALSE)</f>
        <v>700</v>
      </c>
      <c r="C403" s="16">
        <v>2017</v>
      </c>
      <c r="D403">
        <v>700</v>
      </c>
      <c r="E403">
        <v>0</v>
      </c>
      <c r="F403">
        <v>0</v>
      </c>
      <c r="G403">
        <v>0</v>
      </c>
      <c r="H403" s="16">
        <v>0</v>
      </c>
      <c r="I403" s="16">
        <v>0</v>
      </c>
      <c r="J403" s="16">
        <v>0</v>
      </c>
      <c r="K403" s="16">
        <v>0</v>
      </c>
      <c r="L403" s="16">
        <v>0</v>
      </c>
      <c r="M403" s="2">
        <f>VLOOKUP(RBStats[Year],Years[],2,FALSE)</f>
        <v>1</v>
      </c>
      <c r="N40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(700,1,700,0,0,0,0,0,0,0,0)</v>
      </c>
    </row>
    <row r="404" spans="1:14" x14ac:dyDescent="0.25">
      <c r="A404" s="22" t="s">
        <v>187</v>
      </c>
      <c r="B404" s="2">
        <f>VLOOKUP(A404,Players[Name]:Players[PlayerId],2,FALSE)</f>
        <v>700</v>
      </c>
      <c r="C404" s="16">
        <v>2016</v>
      </c>
      <c r="D404">
        <v>95</v>
      </c>
      <c r="E404">
        <v>181</v>
      </c>
      <c r="F404">
        <v>593</v>
      </c>
      <c r="G404">
        <v>3</v>
      </c>
      <c r="H404" s="16">
        <v>35</v>
      </c>
      <c r="I404" s="16">
        <v>201</v>
      </c>
      <c r="J404" s="16">
        <v>1</v>
      </c>
      <c r="K404" s="16">
        <v>0</v>
      </c>
      <c r="L404" s="16">
        <v>141.94</v>
      </c>
      <c r="M404" s="2">
        <f>VLOOKUP(RBStats[Year],Years[],2,FALSE)</f>
        <v>2</v>
      </c>
      <c r="N40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(700,2,95,141.94,181,593,3,35,201,1,0)</v>
      </c>
    </row>
    <row r="405" spans="1:14" x14ac:dyDescent="0.25">
      <c r="A405" s="22" t="s">
        <v>187</v>
      </c>
      <c r="B405" s="2">
        <f>VLOOKUP(A405,Players[Name]:Players[PlayerId],2,FALSE)</f>
        <v>700</v>
      </c>
      <c r="C405" s="16">
        <v>2015</v>
      </c>
      <c r="D405">
        <v>73</v>
      </c>
      <c r="E405">
        <v>195</v>
      </c>
      <c r="F405">
        <v>863</v>
      </c>
      <c r="G405">
        <v>3</v>
      </c>
      <c r="H405" s="16">
        <v>29</v>
      </c>
      <c r="I405" s="16">
        <v>296</v>
      </c>
      <c r="J405" s="16">
        <v>1</v>
      </c>
      <c r="K405" s="16">
        <v>2</v>
      </c>
      <c r="L405" s="16">
        <v>162.74</v>
      </c>
      <c r="M405" s="2">
        <f>VLOOKUP(RBStats[Year],Years[],2,FALSE)</f>
        <v>3</v>
      </c>
      <c r="N40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(700,3,73,162.74,195,863,3,29,296,1,2)</v>
      </c>
    </row>
    <row r="406" spans="1:14" x14ac:dyDescent="0.25">
      <c r="A406" s="22" t="s">
        <v>187</v>
      </c>
      <c r="B406" s="2">
        <f>VLOOKUP(A406,Players[Name]:Players[PlayerId],2,FALSE)</f>
        <v>700</v>
      </c>
      <c r="C406" s="16">
        <v>2014</v>
      </c>
      <c r="D406">
        <v>116</v>
      </c>
      <c r="E406">
        <v>167</v>
      </c>
      <c r="F406">
        <v>639</v>
      </c>
      <c r="G406">
        <v>4</v>
      </c>
      <c r="H406" s="16">
        <v>30</v>
      </c>
      <c r="I406" s="16">
        <v>226</v>
      </c>
      <c r="J406" s="16">
        <v>0</v>
      </c>
      <c r="K406" s="16">
        <v>1</v>
      </c>
      <c r="L406" s="21">
        <v>139.74</v>
      </c>
      <c r="M406" s="2">
        <f>VLOOKUP(RBStats[Year],Years[],2,FALSE)</f>
        <v>4</v>
      </c>
      <c r="N40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(700,4,116,139.74,167,639,4,30,226,0,1)</v>
      </c>
    </row>
    <row r="407" spans="1:14" x14ac:dyDescent="0.25">
      <c r="A407" s="22" t="s">
        <v>187</v>
      </c>
      <c r="B407" s="2">
        <f>VLOOKUP(A407,Players[Name]:Players[PlayerId],2,FALSE)</f>
        <v>700</v>
      </c>
      <c r="C407" s="16">
        <v>2013</v>
      </c>
      <c r="D407">
        <v>68</v>
      </c>
      <c r="E407">
        <v>163</v>
      </c>
      <c r="F407">
        <v>733</v>
      </c>
      <c r="G407">
        <v>6</v>
      </c>
      <c r="H407" s="16">
        <v>36</v>
      </c>
      <c r="I407" s="16">
        <v>292</v>
      </c>
      <c r="J407" s="16">
        <v>0</v>
      </c>
      <c r="K407" s="16">
        <v>0</v>
      </c>
      <c r="L407" s="21">
        <v>171.08</v>
      </c>
      <c r="M407" s="2">
        <f>VLOOKUP(RBStats[Year],Years[],2,FALSE)</f>
        <v>5</v>
      </c>
      <c r="N40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(700,5,68,171.08,163,733,6,36,292,0,0)</v>
      </c>
    </row>
    <row r="408" spans="1:14" x14ac:dyDescent="0.25">
      <c r="A408" s="22" t="s">
        <v>1145</v>
      </c>
      <c r="B408" s="2">
        <f>VLOOKUP(A408,Players[Name]:Players[PlayerId],2,FALSE)</f>
        <v>704</v>
      </c>
      <c r="C408" s="16">
        <v>2017</v>
      </c>
      <c r="D408">
        <v>704</v>
      </c>
      <c r="E408">
        <v>0</v>
      </c>
      <c r="F408">
        <v>0</v>
      </c>
      <c r="G408">
        <v>0</v>
      </c>
      <c r="H408" s="16">
        <v>0</v>
      </c>
      <c r="I408" s="16">
        <v>0</v>
      </c>
      <c r="J408" s="16">
        <v>0</v>
      </c>
      <c r="K408" s="16">
        <v>0</v>
      </c>
      <c r="L408" s="16">
        <v>0</v>
      </c>
      <c r="M408" s="2">
        <f>VLOOKUP(RBStats[Year],Years[],2,FALSE)</f>
        <v>1</v>
      </c>
      <c r="N40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(704,1,704,0,0,0,0,0,0,0,0)</v>
      </c>
    </row>
    <row r="409" spans="1:14" x14ac:dyDescent="0.25">
      <c r="A409" s="22" t="s">
        <v>845</v>
      </c>
      <c r="B409" s="2">
        <f>VLOOKUP(A409,Players[Name]:Players[PlayerId],2,FALSE)</f>
        <v>713</v>
      </c>
      <c r="C409" s="16">
        <v>2017</v>
      </c>
      <c r="D409">
        <v>713</v>
      </c>
      <c r="E409">
        <v>0</v>
      </c>
      <c r="F409">
        <v>0</v>
      </c>
      <c r="G409">
        <v>0</v>
      </c>
      <c r="H409" s="16">
        <v>0</v>
      </c>
      <c r="I409" s="16">
        <v>0</v>
      </c>
      <c r="J409" s="16">
        <v>0</v>
      </c>
      <c r="K409" s="16">
        <v>0</v>
      </c>
      <c r="L409" s="16">
        <v>0</v>
      </c>
      <c r="M409" s="2">
        <f>VLOOKUP(RBStats[Year],Years[],2,FALSE)</f>
        <v>1</v>
      </c>
      <c r="N40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(713,1,713,0,0,0,0,0,0,0,0)</v>
      </c>
    </row>
    <row r="410" spans="1:14" x14ac:dyDescent="0.25">
      <c r="A410" s="22" t="s">
        <v>1222</v>
      </c>
      <c r="B410" s="2">
        <f>VLOOKUP(A410,Players[Name]:Players[PlayerId],2,FALSE)</f>
        <v>714</v>
      </c>
      <c r="C410" s="16">
        <v>2017</v>
      </c>
      <c r="D410">
        <v>714</v>
      </c>
      <c r="E410">
        <v>0</v>
      </c>
      <c r="F410">
        <v>0</v>
      </c>
      <c r="G410">
        <v>0</v>
      </c>
      <c r="H410" s="16">
        <v>0</v>
      </c>
      <c r="I410" s="16">
        <v>0</v>
      </c>
      <c r="J410" s="16">
        <v>0</v>
      </c>
      <c r="K410" s="16">
        <v>0</v>
      </c>
      <c r="L410" s="16">
        <v>0</v>
      </c>
      <c r="M410" s="2">
        <f>VLOOKUP(RBStats[Year],Years[],2,FALSE)</f>
        <v>1</v>
      </c>
      <c r="N41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(714,1,714,0,0,0,0,0,0,0,0)</v>
      </c>
    </row>
    <row r="411" spans="1:14" x14ac:dyDescent="0.25">
      <c r="A411" s="22" t="s">
        <v>752</v>
      </c>
      <c r="B411" s="2">
        <f>VLOOKUP(A411,Players[Name]:Players[PlayerId],2,FALSE)</f>
        <v>716</v>
      </c>
      <c r="C411" s="16">
        <v>2017</v>
      </c>
      <c r="D411">
        <v>716</v>
      </c>
      <c r="E411">
        <v>0</v>
      </c>
      <c r="F411">
        <v>0</v>
      </c>
      <c r="G411">
        <v>0</v>
      </c>
      <c r="H411" s="16">
        <v>0</v>
      </c>
      <c r="I411" s="16">
        <v>0</v>
      </c>
      <c r="J411" s="16">
        <v>0</v>
      </c>
      <c r="K411" s="16">
        <v>0</v>
      </c>
      <c r="L411" s="16">
        <v>0</v>
      </c>
      <c r="M411" s="2">
        <f>VLOOKUP(RBStats[Year],Years[],2,FALSE)</f>
        <v>1</v>
      </c>
      <c r="N41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(716,1,716,0,0,0,0,0,0,0,0)</v>
      </c>
    </row>
    <row r="412" spans="1:14" x14ac:dyDescent="0.25">
      <c r="A412" s="22" t="s">
        <v>933</v>
      </c>
      <c r="B412" s="2">
        <f>VLOOKUP(A412,Players[Name]:Players[PlayerId],2,FALSE)</f>
        <v>717</v>
      </c>
      <c r="C412" s="16">
        <v>2017</v>
      </c>
      <c r="D412">
        <v>717</v>
      </c>
      <c r="E412">
        <v>0</v>
      </c>
      <c r="F412">
        <v>0</v>
      </c>
      <c r="G412">
        <v>0</v>
      </c>
      <c r="H412" s="16">
        <v>0</v>
      </c>
      <c r="I412" s="16">
        <v>0</v>
      </c>
      <c r="J412" s="16">
        <v>0</v>
      </c>
      <c r="K412" s="16">
        <v>0</v>
      </c>
      <c r="L412" s="16">
        <v>0</v>
      </c>
      <c r="M412" s="2">
        <f>VLOOKUP(RBStats[Year],Years[],2,FALSE)</f>
        <v>1</v>
      </c>
      <c r="N41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(717,1,717,0,0,0,0,0,0,0,0)</v>
      </c>
    </row>
    <row r="413" spans="1:14" x14ac:dyDescent="0.25">
      <c r="A413" s="22" t="s">
        <v>1118</v>
      </c>
      <c r="B413" s="2">
        <f>VLOOKUP(A413,Players[Name]:Players[PlayerId],2,FALSE)</f>
        <v>718</v>
      </c>
      <c r="C413" s="16">
        <v>2017</v>
      </c>
      <c r="D413">
        <v>718</v>
      </c>
      <c r="E413">
        <v>0</v>
      </c>
      <c r="F413">
        <v>0</v>
      </c>
      <c r="G413">
        <v>0</v>
      </c>
      <c r="H413" s="16">
        <v>0</v>
      </c>
      <c r="I413" s="16">
        <v>0</v>
      </c>
      <c r="J413" s="16">
        <v>0</v>
      </c>
      <c r="K413" s="16">
        <v>0</v>
      </c>
      <c r="L413" s="16">
        <v>0</v>
      </c>
      <c r="M413" s="2">
        <f>VLOOKUP(RBStats[Year],Years[],2,FALSE)</f>
        <v>1</v>
      </c>
      <c r="N41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(718,1,718,0,0,0,0,0,0,0,0)</v>
      </c>
    </row>
    <row r="414" spans="1:14" x14ac:dyDescent="0.25">
      <c r="A414" s="22" t="s">
        <v>846</v>
      </c>
      <c r="B414" s="2">
        <f>VLOOKUP(A414,Players[Name]:Players[PlayerId],2,FALSE)</f>
        <v>720</v>
      </c>
      <c r="C414" s="16">
        <v>2017</v>
      </c>
      <c r="D414">
        <v>720</v>
      </c>
      <c r="E414">
        <v>0</v>
      </c>
      <c r="F414">
        <v>0</v>
      </c>
      <c r="G414">
        <v>0</v>
      </c>
      <c r="H414" s="16">
        <v>0</v>
      </c>
      <c r="I414" s="16">
        <v>0</v>
      </c>
      <c r="J414" s="16">
        <v>0</v>
      </c>
      <c r="K414" s="16">
        <v>0</v>
      </c>
      <c r="L414" s="16">
        <v>0</v>
      </c>
      <c r="M414" s="2">
        <f>VLOOKUP(RBStats[Year],Years[],2,FALSE)</f>
        <v>1</v>
      </c>
      <c r="N41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(720,1,720,0,0,0,0,0,0,0,0)</v>
      </c>
    </row>
    <row r="415" spans="1:14" x14ac:dyDescent="0.25">
      <c r="A415" s="22" t="s">
        <v>344</v>
      </c>
      <c r="B415" s="2">
        <f>VLOOKUP(A415,Players[Name]:Players[PlayerId],2,FALSE)</f>
        <v>728</v>
      </c>
      <c r="C415" s="16">
        <v>2017</v>
      </c>
      <c r="D415">
        <v>728</v>
      </c>
      <c r="E415">
        <v>0</v>
      </c>
      <c r="F415">
        <v>0</v>
      </c>
      <c r="G415">
        <v>0</v>
      </c>
      <c r="H415" s="16">
        <v>0</v>
      </c>
      <c r="I415" s="16">
        <v>0</v>
      </c>
      <c r="J415" s="16">
        <v>0</v>
      </c>
      <c r="K415" s="16">
        <v>0</v>
      </c>
      <c r="L415" s="16">
        <v>0</v>
      </c>
      <c r="M415" s="2">
        <f>VLOOKUP(RBStats[Year],Years[],2,FALSE)</f>
        <v>1</v>
      </c>
      <c r="N41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(728,1,728,0,0,0,0,0,0,0,0)</v>
      </c>
    </row>
    <row r="416" spans="1:14" x14ac:dyDescent="0.25">
      <c r="A416" s="22" t="s">
        <v>344</v>
      </c>
      <c r="B416" s="2">
        <f>VLOOKUP(A416,Players[Name]:Players[PlayerId],2,FALSE)</f>
        <v>728</v>
      </c>
      <c r="C416" s="16">
        <v>2016</v>
      </c>
      <c r="D416">
        <v>243</v>
      </c>
      <c r="E416">
        <v>4</v>
      </c>
      <c r="F416">
        <v>19</v>
      </c>
      <c r="G416">
        <v>0</v>
      </c>
      <c r="H416" s="16">
        <v>40</v>
      </c>
      <c r="I416" s="16">
        <v>281</v>
      </c>
      <c r="J416" s="16">
        <v>4</v>
      </c>
      <c r="K416" s="16">
        <v>0</v>
      </c>
      <c r="L416" s="16">
        <v>77.19</v>
      </c>
      <c r="M416" s="2">
        <f>VLOOKUP(RBStats[Year],Years[],2,FALSE)</f>
        <v>2</v>
      </c>
      <c r="N41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(728,2,243,77.19,4,19,0,40,281,4,0)</v>
      </c>
    </row>
    <row r="417" spans="1:14" x14ac:dyDescent="0.25">
      <c r="A417" s="22" t="s">
        <v>344</v>
      </c>
      <c r="B417" s="2">
        <f>VLOOKUP(A417,Players[Name]:Players[PlayerId],2,FALSE)</f>
        <v>728</v>
      </c>
      <c r="C417" s="16">
        <v>2014</v>
      </c>
      <c r="D417">
        <v>1472</v>
      </c>
      <c r="E417">
        <v>10</v>
      </c>
      <c r="F417">
        <v>32</v>
      </c>
      <c r="G417">
        <v>0</v>
      </c>
      <c r="H417" s="16">
        <v>38</v>
      </c>
      <c r="I417" s="16">
        <v>296</v>
      </c>
      <c r="J417" s="16">
        <v>1</v>
      </c>
      <c r="K417" s="16">
        <v>2</v>
      </c>
      <c r="L417" s="21">
        <v>55.94</v>
      </c>
      <c r="M417" s="2">
        <f>VLOOKUP(RBStats[Year],Years[],2,FALSE)</f>
        <v>4</v>
      </c>
      <c r="N41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(728,4,1472,55.94,10,32,0,38,296,1,2)</v>
      </c>
    </row>
    <row r="418" spans="1:14" x14ac:dyDescent="0.25">
      <c r="A418" s="22" t="s">
        <v>840</v>
      </c>
      <c r="B418" s="2">
        <f>VLOOKUP(A418,Players[Name]:Players[PlayerId],2,FALSE)</f>
        <v>730</v>
      </c>
      <c r="C418" s="16">
        <v>2017</v>
      </c>
      <c r="D418">
        <v>730</v>
      </c>
      <c r="E418">
        <v>0</v>
      </c>
      <c r="F418">
        <v>0</v>
      </c>
      <c r="G418">
        <v>0</v>
      </c>
      <c r="H418" s="16">
        <v>0</v>
      </c>
      <c r="I418" s="16">
        <v>0</v>
      </c>
      <c r="J418" s="16">
        <v>0</v>
      </c>
      <c r="K418" s="16">
        <v>0</v>
      </c>
      <c r="L418" s="16">
        <v>1</v>
      </c>
      <c r="M418" s="2">
        <f>VLOOKUP(RBStats[Year],Years[],2,FALSE)</f>
        <v>1</v>
      </c>
      <c r="N41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(730,1,730,1,0,0,0,0,0,0,0)</v>
      </c>
    </row>
    <row r="419" spans="1:14" x14ac:dyDescent="0.25">
      <c r="A419" s="22" t="s">
        <v>971</v>
      </c>
      <c r="B419" s="2">
        <f>VLOOKUP(A419,Players[Name]:Players[PlayerId],2,FALSE)</f>
        <v>732</v>
      </c>
      <c r="C419" s="16">
        <v>2017</v>
      </c>
      <c r="D419">
        <v>732</v>
      </c>
      <c r="E419">
        <v>0</v>
      </c>
      <c r="F419">
        <v>0</v>
      </c>
      <c r="G419">
        <v>0</v>
      </c>
      <c r="H419" s="16">
        <v>0</v>
      </c>
      <c r="I419" s="16">
        <v>0</v>
      </c>
      <c r="J419" s="16">
        <v>0</v>
      </c>
      <c r="K419" s="16">
        <v>0</v>
      </c>
      <c r="L419" s="16">
        <v>1</v>
      </c>
      <c r="M419" s="2">
        <f>VLOOKUP(RBStats[Year],Years[],2,FALSE)</f>
        <v>1</v>
      </c>
      <c r="N41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(732,1,732,1,0,0,0,0,0,0,0)</v>
      </c>
    </row>
    <row r="420" spans="1:14" x14ac:dyDescent="0.25">
      <c r="A420" s="22" t="s">
        <v>349</v>
      </c>
      <c r="B420" s="2">
        <f>VLOOKUP(A420,Players[Name]:Players[PlayerId],2,FALSE)</f>
        <v>734</v>
      </c>
      <c r="C420" s="16">
        <v>2017</v>
      </c>
      <c r="D420">
        <v>734</v>
      </c>
      <c r="E420">
        <v>0</v>
      </c>
      <c r="F420">
        <v>0</v>
      </c>
      <c r="G420">
        <v>0</v>
      </c>
      <c r="H420" s="16">
        <v>0</v>
      </c>
      <c r="I420" s="16">
        <v>0</v>
      </c>
      <c r="J420" s="16">
        <v>0</v>
      </c>
      <c r="K420" s="16">
        <v>0</v>
      </c>
      <c r="L420" s="16">
        <v>0</v>
      </c>
      <c r="M420" s="2">
        <f>VLOOKUP(RBStats[Year],Years[],2,FALSE)</f>
        <v>1</v>
      </c>
      <c r="N42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(734,1,734,0,0,0,0,0,0,0,0)</v>
      </c>
    </row>
    <row r="421" spans="1:14" x14ac:dyDescent="0.25">
      <c r="A421" s="22" t="s">
        <v>349</v>
      </c>
      <c r="B421" s="2">
        <f>VLOOKUP(A421,Players[Name]:Players[PlayerId],2,FALSE)</f>
        <v>734</v>
      </c>
      <c r="C421" s="16">
        <v>2014</v>
      </c>
      <c r="D421">
        <v>225</v>
      </c>
      <c r="E421">
        <v>23</v>
      </c>
      <c r="F421">
        <v>144</v>
      </c>
      <c r="G421">
        <v>2</v>
      </c>
      <c r="H421" s="16">
        <v>13</v>
      </c>
      <c r="I421" s="16">
        <v>222</v>
      </c>
      <c r="J421" s="16">
        <v>3</v>
      </c>
      <c r="K421" s="16">
        <v>1</v>
      </c>
      <c r="L421" s="21">
        <v>62.83</v>
      </c>
      <c r="M421" s="2">
        <f>VLOOKUP(RBStats[Year],Years[],2,FALSE)</f>
        <v>4</v>
      </c>
      <c r="N42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(734,4,225,62.83,23,144,2,13,222,3,1)</v>
      </c>
    </row>
    <row r="422" spans="1:14" x14ac:dyDescent="0.25">
      <c r="A422" s="22" t="s">
        <v>349</v>
      </c>
      <c r="B422" s="2">
        <f>VLOOKUP(A422,Players[Name]:Players[PlayerId],2,FALSE)</f>
        <v>734</v>
      </c>
      <c r="C422" s="16">
        <v>2013</v>
      </c>
      <c r="D422">
        <v>1460</v>
      </c>
      <c r="E422">
        <v>5</v>
      </c>
      <c r="F422">
        <v>145</v>
      </c>
      <c r="G422">
        <v>2</v>
      </c>
      <c r="H422" s="16">
        <v>2</v>
      </c>
      <c r="I422" s="16">
        <v>10</v>
      </c>
      <c r="J422" s="16">
        <v>0</v>
      </c>
      <c r="K422" s="16">
        <v>0</v>
      </c>
      <c r="L422" s="21">
        <v>22.9</v>
      </c>
      <c r="M422" s="2">
        <f>VLOOKUP(RBStats[Year],Years[],2,FALSE)</f>
        <v>5</v>
      </c>
      <c r="N42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(734,5,1460,22.9,5,145,2,2,10,0,0)</v>
      </c>
    </row>
    <row r="423" spans="1:14" x14ac:dyDescent="0.25">
      <c r="A423" s="22" t="s">
        <v>961</v>
      </c>
      <c r="B423" s="2">
        <f>VLOOKUP(A423,Players[Name]:Players[PlayerId],2,FALSE)</f>
        <v>741</v>
      </c>
      <c r="C423" s="16">
        <v>2017</v>
      </c>
      <c r="D423">
        <v>741</v>
      </c>
      <c r="E423">
        <v>0</v>
      </c>
      <c r="F423">
        <v>0</v>
      </c>
      <c r="G423">
        <v>0</v>
      </c>
      <c r="H423" s="16">
        <v>0</v>
      </c>
      <c r="I423" s="16">
        <v>0</v>
      </c>
      <c r="J423" s="16">
        <v>0</v>
      </c>
      <c r="K423" s="16">
        <v>0</v>
      </c>
      <c r="L423" s="16">
        <v>0</v>
      </c>
      <c r="M423" s="2">
        <f>VLOOKUP(RBStats[Year],Years[],2,FALSE)</f>
        <v>1</v>
      </c>
      <c r="N42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(741,1,741,0,0,0,0,0,0,0,0)</v>
      </c>
    </row>
    <row r="424" spans="1:14" x14ac:dyDescent="0.25">
      <c r="A424" s="22" t="s">
        <v>709</v>
      </c>
      <c r="B424" s="2">
        <f>VLOOKUP(A424,Players[Name]:Players[PlayerId],2,FALSE)</f>
        <v>744</v>
      </c>
      <c r="C424" s="16">
        <v>2017</v>
      </c>
      <c r="D424">
        <v>744</v>
      </c>
      <c r="E424">
        <v>0</v>
      </c>
      <c r="F424">
        <v>0</v>
      </c>
      <c r="G424">
        <v>0</v>
      </c>
      <c r="H424" s="16">
        <v>0</v>
      </c>
      <c r="I424" s="16">
        <v>0</v>
      </c>
      <c r="J424" s="16">
        <v>0</v>
      </c>
      <c r="K424" s="16">
        <v>0</v>
      </c>
      <c r="L424" s="16">
        <v>1</v>
      </c>
      <c r="M424" s="2">
        <f>VLOOKUP(RBStats[Year],Years[],2,FALSE)</f>
        <v>1</v>
      </c>
      <c r="N42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(744,1,744,1,0,0,0,0,0,0,0)</v>
      </c>
    </row>
    <row r="425" spans="1:14" x14ac:dyDescent="0.25">
      <c r="A425" s="22" t="s">
        <v>1154</v>
      </c>
      <c r="B425" s="2">
        <f>VLOOKUP(A425,Players[Name]:Players[PlayerId],2,FALSE)</f>
        <v>747</v>
      </c>
      <c r="C425" s="16">
        <v>2017</v>
      </c>
      <c r="D425">
        <v>747</v>
      </c>
      <c r="E425">
        <v>0</v>
      </c>
      <c r="F425">
        <v>0</v>
      </c>
      <c r="G425">
        <v>0</v>
      </c>
      <c r="H425" s="16">
        <v>0</v>
      </c>
      <c r="I425" s="16">
        <v>0</v>
      </c>
      <c r="J425" s="16">
        <v>0</v>
      </c>
      <c r="K425" s="16">
        <v>0</v>
      </c>
      <c r="L425" s="16">
        <v>0</v>
      </c>
      <c r="M425" s="2">
        <f>VLOOKUP(RBStats[Year],Years[],2,FALSE)</f>
        <v>1</v>
      </c>
      <c r="N42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(747,1,747,0,0,0,0,0,0,0,0)</v>
      </c>
    </row>
    <row r="426" spans="1:14" x14ac:dyDescent="0.25">
      <c r="A426" s="22" t="s">
        <v>1069</v>
      </c>
      <c r="B426" s="2">
        <f>VLOOKUP(A426,Players[Name]:Players[PlayerId],2,FALSE)</f>
        <v>751</v>
      </c>
      <c r="C426" s="16">
        <v>2017</v>
      </c>
      <c r="D426">
        <v>751</v>
      </c>
      <c r="E426">
        <v>0</v>
      </c>
      <c r="F426">
        <v>0</v>
      </c>
      <c r="G426">
        <v>0</v>
      </c>
      <c r="H426" s="16">
        <v>0</v>
      </c>
      <c r="I426" s="16">
        <v>0</v>
      </c>
      <c r="J426" s="16">
        <v>0</v>
      </c>
      <c r="K426" s="16">
        <v>0</v>
      </c>
      <c r="L426" s="16">
        <v>1</v>
      </c>
      <c r="M426" s="2">
        <f>VLOOKUP(RBStats[Year],Years[],2,FALSE)</f>
        <v>1</v>
      </c>
      <c r="N42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(751,1,751,1,0,0,0,0,0,0,0)</v>
      </c>
    </row>
    <row r="427" spans="1:14" x14ac:dyDescent="0.25">
      <c r="A427" s="22" t="s">
        <v>886</v>
      </c>
      <c r="B427" s="2">
        <f>VLOOKUP(A427,Players[Name]:Players[PlayerId],2,FALSE)</f>
        <v>752</v>
      </c>
      <c r="C427" s="16">
        <v>2017</v>
      </c>
      <c r="D427">
        <v>752</v>
      </c>
      <c r="E427">
        <v>0</v>
      </c>
      <c r="F427">
        <v>0</v>
      </c>
      <c r="G427">
        <v>0</v>
      </c>
      <c r="H427" s="16">
        <v>0</v>
      </c>
      <c r="I427" s="16">
        <v>0</v>
      </c>
      <c r="J427" s="16">
        <v>0</v>
      </c>
      <c r="K427" s="16">
        <v>0</v>
      </c>
      <c r="L427" s="16">
        <v>0</v>
      </c>
      <c r="M427" s="2">
        <f>VLOOKUP(RBStats[Year],Years[],2,FALSE)</f>
        <v>1</v>
      </c>
      <c r="N42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(752,1,752,0,0,0,0,0,0,0,0)</v>
      </c>
    </row>
    <row r="428" spans="1:14" x14ac:dyDescent="0.25">
      <c r="A428" s="22" t="s">
        <v>1040</v>
      </c>
      <c r="B428" s="2">
        <f>VLOOKUP(A428,Players[Name]:Players[PlayerId],2,FALSE)</f>
        <v>753</v>
      </c>
      <c r="C428" s="16">
        <v>2017</v>
      </c>
      <c r="D428">
        <v>753</v>
      </c>
      <c r="E428">
        <v>0</v>
      </c>
      <c r="F428">
        <v>0</v>
      </c>
      <c r="G428">
        <v>0</v>
      </c>
      <c r="H428" s="16">
        <v>0</v>
      </c>
      <c r="I428" s="16">
        <v>0</v>
      </c>
      <c r="J428" s="16">
        <v>0</v>
      </c>
      <c r="K428" s="16">
        <v>0</v>
      </c>
      <c r="L428" s="16">
        <v>0</v>
      </c>
      <c r="M428" s="2">
        <f>VLOOKUP(RBStats[Year],Years[],2,FALSE)</f>
        <v>1</v>
      </c>
      <c r="N42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(753,1,753,0,0,0,0,0,0,0,0)</v>
      </c>
    </row>
    <row r="429" spans="1:14" x14ac:dyDescent="0.25">
      <c r="A429" s="22" t="s">
        <v>1007</v>
      </c>
      <c r="B429" s="2">
        <f>VLOOKUP(A429,Players[Name]:Players[PlayerId],2,FALSE)</f>
        <v>756</v>
      </c>
      <c r="C429" s="16">
        <v>2017</v>
      </c>
      <c r="D429">
        <v>756</v>
      </c>
      <c r="E429">
        <v>0</v>
      </c>
      <c r="F429">
        <v>0</v>
      </c>
      <c r="G429">
        <v>0</v>
      </c>
      <c r="H429" s="16">
        <v>0</v>
      </c>
      <c r="I429" s="16">
        <v>0</v>
      </c>
      <c r="J429" s="16">
        <v>0</v>
      </c>
      <c r="K429" s="16">
        <v>0</v>
      </c>
      <c r="L429" s="16">
        <v>1</v>
      </c>
      <c r="M429" s="2">
        <f>VLOOKUP(RBStats[Year],Years[],2,FALSE)</f>
        <v>1</v>
      </c>
      <c r="N42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(756,1,756,1,0,0,0,0,0,0,0)</v>
      </c>
    </row>
    <row r="430" spans="1:14" x14ac:dyDescent="0.25">
      <c r="A430" s="22" t="s">
        <v>1148</v>
      </c>
      <c r="B430" s="2">
        <f>VLOOKUP(A430,Players[Name]:Players[PlayerId],2,FALSE)</f>
        <v>762</v>
      </c>
      <c r="C430" s="16">
        <v>2017</v>
      </c>
      <c r="D430">
        <v>762</v>
      </c>
      <c r="E430">
        <v>0</v>
      </c>
      <c r="F430">
        <v>0</v>
      </c>
      <c r="G430">
        <v>0</v>
      </c>
      <c r="H430" s="16">
        <v>0</v>
      </c>
      <c r="I430" s="16">
        <v>0</v>
      </c>
      <c r="J430" s="16">
        <v>0</v>
      </c>
      <c r="K430" s="16">
        <v>0</v>
      </c>
      <c r="L430" s="16">
        <v>0</v>
      </c>
      <c r="M430" s="2">
        <f>VLOOKUP(RBStats[Year],Years[],2,FALSE)</f>
        <v>1</v>
      </c>
      <c r="N43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(762,1,762,0,0,0,0,0,0,0,0)</v>
      </c>
    </row>
    <row r="431" spans="1:14" x14ac:dyDescent="0.25">
      <c r="A431" s="22" t="s">
        <v>863</v>
      </c>
      <c r="B431" s="2">
        <f>VLOOKUP(A431,Players[Name]:Players[PlayerId],2,FALSE)</f>
        <v>764</v>
      </c>
      <c r="C431" s="16">
        <v>2017</v>
      </c>
      <c r="D431">
        <v>764</v>
      </c>
      <c r="E431">
        <v>0</v>
      </c>
      <c r="F431">
        <v>0</v>
      </c>
      <c r="G431">
        <v>0</v>
      </c>
      <c r="H431" s="16">
        <v>0</v>
      </c>
      <c r="I431" s="16">
        <v>0</v>
      </c>
      <c r="J431" s="16">
        <v>0</v>
      </c>
      <c r="K431" s="16">
        <v>0</v>
      </c>
      <c r="L431" s="16">
        <v>1</v>
      </c>
      <c r="M431" s="2">
        <f>VLOOKUP(RBStats[Year],Years[],2,FALSE)</f>
        <v>1</v>
      </c>
      <c r="N43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(764,1,764,1,0,0,0,0,0,0,0)</v>
      </c>
    </row>
    <row r="432" spans="1:14" x14ac:dyDescent="0.25">
      <c r="A432" s="22" t="s">
        <v>1202</v>
      </c>
      <c r="B432" s="2">
        <f>VLOOKUP(A432,Players[Name]:Players[PlayerId],2,FALSE)</f>
        <v>767</v>
      </c>
      <c r="C432" s="16">
        <v>2017</v>
      </c>
      <c r="D432">
        <v>767</v>
      </c>
      <c r="E432">
        <v>0</v>
      </c>
      <c r="F432">
        <v>0</v>
      </c>
      <c r="G432">
        <v>0</v>
      </c>
      <c r="H432" s="16">
        <v>0</v>
      </c>
      <c r="I432" s="16">
        <v>0</v>
      </c>
      <c r="J432" s="16">
        <v>0</v>
      </c>
      <c r="K432" s="16">
        <v>0</v>
      </c>
      <c r="L432" s="16">
        <v>0</v>
      </c>
      <c r="M432" s="2">
        <f>VLOOKUP(RBStats[Year],Years[],2,FALSE)</f>
        <v>1</v>
      </c>
      <c r="N43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(767,1,767,0,0,0,0,0,0,0,0)</v>
      </c>
    </row>
    <row r="433" spans="1:14" x14ac:dyDescent="0.25">
      <c r="A433" s="22" t="s">
        <v>1287</v>
      </c>
      <c r="B433" s="2">
        <f>VLOOKUP(A433,Players[Name]:Players[PlayerId],2,FALSE)</f>
        <v>768</v>
      </c>
      <c r="C433" s="16">
        <v>2017</v>
      </c>
      <c r="D433">
        <v>768</v>
      </c>
      <c r="E433">
        <v>0</v>
      </c>
      <c r="F433">
        <v>0</v>
      </c>
      <c r="G433">
        <v>0</v>
      </c>
      <c r="H433" s="16">
        <v>0</v>
      </c>
      <c r="I433" s="16">
        <v>0</v>
      </c>
      <c r="J433" s="16">
        <v>0</v>
      </c>
      <c r="K433" s="16">
        <v>0</v>
      </c>
      <c r="L433" s="16">
        <v>1</v>
      </c>
      <c r="M433" s="2">
        <f>VLOOKUP(RBStats[Year],Years[],2,FALSE)</f>
        <v>1</v>
      </c>
      <c r="N43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(768,1,768,1,0,0,0,0,0,0,0)</v>
      </c>
    </row>
    <row r="434" spans="1:14" x14ac:dyDescent="0.25">
      <c r="A434" s="22" t="s">
        <v>980</v>
      </c>
      <c r="B434" s="2">
        <f>VLOOKUP(A434,Players[Name]:Players[PlayerId],2,FALSE)</f>
        <v>773</v>
      </c>
      <c r="C434" s="16">
        <v>2017</v>
      </c>
      <c r="D434">
        <v>773</v>
      </c>
      <c r="E434">
        <v>0</v>
      </c>
      <c r="F434">
        <v>0</v>
      </c>
      <c r="G434">
        <v>0</v>
      </c>
      <c r="H434" s="16">
        <v>0</v>
      </c>
      <c r="I434" s="16">
        <v>0</v>
      </c>
      <c r="J434" s="16">
        <v>0</v>
      </c>
      <c r="K434" s="16">
        <v>0</v>
      </c>
      <c r="L434" s="16">
        <v>0</v>
      </c>
      <c r="M434" s="2">
        <f>VLOOKUP(RBStats[Year],Years[],2,FALSE)</f>
        <v>1</v>
      </c>
      <c r="N43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(773,1,773,0,0,0,0,0,0,0,0)</v>
      </c>
    </row>
    <row r="435" spans="1:14" x14ac:dyDescent="0.25">
      <c r="A435" s="22" t="s">
        <v>739</v>
      </c>
      <c r="B435" s="2">
        <f>VLOOKUP(A435,Players[Name]:Players[PlayerId],2,FALSE)</f>
        <v>775</v>
      </c>
      <c r="C435" s="16">
        <v>2017</v>
      </c>
      <c r="D435">
        <v>775</v>
      </c>
      <c r="E435">
        <v>0</v>
      </c>
      <c r="F435">
        <v>0</v>
      </c>
      <c r="G435">
        <v>0</v>
      </c>
      <c r="H435" s="16">
        <v>0</v>
      </c>
      <c r="I435" s="16">
        <v>0</v>
      </c>
      <c r="J435" s="16">
        <v>0</v>
      </c>
      <c r="K435" s="16">
        <v>0</v>
      </c>
      <c r="L435" s="16">
        <v>1</v>
      </c>
      <c r="M435" s="2">
        <f>VLOOKUP(RBStats[Year],Years[],2,FALSE)</f>
        <v>1</v>
      </c>
      <c r="N43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(775,1,775,1,0,0,0,0,0,0,0)</v>
      </c>
    </row>
    <row r="436" spans="1:14" x14ac:dyDescent="0.25">
      <c r="A436" s="22" t="s">
        <v>1192</v>
      </c>
      <c r="B436" s="2">
        <f>VLOOKUP(A436,Players[Name]:Players[PlayerId],2,FALSE)</f>
        <v>780</v>
      </c>
      <c r="C436" s="16">
        <v>2017</v>
      </c>
      <c r="D436">
        <v>780</v>
      </c>
      <c r="E436">
        <v>0</v>
      </c>
      <c r="F436">
        <v>0</v>
      </c>
      <c r="G436">
        <v>0</v>
      </c>
      <c r="H436" s="16">
        <v>0</v>
      </c>
      <c r="I436" s="16">
        <v>0</v>
      </c>
      <c r="J436" s="16">
        <v>0</v>
      </c>
      <c r="K436" s="16">
        <v>0</v>
      </c>
      <c r="L436" s="16">
        <v>0</v>
      </c>
      <c r="M436" s="2">
        <f>VLOOKUP(RBStats[Year],Years[],2,FALSE)</f>
        <v>1</v>
      </c>
      <c r="N43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(780,1,780,0,0,0,0,0,0,0,0)</v>
      </c>
    </row>
    <row r="437" spans="1:14" x14ac:dyDescent="0.25">
      <c r="A437" s="22" t="s">
        <v>1226</v>
      </c>
      <c r="B437" s="2">
        <f>VLOOKUP(A437,Players[Name]:Players[PlayerId],2,FALSE)</f>
        <v>789</v>
      </c>
      <c r="C437" s="16">
        <v>2017</v>
      </c>
      <c r="D437">
        <v>789</v>
      </c>
      <c r="E437">
        <v>0</v>
      </c>
      <c r="F437">
        <v>0</v>
      </c>
      <c r="G437">
        <v>0</v>
      </c>
      <c r="H437" s="16">
        <v>0</v>
      </c>
      <c r="I437" s="16">
        <v>0</v>
      </c>
      <c r="J437" s="16">
        <v>0</v>
      </c>
      <c r="K437" s="16">
        <v>0</v>
      </c>
      <c r="L437" s="16">
        <v>1</v>
      </c>
      <c r="M437" s="2">
        <f>VLOOKUP(RBStats[Year],Years[],2,FALSE)</f>
        <v>1</v>
      </c>
      <c r="N43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(789,1,789,1,0,0,0,0,0,0,0)</v>
      </c>
    </row>
    <row r="438" spans="1:14" x14ac:dyDescent="0.25">
      <c r="A438" s="22" t="s">
        <v>214</v>
      </c>
      <c r="B438" s="2">
        <f>VLOOKUP(A438,Players[Name]:Players[PlayerId],2,FALSE)</f>
        <v>796</v>
      </c>
      <c r="C438" s="16">
        <v>2017</v>
      </c>
      <c r="D438">
        <v>796</v>
      </c>
      <c r="E438">
        <v>0</v>
      </c>
      <c r="F438">
        <v>0</v>
      </c>
      <c r="G438">
        <v>0</v>
      </c>
      <c r="H438" s="16">
        <v>0</v>
      </c>
      <c r="I438" s="16">
        <v>0</v>
      </c>
      <c r="J438" s="16">
        <v>0</v>
      </c>
      <c r="K438" s="16">
        <v>0</v>
      </c>
      <c r="L438" s="16">
        <v>0</v>
      </c>
      <c r="M438" s="2">
        <f>VLOOKUP(RBStats[Year],Years[],2,FALSE)</f>
        <v>1</v>
      </c>
      <c r="N43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(796,1,796,0,0,0,0,0,0,0,0)</v>
      </c>
    </row>
    <row r="439" spans="1:14" x14ac:dyDescent="0.25">
      <c r="A439" s="22" t="s">
        <v>214</v>
      </c>
      <c r="B439" s="2">
        <f>VLOOKUP(A439,Players[Name]:Players[PlayerId],2,FALSE)</f>
        <v>796</v>
      </c>
      <c r="C439" s="16">
        <v>2015</v>
      </c>
      <c r="D439">
        <v>254</v>
      </c>
      <c r="E439">
        <v>63</v>
      </c>
      <c r="F439">
        <v>207</v>
      </c>
      <c r="G439">
        <v>0</v>
      </c>
      <c r="H439" s="16">
        <v>19</v>
      </c>
      <c r="I439" s="16">
        <v>180</v>
      </c>
      <c r="J439" s="16">
        <v>2</v>
      </c>
      <c r="K439" s="16">
        <v>0</v>
      </c>
      <c r="L439" s="16">
        <v>64.3</v>
      </c>
      <c r="M439" s="2">
        <f>VLOOKUP(RBStats[Year],Years[],2,FALSE)</f>
        <v>3</v>
      </c>
      <c r="N43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(796,3,254,64.3,63,207,0,19,180,2,0)</v>
      </c>
    </row>
    <row r="440" spans="1:14" x14ac:dyDescent="0.25">
      <c r="A440" s="22" t="s">
        <v>214</v>
      </c>
      <c r="B440" s="2">
        <f>VLOOKUP(A440,Players[Name]:Players[PlayerId],2,FALSE)</f>
        <v>796</v>
      </c>
      <c r="C440" s="16">
        <v>2014</v>
      </c>
      <c r="D440">
        <v>1586</v>
      </c>
      <c r="E440">
        <v>28</v>
      </c>
      <c r="F440">
        <v>89</v>
      </c>
      <c r="G440">
        <v>1</v>
      </c>
      <c r="H440" s="16">
        <v>2</v>
      </c>
      <c r="I440" s="16">
        <v>8</v>
      </c>
      <c r="J440" s="16">
        <v>0</v>
      </c>
      <c r="K440" s="16">
        <v>0</v>
      </c>
      <c r="L440" s="21">
        <v>19.77</v>
      </c>
      <c r="M440" s="2">
        <f>VLOOKUP(RBStats[Year],Years[],2,FALSE)</f>
        <v>4</v>
      </c>
      <c r="N44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(796,4,1586,19.77,28,89,1,2,8,0,0)</v>
      </c>
    </row>
    <row r="441" spans="1:14" x14ac:dyDescent="0.25">
      <c r="A441" s="22" t="s">
        <v>214</v>
      </c>
      <c r="B441" s="2">
        <f>VLOOKUP(A441,Players[Name]:Players[PlayerId],2,FALSE)</f>
        <v>796</v>
      </c>
      <c r="C441" s="16">
        <v>2013</v>
      </c>
      <c r="D441">
        <v>226</v>
      </c>
      <c r="E441">
        <v>55</v>
      </c>
      <c r="F441">
        <v>271</v>
      </c>
      <c r="G441">
        <v>3</v>
      </c>
      <c r="H441" s="16">
        <v>21</v>
      </c>
      <c r="I441" s="16">
        <v>152</v>
      </c>
      <c r="J441" s="16">
        <v>0</v>
      </c>
      <c r="K441" s="16">
        <v>0</v>
      </c>
      <c r="L441" s="21">
        <v>72.38</v>
      </c>
      <c r="M441" s="2">
        <f>VLOOKUP(RBStats[Year],Years[],2,FALSE)</f>
        <v>5</v>
      </c>
      <c r="N44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(796,5,226,72.38,55,271,3,21,152,0,0)</v>
      </c>
    </row>
    <row r="442" spans="1:14" x14ac:dyDescent="0.25">
      <c r="A442" s="22" t="s">
        <v>952</v>
      </c>
      <c r="B442" s="2">
        <f>VLOOKUP(A442,Players[Name]:Players[PlayerId],2,FALSE)</f>
        <v>801</v>
      </c>
      <c r="C442" s="16">
        <v>2017</v>
      </c>
      <c r="D442">
        <v>801</v>
      </c>
      <c r="E442">
        <v>0</v>
      </c>
      <c r="F442">
        <v>0</v>
      </c>
      <c r="G442">
        <v>0</v>
      </c>
      <c r="H442" s="16">
        <v>0</v>
      </c>
      <c r="I442" s="16">
        <v>0</v>
      </c>
      <c r="J442" s="16">
        <v>0</v>
      </c>
      <c r="K442" s="16">
        <v>0</v>
      </c>
      <c r="L442" s="16">
        <v>0</v>
      </c>
      <c r="M442" s="2">
        <f>VLOOKUP(RBStats[Year],Years[],2,FALSE)</f>
        <v>1</v>
      </c>
      <c r="N44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(801,1,801,0,0,0,0,0,0,0,0)</v>
      </c>
    </row>
    <row r="443" spans="1:14" x14ac:dyDescent="0.25">
      <c r="A443" s="22" t="s">
        <v>1185</v>
      </c>
      <c r="B443" s="2">
        <f>VLOOKUP(A443,Players[Name]:Players[PlayerId],2,FALSE)</f>
        <v>812</v>
      </c>
      <c r="C443" s="16">
        <v>2017</v>
      </c>
      <c r="D443">
        <v>812</v>
      </c>
      <c r="E443">
        <v>0</v>
      </c>
      <c r="F443">
        <v>0</v>
      </c>
      <c r="G443">
        <v>0</v>
      </c>
      <c r="H443" s="16">
        <v>0</v>
      </c>
      <c r="I443" s="16">
        <v>0</v>
      </c>
      <c r="J443" s="16">
        <v>0</v>
      </c>
      <c r="K443" s="16">
        <v>0</v>
      </c>
      <c r="L443" s="16">
        <v>1</v>
      </c>
      <c r="M443" s="2">
        <f>VLOOKUP(RBStats[Year],Years[],2,FALSE)</f>
        <v>1</v>
      </c>
      <c r="N44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(812,1,812,1,0,0,0,0,0,0,0)</v>
      </c>
    </row>
    <row r="444" spans="1:14" x14ac:dyDescent="0.25">
      <c r="A444" s="22" t="s">
        <v>1135</v>
      </c>
      <c r="B444" s="2">
        <f>VLOOKUP(A444,Players[Name]:Players[PlayerId],2,FALSE)</f>
        <v>813</v>
      </c>
      <c r="C444" s="16">
        <v>2017</v>
      </c>
      <c r="D444">
        <v>813</v>
      </c>
      <c r="E444">
        <v>0</v>
      </c>
      <c r="F444">
        <v>0</v>
      </c>
      <c r="G444">
        <v>0</v>
      </c>
      <c r="H444" s="16">
        <v>0</v>
      </c>
      <c r="I444" s="16">
        <v>0</v>
      </c>
      <c r="J444" s="16">
        <v>0</v>
      </c>
      <c r="K444" s="16">
        <v>0</v>
      </c>
      <c r="L444" s="16">
        <v>0</v>
      </c>
      <c r="M444" s="2">
        <f>VLOOKUP(RBStats[Year],Years[],2,FALSE)</f>
        <v>1</v>
      </c>
      <c r="N44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(813,1,813,0,0,0,0,0,0,0,0)</v>
      </c>
    </row>
    <row r="445" spans="1:14" x14ac:dyDescent="0.25">
      <c r="A445" s="22" t="s">
        <v>825</v>
      </c>
      <c r="B445" s="2">
        <f>VLOOKUP(A445,Players[Name]:Players[PlayerId],2,FALSE)</f>
        <v>814</v>
      </c>
      <c r="C445" s="16">
        <v>2017</v>
      </c>
      <c r="D445">
        <v>814</v>
      </c>
      <c r="E445">
        <v>0</v>
      </c>
      <c r="F445">
        <v>0</v>
      </c>
      <c r="G445">
        <v>0</v>
      </c>
      <c r="H445" s="16">
        <v>0</v>
      </c>
      <c r="I445" s="16">
        <v>0</v>
      </c>
      <c r="J445" s="16">
        <v>0</v>
      </c>
      <c r="K445" s="16">
        <v>0</v>
      </c>
      <c r="L445" s="16">
        <v>0</v>
      </c>
      <c r="M445" s="2">
        <f>VLOOKUP(RBStats[Year],Years[],2,FALSE)</f>
        <v>1</v>
      </c>
      <c r="N44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(814,1,814,0,0,0,0,0,0,0,0)</v>
      </c>
    </row>
    <row r="446" spans="1:14" x14ac:dyDescent="0.25">
      <c r="A446" s="22" t="s">
        <v>762</v>
      </c>
      <c r="B446" s="2">
        <f>VLOOKUP(A446,Players[Name]:Players[PlayerId],2,FALSE)</f>
        <v>822</v>
      </c>
      <c r="C446" s="16">
        <v>2017</v>
      </c>
      <c r="D446">
        <v>822</v>
      </c>
      <c r="E446">
        <v>0</v>
      </c>
      <c r="F446">
        <v>0</v>
      </c>
      <c r="G446">
        <v>0</v>
      </c>
      <c r="H446" s="16">
        <v>0</v>
      </c>
      <c r="I446" s="16">
        <v>0</v>
      </c>
      <c r="J446" s="16">
        <v>0</v>
      </c>
      <c r="K446" s="16">
        <v>0</v>
      </c>
      <c r="L446" s="16">
        <v>0</v>
      </c>
      <c r="M446" s="2">
        <f>VLOOKUP(RBStats[Year],Years[],2,FALSE)</f>
        <v>1</v>
      </c>
      <c r="N44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(822,1,822,0,0,0,0,0,0,0,0)</v>
      </c>
    </row>
    <row r="447" spans="1:14" x14ac:dyDescent="0.25">
      <c r="A447" s="22" t="s">
        <v>753</v>
      </c>
      <c r="B447" s="2">
        <f>VLOOKUP(A447,Players[Name]:Players[PlayerId],2,FALSE)</f>
        <v>826</v>
      </c>
      <c r="C447" s="16">
        <v>2017</v>
      </c>
      <c r="D447">
        <v>826</v>
      </c>
      <c r="E447">
        <v>0</v>
      </c>
      <c r="F447">
        <v>0</v>
      </c>
      <c r="G447">
        <v>0</v>
      </c>
      <c r="H447" s="16">
        <v>0</v>
      </c>
      <c r="I447" s="16">
        <v>0</v>
      </c>
      <c r="J447" s="16">
        <v>0</v>
      </c>
      <c r="K447" s="16">
        <v>0</v>
      </c>
      <c r="L447" s="16">
        <v>0</v>
      </c>
      <c r="M447" s="2">
        <f>VLOOKUP(RBStats[Year],Years[],2,FALSE)</f>
        <v>1</v>
      </c>
      <c r="N44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(826,1,826,0,0,0,0,0,0,0,0)</v>
      </c>
    </row>
    <row r="448" spans="1:14" x14ac:dyDescent="0.25">
      <c r="A448" s="22" t="s">
        <v>753</v>
      </c>
      <c r="B448" s="2">
        <f>VLOOKUP(A448,Players[Name]:Players[PlayerId],2,FALSE)</f>
        <v>826</v>
      </c>
      <c r="C448">
        <v>2016</v>
      </c>
      <c r="D448" s="16">
        <v>352</v>
      </c>
      <c r="E448" s="16">
        <v>17</v>
      </c>
      <c r="F448" s="16">
        <v>63</v>
      </c>
      <c r="G448" s="16">
        <v>0</v>
      </c>
      <c r="H448" s="16">
        <v>20</v>
      </c>
      <c r="I448" s="16">
        <v>153</v>
      </c>
      <c r="J448" s="16">
        <v>0</v>
      </c>
      <c r="K448" s="16">
        <v>1</v>
      </c>
      <c r="L448" s="16">
        <v>31.52</v>
      </c>
      <c r="M448" s="2">
        <f>VLOOKUP(RBStats[Year],Years[],2,FALSE)</f>
        <v>2</v>
      </c>
      <c r="N44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(826,2,352,31.52,17,63,0,20,153,0,1)</v>
      </c>
    </row>
    <row r="449" spans="1:14" x14ac:dyDescent="0.25">
      <c r="A449" s="22" t="s">
        <v>1225</v>
      </c>
      <c r="B449" s="2">
        <f>VLOOKUP(A449,Players[Name]:Players[PlayerId],2,FALSE)</f>
        <v>831</v>
      </c>
      <c r="C449" s="16">
        <v>2017</v>
      </c>
      <c r="D449" s="16">
        <v>831</v>
      </c>
      <c r="E449" s="16">
        <v>0</v>
      </c>
      <c r="F449" s="16">
        <v>0</v>
      </c>
      <c r="G449" s="16">
        <v>0</v>
      </c>
      <c r="H449" s="16">
        <v>0</v>
      </c>
      <c r="I449" s="16">
        <v>0</v>
      </c>
      <c r="J449" s="16">
        <v>0</v>
      </c>
      <c r="K449" s="16">
        <v>0</v>
      </c>
      <c r="L449" s="16">
        <v>0</v>
      </c>
      <c r="M449" s="2">
        <f>VLOOKUP(RBStats[Year],Years[],2,FALSE)</f>
        <v>1</v>
      </c>
      <c r="N44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(831,1,831,0,0,0,0,0,0,0,0)</v>
      </c>
    </row>
    <row r="450" spans="1:14" x14ac:dyDescent="0.25">
      <c r="A450" s="22" t="s">
        <v>727</v>
      </c>
      <c r="B450" s="2">
        <f>VLOOKUP(A450,Players[Name]:Players[PlayerId],2,FALSE)</f>
        <v>834</v>
      </c>
      <c r="C450" s="16">
        <v>2017</v>
      </c>
      <c r="D450" s="16">
        <v>834</v>
      </c>
      <c r="E450" s="16">
        <v>0</v>
      </c>
      <c r="F450" s="16">
        <v>0</v>
      </c>
      <c r="G450" s="16">
        <v>0</v>
      </c>
      <c r="H450" s="16">
        <v>0</v>
      </c>
      <c r="I450" s="16">
        <v>0</v>
      </c>
      <c r="J450" s="16">
        <v>0</v>
      </c>
      <c r="K450" s="16">
        <v>0</v>
      </c>
      <c r="L450" s="16">
        <v>0</v>
      </c>
      <c r="M450" s="2">
        <f>VLOOKUP(RBStats[Year],Years[],2,FALSE)</f>
        <v>1</v>
      </c>
      <c r="N45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(834,1,834,0,0,0,0,0,0,0,0)</v>
      </c>
    </row>
    <row r="451" spans="1:14" x14ac:dyDescent="0.25">
      <c r="A451" s="22" t="s">
        <v>843</v>
      </c>
      <c r="B451" s="2">
        <f>VLOOKUP(A451,Players[Name]:Players[PlayerId],2,FALSE)</f>
        <v>839</v>
      </c>
      <c r="C451" s="16">
        <v>2017</v>
      </c>
      <c r="D451" s="16">
        <v>839</v>
      </c>
      <c r="E451" s="16">
        <v>0</v>
      </c>
      <c r="F451" s="16">
        <v>0</v>
      </c>
      <c r="G451" s="16">
        <v>0</v>
      </c>
      <c r="H451" s="16">
        <v>0</v>
      </c>
      <c r="I451" s="16">
        <v>0</v>
      </c>
      <c r="J451" s="16">
        <v>0</v>
      </c>
      <c r="K451" s="16">
        <v>0</v>
      </c>
      <c r="L451" s="16">
        <v>0</v>
      </c>
      <c r="M451" s="2">
        <f>VLOOKUP(RBStats[Year],Years[],2,FALSE)</f>
        <v>1</v>
      </c>
      <c r="N45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(839,1,839,0,0,0,0,0,0,0,0)</v>
      </c>
    </row>
    <row r="452" spans="1:14" x14ac:dyDescent="0.25">
      <c r="A452" s="22" t="s">
        <v>558</v>
      </c>
      <c r="B452" s="2">
        <f>VLOOKUP(A452,Players[Name]:Players[PlayerId],2,FALSE)</f>
        <v>841</v>
      </c>
      <c r="C452" s="16">
        <v>2017</v>
      </c>
      <c r="D452" s="16">
        <v>841</v>
      </c>
      <c r="E452" s="16">
        <v>0</v>
      </c>
      <c r="F452" s="16">
        <v>0</v>
      </c>
      <c r="G452" s="16">
        <v>0</v>
      </c>
      <c r="H452" s="16">
        <v>0</v>
      </c>
      <c r="I452" s="16">
        <v>0</v>
      </c>
      <c r="J452" s="16">
        <v>0</v>
      </c>
      <c r="K452" s="16">
        <v>0</v>
      </c>
      <c r="L452" s="16">
        <v>0</v>
      </c>
      <c r="M452" s="2">
        <f>VLOOKUP(RBStats[Year],Years[],2,FALSE)</f>
        <v>1</v>
      </c>
      <c r="N45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(841,1,841,0,0,0,0,0,0,0,0)</v>
      </c>
    </row>
    <row r="453" spans="1:14" x14ac:dyDescent="0.25">
      <c r="A453" s="22" t="s">
        <v>558</v>
      </c>
      <c r="B453" s="2">
        <f>VLOOKUP(A453,Players[Name]:Players[PlayerId],2,FALSE)</f>
        <v>841</v>
      </c>
      <c r="C453" s="16">
        <v>2016</v>
      </c>
      <c r="D453" s="16">
        <v>369</v>
      </c>
      <c r="E453" s="16">
        <v>23</v>
      </c>
      <c r="F453" s="16">
        <v>105</v>
      </c>
      <c r="G453" s="16">
        <v>0</v>
      </c>
      <c r="H453" s="16">
        <v>13</v>
      </c>
      <c r="I453" s="16">
        <v>94</v>
      </c>
      <c r="J453" s="16">
        <v>0</v>
      </c>
      <c r="K453" s="16">
        <v>0</v>
      </c>
      <c r="L453" s="16">
        <v>27.76</v>
      </c>
      <c r="M453" s="2">
        <f>VLOOKUP(RBStats[Year],Years[],2,FALSE)</f>
        <v>2</v>
      </c>
      <c r="N45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(841,2,369,27.76,23,105,0,13,94,0,0)</v>
      </c>
    </row>
    <row r="454" spans="1:14" x14ac:dyDescent="0.25">
      <c r="A454" s="22" t="s">
        <v>558</v>
      </c>
      <c r="B454" s="2">
        <f>VLOOKUP(A454,Players[Name]:Players[PlayerId],2,FALSE)</f>
        <v>841</v>
      </c>
      <c r="C454" s="16">
        <v>2015</v>
      </c>
      <c r="D454" s="16">
        <v>234</v>
      </c>
      <c r="E454" s="16">
        <v>56</v>
      </c>
      <c r="F454" s="16">
        <v>282</v>
      </c>
      <c r="G454" s="16">
        <v>1</v>
      </c>
      <c r="H454" s="16">
        <v>26</v>
      </c>
      <c r="I454" s="16">
        <v>173</v>
      </c>
      <c r="J454" s="16">
        <v>1</v>
      </c>
      <c r="K454" s="16">
        <v>0</v>
      </c>
      <c r="L454" s="16">
        <v>75.02</v>
      </c>
      <c r="M454" s="2">
        <f>VLOOKUP(RBStats[Year],Years[],2,FALSE)</f>
        <v>3</v>
      </c>
      <c r="N45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(841,3,234,75.02,56,282,1,26,173,1,0)</v>
      </c>
    </row>
    <row r="455" spans="1:14" x14ac:dyDescent="0.25">
      <c r="A455" s="22" t="s">
        <v>558</v>
      </c>
      <c r="B455" s="2">
        <f>VLOOKUP(A455,Players[Name]:Players[PlayerId],2,FALSE)</f>
        <v>841</v>
      </c>
      <c r="C455" s="16">
        <v>2014</v>
      </c>
      <c r="D455" s="16">
        <v>1534</v>
      </c>
      <c r="E455" s="16">
        <v>39</v>
      </c>
      <c r="F455" s="16">
        <v>153</v>
      </c>
      <c r="G455" s="16">
        <v>0</v>
      </c>
      <c r="H455" s="16">
        <v>6</v>
      </c>
      <c r="I455" s="16">
        <v>86</v>
      </c>
      <c r="J455" s="16">
        <v>0</v>
      </c>
      <c r="K455" s="16">
        <v>0</v>
      </c>
      <c r="L455" s="21">
        <v>26.84</v>
      </c>
      <c r="M455" s="2">
        <f>VLOOKUP(RBStats[Year],Years[],2,FALSE)</f>
        <v>4</v>
      </c>
      <c r="N45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(841,4,1534,26.84,39,153,0,6,86,0,0)</v>
      </c>
    </row>
    <row r="456" spans="1:14" x14ac:dyDescent="0.25">
      <c r="A456" s="22" t="s">
        <v>558</v>
      </c>
      <c r="B456" s="2">
        <f>VLOOKUP(A456,Players[Name]:Players[PlayerId],2,FALSE)</f>
        <v>841</v>
      </c>
      <c r="C456" s="16">
        <v>2013</v>
      </c>
      <c r="D456" s="16">
        <v>1539</v>
      </c>
      <c r="E456" s="16">
        <v>21</v>
      </c>
      <c r="F456" s="16">
        <v>73</v>
      </c>
      <c r="G456" s="16">
        <v>1</v>
      </c>
      <c r="H456" s="16">
        <v>6</v>
      </c>
      <c r="I456" s="16">
        <v>76</v>
      </c>
      <c r="J456" s="16">
        <v>0</v>
      </c>
      <c r="K456" s="16">
        <v>1</v>
      </c>
      <c r="L456" s="21">
        <v>21.94</v>
      </c>
      <c r="M456" s="2">
        <f>VLOOKUP(RBStats[Year],Years[],2,FALSE)</f>
        <v>5</v>
      </c>
      <c r="N45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(841,5,1539,21.94,21,73,1,6,76,0,1)</v>
      </c>
    </row>
    <row r="457" spans="1:14" x14ac:dyDescent="0.25">
      <c r="A457" s="22" t="s">
        <v>955</v>
      </c>
      <c r="B457" s="2">
        <f>VLOOKUP(A457,Players[Name]:Players[PlayerId],2,FALSE)</f>
        <v>842</v>
      </c>
      <c r="C457" s="16">
        <v>2017</v>
      </c>
      <c r="D457" s="16">
        <v>842</v>
      </c>
      <c r="E457" s="16">
        <v>0</v>
      </c>
      <c r="F457" s="16">
        <v>0</v>
      </c>
      <c r="G457" s="16">
        <v>0</v>
      </c>
      <c r="H457" s="16">
        <v>0</v>
      </c>
      <c r="I457" s="16">
        <v>0</v>
      </c>
      <c r="J457" s="16">
        <v>0</v>
      </c>
      <c r="K457" s="16">
        <v>0</v>
      </c>
      <c r="L457" s="16">
        <v>1</v>
      </c>
      <c r="M457" s="2">
        <f>VLOOKUP(RBStats[Year],Years[],2,FALSE)</f>
        <v>1</v>
      </c>
      <c r="N45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(842,1,842,1,0,0,0,0,0,0,0)</v>
      </c>
    </row>
    <row r="458" spans="1:14" x14ac:dyDescent="0.25">
      <c r="A458" s="22" t="s">
        <v>1174</v>
      </c>
      <c r="B458" s="2">
        <f>VLOOKUP(A458,Players[Name]:Players[PlayerId],2,FALSE)</f>
        <v>843</v>
      </c>
      <c r="C458" s="16">
        <v>2017</v>
      </c>
      <c r="D458" s="16">
        <v>843</v>
      </c>
      <c r="E458" s="16">
        <v>0</v>
      </c>
      <c r="F458" s="16">
        <v>0</v>
      </c>
      <c r="G458" s="16">
        <v>0</v>
      </c>
      <c r="H458" s="16">
        <v>0</v>
      </c>
      <c r="I458" s="16">
        <v>0</v>
      </c>
      <c r="J458" s="16">
        <v>0</v>
      </c>
      <c r="K458" s="16">
        <v>0</v>
      </c>
      <c r="L458" s="16">
        <v>0</v>
      </c>
      <c r="M458" s="2">
        <f>VLOOKUP(RBStats[Year],Years[],2,FALSE)</f>
        <v>1</v>
      </c>
      <c r="N45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(843,1,843,0,0,0,0,0,0,0,0)</v>
      </c>
    </row>
    <row r="459" spans="1:14" x14ac:dyDescent="0.25">
      <c r="A459" s="22" t="s">
        <v>987</v>
      </c>
      <c r="B459" s="2">
        <f>VLOOKUP(A459,Players[Name]:Players[PlayerId],2,FALSE)</f>
        <v>846</v>
      </c>
      <c r="C459" s="16">
        <v>2017</v>
      </c>
      <c r="D459" s="16">
        <v>846</v>
      </c>
      <c r="E459" s="16">
        <v>0</v>
      </c>
      <c r="F459" s="16">
        <v>0</v>
      </c>
      <c r="G459" s="16">
        <v>0</v>
      </c>
      <c r="H459" s="16">
        <v>0</v>
      </c>
      <c r="I459" s="16">
        <v>0</v>
      </c>
      <c r="J459" s="16">
        <v>0</v>
      </c>
      <c r="K459" s="16">
        <v>0</v>
      </c>
      <c r="L459" s="16">
        <v>0</v>
      </c>
      <c r="M459" s="2">
        <f>VLOOKUP(RBStats[Year],Years[],2,FALSE)</f>
        <v>1</v>
      </c>
      <c r="N45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(846,1,846,0,0,0,0,0,0,0,0)</v>
      </c>
    </row>
    <row r="460" spans="1:14" x14ac:dyDescent="0.25">
      <c r="A460" s="22" t="s">
        <v>1013</v>
      </c>
      <c r="B460" s="2">
        <f>VLOOKUP(A460,Players[Name]:Players[PlayerId],2,FALSE)</f>
        <v>855</v>
      </c>
      <c r="C460" s="16">
        <v>2017</v>
      </c>
      <c r="D460" s="16">
        <v>855</v>
      </c>
      <c r="E460" s="16">
        <v>0</v>
      </c>
      <c r="F460" s="16">
        <v>0</v>
      </c>
      <c r="G460" s="16">
        <v>0</v>
      </c>
      <c r="H460" s="16">
        <v>0</v>
      </c>
      <c r="I460" s="16">
        <v>0</v>
      </c>
      <c r="J460" s="16">
        <v>0</v>
      </c>
      <c r="K460" s="16">
        <v>0</v>
      </c>
      <c r="L460" s="16">
        <v>0</v>
      </c>
      <c r="M460" s="2">
        <f>VLOOKUP(RBStats[Year],Years[],2,FALSE)</f>
        <v>1</v>
      </c>
      <c r="N46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(855,1,855,0,0,0,0,0,0,0,0)</v>
      </c>
    </row>
    <row r="461" spans="1:14" x14ac:dyDescent="0.25">
      <c r="A461" s="22" t="s">
        <v>954</v>
      </c>
      <c r="B461" s="2">
        <f>VLOOKUP(A461,Players[Name]:Players[PlayerId],2,FALSE)</f>
        <v>858</v>
      </c>
      <c r="C461" s="16">
        <v>2017</v>
      </c>
      <c r="D461" s="16">
        <v>858</v>
      </c>
      <c r="E461" s="16">
        <v>0</v>
      </c>
      <c r="F461" s="16">
        <v>0</v>
      </c>
      <c r="G461" s="16">
        <v>0</v>
      </c>
      <c r="H461" s="16">
        <v>0</v>
      </c>
      <c r="I461" s="16">
        <v>0</v>
      </c>
      <c r="J461" s="16">
        <v>0</v>
      </c>
      <c r="K461" s="16">
        <v>0</v>
      </c>
      <c r="L461" s="16">
        <v>1</v>
      </c>
      <c r="M461" s="2">
        <f>VLOOKUP(RBStats[Year],Years[],2,FALSE)</f>
        <v>1</v>
      </c>
      <c r="N46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(858,1,858,1,0,0,0,0,0,0,0)</v>
      </c>
    </row>
    <row r="462" spans="1:14" x14ac:dyDescent="0.25">
      <c r="A462" s="22" t="s">
        <v>954</v>
      </c>
      <c r="B462" s="2">
        <f>VLOOKUP(A462,Players[Name]:Players[PlayerId],2,FALSE)</f>
        <v>858</v>
      </c>
      <c r="C462" s="16">
        <v>2016</v>
      </c>
      <c r="D462" s="16">
        <v>311</v>
      </c>
      <c r="E462" s="16">
        <v>17</v>
      </c>
      <c r="F462" s="16">
        <v>47</v>
      </c>
      <c r="G462" s="16">
        <v>2</v>
      </c>
      <c r="H462" s="16">
        <v>12</v>
      </c>
      <c r="I462" s="16">
        <v>227</v>
      </c>
      <c r="J462" s="16">
        <v>1</v>
      </c>
      <c r="K462" s="16">
        <v>0</v>
      </c>
      <c r="L462" s="16">
        <v>45.68</v>
      </c>
      <c r="M462" s="2">
        <f>VLOOKUP(RBStats[Year],Years[],2,FALSE)</f>
        <v>2</v>
      </c>
      <c r="N46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(858,2,311,45.68,17,47,2,12,227,1,0)</v>
      </c>
    </row>
    <row r="463" spans="1:14" x14ac:dyDescent="0.25">
      <c r="A463" s="22" t="s">
        <v>1288</v>
      </c>
      <c r="B463" s="2">
        <f>VLOOKUP(A463,Players[Name]:Players[PlayerId],2,FALSE)</f>
        <v>867</v>
      </c>
      <c r="C463" s="16">
        <v>2017</v>
      </c>
      <c r="D463" s="16">
        <v>867</v>
      </c>
      <c r="E463" s="16">
        <v>0</v>
      </c>
      <c r="F463" s="16">
        <v>0</v>
      </c>
      <c r="G463" s="16">
        <v>0</v>
      </c>
      <c r="H463" s="16">
        <v>0</v>
      </c>
      <c r="I463" s="16">
        <v>0</v>
      </c>
      <c r="J463" s="16">
        <v>0</v>
      </c>
      <c r="K463" s="16">
        <v>0</v>
      </c>
      <c r="L463" s="16">
        <v>0</v>
      </c>
      <c r="M463" s="2">
        <f>VLOOKUP(RBStats[Year],Years[],2,FALSE)</f>
        <v>1</v>
      </c>
      <c r="N46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(867,1,867,0,0,0,0,0,0,0,0)</v>
      </c>
    </row>
    <row r="464" spans="1:14" x14ac:dyDescent="0.25">
      <c r="A464" s="22" t="s">
        <v>1052</v>
      </c>
      <c r="B464" s="2">
        <f>VLOOKUP(A464,Players[Name]:Players[PlayerId],2,FALSE)</f>
        <v>870</v>
      </c>
      <c r="C464" s="16">
        <v>2017</v>
      </c>
      <c r="D464" s="16">
        <v>870</v>
      </c>
      <c r="E464" s="16">
        <v>0</v>
      </c>
      <c r="F464" s="16">
        <v>0</v>
      </c>
      <c r="G464" s="16">
        <v>0</v>
      </c>
      <c r="H464" s="16">
        <v>0</v>
      </c>
      <c r="I464" s="16">
        <v>0</v>
      </c>
      <c r="J464" s="16">
        <v>0</v>
      </c>
      <c r="K464" s="16">
        <v>0</v>
      </c>
      <c r="L464" s="16">
        <v>0</v>
      </c>
      <c r="M464" s="2">
        <f>VLOOKUP(RBStats[Year],Years[],2,FALSE)</f>
        <v>1</v>
      </c>
      <c r="N46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(870,1,870,0,0,0,0,0,0,0,0)</v>
      </c>
    </row>
    <row r="465" spans="1:14" x14ac:dyDescent="0.25">
      <c r="A465" s="22" t="s">
        <v>1241</v>
      </c>
      <c r="B465" s="2">
        <f>VLOOKUP(A465,Players[Name]:Players[PlayerId],2,FALSE)</f>
        <v>873</v>
      </c>
      <c r="C465" s="16">
        <v>2017</v>
      </c>
      <c r="D465" s="16">
        <v>873</v>
      </c>
      <c r="E465" s="16">
        <v>0</v>
      </c>
      <c r="F465" s="16">
        <v>0</v>
      </c>
      <c r="G465" s="16">
        <v>0</v>
      </c>
      <c r="H465" s="16">
        <v>0</v>
      </c>
      <c r="I465" s="16">
        <v>0</v>
      </c>
      <c r="J465" s="16">
        <v>0</v>
      </c>
      <c r="K465" s="16">
        <v>0</v>
      </c>
      <c r="L465" s="16">
        <v>0</v>
      </c>
      <c r="M465" s="2">
        <f>VLOOKUP(RBStats[Year],Years[],2,FALSE)</f>
        <v>1</v>
      </c>
      <c r="N46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(873,1,873,0,0,0,0,0,0,0,0)</v>
      </c>
    </row>
    <row r="466" spans="1:14" x14ac:dyDescent="0.25">
      <c r="A466" s="22" t="s">
        <v>1236</v>
      </c>
      <c r="B466" s="2">
        <f>VLOOKUP(A466,Players[Name]:Players[PlayerId],2,FALSE)</f>
        <v>883</v>
      </c>
      <c r="C466" s="16">
        <v>2017</v>
      </c>
      <c r="D466" s="16">
        <v>883</v>
      </c>
      <c r="E466" s="16">
        <v>0</v>
      </c>
      <c r="F466" s="16">
        <v>0</v>
      </c>
      <c r="G466" s="16">
        <v>0</v>
      </c>
      <c r="H466" s="16">
        <v>0</v>
      </c>
      <c r="I466" s="16">
        <v>0</v>
      </c>
      <c r="J466" s="16">
        <v>0</v>
      </c>
      <c r="K466" s="16">
        <v>0</v>
      </c>
      <c r="L466" s="16">
        <v>0</v>
      </c>
      <c r="M466" s="2">
        <f>VLOOKUP(RBStats[Year],Years[],2,FALSE)</f>
        <v>1</v>
      </c>
      <c r="N46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(883,1,883,0,0,0,0,0,0,0,0)</v>
      </c>
    </row>
    <row r="467" spans="1:14" x14ac:dyDescent="0.25">
      <c r="A467" s="22" t="s">
        <v>562</v>
      </c>
      <c r="B467" s="2">
        <f>VLOOKUP(A467,Players[Name]:Players[PlayerId],2,FALSE)</f>
        <v>884</v>
      </c>
      <c r="C467" s="16">
        <v>2017</v>
      </c>
      <c r="D467" s="16">
        <v>884</v>
      </c>
      <c r="E467" s="16">
        <v>0</v>
      </c>
      <c r="F467" s="16">
        <v>0</v>
      </c>
      <c r="G467" s="16">
        <v>0</v>
      </c>
      <c r="H467" s="16">
        <v>0</v>
      </c>
      <c r="I467" s="16">
        <v>0</v>
      </c>
      <c r="J467" s="16">
        <v>0</v>
      </c>
      <c r="K467" s="16">
        <v>0</v>
      </c>
      <c r="L467" s="16">
        <v>0</v>
      </c>
      <c r="M467" s="2">
        <f>VLOOKUP(RBStats[Year],Years[],2,FALSE)</f>
        <v>1</v>
      </c>
      <c r="N46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(884,1,884,0,0,0,0,0,0,0,0)</v>
      </c>
    </row>
    <row r="468" spans="1:14" x14ac:dyDescent="0.25">
      <c r="A468" s="22" t="s">
        <v>562</v>
      </c>
      <c r="B468" s="2">
        <f>VLOOKUP(A468,Players[Name]:Players[PlayerId],2,FALSE)</f>
        <v>884</v>
      </c>
      <c r="C468" s="16">
        <v>2014</v>
      </c>
      <c r="D468" s="16">
        <v>1617</v>
      </c>
      <c r="E468" s="16">
        <v>8</v>
      </c>
      <c r="F468" s="16">
        <v>22</v>
      </c>
      <c r="G468" s="16">
        <v>0</v>
      </c>
      <c r="H468" s="16">
        <v>2</v>
      </c>
      <c r="I468" s="16">
        <v>15</v>
      </c>
      <c r="J468" s="16">
        <v>1</v>
      </c>
      <c r="K468" s="16">
        <v>0</v>
      </c>
      <c r="L468" s="21">
        <v>11.7</v>
      </c>
      <c r="M468" s="2">
        <f>VLOOKUP(RBStats[Year],Years[],2,FALSE)</f>
        <v>4</v>
      </c>
      <c r="N46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(884,4,1617,11.7,8,22,0,2,15,1,0)</v>
      </c>
    </row>
    <row r="469" spans="1:14" x14ac:dyDescent="0.25">
      <c r="A469" s="22" t="s">
        <v>871</v>
      </c>
      <c r="B469" s="2">
        <f>VLOOKUP(A469,Players[Name]:Players[PlayerId],2,FALSE)</f>
        <v>886</v>
      </c>
      <c r="C469" s="16">
        <v>2017</v>
      </c>
      <c r="D469" s="16">
        <v>886</v>
      </c>
      <c r="E469" s="16">
        <v>0</v>
      </c>
      <c r="F469" s="16">
        <v>0</v>
      </c>
      <c r="G469" s="16">
        <v>0</v>
      </c>
      <c r="H469" s="16">
        <v>0</v>
      </c>
      <c r="I469" s="16">
        <v>0</v>
      </c>
      <c r="J469" s="16">
        <v>0</v>
      </c>
      <c r="K469" s="16">
        <v>0</v>
      </c>
      <c r="L469" s="16">
        <v>0</v>
      </c>
      <c r="M469" s="2">
        <f>VLOOKUP(RBStats[Year],Years[],2,FALSE)</f>
        <v>1</v>
      </c>
      <c r="N46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(886,1,886,0,0,0,0,0,0,0,0)</v>
      </c>
    </row>
    <row r="470" spans="1:14" x14ac:dyDescent="0.25">
      <c r="A470" s="22" t="s">
        <v>818</v>
      </c>
      <c r="B470" s="2">
        <f>VLOOKUP(A470,Players[Name]:Players[PlayerId],2,FALSE)</f>
        <v>888</v>
      </c>
      <c r="C470" s="16">
        <v>2017</v>
      </c>
      <c r="D470" s="16">
        <v>888</v>
      </c>
      <c r="E470" s="16">
        <v>0</v>
      </c>
      <c r="F470" s="16">
        <v>0</v>
      </c>
      <c r="G470" s="16">
        <v>0</v>
      </c>
      <c r="H470" s="16">
        <v>0</v>
      </c>
      <c r="I470" s="16">
        <v>0</v>
      </c>
      <c r="J470" s="16">
        <v>0</v>
      </c>
      <c r="K470" s="16">
        <v>0</v>
      </c>
      <c r="L470" s="16">
        <v>1</v>
      </c>
      <c r="M470" s="2">
        <f>VLOOKUP(RBStats[Year],Years[],2,FALSE)</f>
        <v>1</v>
      </c>
      <c r="N47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(888,1,888,1,0,0,0,0,0,0,0)</v>
      </c>
    </row>
    <row r="471" spans="1:14" x14ac:dyDescent="0.25">
      <c r="A471" s="22" t="s">
        <v>977</v>
      </c>
      <c r="B471" s="2">
        <f>VLOOKUP(A471,Players[Name]:Players[PlayerId],2,FALSE)</f>
        <v>892</v>
      </c>
      <c r="C471" s="16">
        <v>2017</v>
      </c>
      <c r="D471" s="16">
        <v>892</v>
      </c>
      <c r="E471" s="16">
        <v>0</v>
      </c>
      <c r="F471" s="16">
        <v>0</v>
      </c>
      <c r="G471" s="16">
        <v>0</v>
      </c>
      <c r="H471" s="16">
        <v>0</v>
      </c>
      <c r="I471" s="16">
        <v>0</v>
      </c>
      <c r="J471" s="16">
        <v>0</v>
      </c>
      <c r="K471" s="16">
        <v>0</v>
      </c>
      <c r="L471" s="16">
        <v>0</v>
      </c>
      <c r="M471" s="2">
        <f>VLOOKUP(RBStats[Year],Years[],2,FALSE)</f>
        <v>1</v>
      </c>
      <c r="N47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(892,1,892,0,0,0,0,0,0,0,0)</v>
      </c>
    </row>
    <row r="472" spans="1:14" x14ac:dyDescent="0.25">
      <c r="A472" s="22" t="s">
        <v>902</v>
      </c>
      <c r="B472" s="2">
        <f>VLOOKUP(A472,Players[Name]:Players[PlayerId],2,FALSE)</f>
        <v>896</v>
      </c>
      <c r="C472" s="16">
        <v>2017</v>
      </c>
      <c r="D472" s="16">
        <v>896</v>
      </c>
      <c r="E472" s="16">
        <v>0</v>
      </c>
      <c r="F472" s="16">
        <v>0</v>
      </c>
      <c r="G472" s="16">
        <v>0</v>
      </c>
      <c r="H472" s="16">
        <v>0</v>
      </c>
      <c r="I472" s="16">
        <v>0</v>
      </c>
      <c r="J472" s="16">
        <v>0</v>
      </c>
      <c r="K472" s="16">
        <v>0</v>
      </c>
      <c r="L472" s="16">
        <v>0</v>
      </c>
      <c r="M472" s="2">
        <f>VLOOKUP(RBStats[Year],Years[],2,FALSE)</f>
        <v>1</v>
      </c>
      <c r="N47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(896,1,896,0,0,0,0,0,0,0,0)</v>
      </c>
    </row>
    <row r="473" spans="1:14" x14ac:dyDescent="0.25">
      <c r="A473" s="22" t="s">
        <v>1166</v>
      </c>
      <c r="B473" s="2">
        <f>VLOOKUP(A473,Players[Name]:Players[PlayerId],2,FALSE)</f>
        <v>901</v>
      </c>
      <c r="C473" s="16">
        <v>2017</v>
      </c>
      <c r="D473" s="16">
        <v>901</v>
      </c>
      <c r="E473" s="16">
        <v>0</v>
      </c>
      <c r="F473" s="16">
        <v>0</v>
      </c>
      <c r="G473" s="16">
        <v>0</v>
      </c>
      <c r="H473" s="16">
        <v>0</v>
      </c>
      <c r="I473" s="16">
        <v>0</v>
      </c>
      <c r="J473" s="16">
        <v>0</v>
      </c>
      <c r="K473" s="16">
        <v>0</v>
      </c>
      <c r="L473" s="16">
        <v>0</v>
      </c>
      <c r="M473" s="2">
        <f>VLOOKUP(RBStats[Year],Years[],2,FALSE)</f>
        <v>1</v>
      </c>
      <c r="N47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(901,1,901,0,0,0,0,0,0,0,0)</v>
      </c>
    </row>
    <row r="474" spans="1:14" x14ac:dyDescent="0.25">
      <c r="A474" s="22" t="s">
        <v>705</v>
      </c>
      <c r="B474" s="2">
        <f>VLOOKUP(A474,Players[Name]:Players[PlayerId],2,FALSE)</f>
        <v>908</v>
      </c>
      <c r="C474" s="16">
        <v>2017</v>
      </c>
      <c r="D474" s="16">
        <v>908</v>
      </c>
      <c r="E474" s="16">
        <v>0</v>
      </c>
      <c r="F474" s="16">
        <v>0</v>
      </c>
      <c r="G474" s="16">
        <v>0</v>
      </c>
      <c r="H474" s="16">
        <v>0</v>
      </c>
      <c r="I474" s="16">
        <v>0</v>
      </c>
      <c r="J474" s="16">
        <v>0</v>
      </c>
      <c r="K474" s="16">
        <v>0</v>
      </c>
      <c r="L474" s="16">
        <v>1</v>
      </c>
      <c r="M474" s="2">
        <f>VLOOKUP(RBStats[Year],Years[],2,FALSE)</f>
        <v>1</v>
      </c>
      <c r="N47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(908,1,908,1,0,0,0,0,0,0,0)</v>
      </c>
    </row>
    <row r="475" spans="1:14" x14ac:dyDescent="0.25">
      <c r="A475" s="22" t="s">
        <v>712</v>
      </c>
      <c r="B475" s="2">
        <f>VLOOKUP(A475,Players[Name]:Players[PlayerId],2,FALSE)</f>
        <v>912</v>
      </c>
      <c r="C475" s="16">
        <v>2017</v>
      </c>
      <c r="D475" s="16">
        <v>912</v>
      </c>
      <c r="E475" s="16">
        <v>0</v>
      </c>
      <c r="F475" s="16">
        <v>0</v>
      </c>
      <c r="G475" s="16">
        <v>0</v>
      </c>
      <c r="H475" s="16">
        <v>0</v>
      </c>
      <c r="I475" s="16">
        <v>0</v>
      </c>
      <c r="J475" s="16">
        <v>0</v>
      </c>
      <c r="K475" s="16">
        <v>0</v>
      </c>
      <c r="L475" s="16">
        <v>0</v>
      </c>
      <c r="M475" s="2">
        <f>VLOOKUP(RBStats[Year],Years[],2,FALSE)</f>
        <v>1</v>
      </c>
      <c r="N47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(912,1,912,0,0,0,0,0,0,0,0)</v>
      </c>
    </row>
    <row r="476" spans="1:14" x14ac:dyDescent="0.25">
      <c r="A476" s="22" t="s">
        <v>1205</v>
      </c>
      <c r="B476" s="2">
        <f>VLOOKUP(A476,Players[Name]:Players[PlayerId],2,FALSE)</f>
        <v>920</v>
      </c>
      <c r="C476" s="16">
        <v>2017</v>
      </c>
      <c r="D476" s="16">
        <v>920</v>
      </c>
      <c r="E476" s="16">
        <v>0</v>
      </c>
      <c r="F476" s="16">
        <v>0</v>
      </c>
      <c r="G476" s="16">
        <v>0</v>
      </c>
      <c r="H476" s="16">
        <v>0</v>
      </c>
      <c r="I476" s="16">
        <v>0</v>
      </c>
      <c r="J476" s="16">
        <v>0</v>
      </c>
      <c r="K476" s="16">
        <v>0</v>
      </c>
      <c r="L476" s="16">
        <v>1</v>
      </c>
      <c r="M476" s="2">
        <f>VLOOKUP(RBStats[Year],Years[],2,FALSE)</f>
        <v>1</v>
      </c>
      <c r="N47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(920,1,920,1,0,0,0,0,0,0,0)</v>
      </c>
    </row>
    <row r="477" spans="1:14" x14ac:dyDescent="0.25">
      <c r="A477" s="22" t="s">
        <v>281</v>
      </c>
      <c r="B477" s="2">
        <f>VLOOKUP(A477,Players[Name]:Players[PlayerId],2,FALSE)</f>
        <v>926</v>
      </c>
      <c r="C477" s="16">
        <v>2017</v>
      </c>
      <c r="D477" s="16">
        <v>926</v>
      </c>
      <c r="E477" s="16">
        <v>0</v>
      </c>
      <c r="F477" s="16">
        <v>0</v>
      </c>
      <c r="G477" s="16">
        <v>0</v>
      </c>
      <c r="H477" s="16">
        <v>0</v>
      </c>
      <c r="I477" s="16">
        <v>0</v>
      </c>
      <c r="J477" s="16">
        <v>0</v>
      </c>
      <c r="K477" s="16">
        <v>0</v>
      </c>
      <c r="L477" s="16">
        <v>1</v>
      </c>
      <c r="M477" s="2">
        <f>VLOOKUP(RBStats[Year],Years[],2,FALSE)</f>
        <v>1</v>
      </c>
      <c r="N47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(926,1,926,1,0,0,0,0,0,0,0)</v>
      </c>
    </row>
    <row r="478" spans="1:14" x14ac:dyDescent="0.25">
      <c r="A478" s="22" t="s">
        <v>281</v>
      </c>
      <c r="B478" s="2">
        <f>VLOOKUP(A478,Players[Name]:Players[PlayerId],2,FALSE)</f>
        <v>926</v>
      </c>
      <c r="C478" s="16">
        <v>2016</v>
      </c>
      <c r="D478" s="16">
        <v>92</v>
      </c>
      <c r="E478" s="16">
        <v>148</v>
      </c>
      <c r="F478" s="16">
        <v>583</v>
      </c>
      <c r="G478" s="16">
        <v>7</v>
      </c>
      <c r="H478" s="16">
        <v>22</v>
      </c>
      <c r="I478" s="16">
        <v>107</v>
      </c>
      <c r="J478" s="16">
        <v>1</v>
      </c>
      <c r="K478" s="16">
        <v>1</v>
      </c>
      <c r="L478" s="16">
        <v>143.43</v>
      </c>
      <c r="M478" s="2">
        <f>VLOOKUP(RBStats[Year],Years[],2,FALSE)</f>
        <v>2</v>
      </c>
      <c r="N47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(926,2,92,143.43,148,583,7,22,107,1,1)</v>
      </c>
    </row>
    <row r="479" spans="1:14" x14ac:dyDescent="0.25">
      <c r="A479" s="22" t="s">
        <v>281</v>
      </c>
      <c r="B479" s="2">
        <f>VLOOKUP(A479,Players[Name]:Players[PlayerId],2,FALSE)</f>
        <v>926</v>
      </c>
      <c r="C479" s="16">
        <v>2014</v>
      </c>
      <c r="D479" s="16">
        <v>1569</v>
      </c>
      <c r="E479" s="16">
        <v>34</v>
      </c>
      <c r="F479" s="16">
        <v>175</v>
      </c>
      <c r="G479" s="16">
        <v>0</v>
      </c>
      <c r="H479" s="16">
        <v>1</v>
      </c>
      <c r="I479" s="16">
        <v>12</v>
      </c>
      <c r="J479" s="16">
        <v>0</v>
      </c>
      <c r="K479" s="16">
        <v>0</v>
      </c>
      <c r="L479" s="21">
        <v>18.73</v>
      </c>
      <c r="M479" s="2">
        <f>VLOOKUP(RBStats[Year],Years[],2,FALSE)</f>
        <v>4</v>
      </c>
      <c r="N47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(926,4,1569,18.73,34,175,0,1,12,0,0)</v>
      </c>
    </row>
    <row r="480" spans="1:14" x14ac:dyDescent="0.25">
      <c r="A480" s="22" t="s">
        <v>935</v>
      </c>
      <c r="B480" s="2">
        <f>VLOOKUP(A480,Players[Name]:Players[PlayerId],2,FALSE)</f>
        <v>930</v>
      </c>
      <c r="C480" s="16">
        <v>2017</v>
      </c>
      <c r="D480" s="16">
        <v>930</v>
      </c>
      <c r="E480" s="16">
        <v>0</v>
      </c>
      <c r="F480" s="16">
        <v>0</v>
      </c>
      <c r="G480" s="16">
        <v>0</v>
      </c>
      <c r="H480" s="16">
        <v>0</v>
      </c>
      <c r="I480" s="16">
        <v>0</v>
      </c>
      <c r="J480" s="16">
        <v>0</v>
      </c>
      <c r="K480" s="16">
        <v>0</v>
      </c>
      <c r="L480" s="16">
        <v>0</v>
      </c>
      <c r="M480" s="2">
        <f>VLOOKUP(RBStats[Year],Years[],2,FALSE)</f>
        <v>1</v>
      </c>
      <c r="N48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(930,1,930,0,0,0,0,0,0,0,0)</v>
      </c>
    </row>
    <row r="481" spans="1:14" x14ac:dyDescent="0.25">
      <c r="A481" s="22" t="s">
        <v>324</v>
      </c>
      <c r="B481" s="2">
        <f>VLOOKUP(A481,Players[Name]:Players[PlayerId],2,FALSE)</f>
        <v>937</v>
      </c>
      <c r="C481" s="16">
        <v>2017</v>
      </c>
      <c r="D481" s="16">
        <v>937</v>
      </c>
      <c r="E481" s="16">
        <v>0</v>
      </c>
      <c r="F481" s="16">
        <v>0</v>
      </c>
      <c r="G481" s="16">
        <v>0</v>
      </c>
      <c r="H481" s="16">
        <v>0</v>
      </c>
      <c r="I481" s="16">
        <v>0</v>
      </c>
      <c r="J481" s="16">
        <v>0</v>
      </c>
      <c r="K481" s="16">
        <v>0</v>
      </c>
      <c r="L481" s="16">
        <v>0</v>
      </c>
      <c r="M481" s="2">
        <f>VLOOKUP(RBStats[Year],Years[],2,FALSE)</f>
        <v>1</v>
      </c>
      <c r="N48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(937,1,937,0,0,0,0,0,0,0,0)</v>
      </c>
    </row>
    <row r="482" spans="1:14" x14ac:dyDescent="0.25">
      <c r="A482" s="22" t="s">
        <v>324</v>
      </c>
      <c r="B482" s="2">
        <f>VLOOKUP(A482,Players[Name]:Players[PlayerId],2,FALSE)</f>
        <v>937</v>
      </c>
      <c r="C482" s="16">
        <v>2014</v>
      </c>
      <c r="D482" s="16">
        <v>120</v>
      </c>
      <c r="E482" s="16">
        <v>134</v>
      </c>
      <c r="F482" s="16">
        <v>463</v>
      </c>
      <c r="G482" s="16">
        <v>6</v>
      </c>
      <c r="H482" s="16">
        <v>16</v>
      </c>
      <c r="I482" s="16">
        <v>147</v>
      </c>
      <c r="J482" s="16">
        <v>1</v>
      </c>
      <c r="K482" s="16">
        <v>2</v>
      </c>
      <c r="L482" s="21">
        <v>126.53</v>
      </c>
      <c r="M482" s="2">
        <f>VLOOKUP(RBStats[Year],Years[],2,FALSE)</f>
        <v>4</v>
      </c>
      <c r="N48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(937,4,120,126.53,134,463,6,16,147,1,2)</v>
      </c>
    </row>
    <row r="483" spans="1:14" x14ac:dyDescent="0.25">
      <c r="A483" s="22" t="s">
        <v>324</v>
      </c>
      <c r="B483" s="2">
        <f>VLOOKUP(A483,Players[Name]:Players[PlayerId],2,FALSE)</f>
        <v>937</v>
      </c>
      <c r="C483" s="16">
        <v>2013</v>
      </c>
      <c r="D483" s="16">
        <v>227</v>
      </c>
      <c r="E483" s="16">
        <v>70</v>
      </c>
      <c r="F483" s="16">
        <v>242</v>
      </c>
      <c r="G483" s="16">
        <v>4</v>
      </c>
      <c r="H483" s="16">
        <v>11</v>
      </c>
      <c r="I483" s="16">
        <v>75</v>
      </c>
      <c r="J483" s="16">
        <v>0</v>
      </c>
      <c r="K483" s="16">
        <v>1</v>
      </c>
      <c r="L483" s="21">
        <v>65.599999999999994</v>
      </c>
      <c r="M483" s="2">
        <f>VLOOKUP(RBStats[Year],Years[],2,FALSE)</f>
        <v>5</v>
      </c>
      <c r="N48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(937,5,227,65.6,70,242,4,11,75,0,1)</v>
      </c>
    </row>
    <row r="484" spans="1:14" x14ac:dyDescent="0.25">
      <c r="A484" s="22" t="s">
        <v>320</v>
      </c>
      <c r="B484" s="2">
        <f>VLOOKUP(A484,Players[Name]:Players[PlayerId],2,FALSE)</f>
        <v>950</v>
      </c>
      <c r="C484" s="16">
        <v>2017</v>
      </c>
      <c r="D484" s="16">
        <v>950</v>
      </c>
      <c r="E484" s="16">
        <v>0</v>
      </c>
      <c r="F484" s="16">
        <v>0</v>
      </c>
      <c r="G484" s="16">
        <v>0</v>
      </c>
      <c r="H484" s="16">
        <v>0</v>
      </c>
      <c r="I484" s="16">
        <v>0</v>
      </c>
      <c r="J484" s="16">
        <v>0</v>
      </c>
      <c r="K484" s="16">
        <v>0</v>
      </c>
      <c r="L484" s="16">
        <v>1</v>
      </c>
      <c r="M484" s="2">
        <f>VLOOKUP(RBStats[Year],Years[],2,FALSE)</f>
        <v>1</v>
      </c>
      <c r="N48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(950,1,950,1,0,0,0,0,0,0,0)</v>
      </c>
    </row>
    <row r="485" spans="1:14" x14ac:dyDescent="0.25">
      <c r="A485" s="22" t="s">
        <v>320</v>
      </c>
      <c r="B485" s="2">
        <f>VLOOKUP(A485,Players[Name]:Players[PlayerId],2,FALSE)</f>
        <v>950</v>
      </c>
      <c r="C485" s="16">
        <v>2016</v>
      </c>
      <c r="D485" s="16">
        <v>287</v>
      </c>
      <c r="E485" s="16">
        <v>5</v>
      </c>
      <c r="F485" s="16">
        <v>22</v>
      </c>
      <c r="G485" s="16">
        <v>1</v>
      </c>
      <c r="H485" s="16">
        <v>37</v>
      </c>
      <c r="I485" s="16">
        <v>266</v>
      </c>
      <c r="J485" s="16">
        <v>0</v>
      </c>
      <c r="K485" s="16">
        <v>0</v>
      </c>
      <c r="L485" s="16">
        <v>57.99</v>
      </c>
      <c r="M485" s="2">
        <f>VLOOKUP(RBStats[Year],Years[],2,FALSE)</f>
        <v>2</v>
      </c>
      <c r="N48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(950,2,287,57.99,5,22,1,37,266,0,0)</v>
      </c>
    </row>
    <row r="486" spans="1:14" x14ac:dyDescent="0.25">
      <c r="A486" s="22" t="s">
        <v>320</v>
      </c>
      <c r="B486" s="2">
        <f>VLOOKUP(A486,Players[Name]:Players[PlayerId],2,FALSE)</f>
        <v>950</v>
      </c>
      <c r="C486" s="16">
        <v>2015</v>
      </c>
      <c r="D486" s="16">
        <v>222</v>
      </c>
      <c r="E486" s="16">
        <v>2</v>
      </c>
      <c r="F486" s="16">
        <v>3</v>
      </c>
      <c r="G486" s="16">
        <v>0</v>
      </c>
      <c r="H486" s="16">
        <v>41</v>
      </c>
      <c r="I486" s="16">
        <v>321</v>
      </c>
      <c r="J486" s="16">
        <v>4</v>
      </c>
      <c r="K486" s="16">
        <v>0</v>
      </c>
      <c r="L486" s="16">
        <v>78.489999999999995</v>
      </c>
      <c r="M486" s="2">
        <f>VLOOKUP(RBStats[Year],Years[],2,FALSE)</f>
        <v>3</v>
      </c>
      <c r="N48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(950,3,222,78.49,2,3,0,41,321,4,0)</v>
      </c>
    </row>
    <row r="487" spans="1:14" x14ac:dyDescent="0.25">
      <c r="A487" s="22" t="s">
        <v>320</v>
      </c>
      <c r="B487" s="2">
        <f>VLOOKUP(A487,Players[Name]:Players[PlayerId],2,FALSE)</f>
        <v>950</v>
      </c>
      <c r="C487" s="16">
        <v>2014</v>
      </c>
      <c r="D487" s="16">
        <v>1564</v>
      </c>
      <c r="E487" s="16">
        <v>0</v>
      </c>
      <c r="F487" s="16">
        <v>0</v>
      </c>
      <c r="G487" s="16">
        <v>0</v>
      </c>
      <c r="H487" s="16">
        <v>19</v>
      </c>
      <c r="I487" s="16">
        <v>182</v>
      </c>
      <c r="J487" s="16">
        <v>1</v>
      </c>
      <c r="K487" s="16">
        <v>2</v>
      </c>
      <c r="L487" s="21">
        <v>28.28</v>
      </c>
      <c r="M487" s="2">
        <f>VLOOKUP(RBStats[Year],Years[],2,FALSE)</f>
        <v>4</v>
      </c>
      <c r="N48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(950,4,1564,28.28,0,0,0,19,182,1,2)</v>
      </c>
    </row>
    <row r="488" spans="1:14" x14ac:dyDescent="0.25">
      <c r="A488" s="22" t="s">
        <v>1219</v>
      </c>
      <c r="B488" s="2">
        <f>VLOOKUP(A488,Players[Name]:Players[PlayerId],2,FALSE)</f>
        <v>951</v>
      </c>
      <c r="C488" s="16">
        <v>2017</v>
      </c>
      <c r="D488" s="16">
        <v>951</v>
      </c>
      <c r="E488" s="16">
        <v>0</v>
      </c>
      <c r="F488" s="16">
        <v>0</v>
      </c>
      <c r="G488" s="16">
        <v>0</v>
      </c>
      <c r="H488" s="16">
        <v>0</v>
      </c>
      <c r="I488" s="16">
        <v>0</v>
      </c>
      <c r="J488" s="16">
        <v>0</v>
      </c>
      <c r="K488" s="16">
        <v>0</v>
      </c>
      <c r="L488" s="16">
        <v>0</v>
      </c>
      <c r="M488" s="2">
        <f>VLOOKUP(RBStats[Year],Years[],2,FALSE)</f>
        <v>1</v>
      </c>
      <c r="N48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(951,1,951,0,0,0,0,0,0,0,0)</v>
      </c>
    </row>
    <row r="489" spans="1:14" x14ac:dyDescent="0.25">
      <c r="A489" s="22" t="s">
        <v>1041</v>
      </c>
      <c r="B489" s="2">
        <f>VLOOKUP(A489,Players[Name]:Players[PlayerId],2,FALSE)</f>
        <v>952</v>
      </c>
      <c r="C489" s="16">
        <v>2017</v>
      </c>
      <c r="D489" s="16">
        <v>952</v>
      </c>
      <c r="E489" s="16">
        <v>0</v>
      </c>
      <c r="F489" s="16">
        <v>0</v>
      </c>
      <c r="G489" s="16">
        <v>0</v>
      </c>
      <c r="H489" s="16">
        <v>0</v>
      </c>
      <c r="I489" s="16">
        <v>0</v>
      </c>
      <c r="J489" s="16">
        <v>0</v>
      </c>
      <c r="K489" s="16">
        <v>0</v>
      </c>
      <c r="L489" s="16">
        <v>0</v>
      </c>
      <c r="M489" s="2">
        <f>VLOOKUP(RBStats[Year],Years[],2,FALSE)</f>
        <v>1</v>
      </c>
      <c r="N48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(952,1,952,0,0,0,0,0,0,0,0)</v>
      </c>
    </row>
    <row r="490" spans="1:14" x14ac:dyDescent="0.25">
      <c r="A490" s="22" t="s">
        <v>366</v>
      </c>
      <c r="B490" s="2">
        <f>VLOOKUP(A490,Players[Name]:Players[PlayerId],2,FALSE)</f>
        <v>953</v>
      </c>
      <c r="C490" s="16">
        <v>2017</v>
      </c>
      <c r="D490" s="16">
        <v>953</v>
      </c>
      <c r="E490" s="16">
        <v>0</v>
      </c>
      <c r="F490" s="16">
        <v>0</v>
      </c>
      <c r="G490" s="16">
        <v>0</v>
      </c>
      <c r="H490" s="16">
        <v>0</v>
      </c>
      <c r="I490" s="16">
        <v>0</v>
      </c>
      <c r="J490" s="16">
        <v>0</v>
      </c>
      <c r="K490" s="16">
        <v>0</v>
      </c>
      <c r="L490" s="16">
        <v>0</v>
      </c>
      <c r="M490" s="2">
        <f>VLOOKUP(RBStats[Year],Years[],2,FALSE)</f>
        <v>1</v>
      </c>
      <c r="N49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(953,1,953,0,0,0,0,0,0,0,0)</v>
      </c>
    </row>
    <row r="491" spans="1:14" x14ac:dyDescent="0.25">
      <c r="A491" s="22" t="s">
        <v>366</v>
      </c>
      <c r="B491" s="2">
        <f>VLOOKUP(A491,Players[Name]:Players[PlayerId],2,FALSE)</f>
        <v>953</v>
      </c>
      <c r="C491" s="16">
        <v>2016</v>
      </c>
      <c r="D491" s="16">
        <v>404</v>
      </c>
      <c r="E491" s="16">
        <v>41</v>
      </c>
      <c r="F491" s="16">
        <v>144</v>
      </c>
      <c r="G491" s="16">
        <v>0</v>
      </c>
      <c r="H491" s="16">
        <v>3</v>
      </c>
      <c r="I491" s="16">
        <v>22</v>
      </c>
      <c r="J491" s="16">
        <v>0</v>
      </c>
      <c r="K491" s="16">
        <v>0</v>
      </c>
      <c r="L491" s="16">
        <v>21.33</v>
      </c>
      <c r="M491" s="2">
        <f>VLOOKUP(RBStats[Year],Years[],2,FALSE)</f>
        <v>2</v>
      </c>
      <c r="N49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(953,2,404,21.33,41,144,0,3,22,0,0)</v>
      </c>
    </row>
    <row r="492" spans="1:14" x14ac:dyDescent="0.25">
      <c r="A492" s="22" t="s">
        <v>366</v>
      </c>
      <c r="B492" s="2">
        <f>VLOOKUP(A492,Players[Name]:Players[PlayerId],2,FALSE)</f>
        <v>953</v>
      </c>
      <c r="C492" s="16">
        <v>2015</v>
      </c>
      <c r="D492" s="16">
        <v>260</v>
      </c>
      <c r="E492" s="16">
        <v>67</v>
      </c>
      <c r="F492" s="16">
        <v>266</v>
      </c>
      <c r="G492" s="16">
        <v>1</v>
      </c>
      <c r="H492" s="16">
        <v>21</v>
      </c>
      <c r="I492" s="16">
        <v>164</v>
      </c>
      <c r="J492" s="16">
        <v>0</v>
      </c>
      <c r="K492" s="16">
        <v>1</v>
      </c>
      <c r="L492" s="16">
        <v>61.61</v>
      </c>
      <c r="M492" s="2">
        <f>VLOOKUP(RBStats[Year],Years[],2,FALSE)</f>
        <v>3</v>
      </c>
      <c r="N49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(953,3,260,61.61,67,266,1,21,164,0,1)</v>
      </c>
    </row>
    <row r="493" spans="1:14" x14ac:dyDescent="0.25">
      <c r="A493" s="22" t="s">
        <v>366</v>
      </c>
      <c r="B493" s="2">
        <f>VLOOKUP(A493,Players[Name]:Players[PlayerId],2,FALSE)</f>
        <v>953</v>
      </c>
      <c r="C493" s="16">
        <v>2014</v>
      </c>
      <c r="D493" s="16">
        <v>154</v>
      </c>
      <c r="E493" s="16">
        <v>135</v>
      </c>
      <c r="F493" s="16">
        <v>582</v>
      </c>
      <c r="G493" s="16">
        <v>4</v>
      </c>
      <c r="H493" s="16">
        <v>23</v>
      </c>
      <c r="I493" s="16">
        <v>124</v>
      </c>
      <c r="J493" s="16">
        <v>0</v>
      </c>
      <c r="K493" s="16">
        <v>2</v>
      </c>
      <c r="L493" s="21">
        <v>120.81</v>
      </c>
      <c r="M493" s="2">
        <f>VLOOKUP(RBStats[Year],Years[],2,FALSE)</f>
        <v>4</v>
      </c>
      <c r="N49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(953,4,154,120.81,135,582,4,23,124,0,2)</v>
      </c>
    </row>
    <row r="494" spans="1:14" x14ac:dyDescent="0.25">
      <c r="A494" s="22" t="s">
        <v>292</v>
      </c>
      <c r="B494" s="2">
        <f>VLOOKUP(A494,Players[Name]:Players[PlayerId],2,FALSE)</f>
        <v>956</v>
      </c>
      <c r="C494" s="16">
        <v>2017</v>
      </c>
      <c r="D494" s="16">
        <v>956</v>
      </c>
      <c r="E494" s="16">
        <v>0</v>
      </c>
      <c r="F494" s="16">
        <v>0</v>
      </c>
      <c r="G494" s="16">
        <v>0</v>
      </c>
      <c r="H494" s="16">
        <v>0</v>
      </c>
      <c r="I494" s="16">
        <v>0</v>
      </c>
      <c r="J494" s="16">
        <v>0</v>
      </c>
      <c r="K494" s="16">
        <v>0</v>
      </c>
      <c r="L494" s="16">
        <v>0</v>
      </c>
      <c r="M494" s="2">
        <f>VLOOKUP(RBStats[Year],Years[],2,FALSE)</f>
        <v>1</v>
      </c>
      <c r="N49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(956,1,956,0,0,0,0,0,0,0,0)</v>
      </c>
    </row>
    <row r="495" spans="1:14" x14ac:dyDescent="0.25">
      <c r="A495" s="22" t="s">
        <v>292</v>
      </c>
      <c r="B495" s="2">
        <f>VLOOKUP(A495,Players[Name]:Players[PlayerId],2,FALSE)</f>
        <v>956</v>
      </c>
      <c r="C495" s="16">
        <v>2014</v>
      </c>
      <c r="D495" s="16">
        <v>273</v>
      </c>
      <c r="E495" s="16">
        <v>63</v>
      </c>
      <c r="F495" s="16">
        <v>208</v>
      </c>
      <c r="G495" s="16">
        <v>1</v>
      </c>
      <c r="H495" s="16">
        <v>11</v>
      </c>
      <c r="I495" s="16">
        <v>79</v>
      </c>
      <c r="J495" s="16">
        <v>3</v>
      </c>
      <c r="K495" s="16">
        <v>0</v>
      </c>
      <c r="L495" s="21">
        <v>66.31</v>
      </c>
      <c r="M495" s="2">
        <f>VLOOKUP(RBStats[Year],Years[],2,FALSE)</f>
        <v>4</v>
      </c>
      <c r="N49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(956,4,273,66.31,63,208,1,11,79,3,0)</v>
      </c>
    </row>
    <row r="496" spans="1:14" x14ac:dyDescent="0.25">
      <c r="A496" s="22" t="s">
        <v>292</v>
      </c>
      <c r="B496" s="2">
        <f>VLOOKUP(A496,Players[Name]:Players[PlayerId],2,FALSE)</f>
        <v>956</v>
      </c>
      <c r="C496" s="16">
        <v>2013</v>
      </c>
      <c r="D496" s="16">
        <v>1542</v>
      </c>
      <c r="E496" s="16">
        <v>36</v>
      </c>
      <c r="F496" s="16">
        <v>115</v>
      </c>
      <c r="G496" s="16">
        <v>0</v>
      </c>
      <c r="H496" s="16">
        <v>8</v>
      </c>
      <c r="I496" s="16">
        <v>71</v>
      </c>
      <c r="J496" s="16">
        <v>0</v>
      </c>
      <c r="K496" s="16">
        <v>0</v>
      </c>
      <c r="L496" s="21">
        <v>25.59</v>
      </c>
      <c r="M496" s="2">
        <f>VLOOKUP(RBStats[Year],Years[],2,FALSE)</f>
        <v>5</v>
      </c>
      <c r="N49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(956,5,1542,25.59,36,115,0,8,71,0,0)</v>
      </c>
    </row>
    <row r="497" spans="1:14" x14ac:dyDescent="0.25">
      <c r="A497" s="22" t="s">
        <v>834</v>
      </c>
      <c r="B497" s="2">
        <f>VLOOKUP(A497,Players[Name]:Players[PlayerId],2,FALSE)</f>
        <v>957</v>
      </c>
      <c r="C497" s="16">
        <v>2017</v>
      </c>
      <c r="D497" s="16">
        <v>957</v>
      </c>
      <c r="E497" s="16">
        <v>0</v>
      </c>
      <c r="F497" s="16">
        <v>0</v>
      </c>
      <c r="G497" s="16">
        <v>0</v>
      </c>
      <c r="H497" s="16">
        <v>0</v>
      </c>
      <c r="I497" s="16">
        <v>0</v>
      </c>
      <c r="J497" s="16">
        <v>0</v>
      </c>
      <c r="K497" s="16">
        <v>0</v>
      </c>
      <c r="L497" s="16">
        <v>0</v>
      </c>
      <c r="M497" s="2">
        <f>VLOOKUP(RBStats[Year],Years[],2,FALSE)</f>
        <v>1</v>
      </c>
      <c r="N49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(957,1,957,0,0,0,0,0,0,0,0)</v>
      </c>
    </row>
    <row r="498" spans="1:14" x14ac:dyDescent="0.25">
      <c r="A498" s="22" t="s">
        <v>1292</v>
      </c>
      <c r="B498" s="2">
        <f>VLOOKUP(A498,Players[Name]:Players[PlayerId],2,FALSE)</f>
        <v>961</v>
      </c>
      <c r="C498" s="16">
        <v>2017</v>
      </c>
      <c r="D498" s="16">
        <v>961</v>
      </c>
      <c r="E498" s="16">
        <v>0</v>
      </c>
      <c r="F498" s="16">
        <v>0</v>
      </c>
      <c r="G498" s="16">
        <v>0</v>
      </c>
      <c r="H498" s="16">
        <v>0</v>
      </c>
      <c r="I498" s="16">
        <v>0</v>
      </c>
      <c r="J498" s="16">
        <v>0</v>
      </c>
      <c r="K498" s="16">
        <v>0</v>
      </c>
      <c r="L498" s="16">
        <v>0</v>
      </c>
      <c r="M498" s="2">
        <f>VLOOKUP(RBStats[Year],Years[],2,FALSE)</f>
        <v>1</v>
      </c>
      <c r="N49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(961,1,961,0,0,0,0,0,0,0,0)</v>
      </c>
    </row>
    <row r="499" spans="1:14" x14ac:dyDescent="0.25">
      <c r="A499" s="22" t="s">
        <v>1050</v>
      </c>
      <c r="B499" s="2">
        <f>VLOOKUP(A499,Players[Name]:Players[PlayerId],2,FALSE)</f>
        <v>964</v>
      </c>
      <c r="C499" s="16">
        <v>2017</v>
      </c>
      <c r="D499" s="16">
        <v>964</v>
      </c>
      <c r="E499" s="16">
        <v>0</v>
      </c>
      <c r="F499" s="16">
        <v>0</v>
      </c>
      <c r="G499" s="16">
        <v>0</v>
      </c>
      <c r="H499" s="16">
        <v>0</v>
      </c>
      <c r="I499" s="16">
        <v>0</v>
      </c>
      <c r="J499" s="16">
        <v>0</v>
      </c>
      <c r="K499" s="16">
        <v>0</v>
      </c>
      <c r="L499" s="16">
        <v>0</v>
      </c>
      <c r="M499" s="2">
        <f>VLOOKUP(RBStats[Year],Years[],2,FALSE)</f>
        <v>1</v>
      </c>
      <c r="N49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(964,1,964,0,0,0,0,0,0,0,0)</v>
      </c>
    </row>
    <row r="500" spans="1:14" x14ac:dyDescent="0.25">
      <c r="A500" s="22" t="s">
        <v>970</v>
      </c>
      <c r="B500" s="2">
        <f>VLOOKUP(A500,Players[Name]:Players[PlayerId],2,FALSE)</f>
        <v>967</v>
      </c>
      <c r="C500" s="16">
        <v>2017</v>
      </c>
      <c r="D500" s="16">
        <v>967</v>
      </c>
      <c r="E500" s="16">
        <v>0</v>
      </c>
      <c r="F500" s="16">
        <v>0</v>
      </c>
      <c r="G500" s="16">
        <v>0</v>
      </c>
      <c r="H500" s="16">
        <v>0</v>
      </c>
      <c r="I500" s="16">
        <v>0</v>
      </c>
      <c r="J500" s="16">
        <v>0</v>
      </c>
      <c r="K500" s="16">
        <v>0</v>
      </c>
      <c r="L500" s="16">
        <v>1</v>
      </c>
      <c r="M500" s="2">
        <f>VLOOKUP(RBStats[Year],Years[],2,FALSE)</f>
        <v>1</v>
      </c>
      <c r="N50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(967,1,967,1,0,0,0,0,0,0,0)</v>
      </c>
    </row>
    <row r="501" spans="1:14" x14ac:dyDescent="0.25">
      <c r="A501" s="22" t="s">
        <v>326</v>
      </c>
      <c r="B501" s="2">
        <f>VLOOKUP(A501,Players[Name]:Players[PlayerId],2,FALSE)</f>
        <v>977</v>
      </c>
      <c r="C501" s="16">
        <v>2017</v>
      </c>
      <c r="D501" s="16">
        <v>977</v>
      </c>
      <c r="E501" s="16">
        <v>0</v>
      </c>
      <c r="F501" s="16">
        <v>0</v>
      </c>
      <c r="G501" s="16">
        <v>0</v>
      </c>
      <c r="H501" s="16">
        <v>0</v>
      </c>
      <c r="I501" s="16">
        <v>0</v>
      </c>
      <c r="J501" s="16">
        <v>0</v>
      </c>
      <c r="K501" s="16">
        <v>0</v>
      </c>
      <c r="L501" s="16">
        <v>0</v>
      </c>
      <c r="M501" s="2">
        <f>VLOOKUP(RBStats[Year],Years[],2,FALSE)</f>
        <v>1</v>
      </c>
      <c r="N50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(977,1,977,0,0,0,0,0,0,0,0)</v>
      </c>
    </row>
    <row r="502" spans="1:14" x14ac:dyDescent="0.25">
      <c r="A502" s="22" t="s">
        <v>326</v>
      </c>
      <c r="B502" s="2">
        <f>VLOOKUP(A502,Players[Name]:Players[PlayerId],2,FALSE)</f>
        <v>977</v>
      </c>
      <c r="C502" s="16">
        <v>2016</v>
      </c>
      <c r="D502" s="16">
        <v>349</v>
      </c>
      <c r="E502" s="16">
        <v>27</v>
      </c>
      <c r="F502" s="16">
        <v>129</v>
      </c>
      <c r="G502" s="16">
        <v>2</v>
      </c>
      <c r="H502" s="16">
        <v>5</v>
      </c>
      <c r="I502" s="16">
        <v>42</v>
      </c>
      <c r="J502" s="16">
        <v>0</v>
      </c>
      <c r="K502" s="16">
        <v>0</v>
      </c>
      <c r="L502" s="16">
        <v>31.88</v>
      </c>
      <c r="M502" s="2">
        <f>VLOOKUP(RBStats[Year],Years[],2,FALSE)</f>
        <v>2</v>
      </c>
      <c r="N50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(977,2,349,31.88,27,129,2,5,42,0,0)</v>
      </c>
    </row>
    <row r="503" spans="1:14" x14ac:dyDescent="0.25">
      <c r="A503" s="22" t="s">
        <v>332</v>
      </c>
      <c r="B503" s="2">
        <f>VLOOKUP(A503,Players[Name]:Players[PlayerId],2,FALSE)</f>
        <v>980</v>
      </c>
      <c r="C503" s="16">
        <v>2017</v>
      </c>
      <c r="D503" s="16">
        <v>980</v>
      </c>
      <c r="E503" s="16">
        <v>0</v>
      </c>
      <c r="F503" s="16">
        <v>0</v>
      </c>
      <c r="G503" s="16">
        <v>0</v>
      </c>
      <c r="H503" s="16">
        <v>0</v>
      </c>
      <c r="I503" s="16">
        <v>0</v>
      </c>
      <c r="J503" s="16">
        <v>0</v>
      </c>
      <c r="K503" s="16">
        <v>0</v>
      </c>
      <c r="L503" s="16">
        <v>1</v>
      </c>
      <c r="M503" s="2">
        <f>VLOOKUP(RBStats[Year],Years[],2,FALSE)</f>
        <v>1</v>
      </c>
      <c r="N50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(980,1,980,1,0,0,0,0,0,0,0)</v>
      </c>
    </row>
    <row r="504" spans="1:14" x14ac:dyDescent="0.25">
      <c r="A504" s="22" t="s">
        <v>332</v>
      </c>
      <c r="B504" s="2">
        <f>VLOOKUP(A504,Players[Name]:Players[PlayerId],2,FALSE)</f>
        <v>980</v>
      </c>
      <c r="C504" s="16">
        <v>2016</v>
      </c>
      <c r="D504" s="16">
        <v>366</v>
      </c>
      <c r="E504" s="16">
        <v>34</v>
      </c>
      <c r="F504" s="16">
        <v>96</v>
      </c>
      <c r="G504" s="16">
        <v>0</v>
      </c>
      <c r="H504" s="16">
        <v>12</v>
      </c>
      <c r="I504" s="16">
        <v>85</v>
      </c>
      <c r="J504" s="16">
        <v>0</v>
      </c>
      <c r="K504" s="16">
        <v>0</v>
      </c>
      <c r="L504" s="16">
        <v>28.7</v>
      </c>
      <c r="M504" s="2">
        <f>VLOOKUP(RBStats[Year],Years[],2,FALSE)</f>
        <v>2</v>
      </c>
      <c r="N50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(980,2,366,28.7,34,96,0,12,85,0,0)</v>
      </c>
    </row>
    <row r="505" spans="1:14" x14ac:dyDescent="0.25">
      <c r="A505" s="22" t="s">
        <v>332</v>
      </c>
      <c r="B505" s="2">
        <f>VLOOKUP(A505,Players[Name]:Players[PlayerId],2,FALSE)</f>
        <v>980</v>
      </c>
      <c r="C505" s="16">
        <v>2015</v>
      </c>
      <c r="D505" s="16">
        <v>257</v>
      </c>
      <c r="E505" s="16">
        <v>45</v>
      </c>
      <c r="F505" s="16">
        <v>289</v>
      </c>
      <c r="G505" s="16">
        <v>3</v>
      </c>
      <c r="H505" s="16">
        <v>15</v>
      </c>
      <c r="I505" s="16">
        <v>148</v>
      </c>
      <c r="J505" s="16">
        <v>0</v>
      </c>
      <c r="K505" s="16">
        <v>1</v>
      </c>
      <c r="L505" s="16">
        <v>62.62</v>
      </c>
      <c r="M505" s="2">
        <f>VLOOKUP(RBStats[Year],Years[],2,FALSE)</f>
        <v>3</v>
      </c>
      <c r="N50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(980,3,257,62.62,45,289,3,15,148,0,1)</v>
      </c>
    </row>
    <row r="506" spans="1:14" x14ac:dyDescent="0.25">
      <c r="A506" s="22" t="s">
        <v>332</v>
      </c>
      <c r="B506" s="2">
        <f>VLOOKUP(A506,Players[Name]:Players[PlayerId],2,FALSE)</f>
        <v>980</v>
      </c>
      <c r="C506" s="16">
        <v>2014</v>
      </c>
      <c r="D506" s="16">
        <v>80</v>
      </c>
      <c r="E506" s="16">
        <v>201</v>
      </c>
      <c r="F506" s="16">
        <v>660</v>
      </c>
      <c r="G506" s="16">
        <v>3</v>
      </c>
      <c r="H506" s="16">
        <v>46</v>
      </c>
      <c r="I506" s="16">
        <v>395</v>
      </c>
      <c r="J506" s="16">
        <v>2</v>
      </c>
      <c r="K506" s="16">
        <v>2</v>
      </c>
      <c r="L506" s="21">
        <v>171.05</v>
      </c>
      <c r="M506" s="2">
        <f>VLOOKUP(RBStats[Year],Years[],2,FALSE)</f>
        <v>4</v>
      </c>
      <c r="N50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(980,4,80,171.05,201,660,3,46,395,2,2)</v>
      </c>
    </row>
    <row r="507" spans="1:14" x14ac:dyDescent="0.25">
      <c r="A507" s="22" t="s">
        <v>332</v>
      </c>
      <c r="B507" s="2">
        <f>VLOOKUP(A507,Players[Name]:Players[PlayerId],2,FALSE)</f>
        <v>980</v>
      </c>
      <c r="C507" s="16">
        <v>2013</v>
      </c>
      <c r="D507" s="16">
        <v>80</v>
      </c>
      <c r="E507" s="16">
        <v>118</v>
      </c>
      <c r="F507" s="16">
        <v>652</v>
      </c>
      <c r="G507" s="16">
        <v>3</v>
      </c>
      <c r="H507" s="16">
        <v>39</v>
      </c>
      <c r="I507" s="16">
        <v>371</v>
      </c>
      <c r="J507" s="16">
        <v>1</v>
      </c>
      <c r="K507" s="16">
        <v>0</v>
      </c>
      <c r="L507" s="21">
        <v>144.94</v>
      </c>
      <c r="M507" s="2">
        <f>VLOOKUP(RBStats[Year],Years[],2,FALSE)</f>
        <v>5</v>
      </c>
      <c r="N50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(980,5,80,144.94,118,652,3,39,371,1,0)</v>
      </c>
    </row>
    <row r="508" spans="1:14" x14ac:dyDescent="0.25">
      <c r="A508" s="22" t="s">
        <v>327</v>
      </c>
      <c r="B508" s="2">
        <f>VLOOKUP(A508,Players[Name]:Players[PlayerId],2,FALSE)</f>
        <v>982</v>
      </c>
      <c r="C508" s="16">
        <v>2017</v>
      </c>
      <c r="D508" s="16">
        <v>982</v>
      </c>
      <c r="E508" s="16">
        <v>0</v>
      </c>
      <c r="F508" s="16">
        <v>0</v>
      </c>
      <c r="G508" s="16">
        <v>0</v>
      </c>
      <c r="H508" s="16">
        <v>0</v>
      </c>
      <c r="I508" s="16">
        <v>0</v>
      </c>
      <c r="J508" s="16">
        <v>0</v>
      </c>
      <c r="K508" s="16">
        <v>0</v>
      </c>
      <c r="L508" s="16">
        <v>1</v>
      </c>
      <c r="M508" s="2">
        <f>VLOOKUP(RBStats[Year],Years[],2,FALSE)</f>
        <v>1</v>
      </c>
      <c r="N50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(982,1,982,1,0,0,0,0,0,0,0)</v>
      </c>
    </row>
    <row r="509" spans="1:14" x14ac:dyDescent="0.25">
      <c r="A509" s="22" t="s">
        <v>327</v>
      </c>
      <c r="B509" s="2">
        <f>VLOOKUP(A509,Players[Name]:Players[PlayerId],2,FALSE)</f>
        <v>982</v>
      </c>
      <c r="C509" s="16">
        <v>2014</v>
      </c>
      <c r="D509" s="16">
        <v>1671</v>
      </c>
      <c r="E509" s="16">
        <v>19</v>
      </c>
      <c r="F509" s="16">
        <v>37</v>
      </c>
      <c r="G509" s="16">
        <v>0</v>
      </c>
      <c r="H509" s="16">
        <v>1</v>
      </c>
      <c r="I509" s="16">
        <v>-5</v>
      </c>
      <c r="J509" s="16">
        <v>0</v>
      </c>
      <c r="K509" s="16">
        <v>0</v>
      </c>
      <c r="L509" s="21">
        <v>7.4</v>
      </c>
      <c r="M509" s="2">
        <f>VLOOKUP(RBStats[Year],Years[],2,FALSE)</f>
        <v>4</v>
      </c>
      <c r="N50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(982,4,1671,7.4,19,37,0,1,-5,0,0)</v>
      </c>
    </row>
    <row r="510" spans="1:14" x14ac:dyDescent="0.25">
      <c r="A510" s="22" t="s">
        <v>327</v>
      </c>
      <c r="B510" s="2">
        <f>VLOOKUP(A510,Players[Name]:Players[PlayerId],2,FALSE)</f>
        <v>982</v>
      </c>
      <c r="C510" s="16">
        <v>2013</v>
      </c>
      <c r="D510" s="16">
        <v>1418</v>
      </c>
      <c r="E510" s="16">
        <v>60</v>
      </c>
      <c r="F510" s="16">
        <v>295</v>
      </c>
      <c r="G510" s="16">
        <v>0</v>
      </c>
      <c r="H510" s="16">
        <v>10</v>
      </c>
      <c r="I510" s="16">
        <v>43</v>
      </c>
      <c r="J510" s="16">
        <v>0</v>
      </c>
      <c r="K510" s="16">
        <v>0</v>
      </c>
      <c r="L510" s="21">
        <v>52.51</v>
      </c>
      <c r="M510" s="2">
        <f>VLOOKUP(RBStats[Year],Years[],2,FALSE)</f>
        <v>5</v>
      </c>
      <c r="N51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(982,5,1418,52.51,60,295,0,10,43,0,0)</v>
      </c>
    </row>
    <row r="511" spans="1:14" x14ac:dyDescent="0.25">
      <c r="A511" s="22" t="s">
        <v>322</v>
      </c>
      <c r="B511" s="2">
        <f>VLOOKUP(A511,Players[Name]:Players[PlayerId],2,FALSE)</f>
        <v>985</v>
      </c>
      <c r="C511" s="16">
        <v>2017</v>
      </c>
      <c r="D511" s="16">
        <v>985</v>
      </c>
      <c r="E511" s="16">
        <v>0</v>
      </c>
      <c r="F511" s="16">
        <v>0</v>
      </c>
      <c r="G511" s="16">
        <v>0</v>
      </c>
      <c r="H511" s="16">
        <v>0</v>
      </c>
      <c r="I511" s="16">
        <v>0</v>
      </c>
      <c r="J511" s="16">
        <v>0</v>
      </c>
      <c r="K511" s="16">
        <v>0</v>
      </c>
      <c r="L511" s="16">
        <v>1</v>
      </c>
      <c r="M511" s="2">
        <f>VLOOKUP(RBStats[Year],Years[],2,FALSE)</f>
        <v>1</v>
      </c>
      <c r="N51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(985,1,985,1,0,0,0,0,0,0,0)</v>
      </c>
    </row>
    <row r="512" spans="1:14" x14ac:dyDescent="0.25">
      <c r="A512" s="22" t="s">
        <v>322</v>
      </c>
      <c r="B512" s="2">
        <f>VLOOKUP(A512,Players[Name]:Players[PlayerId],2,FALSE)</f>
        <v>985</v>
      </c>
      <c r="C512" s="16">
        <v>2015</v>
      </c>
      <c r="D512" s="16">
        <v>208</v>
      </c>
      <c r="E512" s="16">
        <v>72</v>
      </c>
      <c r="F512" s="16">
        <v>403</v>
      </c>
      <c r="G512" s="16">
        <v>6</v>
      </c>
      <c r="H512" s="16">
        <v>6</v>
      </c>
      <c r="I512" s="16">
        <v>5</v>
      </c>
      <c r="J512" s="16">
        <v>0</v>
      </c>
      <c r="K512" s="16">
        <v>0</v>
      </c>
      <c r="L512" s="16">
        <v>85.35</v>
      </c>
      <c r="M512" s="2">
        <f>VLOOKUP(RBStats[Year],Years[],2,FALSE)</f>
        <v>3</v>
      </c>
      <c r="N51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(985,3,208,85.35,72,403,6,6,5,0,0)</v>
      </c>
    </row>
    <row r="513" spans="1:14" x14ac:dyDescent="0.25">
      <c r="A513" s="22" t="s">
        <v>839</v>
      </c>
      <c r="B513" s="2">
        <f>VLOOKUP(A513,Players[Name]:Players[PlayerId],2,FALSE)</f>
        <v>987</v>
      </c>
      <c r="C513" s="16">
        <v>2017</v>
      </c>
      <c r="D513" s="16">
        <v>987</v>
      </c>
      <c r="E513" s="16">
        <v>0</v>
      </c>
      <c r="F513" s="16">
        <v>0</v>
      </c>
      <c r="G513" s="16">
        <v>0</v>
      </c>
      <c r="H513" s="16">
        <v>0</v>
      </c>
      <c r="I513" s="16">
        <v>0</v>
      </c>
      <c r="J513" s="16">
        <v>0</v>
      </c>
      <c r="K513" s="16">
        <v>0</v>
      </c>
      <c r="L513" s="16">
        <v>0</v>
      </c>
      <c r="M513" s="2">
        <f>VLOOKUP(RBStats[Year],Years[],2,FALSE)</f>
        <v>1</v>
      </c>
      <c r="N51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(987,1,987,0,0,0,0,0,0,0,0)</v>
      </c>
    </row>
    <row r="514" spans="1:14" x14ac:dyDescent="0.25">
      <c r="A514" s="22" t="s">
        <v>999</v>
      </c>
      <c r="B514" s="2">
        <f>VLOOKUP(A514,Players[Name]:Players[PlayerId],2,FALSE)</f>
        <v>989</v>
      </c>
      <c r="C514" s="16">
        <v>2017</v>
      </c>
      <c r="D514" s="16">
        <v>989</v>
      </c>
      <c r="E514" s="16">
        <v>0</v>
      </c>
      <c r="F514" s="16">
        <v>0</v>
      </c>
      <c r="G514" s="16">
        <v>0</v>
      </c>
      <c r="H514" s="16">
        <v>0</v>
      </c>
      <c r="I514" s="16">
        <v>0</v>
      </c>
      <c r="J514" s="16">
        <v>0</v>
      </c>
      <c r="K514" s="16">
        <v>0</v>
      </c>
      <c r="L514" s="16">
        <v>0</v>
      </c>
      <c r="M514" s="2">
        <f>VLOOKUP(RBStats[Year],Years[],2,FALSE)</f>
        <v>1</v>
      </c>
      <c r="N51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(989,1,989,0,0,0,0,0,0,0,0)</v>
      </c>
    </row>
    <row r="515" spans="1:14" x14ac:dyDescent="0.25">
      <c r="A515" s="22" t="s">
        <v>1207</v>
      </c>
      <c r="B515" s="2">
        <f>VLOOKUP(A515,Players[Name]:Players[PlayerId],2,FALSE)</f>
        <v>998</v>
      </c>
      <c r="C515" s="16">
        <v>2017</v>
      </c>
      <c r="D515" s="16">
        <v>998</v>
      </c>
      <c r="E515" s="16">
        <v>0</v>
      </c>
      <c r="F515" s="16">
        <v>0</v>
      </c>
      <c r="G515" s="16">
        <v>0</v>
      </c>
      <c r="H515" s="16">
        <v>0</v>
      </c>
      <c r="I515" s="16">
        <v>0</v>
      </c>
      <c r="J515" s="16">
        <v>0</v>
      </c>
      <c r="K515" s="16">
        <v>0</v>
      </c>
      <c r="L515" s="16">
        <v>1</v>
      </c>
      <c r="M515" s="2">
        <f>VLOOKUP(RBStats[Year],Years[],2,FALSE)</f>
        <v>1</v>
      </c>
      <c r="N51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(998,1,998,1,0,0,0,0,0,0,0)</v>
      </c>
    </row>
    <row r="516" spans="1:14" x14ac:dyDescent="0.25">
      <c r="A516" s="22" t="s">
        <v>321</v>
      </c>
      <c r="B516" s="2">
        <f>VLOOKUP(A516,Players[Name]:Players[PlayerId],2,FALSE)</f>
        <v>1020</v>
      </c>
      <c r="C516" s="16">
        <v>2017</v>
      </c>
      <c r="D516" s="16">
        <v>1020</v>
      </c>
      <c r="E516" s="16">
        <v>0</v>
      </c>
      <c r="F516" s="16">
        <v>0</v>
      </c>
      <c r="G516" s="16">
        <v>0</v>
      </c>
      <c r="H516" s="16">
        <v>0</v>
      </c>
      <c r="I516" s="16">
        <v>0</v>
      </c>
      <c r="J516" s="16">
        <v>0</v>
      </c>
      <c r="K516" s="16">
        <v>0</v>
      </c>
      <c r="L516" s="16">
        <v>0</v>
      </c>
      <c r="M516" s="2">
        <f>VLOOKUP(RBStats[Year],Years[],2,FALSE)</f>
        <v>1</v>
      </c>
      <c r="N51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(1020,1,1020,0,0,0,0,0,0,0,0)</v>
      </c>
    </row>
    <row r="517" spans="1:14" x14ac:dyDescent="0.25">
      <c r="A517" s="22" t="s">
        <v>912</v>
      </c>
      <c r="B517" s="2">
        <f>VLOOKUP(A517,Players[Name]:Players[PlayerId],2,FALSE)</f>
        <v>1031</v>
      </c>
      <c r="C517" s="16">
        <v>2017</v>
      </c>
      <c r="D517" s="16">
        <v>1031</v>
      </c>
      <c r="E517" s="16">
        <v>0</v>
      </c>
      <c r="F517" s="16">
        <v>0</v>
      </c>
      <c r="G517" s="16">
        <v>0</v>
      </c>
      <c r="H517" s="16">
        <v>0</v>
      </c>
      <c r="I517" s="16">
        <v>0</v>
      </c>
      <c r="J517" s="16">
        <v>0</v>
      </c>
      <c r="K517" s="16">
        <v>0</v>
      </c>
      <c r="L517" s="16">
        <v>1</v>
      </c>
      <c r="M517" s="2">
        <f>VLOOKUP(RBStats[Year],Years[],2,FALSE)</f>
        <v>1</v>
      </c>
      <c r="N51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(1031,1,1031,1,0,0,0,0,0,0,0)</v>
      </c>
    </row>
    <row r="518" spans="1:14" x14ac:dyDescent="0.25">
      <c r="A518" s="22" t="s">
        <v>328</v>
      </c>
      <c r="B518" s="2">
        <f>VLOOKUP(A518,Players[Name]:Players[PlayerId],2,FALSE)</f>
        <v>1038</v>
      </c>
      <c r="C518" s="16">
        <v>2017</v>
      </c>
      <c r="D518" s="16">
        <v>1038</v>
      </c>
      <c r="E518" s="16">
        <v>0</v>
      </c>
      <c r="F518" s="16">
        <v>0</v>
      </c>
      <c r="G518" s="16">
        <v>0</v>
      </c>
      <c r="H518" s="16">
        <v>0</v>
      </c>
      <c r="I518" s="16">
        <v>0</v>
      </c>
      <c r="J518" s="16">
        <v>0</v>
      </c>
      <c r="K518" s="16">
        <v>0</v>
      </c>
      <c r="L518" s="16">
        <v>0</v>
      </c>
      <c r="M518" s="2">
        <f>VLOOKUP(RBStats[Year],Years[],2,FALSE)</f>
        <v>1</v>
      </c>
      <c r="N51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(1038,1,1038,0,0,0,0,0,0,0,0)</v>
      </c>
    </row>
    <row r="519" spans="1:14" x14ac:dyDescent="0.25">
      <c r="A519" s="22" t="s">
        <v>328</v>
      </c>
      <c r="B519" s="2">
        <f>VLOOKUP(A519,Players[Name]:Players[PlayerId],2,FALSE)</f>
        <v>1038</v>
      </c>
      <c r="C519" s="16">
        <v>2015</v>
      </c>
      <c r="D519" s="16">
        <v>247</v>
      </c>
      <c r="E519" s="16">
        <v>56</v>
      </c>
      <c r="F519" s="16">
        <v>180</v>
      </c>
      <c r="G519" s="16">
        <v>4</v>
      </c>
      <c r="H519" s="16">
        <v>17</v>
      </c>
      <c r="I519" s="16">
        <v>115</v>
      </c>
      <c r="J519" s="16">
        <v>0</v>
      </c>
      <c r="K519" s="16">
        <v>0</v>
      </c>
      <c r="L519" s="16">
        <v>68.599999999999994</v>
      </c>
      <c r="M519" s="2">
        <f>VLOOKUP(RBStats[Year],Years[],2,FALSE)</f>
        <v>3</v>
      </c>
      <c r="N51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(1038,3,247,68.6,56,180,4,17,115,0,0)</v>
      </c>
    </row>
    <row r="520" spans="1:14" x14ac:dyDescent="0.25">
      <c r="A520" s="22" t="s">
        <v>328</v>
      </c>
      <c r="B520" s="2">
        <f>VLOOKUP(A520,Players[Name]:Players[PlayerId],2,FALSE)</f>
        <v>1038</v>
      </c>
      <c r="C520" s="16">
        <v>2014</v>
      </c>
      <c r="D520" s="16">
        <v>268</v>
      </c>
      <c r="E520" s="16">
        <v>76</v>
      </c>
      <c r="F520" s="16">
        <v>362</v>
      </c>
      <c r="G520" s="16">
        <v>3</v>
      </c>
      <c r="H520" s="16">
        <v>8</v>
      </c>
      <c r="I520" s="16">
        <v>63</v>
      </c>
      <c r="J520" s="16">
        <v>0</v>
      </c>
      <c r="K520" s="16">
        <v>2</v>
      </c>
      <c r="L520" s="21">
        <v>61.62</v>
      </c>
      <c r="M520" s="2">
        <f>VLOOKUP(RBStats[Year],Years[],2,FALSE)</f>
        <v>4</v>
      </c>
      <c r="N52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(1038,4,268,61.62,76,362,3,8,63,0,2)</v>
      </c>
    </row>
    <row r="521" spans="1:14" x14ac:dyDescent="0.25">
      <c r="A521" s="22" t="s">
        <v>328</v>
      </c>
      <c r="B521" s="2">
        <f>VLOOKUP(A521,Players[Name]:Players[PlayerId],2,FALSE)</f>
        <v>1038</v>
      </c>
      <c r="C521" s="16">
        <v>2013</v>
      </c>
      <c r="D521" s="16">
        <v>1454</v>
      </c>
      <c r="E521" s="16">
        <v>54</v>
      </c>
      <c r="F521" s="16">
        <v>224</v>
      </c>
      <c r="G521" s="16">
        <v>1</v>
      </c>
      <c r="H521" s="16">
        <v>0</v>
      </c>
      <c r="I521" s="16">
        <v>0</v>
      </c>
      <c r="J521" s="16">
        <v>0</v>
      </c>
      <c r="K521" s="16">
        <v>0</v>
      </c>
      <c r="L521" s="21">
        <v>30.7</v>
      </c>
      <c r="M521" s="2">
        <f>VLOOKUP(RBStats[Year],Years[],2,FALSE)</f>
        <v>5</v>
      </c>
      <c r="N52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(1038,5,1454,30.7,54,224,1,0,0,0,0)</v>
      </c>
    </row>
    <row r="522" spans="1:14" x14ac:dyDescent="0.25">
      <c r="A522" s="22" t="s">
        <v>402</v>
      </c>
      <c r="B522" s="2">
        <f>VLOOKUP(A522,Players[Name]:Players[PlayerId],2,FALSE)</f>
        <v>1046</v>
      </c>
      <c r="C522" s="16">
        <v>2017</v>
      </c>
      <c r="D522" s="16">
        <v>1046</v>
      </c>
      <c r="E522" s="16">
        <v>0</v>
      </c>
      <c r="F522" s="16">
        <v>0</v>
      </c>
      <c r="G522" s="16">
        <v>0</v>
      </c>
      <c r="H522" s="16">
        <v>0</v>
      </c>
      <c r="I522" s="16">
        <v>0</v>
      </c>
      <c r="J522" s="16">
        <v>0</v>
      </c>
      <c r="K522" s="16">
        <v>0</v>
      </c>
      <c r="L522" s="16">
        <v>1</v>
      </c>
      <c r="M522" s="2">
        <f>VLOOKUP(RBStats[Year],Years[],2,FALSE)</f>
        <v>1</v>
      </c>
      <c r="N52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(1046,1,1046,1,0,0,0,0,0,0,0)</v>
      </c>
    </row>
    <row r="523" spans="1:14" x14ac:dyDescent="0.25">
      <c r="A523" s="22" t="s">
        <v>402</v>
      </c>
      <c r="B523" s="2">
        <f>VLOOKUP(A523,Players[Name]:Players[PlayerId],2,FALSE)</f>
        <v>1046</v>
      </c>
      <c r="C523" s="16">
        <v>2015</v>
      </c>
      <c r="D523" s="16">
        <v>282</v>
      </c>
      <c r="E523" s="16">
        <v>47</v>
      </c>
      <c r="F523" s="16">
        <v>193</v>
      </c>
      <c r="G523" s="16">
        <v>1</v>
      </c>
      <c r="H523" s="16">
        <v>14</v>
      </c>
      <c r="I523" s="16">
        <v>139</v>
      </c>
      <c r="J523" s="16">
        <v>1</v>
      </c>
      <c r="K523" s="16">
        <v>1</v>
      </c>
      <c r="L523" s="16">
        <v>50.96</v>
      </c>
      <c r="M523" s="2">
        <f>VLOOKUP(RBStats[Year],Years[],2,FALSE)</f>
        <v>3</v>
      </c>
      <c r="N52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(1046,3,282,50.96,47,193,1,14,139,1,1)</v>
      </c>
    </row>
    <row r="524" spans="1:14" x14ac:dyDescent="0.25">
      <c r="A524" s="22" t="s">
        <v>402</v>
      </c>
      <c r="B524" s="2">
        <f>VLOOKUP(A524,Players[Name]:Players[PlayerId],2,FALSE)</f>
        <v>1046</v>
      </c>
      <c r="C524" s="16">
        <v>2014</v>
      </c>
      <c r="D524" s="16">
        <v>180</v>
      </c>
      <c r="E524" s="16">
        <v>152</v>
      </c>
      <c r="F524" s="16">
        <v>569</v>
      </c>
      <c r="G524" s="16">
        <v>2</v>
      </c>
      <c r="H524" s="16">
        <v>18</v>
      </c>
      <c r="I524" s="16">
        <v>133</v>
      </c>
      <c r="J524" s="16">
        <v>0</v>
      </c>
      <c r="K524" s="16">
        <v>2</v>
      </c>
      <c r="L524" s="21">
        <v>97.77</v>
      </c>
      <c r="M524" s="2">
        <f>VLOOKUP(RBStats[Year],Years[],2,FALSE)</f>
        <v>4</v>
      </c>
      <c r="N52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(1046,4,180,97.77,152,569,2,18,133,0,2)</v>
      </c>
    </row>
    <row r="525" spans="1:14" x14ac:dyDescent="0.25">
      <c r="A525" s="22" t="s">
        <v>405</v>
      </c>
      <c r="B525" s="2">
        <f>VLOOKUP(A525,Players[Name]:Players[PlayerId],2,FALSE)</f>
        <v>1050</v>
      </c>
      <c r="C525" s="16">
        <v>2017</v>
      </c>
      <c r="D525" s="16">
        <v>1050</v>
      </c>
      <c r="E525" s="16">
        <v>0</v>
      </c>
      <c r="F525" s="16">
        <v>0</v>
      </c>
      <c r="G525" s="16">
        <v>0</v>
      </c>
      <c r="H525" s="16">
        <v>0</v>
      </c>
      <c r="I525" s="16">
        <v>0</v>
      </c>
      <c r="J525" s="16">
        <v>0</v>
      </c>
      <c r="K525" s="16">
        <v>0</v>
      </c>
      <c r="L525" s="16">
        <v>0</v>
      </c>
      <c r="M525" s="2">
        <f>VLOOKUP(RBStats[Year],Years[],2,FALSE)</f>
        <v>1</v>
      </c>
      <c r="N52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(1050,1,1050,0,0,0,0,0,0,0,0)</v>
      </c>
    </row>
    <row r="526" spans="1:14" x14ac:dyDescent="0.25">
      <c r="A526" s="22" t="s">
        <v>405</v>
      </c>
      <c r="B526" s="2">
        <f>VLOOKUP(A526,Players[Name]:Players[PlayerId],2,FALSE)</f>
        <v>1050</v>
      </c>
      <c r="C526" s="16">
        <v>2014</v>
      </c>
      <c r="D526" s="16">
        <v>83</v>
      </c>
      <c r="E526" s="16">
        <v>217</v>
      </c>
      <c r="F526" s="16">
        <v>721</v>
      </c>
      <c r="G526" s="16">
        <v>7</v>
      </c>
      <c r="H526" s="16">
        <v>18</v>
      </c>
      <c r="I526" s="16">
        <v>130</v>
      </c>
      <c r="J526" s="16">
        <v>0</v>
      </c>
      <c r="K526" s="16">
        <v>0</v>
      </c>
      <c r="L526" s="21">
        <v>165.5</v>
      </c>
      <c r="M526" s="2">
        <f>VLOOKUP(RBStats[Year],Years[],2,FALSE)</f>
        <v>4</v>
      </c>
      <c r="N52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(1050,4,83,165.5,217,721,7,18,130,0,0)</v>
      </c>
    </row>
    <row r="527" spans="1:14" x14ac:dyDescent="0.25">
      <c r="A527" s="22" t="s">
        <v>428</v>
      </c>
      <c r="B527" s="2">
        <f>VLOOKUP(A527,Players[Name]:Players[PlayerId],2,FALSE)</f>
        <v>1054</v>
      </c>
      <c r="C527" s="16">
        <v>2017</v>
      </c>
      <c r="D527" s="16">
        <v>1054</v>
      </c>
      <c r="E527" s="16">
        <v>0</v>
      </c>
      <c r="F527" s="16">
        <v>0</v>
      </c>
      <c r="G527" s="16">
        <v>0</v>
      </c>
      <c r="H527" s="16">
        <v>0</v>
      </c>
      <c r="I527" s="16">
        <v>0</v>
      </c>
      <c r="J527" s="16">
        <v>0</v>
      </c>
      <c r="K527" s="16">
        <v>0</v>
      </c>
      <c r="L527" s="16">
        <v>0</v>
      </c>
      <c r="M527" s="2">
        <f>VLOOKUP(RBStats[Year],Years[],2,FALSE)</f>
        <v>1</v>
      </c>
      <c r="N52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(1054,1,1054,0,0,0,0,0,0,0,0)</v>
      </c>
    </row>
    <row r="528" spans="1:14" x14ac:dyDescent="0.25">
      <c r="A528" s="22" t="s">
        <v>428</v>
      </c>
      <c r="B528" s="2">
        <f>VLOOKUP(A528,Players[Name]:Players[PlayerId],2,FALSE)</f>
        <v>1054</v>
      </c>
      <c r="C528" s="16">
        <v>2014</v>
      </c>
      <c r="D528" s="16">
        <v>236</v>
      </c>
      <c r="E528" s="16">
        <v>68</v>
      </c>
      <c r="F528" s="16">
        <v>292</v>
      </c>
      <c r="G528" s="16">
        <v>4</v>
      </c>
      <c r="H528" s="16">
        <v>8</v>
      </c>
      <c r="I528" s="16">
        <v>114</v>
      </c>
      <c r="J528" s="16">
        <v>0</v>
      </c>
      <c r="K528" s="16">
        <v>1</v>
      </c>
      <c r="L528" s="21">
        <v>66.16</v>
      </c>
      <c r="M528" s="2">
        <f>VLOOKUP(RBStats[Year],Years[],2,FALSE)</f>
        <v>4</v>
      </c>
      <c r="N52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(1054,4,236,66.16,68,292,4,8,114,0,1)</v>
      </c>
    </row>
    <row r="529" spans="1:14" x14ac:dyDescent="0.25">
      <c r="A529" s="22" t="s">
        <v>534</v>
      </c>
      <c r="B529" s="2">
        <f>VLOOKUP(A529,Players[Name]:Players[PlayerId],2,FALSE)</f>
        <v>1067</v>
      </c>
      <c r="C529" s="16">
        <v>2017</v>
      </c>
      <c r="D529" s="16">
        <v>1067</v>
      </c>
      <c r="E529" s="16">
        <v>0</v>
      </c>
      <c r="F529" s="16">
        <v>0</v>
      </c>
      <c r="G529" s="16">
        <v>0</v>
      </c>
      <c r="H529" s="16">
        <v>0</v>
      </c>
      <c r="I529" s="16">
        <v>0</v>
      </c>
      <c r="J529" s="16">
        <v>0</v>
      </c>
      <c r="K529" s="16">
        <v>0</v>
      </c>
      <c r="L529" s="16">
        <v>1</v>
      </c>
      <c r="M529" s="2">
        <f>VLOOKUP(RBStats[Year],Years[],2,FALSE)</f>
        <v>1</v>
      </c>
      <c r="N52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(1067,1,1067,1,0,0,0,0,0,0,0)</v>
      </c>
    </row>
    <row r="530" spans="1:14" x14ac:dyDescent="0.25">
      <c r="A530" s="22" t="s">
        <v>567</v>
      </c>
      <c r="B530" s="2">
        <f>VLOOKUP(A530,Players[Name]:Players[PlayerId],2,FALSE)</f>
        <v>1069</v>
      </c>
      <c r="C530" s="16">
        <v>2017</v>
      </c>
      <c r="D530" s="16">
        <v>1069</v>
      </c>
      <c r="E530" s="16">
        <v>0</v>
      </c>
      <c r="F530" s="16">
        <v>0</v>
      </c>
      <c r="G530" s="16">
        <v>0</v>
      </c>
      <c r="H530" s="16">
        <v>0</v>
      </c>
      <c r="I530" s="16">
        <v>0</v>
      </c>
      <c r="J530" s="16">
        <v>0</v>
      </c>
      <c r="K530" s="16">
        <v>0</v>
      </c>
      <c r="L530" s="16">
        <v>1</v>
      </c>
      <c r="M530" s="2">
        <f>VLOOKUP(RBStats[Year],Years[],2,FALSE)</f>
        <v>1</v>
      </c>
      <c r="N53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(1069,1,1069,1,0,0,0,0,0,0,0)</v>
      </c>
    </row>
    <row r="531" spans="1:14" x14ac:dyDescent="0.25">
      <c r="A531" s="22" t="s">
        <v>436</v>
      </c>
      <c r="B531" s="2">
        <f>VLOOKUP(A531,Players[Name]:Players[PlayerId],2,FALSE)</f>
        <v>1071</v>
      </c>
      <c r="C531" s="16">
        <v>2017</v>
      </c>
      <c r="D531" s="16">
        <v>1071</v>
      </c>
      <c r="E531" s="16">
        <v>0</v>
      </c>
      <c r="F531" s="16">
        <v>0</v>
      </c>
      <c r="G531" s="16">
        <v>0</v>
      </c>
      <c r="H531" s="16">
        <v>0</v>
      </c>
      <c r="I531" s="16">
        <v>0</v>
      </c>
      <c r="J531" s="16">
        <v>0</v>
      </c>
      <c r="K531" s="16">
        <v>0</v>
      </c>
      <c r="L531" s="16">
        <v>0</v>
      </c>
      <c r="M531" s="2">
        <f>VLOOKUP(RBStats[Year],Years[],2,FALSE)</f>
        <v>1</v>
      </c>
      <c r="N53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(1071,1,1071,0,0,0,0,0,0,0,0)</v>
      </c>
    </row>
    <row r="532" spans="1:14" x14ac:dyDescent="0.25">
      <c r="A532" s="22" t="s">
        <v>436</v>
      </c>
      <c r="B532" s="2">
        <f>VLOOKUP(A532,Players[Name]:Players[PlayerId],2,FALSE)</f>
        <v>1071</v>
      </c>
      <c r="C532" s="16">
        <v>2014</v>
      </c>
      <c r="D532" s="16">
        <v>1566</v>
      </c>
      <c r="E532" s="16">
        <v>29</v>
      </c>
      <c r="F532" s="16">
        <v>86</v>
      </c>
      <c r="G532" s="16">
        <v>2</v>
      </c>
      <c r="H532" s="16">
        <v>1</v>
      </c>
      <c r="I532" s="16">
        <v>-4</v>
      </c>
      <c r="J532" s="16">
        <v>0</v>
      </c>
      <c r="K532" s="16">
        <v>0</v>
      </c>
      <c r="L532" s="21">
        <v>24.39</v>
      </c>
      <c r="M532" s="2">
        <f>VLOOKUP(RBStats[Year],Years[],2,FALSE)</f>
        <v>4</v>
      </c>
      <c r="N53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(1071,4,1566,24.39,29,86,2,1,-4,0,0)</v>
      </c>
    </row>
    <row r="533" spans="1:14" x14ac:dyDescent="0.25">
      <c r="A533" s="22" t="s">
        <v>848</v>
      </c>
      <c r="B533" s="2">
        <f>VLOOKUP(A533,Players[Name]:Players[PlayerId],2,FALSE)</f>
        <v>1074</v>
      </c>
      <c r="C533" s="16">
        <v>2017</v>
      </c>
      <c r="D533" s="16">
        <v>1074</v>
      </c>
      <c r="E533" s="16">
        <v>0</v>
      </c>
      <c r="F533" s="16">
        <v>0</v>
      </c>
      <c r="G533" s="16">
        <v>0</v>
      </c>
      <c r="H533" s="16">
        <v>0</v>
      </c>
      <c r="I533" s="16">
        <v>0</v>
      </c>
      <c r="J533" s="16">
        <v>0</v>
      </c>
      <c r="K533" s="16">
        <v>0</v>
      </c>
      <c r="L533" s="16">
        <v>1</v>
      </c>
      <c r="M533" s="2">
        <f>VLOOKUP(RBStats[Year],Years[],2,FALSE)</f>
        <v>1</v>
      </c>
      <c r="N53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(1074,1,1074,1,0,0,0,0,0,0,0)</v>
      </c>
    </row>
    <row r="534" spans="1:14" x14ac:dyDescent="0.25">
      <c r="A534" s="22" t="s">
        <v>1015</v>
      </c>
      <c r="B534" s="2">
        <f>VLOOKUP(A534,Players[Name]:Players[PlayerId],2,FALSE)</f>
        <v>1076</v>
      </c>
      <c r="C534" s="16">
        <v>2017</v>
      </c>
      <c r="D534" s="16">
        <v>1076</v>
      </c>
      <c r="E534" s="16">
        <v>0</v>
      </c>
      <c r="F534" s="16">
        <v>0</v>
      </c>
      <c r="G534" s="16">
        <v>0</v>
      </c>
      <c r="H534" s="16">
        <v>0</v>
      </c>
      <c r="I534" s="16">
        <v>0</v>
      </c>
      <c r="J534" s="16">
        <v>0</v>
      </c>
      <c r="K534" s="16">
        <v>0</v>
      </c>
      <c r="L534" s="16">
        <v>0</v>
      </c>
      <c r="M534" s="2">
        <f>VLOOKUP(RBStats[Year],Years[],2,FALSE)</f>
        <v>1</v>
      </c>
      <c r="N53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(1076,1,1076,0,0,0,0,0,0,0,0)</v>
      </c>
    </row>
    <row r="535" spans="1:14" x14ac:dyDescent="0.25">
      <c r="A535" s="22" t="s">
        <v>1015</v>
      </c>
      <c r="B535" s="2">
        <f>VLOOKUP(A535,Players[Name]:Players[PlayerId],2,FALSE)</f>
        <v>1076</v>
      </c>
      <c r="C535" s="16">
        <v>2016</v>
      </c>
      <c r="D535" s="16">
        <v>388</v>
      </c>
      <c r="E535" s="16">
        <v>29</v>
      </c>
      <c r="F535" s="16">
        <v>129</v>
      </c>
      <c r="G535" s="16">
        <v>0</v>
      </c>
      <c r="H535" s="16">
        <v>2</v>
      </c>
      <c r="I535" s="16">
        <v>75</v>
      </c>
      <c r="J535" s="16">
        <v>1</v>
      </c>
      <c r="K535" s="16">
        <v>0</v>
      </c>
      <c r="L535" s="16">
        <v>24.7</v>
      </c>
      <c r="M535" s="2">
        <f>VLOOKUP(RBStats[Year],Years[],2,FALSE)</f>
        <v>2</v>
      </c>
      <c r="N53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(1076,2,388,24.7,29,129,0,2,75,1,0)</v>
      </c>
    </row>
    <row r="536" spans="1:14" x14ac:dyDescent="0.25">
      <c r="A536" s="22" t="s">
        <v>473</v>
      </c>
      <c r="B536" s="2">
        <f>VLOOKUP(A536,Players[Name]:Players[PlayerId],2,FALSE)</f>
        <v>1078</v>
      </c>
      <c r="C536" s="16">
        <v>2017</v>
      </c>
      <c r="D536" s="16">
        <v>1078</v>
      </c>
      <c r="E536" s="16">
        <v>0</v>
      </c>
      <c r="F536" s="16">
        <v>0</v>
      </c>
      <c r="G536" s="16">
        <v>0</v>
      </c>
      <c r="H536" s="16">
        <v>0</v>
      </c>
      <c r="I536" s="16">
        <v>0</v>
      </c>
      <c r="J536" s="16">
        <v>0</v>
      </c>
      <c r="K536" s="16">
        <v>0</v>
      </c>
      <c r="L536" s="16">
        <v>0</v>
      </c>
      <c r="M536" s="2">
        <f>VLOOKUP(RBStats[Year],Years[],2,FALSE)</f>
        <v>1</v>
      </c>
      <c r="N53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(1078,1,1078,0,0,0,0,0,0,0,0)</v>
      </c>
    </row>
    <row r="537" spans="1:14" x14ac:dyDescent="0.25">
      <c r="A537" s="22" t="s">
        <v>473</v>
      </c>
      <c r="B537" s="2">
        <f>VLOOKUP(A537,Players[Name]:Players[PlayerId],2,FALSE)</f>
        <v>1078</v>
      </c>
      <c r="C537" s="16">
        <v>2014</v>
      </c>
      <c r="D537" s="16">
        <v>1418</v>
      </c>
      <c r="E537" s="16">
        <v>54</v>
      </c>
      <c r="F537" s="16">
        <v>272</v>
      </c>
      <c r="G537" s="16">
        <v>3</v>
      </c>
      <c r="H537" s="16">
        <v>4</v>
      </c>
      <c r="I537" s="16">
        <v>25</v>
      </c>
      <c r="J537" s="16">
        <v>0</v>
      </c>
      <c r="K537" s="16">
        <v>0</v>
      </c>
      <c r="L537" s="21">
        <v>50.1</v>
      </c>
      <c r="M537" s="2">
        <f>VLOOKUP(RBStats[Year],Years[],2,FALSE)</f>
        <v>4</v>
      </c>
      <c r="N53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(1078,4,1418,50.1,54,272,3,4,25,0,0)</v>
      </c>
    </row>
    <row r="538" spans="1:14" x14ac:dyDescent="0.25">
      <c r="A538" s="22" t="s">
        <v>844</v>
      </c>
      <c r="B538" s="2">
        <f>VLOOKUP(A538,Players[Name]:Players[PlayerId],2,FALSE)</f>
        <v>1089</v>
      </c>
      <c r="C538" s="16">
        <v>2017</v>
      </c>
      <c r="D538" s="16">
        <v>1089</v>
      </c>
      <c r="E538" s="16">
        <v>0</v>
      </c>
      <c r="F538" s="16">
        <v>0</v>
      </c>
      <c r="G538" s="16">
        <v>0</v>
      </c>
      <c r="H538" s="16">
        <v>0</v>
      </c>
      <c r="I538" s="16">
        <v>0</v>
      </c>
      <c r="J538" s="16">
        <v>0</v>
      </c>
      <c r="K538" s="16">
        <v>0</v>
      </c>
      <c r="L538" s="16">
        <v>0</v>
      </c>
      <c r="M538" s="2">
        <f>VLOOKUP(RBStats[Year],Years[],2,FALSE)</f>
        <v>1</v>
      </c>
      <c r="N53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(1089,1,1089,0,0,0,0,0,0,0,0)</v>
      </c>
    </row>
    <row r="539" spans="1:14" x14ac:dyDescent="0.25">
      <c r="A539" s="22" t="s">
        <v>543</v>
      </c>
      <c r="B539" s="2">
        <f>VLOOKUP(A539,Players[Name]:Players[PlayerId],2,FALSE)</f>
        <v>1090</v>
      </c>
      <c r="C539" s="16">
        <v>2017</v>
      </c>
      <c r="D539" s="16">
        <v>1090</v>
      </c>
      <c r="E539" s="16">
        <v>0</v>
      </c>
      <c r="F539" s="16">
        <v>0</v>
      </c>
      <c r="G539" s="16">
        <v>0</v>
      </c>
      <c r="H539" s="16">
        <v>0</v>
      </c>
      <c r="I539" s="16">
        <v>0</v>
      </c>
      <c r="J539" s="16">
        <v>0</v>
      </c>
      <c r="K539" s="16">
        <v>0</v>
      </c>
      <c r="L539" s="16">
        <v>0</v>
      </c>
      <c r="M539" s="2">
        <f>VLOOKUP(RBStats[Year],Years[],2,FALSE)</f>
        <v>1</v>
      </c>
      <c r="N53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(1090,1,1090,0,0,0,0,0,0,0,0)</v>
      </c>
    </row>
    <row r="540" spans="1:14" x14ac:dyDescent="0.25">
      <c r="A540" s="22" t="s">
        <v>543</v>
      </c>
      <c r="B540" s="2">
        <f>VLOOKUP(A540,Players[Name]:Players[PlayerId],2,FALSE)</f>
        <v>1090</v>
      </c>
      <c r="C540" s="16">
        <v>2015</v>
      </c>
      <c r="D540" s="16">
        <v>159</v>
      </c>
      <c r="E540" s="16">
        <v>143</v>
      </c>
      <c r="F540" s="16">
        <v>520</v>
      </c>
      <c r="G540" s="16">
        <v>3</v>
      </c>
      <c r="H540" s="16">
        <v>21</v>
      </c>
      <c r="I540" s="16">
        <v>174</v>
      </c>
      <c r="J540" s="16">
        <v>0</v>
      </c>
      <c r="K540" s="16">
        <v>1</v>
      </c>
      <c r="L540" s="16">
        <v>112.53</v>
      </c>
      <c r="M540" s="2">
        <f>VLOOKUP(RBStats[Year],Years[],2,FALSE)</f>
        <v>3</v>
      </c>
      <c r="N54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(1090,3,159,112.53,143,520,3,21,174,0,1)</v>
      </c>
    </row>
    <row r="541" spans="1:14" x14ac:dyDescent="0.25">
      <c r="A541" s="22" t="s">
        <v>1147</v>
      </c>
      <c r="B541" s="2">
        <f>VLOOKUP(A541,Players[Name]:Players[PlayerId],2,FALSE)</f>
        <v>1097</v>
      </c>
      <c r="C541" s="16">
        <v>2017</v>
      </c>
      <c r="D541" s="16">
        <v>1097</v>
      </c>
      <c r="E541" s="16">
        <v>0</v>
      </c>
      <c r="F541" s="16">
        <v>0</v>
      </c>
      <c r="G541" s="16">
        <v>0</v>
      </c>
      <c r="H541" s="16">
        <v>0</v>
      </c>
      <c r="I541" s="16">
        <v>0</v>
      </c>
      <c r="J541" s="16">
        <v>0</v>
      </c>
      <c r="K541" s="16">
        <v>0</v>
      </c>
      <c r="L541" s="16">
        <v>1</v>
      </c>
      <c r="M541" s="2">
        <f>VLOOKUP(RBStats[Year],Years[],2,FALSE)</f>
        <v>1</v>
      </c>
      <c r="N54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(1097,1,1097,1,0,0,0,0,0,0,0)</v>
      </c>
    </row>
    <row r="542" spans="1:14" x14ac:dyDescent="0.25">
      <c r="A542" s="22" t="s">
        <v>53</v>
      </c>
      <c r="B542" s="2">
        <f>VLOOKUP(A542,Players[Name]:Players[PlayerId],2,FALSE)</f>
        <v>1099</v>
      </c>
      <c r="C542">
        <v>2017</v>
      </c>
      <c r="D542" s="16">
        <v>1099</v>
      </c>
      <c r="E542" s="16">
        <v>0</v>
      </c>
      <c r="F542" s="16">
        <v>0</v>
      </c>
      <c r="G542" s="16">
        <v>0</v>
      </c>
      <c r="H542" s="16">
        <v>0</v>
      </c>
      <c r="I542" s="16">
        <v>0</v>
      </c>
      <c r="J542" s="16">
        <v>0</v>
      </c>
      <c r="K542" s="16">
        <v>0</v>
      </c>
      <c r="L542" s="16">
        <v>0</v>
      </c>
      <c r="M542" s="2">
        <f>VLOOKUP(RBStats[Year],Years[],2,FALSE)</f>
        <v>1</v>
      </c>
      <c r="N54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(1099,1,1099,0,0,0,0,0,0,0,0)</v>
      </c>
    </row>
    <row r="543" spans="1:14" x14ac:dyDescent="0.25">
      <c r="A543" s="22" t="s">
        <v>53</v>
      </c>
      <c r="B543" s="2">
        <f>VLOOKUP(A543,Players[Name]:Players[PlayerId],2,FALSE)</f>
        <v>1099</v>
      </c>
      <c r="C543" s="16">
        <v>2015</v>
      </c>
      <c r="D543" s="16">
        <v>149</v>
      </c>
      <c r="E543" s="16">
        <v>106</v>
      </c>
      <c r="F543" s="16">
        <v>539</v>
      </c>
      <c r="G543" s="16">
        <v>6</v>
      </c>
      <c r="H543" s="16">
        <v>20</v>
      </c>
      <c r="I543" s="16">
        <v>146</v>
      </c>
      <c r="J543" s="16">
        <v>1</v>
      </c>
      <c r="K543" s="16">
        <v>3</v>
      </c>
      <c r="L543" s="16">
        <v>120.29</v>
      </c>
      <c r="M543" s="2">
        <f>VLOOKUP(RBStats[Year],Years[],2,FALSE)</f>
        <v>3</v>
      </c>
      <c r="N54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(1099,3,149,120.29,106,539,6,20,146,1,3)</v>
      </c>
    </row>
    <row r="544" spans="1:14" x14ac:dyDescent="0.25">
      <c r="A544" s="22" t="s">
        <v>53</v>
      </c>
      <c r="B544" s="2">
        <f>VLOOKUP(A544,Players[Name]:Players[PlayerId],2,FALSE)</f>
        <v>1099</v>
      </c>
      <c r="C544" s="16">
        <v>2014</v>
      </c>
      <c r="D544" s="16">
        <v>259</v>
      </c>
      <c r="E544" s="16">
        <v>74</v>
      </c>
      <c r="F544" s="16">
        <v>330</v>
      </c>
      <c r="G544" s="16">
        <v>3</v>
      </c>
      <c r="H544" s="16">
        <v>9</v>
      </c>
      <c r="I544" s="16">
        <v>69</v>
      </c>
      <c r="J544" s="16">
        <v>0</v>
      </c>
      <c r="K544" s="16">
        <v>0</v>
      </c>
      <c r="L544" s="21">
        <v>69.760000000000005</v>
      </c>
      <c r="M544" s="2">
        <f>VLOOKUP(RBStats[Year],Years[],2,FALSE)</f>
        <v>4</v>
      </c>
      <c r="N54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(1099,4,259,69.76,74,330,3,9,69,0,0)</v>
      </c>
    </row>
    <row r="545" spans="1:14" x14ac:dyDescent="0.25">
      <c r="A545" s="22" t="s">
        <v>53</v>
      </c>
      <c r="B545" s="2">
        <f>VLOOKUP(A545,Players[Name]:Players[PlayerId],2,FALSE)</f>
        <v>1099</v>
      </c>
      <c r="C545" s="16">
        <v>2013</v>
      </c>
      <c r="D545" s="16">
        <v>39</v>
      </c>
      <c r="E545" s="16">
        <v>285</v>
      </c>
      <c r="F545" s="16">
        <v>1255</v>
      </c>
      <c r="G545" s="16">
        <v>6</v>
      </c>
      <c r="H545" s="16">
        <v>26</v>
      </c>
      <c r="I545" s="16">
        <v>189</v>
      </c>
      <c r="J545" s="16">
        <v>1</v>
      </c>
      <c r="K545" s="16">
        <v>1</v>
      </c>
      <c r="L545" s="21">
        <v>237.56</v>
      </c>
      <c r="M545" s="2">
        <f>VLOOKUP(RBStats[Year],Years[],2,FALSE)</f>
        <v>5</v>
      </c>
      <c r="N54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(1099,5,39,237.56,285,1255,6,26,189,1,1)</v>
      </c>
    </row>
    <row r="546" spans="1:14" x14ac:dyDescent="0.25">
      <c r="A546" s="22" t="s">
        <v>101</v>
      </c>
      <c r="B546" s="2">
        <f>VLOOKUP(A546,Players[Name]:Players[PlayerId],2,FALSE)</f>
        <v>1101</v>
      </c>
      <c r="C546" s="16">
        <v>2017</v>
      </c>
      <c r="D546" s="16">
        <v>1101</v>
      </c>
      <c r="E546" s="16">
        <v>0</v>
      </c>
      <c r="F546" s="16">
        <v>0</v>
      </c>
      <c r="G546" s="16">
        <v>0</v>
      </c>
      <c r="H546" s="16">
        <v>0</v>
      </c>
      <c r="I546" s="16">
        <v>0</v>
      </c>
      <c r="J546" s="16">
        <v>0</v>
      </c>
      <c r="K546" s="16">
        <v>0</v>
      </c>
      <c r="L546" s="16">
        <v>0</v>
      </c>
      <c r="M546" s="2">
        <f>VLOOKUP(RBStats[Year],Years[],2,FALSE)</f>
        <v>1</v>
      </c>
      <c r="N54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(1101,1,1101,0,0,0,0,0,0,0,0)</v>
      </c>
    </row>
    <row r="547" spans="1:14" x14ac:dyDescent="0.25">
      <c r="A547" s="22" t="s">
        <v>101</v>
      </c>
      <c r="B547" s="2">
        <f>VLOOKUP(A547,Players[Name]:Players[PlayerId],2,FALSE)</f>
        <v>1101</v>
      </c>
      <c r="C547" s="16">
        <v>2015</v>
      </c>
      <c r="D547" s="16">
        <v>226</v>
      </c>
      <c r="E547" s="16">
        <v>55</v>
      </c>
      <c r="F547" s="16">
        <v>247</v>
      </c>
      <c r="G547" s="16">
        <v>1</v>
      </c>
      <c r="H547" s="16">
        <v>31</v>
      </c>
      <c r="I547" s="16">
        <v>260</v>
      </c>
      <c r="J547" s="16">
        <v>1</v>
      </c>
      <c r="K547" s="16">
        <v>2</v>
      </c>
      <c r="L547" s="16">
        <v>77.5</v>
      </c>
      <c r="M547" s="2">
        <f>VLOOKUP(RBStats[Year],Years[],2,FALSE)</f>
        <v>3</v>
      </c>
      <c r="N54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(1101,3,226,77.5,55,247,1,31,260,1,2)</v>
      </c>
    </row>
    <row r="548" spans="1:14" x14ac:dyDescent="0.25">
      <c r="A548" s="22" t="s">
        <v>101</v>
      </c>
      <c r="B548" s="2">
        <f>VLOOKUP(A548,Players[Name]:Players[PlayerId],2,FALSE)</f>
        <v>1101</v>
      </c>
      <c r="C548" s="16">
        <v>2014</v>
      </c>
      <c r="D548" s="16">
        <v>1459</v>
      </c>
      <c r="E548" s="16">
        <v>40</v>
      </c>
      <c r="F548" s="16">
        <v>131</v>
      </c>
      <c r="G548" s="16">
        <v>0</v>
      </c>
      <c r="H548" s="16">
        <v>26</v>
      </c>
      <c r="I548" s="16">
        <v>197</v>
      </c>
      <c r="J548" s="16">
        <v>1</v>
      </c>
      <c r="K548" s="16">
        <v>1</v>
      </c>
      <c r="L548" s="21">
        <v>54.43</v>
      </c>
      <c r="M548" s="2">
        <f>VLOOKUP(RBStats[Year],Years[],2,FALSE)</f>
        <v>4</v>
      </c>
      <c r="N54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(1101,4,1459,54.43,40,131,0,26,197,1,1)</v>
      </c>
    </row>
    <row r="549" spans="1:14" x14ac:dyDescent="0.25">
      <c r="A549" s="22" t="s">
        <v>101</v>
      </c>
      <c r="B549" s="2">
        <f>VLOOKUP(A549,Players[Name]:Players[PlayerId],2,FALSE)</f>
        <v>1101</v>
      </c>
      <c r="C549" s="16">
        <v>2013</v>
      </c>
      <c r="D549" s="16">
        <v>186</v>
      </c>
      <c r="E549" s="16">
        <v>8</v>
      </c>
      <c r="F549" s="16">
        <v>5</v>
      </c>
      <c r="G549" s="16">
        <v>0</v>
      </c>
      <c r="H549" s="16">
        <v>53</v>
      </c>
      <c r="I549" s="16">
        <v>511</v>
      </c>
      <c r="J549" s="16">
        <v>2</v>
      </c>
      <c r="K549" s="16">
        <v>0</v>
      </c>
      <c r="L549" s="21">
        <v>87.69</v>
      </c>
      <c r="M549" s="2">
        <f>VLOOKUP(RBStats[Year],Years[],2,FALSE)</f>
        <v>5</v>
      </c>
      <c r="N54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(1101,5,186,87.69,8,5,0,53,511,2,0)</v>
      </c>
    </row>
    <row r="550" spans="1:14" x14ac:dyDescent="0.25">
      <c r="A550" s="22" t="s">
        <v>1023</v>
      </c>
      <c r="B550" s="2">
        <f>VLOOKUP(A550,Players[Name]:Players[PlayerId],2,FALSE)</f>
        <v>1104</v>
      </c>
      <c r="C550" s="16">
        <v>2017</v>
      </c>
      <c r="D550" s="16">
        <v>1104</v>
      </c>
      <c r="E550" s="16">
        <v>0</v>
      </c>
      <c r="F550" s="16">
        <v>0</v>
      </c>
      <c r="G550" s="16">
        <v>0</v>
      </c>
      <c r="H550" s="16">
        <v>0</v>
      </c>
      <c r="I550" s="16">
        <v>0</v>
      </c>
      <c r="J550" s="16">
        <v>0</v>
      </c>
      <c r="K550" s="16">
        <v>0</v>
      </c>
      <c r="L550" s="16">
        <v>1</v>
      </c>
      <c r="M550" s="2">
        <f>VLOOKUP(RBStats[Year],Years[],2,FALSE)</f>
        <v>1</v>
      </c>
      <c r="N55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(1104,1,1104,1,0,0,0,0,0,0,0)</v>
      </c>
    </row>
    <row r="551" spans="1:14" x14ac:dyDescent="0.25">
      <c r="A551" s="22" t="s">
        <v>979</v>
      </c>
      <c r="B551" s="2">
        <f>VLOOKUP(A551,Players[Name]:Players[PlayerId],2,FALSE)</f>
        <v>1109</v>
      </c>
      <c r="C551" s="16">
        <v>2017</v>
      </c>
      <c r="D551" s="16">
        <v>1109</v>
      </c>
      <c r="E551" s="16">
        <v>0</v>
      </c>
      <c r="F551" s="16">
        <v>0</v>
      </c>
      <c r="G551" s="16">
        <v>0</v>
      </c>
      <c r="H551" s="16">
        <v>0</v>
      </c>
      <c r="I551" s="16">
        <v>0</v>
      </c>
      <c r="J551" s="16">
        <v>0</v>
      </c>
      <c r="K551" s="16">
        <v>0</v>
      </c>
      <c r="L551" s="16">
        <v>0</v>
      </c>
      <c r="M551" s="2">
        <f>VLOOKUP(RBStats[Year],Years[],2,FALSE)</f>
        <v>1</v>
      </c>
      <c r="N55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(1109,1,1109,0,0,0,0,0,0,0,0)</v>
      </c>
    </row>
    <row r="552" spans="1:14" x14ac:dyDescent="0.25">
      <c r="A552" s="22" t="s">
        <v>979</v>
      </c>
      <c r="B552" s="2">
        <f>VLOOKUP(A552,Players[Name]:Players[PlayerId],2,FALSE)</f>
        <v>1109</v>
      </c>
      <c r="C552" s="16">
        <v>2016</v>
      </c>
      <c r="D552" s="16">
        <v>291</v>
      </c>
      <c r="E552" s="16">
        <v>18</v>
      </c>
      <c r="F552" s="16">
        <v>37</v>
      </c>
      <c r="G552" s="16">
        <v>4</v>
      </c>
      <c r="H552" s="16">
        <v>16</v>
      </c>
      <c r="I552" s="16">
        <v>70</v>
      </c>
      <c r="J552" s="16">
        <v>1</v>
      </c>
      <c r="K552" s="16">
        <v>0</v>
      </c>
      <c r="L552" s="16">
        <v>55.15</v>
      </c>
      <c r="M552" s="2">
        <f>VLOOKUP(RBStats[Year],Years[],2,FALSE)</f>
        <v>2</v>
      </c>
      <c r="N55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(1109,2,291,55.15,18,37,4,16,70,1,0)</v>
      </c>
    </row>
    <row r="553" spans="1:14" x14ac:dyDescent="0.25">
      <c r="A553" s="22" t="s">
        <v>569</v>
      </c>
      <c r="B553" s="2">
        <f>VLOOKUP(A553,Players[Name]:Players[PlayerId],2,FALSE)</f>
        <v>1112</v>
      </c>
      <c r="C553" s="16">
        <v>2017</v>
      </c>
      <c r="D553" s="16">
        <v>1112</v>
      </c>
      <c r="E553" s="16">
        <v>0</v>
      </c>
      <c r="F553" s="16">
        <v>0</v>
      </c>
      <c r="G553" s="16">
        <v>0</v>
      </c>
      <c r="H553" s="16">
        <v>0</v>
      </c>
      <c r="I553" s="16">
        <v>0</v>
      </c>
      <c r="J553" s="16">
        <v>0</v>
      </c>
      <c r="K553" s="16">
        <v>0</v>
      </c>
      <c r="L553" s="16">
        <v>0</v>
      </c>
      <c r="M553" s="2">
        <f>VLOOKUP(RBStats[Year],Years[],2,FALSE)</f>
        <v>1</v>
      </c>
      <c r="N55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(1112,1,1112,0,0,0,0,0,0,0,0)</v>
      </c>
    </row>
    <row r="554" spans="1:14" x14ac:dyDescent="0.25">
      <c r="A554" s="22" t="s">
        <v>1163</v>
      </c>
      <c r="B554" s="2">
        <f>VLOOKUP(A554,Players[Name]:Players[PlayerId],2,FALSE)</f>
        <v>1119</v>
      </c>
      <c r="C554" s="16">
        <v>2017</v>
      </c>
      <c r="D554" s="16">
        <v>1119</v>
      </c>
      <c r="E554" s="16">
        <v>0</v>
      </c>
      <c r="F554" s="16">
        <v>0</v>
      </c>
      <c r="G554" s="16">
        <v>0</v>
      </c>
      <c r="H554" s="16">
        <v>0</v>
      </c>
      <c r="I554" s="16">
        <v>0</v>
      </c>
      <c r="J554" s="16">
        <v>0</v>
      </c>
      <c r="K554" s="16">
        <v>0</v>
      </c>
      <c r="L554" s="16">
        <v>1</v>
      </c>
      <c r="M554" s="2">
        <f>VLOOKUP(RBStats[Year],Years[],2,FALSE)</f>
        <v>1</v>
      </c>
      <c r="N55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(1119,1,1119,1,0,0,0,0,0,0,0)</v>
      </c>
    </row>
    <row r="555" spans="1:14" x14ac:dyDescent="0.25">
      <c r="A555" s="22" t="s">
        <v>79</v>
      </c>
      <c r="B555" s="2">
        <f>VLOOKUP(A555,Players[Name]:Players[PlayerId],2,FALSE)</f>
        <v>1120</v>
      </c>
      <c r="C555" s="16">
        <v>2017</v>
      </c>
      <c r="D555" s="16">
        <v>1120</v>
      </c>
      <c r="E555" s="16">
        <v>0</v>
      </c>
      <c r="F555" s="16">
        <v>0</v>
      </c>
      <c r="G555" s="16">
        <v>0</v>
      </c>
      <c r="H555" s="16">
        <v>0</v>
      </c>
      <c r="I555" s="16">
        <v>0</v>
      </c>
      <c r="J555" s="16">
        <v>0</v>
      </c>
      <c r="K555" s="16">
        <v>0</v>
      </c>
      <c r="L555" s="16">
        <v>0</v>
      </c>
      <c r="M555" s="2">
        <f>VLOOKUP(RBStats[Year],Years[],2,FALSE)</f>
        <v>1</v>
      </c>
      <c r="N55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(1120,1,1120,0,0,0,0,0,0,0,0)</v>
      </c>
    </row>
    <row r="556" spans="1:14" x14ac:dyDescent="0.25">
      <c r="A556" s="22" t="s">
        <v>79</v>
      </c>
      <c r="B556" s="2">
        <f>VLOOKUP(A556,Players[Name]:Players[PlayerId],2,FALSE)</f>
        <v>1120</v>
      </c>
      <c r="C556" s="16">
        <v>2016</v>
      </c>
      <c r="D556" s="16">
        <v>401</v>
      </c>
      <c r="E556" s="16">
        <v>12</v>
      </c>
      <c r="F556" s="16">
        <v>-3</v>
      </c>
      <c r="G556" s="16">
        <v>1</v>
      </c>
      <c r="H556" s="16">
        <v>7</v>
      </c>
      <c r="I556" s="16">
        <v>90</v>
      </c>
      <c r="J556" s="16">
        <v>0</v>
      </c>
      <c r="K556" s="16">
        <v>0</v>
      </c>
      <c r="L556" s="16">
        <v>21.45</v>
      </c>
      <c r="M556" s="2">
        <f>VLOOKUP(RBStats[Year],Years[],2,FALSE)</f>
        <v>2</v>
      </c>
      <c r="N55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(1120,2,401,21.45,12,-3,1,7,90,0,0)</v>
      </c>
    </row>
    <row r="557" spans="1:14" x14ac:dyDescent="0.25">
      <c r="A557" s="22" t="s">
        <v>79</v>
      </c>
      <c r="B557" s="2">
        <f>VLOOKUP(A557,Players[Name]:Players[PlayerId],2,FALSE)</f>
        <v>1120</v>
      </c>
      <c r="C557" s="16">
        <v>2014</v>
      </c>
      <c r="D557" s="16">
        <v>218</v>
      </c>
      <c r="E557" s="16">
        <v>76</v>
      </c>
      <c r="F557" s="16">
        <v>297</v>
      </c>
      <c r="G557" s="16">
        <v>2</v>
      </c>
      <c r="H557" s="16">
        <v>40</v>
      </c>
      <c r="I557" s="16">
        <v>253</v>
      </c>
      <c r="J557" s="16">
        <v>0</v>
      </c>
      <c r="K557" s="16">
        <v>0</v>
      </c>
      <c r="L557" s="21">
        <v>95.97</v>
      </c>
      <c r="M557" s="2">
        <f>VLOOKUP(RBStats[Year],Years[],2,FALSE)</f>
        <v>4</v>
      </c>
      <c r="N55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(1120,4,218,95.97,76,297,2,40,253,0,0)</v>
      </c>
    </row>
    <row r="558" spans="1:14" x14ac:dyDescent="0.25">
      <c r="A558" s="22" t="s">
        <v>79</v>
      </c>
      <c r="B558" s="2">
        <f>VLOOKUP(A558,Players[Name]:Players[PlayerId],2,FALSE)</f>
        <v>1120</v>
      </c>
      <c r="C558" s="16">
        <v>2013</v>
      </c>
      <c r="D558" s="16">
        <v>38</v>
      </c>
      <c r="E558" s="16">
        <v>223</v>
      </c>
      <c r="F558" s="16">
        <v>1006</v>
      </c>
      <c r="G558" s="16">
        <v>4</v>
      </c>
      <c r="H558" s="16">
        <v>54</v>
      </c>
      <c r="I558" s="16">
        <v>506</v>
      </c>
      <c r="J558" s="16">
        <v>3</v>
      </c>
      <c r="K558" s="16">
        <v>4</v>
      </c>
      <c r="L558" s="21">
        <v>229.29</v>
      </c>
      <c r="M558" s="2">
        <f>VLOOKUP(RBStats[Year],Years[],2,FALSE)</f>
        <v>5</v>
      </c>
      <c r="N55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(1120,5,38,229.29,223,1006,4,54,506,3,4)</v>
      </c>
    </row>
    <row r="559" spans="1:14" x14ac:dyDescent="0.25">
      <c r="A559" s="22" t="s">
        <v>47</v>
      </c>
      <c r="B559" s="2">
        <f>VLOOKUP(A559,Players[Name]:Players[PlayerId],2,FALSE)</f>
        <v>1122</v>
      </c>
      <c r="C559" s="16">
        <v>2017</v>
      </c>
      <c r="D559" s="16">
        <v>1122</v>
      </c>
      <c r="E559" s="16">
        <v>0</v>
      </c>
      <c r="F559" s="16">
        <v>0</v>
      </c>
      <c r="G559" s="16">
        <v>0</v>
      </c>
      <c r="H559" s="16">
        <v>0</v>
      </c>
      <c r="I559" s="16">
        <v>0</v>
      </c>
      <c r="J559" s="16">
        <v>0</v>
      </c>
      <c r="K559" s="16">
        <v>0</v>
      </c>
      <c r="L559" s="16">
        <v>0</v>
      </c>
      <c r="M559" s="2">
        <f>VLOOKUP(RBStats[Year],Years[],2,FALSE)</f>
        <v>1</v>
      </c>
      <c r="N55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(1122,1,1122,0,0,0,0,0,0,0,0)</v>
      </c>
    </row>
    <row r="560" spans="1:14" x14ac:dyDescent="0.25">
      <c r="A560" s="22" t="s">
        <v>47</v>
      </c>
      <c r="B560" s="2">
        <f>VLOOKUP(A560,Players[Name]:Players[PlayerId],2,FALSE)</f>
        <v>1122</v>
      </c>
      <c r="C560" s="16">
        <v>2016</v>
      </c>
      <c r="D560" s="16">
        <v>175</v>
      </c>
      <c r="E560" s="16">
        <v>98</v>
      </c>
      <c r="F560" s="16">
        <v>343</v>
      </c>
      <c r="G560" s="16">
        <v>4</v>
      </c>
      <c r="H560" s="16">
        <v>18</v>
      </c>
      <c r="I560" s="16">
        <v>118</v>
      </c>
      <c r="J560" s="16">
        <v>2</v>
      </c>
      <c r="K560" s="16">
        <v>0</v>
      </c>
      <c r="L560" s="16">
        <v>105.37</v>
      </c>
      <c r="M560" s="2">
        <f>VLOOKUP(RBStats[Year],Years[],2,FALSE)</f>
        <v>2</v>
      </c>
      <c r="N56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(1122,2,175,105.37,98,343,4,18,118,2,0)</v>
      </c>
    </row>
    <row r="561" spans="1:14" x14ac:dyDescent="0.25">
      <c r="A561" s="22" t="s">
        <v>47</v>
      </c>
      <c r="B561" s="2">
        <f>VLOOKUP(A561,Players[Name]:Players[PlayerId],2,FALSE)</f>
        <v>1122</v>
      </c>
      <c r="C561" s="16">
        <v>2015</v>
      </c>
      <c r="D561" s="16">
        <v>29</v>
      </c>
      <c r="E561" s="16">
        <v>200</v>
      </c>
      <c r="F561" s="16">
        <v>907</v>
      </c>
      <c r="G561" s="16">
        <v>11</v>
      </c>
      <c r="H561" s="16">
        <v>40</v>
      </c>
      <c r="I561" s="16">
        <v>367</v>
      </c>
      <c r="J561" s="16">
        <v>0</v>
      </c>
      <c r="K561" s="16">
        <v>2</v>
      </c>
      <c r="L561" s="16">
        <v>234.03</v>
      </c>
      <c r="M561" s="2">
        <f>VLOOKUP(RBStats[Year],Years[],2,FALSE)</f>
        <v>3</v>
      </c>
      <c r="N56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(1122,3,29,234.03,200,907,11,40,367,0,2)</v>
      </c>
    </row>
    <row r="562" spans="1:14" x14ac:dyDescent="0.25">
      <c r="A562" s="22" t="s">
        <v>47</v>
      </c>
      <c r="B562" s="2">
        <f>VLOOKUP(A562,Players[Name]:Players[PlayerId],2,FALSE)</f>
        <v>1122</v>
      </c>
      <c r="C562" s="16">
        <v>2014</v>
      </c>
      <c r="D562" s="16">
        <v>1528</v>
      </c>
      <c r="E562" s="16">
        <v>62</v>
      </c>
      <c r="F562" s="16">
        <v>219</v>
      </c>
      <c r="G562" s="16">
        <v>0</v>
      </c>
      <c r="H562" s="16">
        <v>5</v>
      </c>
      <c r="I562" s="16">
        <v>44</v>
      </c>
      <c r="J562" s="16">
        <v>0</v>
      </c>
      <c r="K562" s="16">
        <v>1</v>
      </c>
      <c r="L562" s="21">
        <v>31.21</v>
      </c>
      <c r="M562" s="2">
        <f>VLOOKUP(RBStats[Year],Years[],2,FALSE)</f>
        <v>4</v>
      </c>
      <c r="N56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(1122,4,1528,31.21,62,219,0,5,44,0,1)</v>
      </c>
    </row>
    <row r="563" spans="1:14" x14ac:dyDescent="0.25">
      <c r="A563" s="22" t="s">
        <v>47</v>
      </c>
      <c r="B563" s="2">
        <f>VLOOKUP(A563,Players[Name]:Players[PlayerId],2,FALSE)</f>
        <v>1122</v>
      </c>
      <c r="C563" s="16">
        <v>2013</v>
      </c>
      <c r="D563" s="16">
        <v>70</v>
      </c>
      <c r="E563" s="16">
        <v>201</v>
      </c>
      <c r="F563" s="16">
        <v>843</v>
      </c>
      <c r="G563" s="16">
        <v>3</v>
      </c>
      <c r="H563" s="16">
        <v>26</v>
      </c>
      <c r="I563" s="16">
        <v>333</v>
      </c>
      <c r="J563" s="16">
        <v>1</v>
      </c>
      <c r="K563" s="16">
        <v>2</v>
      </c>
      <c r="L563" s="21">
        <v>156.72</v>
      </c>
      <c r="M563" s="2">
        <f>VLOOKUP(RBStats[Year],Years[],2,FALSE)</f>
        <v>5</v>
      </c>
      <c r="N56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(1122,5,70,156.72,201,843,3,26,333,1,2)</v>
      </c>
    </row>
    <row r="564" spans="1:14" x14ac:dyDescent="0.25">
      <c r="A564" s="22" t="s">
        <v>80</v>
      </c>
      <c r="B564" s="2">
        <f>VLOOKUP(A564,Players[Name]:Players[PlayerId],2,FALSE)</f>
        <v>1123</v>
      </c>
      <c r="C564" s="16">
        <v>2017</v>
      </c>
      <c r="D564" s="16">
        <v>1123</v>
      </c>
      <c r="E564" s="16">
        <v>0</v>
      </c>
      <c r="F564" s="16">
        <v>0</v>
      </c>
      <c r="G564" s="16">
        <v>0</v>
      </c>
      <c r="H564" s="16">
        <v>0</v>
      </c>
      <c r="I564" s="16">
        <v>0</v>
      </c>
      <c r="J564" s="16">
        <v>0</v>
      </c>
      <c r="K564" s="16">
        <v>0</v>
      </c>
      <c r="L564" s="16">
        <v>0</v>
      </c>
      <c r="M564" s="2">
        <f>VLOOKUP(RBStats[Year],Years[],2,FALSE)</f>
        <v>1</v>
      </c>
      <c r="N56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(1123,1,1123,0,0,0,0,0,0,0,0)</v>
      </c>
    </row>
    <row r="565" spans="1:14" x14ac:dyDescent="0.25">
      <c r="A565" s="22" t="s">
        <v>80</v>
      </c>
      <c r="B565" s="2">
        <f>VLOOKUP(A565,Players[Name]:Players[PlayerId],2,FALSE)</f>
        <v>1123</v>
      </c>
      <c r="C565" s="16">
        <v>2016</v>
      </c>
      <c r="D565" s="16">
        <v>285</v>
      </c>
      <c r="E565" s="16">
        <v>63</v>
      </c>
      <c r="F565" s="16">
        <v>145</v>
      </c>
      <c r="G565" s="16">
        <v>0</v>
      </c>
      <c r="H565" s="16">
        <v>19</v>
      </c>
      <c r="I565" s="16">
        <v>134</v>
      </c>
      <c r="J565" s="16">
        <v>2</v>
      </c>
      <c r="K565" s="16">
        <v>0</v>
      </c>
      <c r="L565" s="16">
        <v>59.36</v>
      </c>
      <c r="M565" s="2">
        <f>VLOOKUP(RBStats[Year],Years[],2,FALSE)</f>
        <v>2</v>
      </c>
      <c r="N56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(1123,2,285,59.36,63,145,0,19,134,2,0)</v>
      </c>
    </row>
    <row r="566" spans="1:14" x14ac:dyDescent="0.25">
      <c r="A566" s="22" t="s">
        <v>80</v>
      </c>
      <c r="B566" s="2">
        <f>VLOOKUP(A566,Players[Name]:Players[PlayerId],2,FALSE)</f>
        <v>1123</v>
      </c>
      <c r="C566" s="16">
        <v>2015</v>
      </c>
      <c r="D566" s="16">
        <v>84</v>
      </c>
      <c r="E566" s="16">
        <v>148</v>
      </c>
      <c r="F566" s="16">
        <v>601</v>
      </c>
      <c r="G566" s="16">
        <v>2</v>
      </c>
      <c r="H566" s="16">
        <v>43</v>
      </c>
      <c r="I566" s="16">
        <v>392</v>
      </c>
      <c r="J566" s="16">
        <v>3</v>
      </c>
      <c r="K566" s="16">
        <v>3</v>
      </c>
      <c r="L566" s="16">
        <v>154.72999999999999</v>
      </c>
      <c r="M566" s="2">
        <f>VLOOKUP(RBStats[Year],Years[],2,FALSE)</f>
        <v>3</v>
      </c>
      <c r="N56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(1123,3,84,154.73,148,601,2,43,392,3,3)</v>
      </c>
    </row>
    <row r="567" spans="1:14" x14ac:dyDescent="0.25">
      <c r="A567" s="22" t="s">
        <v>80</v>
      </c>
      <c r="B567" s="2">
        <f>VLOOKUP(A567,Players[Name]:Players[PlayerId],2,FALSE)</f>
        <v>1123</v>
      </c>
      <c r="C567" s="16">
        <v>2014</v>
      </c>
      <c r="D567" s="16">
        <v>253</v>
      </c>
      <c r="E567" s="16">
        <v>85</v>
      </c>
      <c r="F567" s="16">
        <v>333</v>
      </c>
      <c r="G567" s="16">
        <v>2</v>
      </c>
      <c r="H567" s="16">
        <v>18</v>
      </c>
      <c r="I567" s="16">
        <v>140</v>
      </c>
      <c r="J567" s="16">
        <v>0</v>
      </c>
      <c r="K567" s="16">
        <v>0</v>
      </c>
      <c r="L567" s="21">
        <v>73.5</v>
      </c>
      <c r="M567" s="2">
        <f>VLOOKUP(RBStats[Year],Years[],2,FALSE)</f>
        <v>4</v>
      </c>
      <c r="N56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(1123,4,253,73.5,85,333,2,18,140,0,0)</v>
      </c>
    </row>
    <row r="568" spans="1:14" x14ac:dyDescent="0.25">
      <c r="A568" s="22" t="s">
        <v>80</v>
      </c>
      <c r="B568" s="2">
        <f>VLOOKUP(A568,Players[Name]:Players[PlayerId],2,FALSE)</f>
        <v>1123</v>
      </c>
      <c r="C568" s="16">
        <v>2013</v>
      </c>
      <c r="D568" s="16">
        <v>172</v>
      </c>
      <c r="E568" s="16">
        <v>89</v>
      </c>
      <c r="F568" s="16">
        <v>493</v>
      </c>
      <c r="G568" s="16">
        <v>3</v>
      </c>
      <c r="H568" s="16">
        <v>10</v>
      </c>
      <c r="I568" s="16">
        <v>89</v>
      </c>
      <c r="J568" s="16">
        <v>1</v>
      </c>
      <c r="K568" s="16">
        <v>0</v>
      </c>
      <c r="L568" s="21">
        <v>89.46</v>
      </c>
      <c r="M568" s="2">
        <f>VLOOKUP(RBStats[Year],Years[],2,FALSE)</f>
        <v>5</v>
      </c>
      <c r="N56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(1123,5,172,89.46,89,493,3,10,89,1,0)</v>
      </c>
    </row>
    <row r="569" spans="1:14" x14ac:dyDescent="0.25">
      <c r="A569" s="22" t="s">
        <v>532</v>
      </c>
      <c r="B569" s="2">
        <f>VLOOKUP(A569,Players[Name]:Players[PlayerId],2,FALSE)</f>
        <v>1126</v>
      </c>
      <c r="C569" s="16">
        <v>2017</v>
      </c>
      <c r="D569" s="16">
        <v>1126</v>
      </c>
      <c r="E569" s="16">
        <v>0</v>
      </c>
      <c r="F569" s="16">
        <v>0</v>
      </c>
      <c r="G569" s="16">
        <v>0</v>
      </c>
      <c r="H569" s="16">
        <v>0</v>
      </c>
      <c r="I569" s="16">
        <v>0</v>
      </c>
      <c r="J569" s="16">
        <v>0</v>
      </c>
      <c r="K569" s="16">
        <v>0</v>
      </c>
      <c r="L569" s="16">
        <v>0</v>
      </c>
      <c r="M569" s="2">
        <f>VLOOKUP(RBStats[Year],Years[],2,FALSE)</f>
        <v>1</v>
      </c>
      <c r="N56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(1126,1,1126,0,0,0,0,0,0,0,0)</v>
      </c>
    </row>
    <row r="570" spans="1:14" x14ac:dyDescent="0.25">
      <c r="A570" s="22" t="s">
        <v>212</v>
      </c>
      <c r="B570" s="2">
        <f>VLOOKUP(A570,Players[Name]:Players[PlayerId],2,FALSE)</f>
        <v>1130</v>
      </c>
      <c r="C570" s="16">
        <v>2017</v>
      </c>
      <c r="D570" s="16">
        <v>1130</v>
      </c>
      <c r="E570" s="16">
        <v>0</v>
      </c>
      <c r="F570" s="16">
        <v>0</v>
      </c>
      <c r="G570" s="16">
        <v>0</v>
      </c>
      <c r="H570" s="16">
        <v>0</v>
      </c>
      <c r="I570" s="16">
        <v>0</v>
      </c>
      <c r="J570" s="16">
        <v>0</v>
      </c>
      <c r="K570" s="16">
        <v>0</v>
      </c>
      <c r="L570" s="16">
        <v>0</v>
      </c>
      <c r="M570" s="2">
        <f>VLOOKUP(RBStats[Year],Years[],2,FALSE)</f>
        <v>1</v>
      </c>
      <c r="N57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(1130,1,1130,0,0,0,0,0,0,0,0)</v>
      </c>
    </row>
    <row r="571" spans="1:14" x14ac:dyDescent="0.25">
      <c r="A571" s="22" t="s">
        <v>212</v>
      </c>
      <c r="B571" s="2">
        <f>VLOOKUP(A571,Players[Name]:Players[PlayerId],2,FALSE)</f>
        <v>1130</v>
      </c>
      <c r="C571" s="16">
        <v>2015</v>
      </c>
      <c r="D571" s="16">
        <v>191</v>
      </c>
      <c r="E571" s="16">
        <v>90</v>
      </c>
      <c r="F571" s="16">
        <v>311</v>
      </c>
      <c r="G571" s="16">
        <v>4</v>
      </c>
      <c r="H571" s="16">
        <v>22</v>
      </c>
      <c r="I571" s="16">
        <v>286</v>
      </c>
      <c r="J571" s="16">
        <v>0</v>
      </c>
      <c r="K571" s="16">
        <v>0</v>
      </c>
      <c r="L571" s="16">
        <v>95.49</v>
      </c>
      <c r="M571" s="2">
        <f>VLOOKUP(RBStats[Year],Years[],2,FALSE)</f>
        <v>3</v>
      </c>
      <c r="N57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(1130,3,191,95.49,90,311,4,22,286,0,0)</v>
      </c>
    </row>
    <row r="572" spans="1:14" x14ac:dyDescent="0.25">
      <c r="A572" s="22" t="s">
        <v>212</v>
      </c>
      <c r="B572" s="2">
        <f>VLOOKUP(A572,Players[Name]:Players[PlayerId],2,FALSE)</f>
        <v>1130</v>
      </c>
      <c r="C572" s="16">
        <v>2014</v>
      </c>
      <c r="D572" s="16">
        <v>48</v>
      </c>
      <c r="E572" s="16">
        <v>223</v>
      </c>
      <c r="F572" s="16">
        <v>860</v>
      </c>
      <c r="G572" s="16">
        <v>7</v>
      </c>
      <c r="H572" s="16">
        <v>34</v>
      </c>
      <c r="I572" s="16">
        <v>322</v>
      </c>
      <c r="J572" s="16">
        <v>1</v>
      </c>
      <c r="K572" s="16">
        <v>1</v>
      </c>
      <c r="L572" s="21">
        <v>191.63</v>
      </c>
      <c r="M572" s="2">
        <f>VLOOKUP(RBStats[Year],Years[],2,FALSE)</f>
        <v>4</v>
      </c>
      <c r="N57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(1130,4,48,191.63,223,860,7,34,322,1,1)</v>
      </c>
    </row>
    <row r="573" spans="1:14" x14ac:dyDescent="0.25">
      <c r="A573" s="22" t="s">
        <v>212</v>
      </c>
      <c r="B573" s="2">
        <f>VLOOKUP(A573,Players[Name]:Players[PlayerId],2,FALSE)</f>
        <v>1130</v>
      </c>
      <c r="C573" s="16">
        <v>2013</v>
      </c>
      <c r="D573" s="16">
        <v>51</v>
      </c>
      <c r="E573" s="16">
        <v>166</v>
      </c>
      <c r="F573" s="16">
        <v>650</v>
      </c>
      <c r="G573" s="16">
        <v>8</v>
      </c>
      <c r="H573" s="16">
        <v>53</v>
      </c>
      <c r="I573" s="16">
        <v>547</v>
      </c>
      <c r="J573" s="16">
        <v>0</v>
      </c>
      <c r="K573" s="16">
        <v>3</v>
      </c>
      <c r="L573" s="21">
        <v>192.88</v>
      </c>
      <c r="M573" s="2">
        <f>VLOOKUP(RBStats[Year],Years[],2,FALSE)</f>
        <v>5</v>
      </c>
      <c r="N57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(1130,5,51,192.88,166,650,8,53,547,0,3)</v>
      </c>
    </row>
    <row r="574" spans="1:14" x14ac:dyDescent="0.25">
      <c r="A574" s="22" t="s">
        <v>546</v>
      </c>
      <c r="B574" s="2">
        <f>VLOOKUP(A574,Players[Name]:Players[PlayerId],2,FALSE)</f>
        <v>1139</v>
      </c>
      <c r="C574" s="16">
        <v>2017</v>
      </c>
      <c r="D574" s="16">
        <v>1139</v>
      </c>
      <c r="E574" s="16">
        <v>0</v>
      </c>
      <c r="F574" s="16">
        <v>0</v>
      </c>
      <c r="G574" s="16">
        <v>0</v>
      </c>
      <c r="H574" s="16">
        <v>0</v>
      </c>
      <c r="I574" s="16">
        <v>0</v>
      </c>
      <c r="J574" s="16">
        <v>0</v>
      </c>
      <c r="K574" s="16">
        <v>0</v>
      </c>
      <c r="L574" s="16">
        <v>0</v>
      </c>
      <c r="M574" s="2">
        <f>VLOOKUP(RBStats[Year],Years[],2,FALSE)</f>
        <v>1</v>
      </c>
      <c r="N57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(1139,1,1139,0,0,0,0,0,0,0,0)</v>
      </c>
    </row>
    <row r="575" spans="1:14" x14ac:dyDescent="0.25">
      <c r="A575" s="22" t="s">
        <v>546</v>
      </c>
      <c r="B575" s="2">
        <f>VLOOKUP(A575,Players[Name]:Players[PlayerId],2,FALSE)</f>
        <v>1139</v>
      </c>
      <c r="C575" s="16">
        <v>2016</v>
      </c>
      <c r="D575" s="16">
        <v>254</v>
      </c>
      <c r="E575" s="16">
        <v>62</v>
      </c>
      <c r="F575" s="16">
        <v>200</v>
      </c>
      <c r="G575" s="16">
        <v>4</v>
      </c>
      <c r="H575" s="16">
        <v>19</v>
      </c>
      <c r="I575" s="16">
        <v>142</v>
      </c>
      <c r="J575" s="16">
        <v>0</v>
      </c>
      <c r="K575" s="16">
        <v>2</v>
      </c>
      <c r="L575" s="16">
        <v>70.180000000000007</v>
      </c>
      <c r="M575" s="2">
        <f>VLOOKUP(RBStats[Year],Years[],2,FALSE)</f>
        <v>2</v>
      </c>
      <c r="N57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(1139,2,254,70.18,62,200,4,19,142,0,2)</v>
      </c>
    </row>
    <row r="576" spans="1:14" x14ac:dyDescent="0.25">
      <c r="A576" s="22" t="s">
        <v>546</v>
      </c>
      <c r="B576" s="2">
        <f>VLOOKUP(A576,Players[Name]:Players[PlayerId],2,FALSE)</f>
        <v>1139</v>
      </c>
      <c r="C576" s="16">
        <v>2015</v>
      </c>
      <c r="D576" s="16">
        <v>103</v>
      </c>
      <c r="E576" s="16">
        <v>148</v>
      </c>
      <c r="F576" s="16">
        <v>537</v>
      </c>
      <c r="G576" s="16">
        <v>6</v>
      </c>
      <c r="H576" s="16">
        <v>22</v>
      </c>
      <c r="I576" s="16">
        <v>279</v>
      </c>
      <c r="J576" s="16">
        <v>1</v>
      </c>
      <c r="K576" s="16">
        <v>0</v>
      </c>
      <c r="L576" s="16">
        <v>141.01</v>
      </c>
      <c r="M576" s="2">
        <f>VLOOKUP(RBStats[Year],Years[],2,FALSE)</f>
        <v>3</v>
      </c>
      <c r="N576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(1139,3,103,141.01,148,537,6,22,279,1,0)</v>
      </c>
    </row>
    <row r="577" spans="1:14" x14ac:dyDescent="0.25">
      <c r="A577" s="22" t="s">
        <v>526</v>
      </c>
      <c r="B577" s="2">
        <f>VLOOKUP(A577,Players[Name]:Players[PlayerId],2,FALSE)</f>
        <v>1140</v>
      </c>
      <c r="C577" s="16">
        <v>2017</v>
      </c>
      <c r="D577" s="16">
        <v>1140</v>
      </c>
      <c r="E577" s="16">
        <v>0</v>
      </c>
      <c r="F577" s="16">
        <v>0</v>
      </c>
      <c r="G577" s="16">
        <v>0</v>
      </c>
      <c r="H577" s="16">
        <v>0</v>
      </c>
      <c r="I577" s="16">
        <v>0</v>
      </c>
      <c r="J577" s="16">
        <v>0</v>
      </c>
      <c r="K577" s="16">
        <v>0</v>
      </c>
      <c r="L577" s="16">
        <v>1</v>
      </c>
      <c r="M577" s="2">
        <f>VLOOKUP(RBStats[Year],Years[],2,FALSE)</f>
        <v>1</v>
      </c>
      <c r="N577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(1140,1,1140,1,0,0,0,0,0,0,0)</v>
      </c>
    </row>
    <row r="578" spans="1:14" x14ac:dyDescent="0.25">
      <c r="A578" s="22" t="s">
        <v>538</v>
      </c>
      <c r="B578" s="2">
        <f>VLOOKUP(A578,Players[Name]:Players[PlayerId],2,FALSE)</f>
        <v>1143</v>
      </c>
      <c r="C578" s="16">
        <v>2017</v>
      </c>
      <c r="D578" s="16">
        <v>1143</v>
      </c>
      <c r="E578" s="16">
        <v>0</v>
      </c>
      <c r="F578" s="16">
        <v>0</v>
      </c>
      <c r="G578" s="16">
        <v>0</v>
      </c>
      <c r="H578" s="16">
        <v>0</v>
      </c>
      <c r="I578" s="16">
        <v>0</v>
      </c>
      <c r="J578" s="16">
        <v>0</v>
      </c>
      <c r="K578" s="16">
        <v>0</v>
      </c>
      <c r="L578" s="16">
        <v>0</v>
      </c>
      <c r="M578" s="2">
        <f>VLOOKUP(RBStats[Year],Years[],2,FALSE)</f>
        <v>1</v>
      </c>
      <c r="N578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(1143,1,1143,0,0,0,0,0,0,0,0)</v>
      </c>
    </row>
    <row r="579" spans="1:14" x14ac:dyDescent="0.25">
      <c r="A579" s="22" t="s">
        <v>396</v>
      </c>
      <c r="B579" s="2">
        <f>VLOOKUP(A579,Players[Name]:Players[PlayerId],2,FALSE)</f>
        <v>1145</v>
      </c>
      <c r="C579" s="16">
        <v>2017</v>
      </c>
      <c r="D579" s="16">
        <v>1145</v>
      </c>
      <c r="E579" s="16">
        <v>0</v>
      </c>
      <c r="F579" s="16">
        <v>0</v>
      </c>
      <c r="G579" s="16">
        <v>0</v>
      </c>
      <c r="H579" s="16">
        <v>0</v>
      </c>
      <c r="I579" s="16">
        <v>0</v>
      </c>
      <c r="J579" s="16">
        <v>0</v>
      </c>
      <c r="K579" s="16">
        <v>0</v>
      </c>
      <c r="L579" s="16">
        <v>0</v>
      </c>
      <c r="M579" s="2">
        <f>VLOOKUP(RBStats[Year],Years[],2,FALSE)</f>
        <v>1</v>
      </c>
      <c r="N579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(1145,1,1145,0,0,0,0,0,0,0,0)</v>
      </c>
    </row>
    <row r="580" spans="1:14" x14ac:dyDescent="0.25">
      <c r="A580" s="22" t="s">
        <v>545</v>
      </c>
      <c r="B580" s="2">
        <f>VLOOKUP(A580,Players[Name]:Players[PlayerId],2,FALSE)</f>
        <v>1151</v>
      </c>
      <c r="C580" s="16">
        <v>2017</v>
      </c>
      <c r="D580" s="16">
        <v>1151</v>
      </c>
      <c r="E580" s="16">
        <v>0</v>
      </c>
      <c r="F580" s="16">
        <v>0</v>
      </c>
      <c r="G580" s="16">
        <v>0</v>
      </c>
      <c r="H580" s="16">
        <v>0</v>
      </c>
      <c r="I580" s="16">
        <v>0</v>
      </c>
      <c r="J580" s="16">
        <v>0</v>
      </c>
      <c r="K580" s="16">
        <v>0</v>
      </c>
      <c r="L580" s="16">
        <v>1</v>
      </c>
      <c r="M580" s="2">
        <f>VLOOKUP(RBStats[Year],Years[],2,FALSE)</f>
        <v>1</v>
      </c>
      <c r="N580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(1151,1,1151,1,0,0,0,0,0,0,0)</v>
      </c>
    </row>
    <row r="581" spans="1:14" x14ac:dyDescent="0.25">
      <c r="A581" s="22" t="s">
        <v>588</v>
      </c>
      <c r="B581" s="2">
        <f>VLOOKUP(A581,Players[Name]:Players[PlayerId],2,FALSE)</f>
        <v>1157</v>
      </c>
      <c r="C581" s="16">
        <v>2017</v>
      </c>
      <c r="D581" s="16">
        <v>1157</v>
      </c>
      <c r="E581" s="16">
        <v>0</v>
      </c>
      <c r="F581" s="16">
        <v>0</v>
      </c>
      <c r="G581" s="16">
        <v>0</v>
      </c>
      <c r="H581" s="16">
        <v>0</v>
      </c>
      <c r="I581" s="16">
        <v>0</v>
      </c>
      <c r="J581" s="16">
        <v>0</v>
      </c>
      <c r="K581" s="16">
        <v>0</v>
      </c>
      <c r="L581" s="16">
        <v>0</v>
      </c>
      <c r="M581" s="2">
        <f>VLOOKUP(RBStats[Year],Years[],2,FALSE)</f>
        <v>1</v>
      </c>
      <c r="N581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(1157,1,1157,0,0,0,0,0,0,0,0)</v>
      </c>
    </row>
    <row r="582" spans="1:14" x14ac:dyDescent="0.25">
      <c r="A582" s="22" t="s">
        <v>551</v>
      </c>
      <c r="B582" s="2">
        <f>VLOOKUP(A582,Players[Name]:Players[PlayerId],2,FALSE)</f>
        <v>1160</v>
      </c>
      <c r="C582" s="16">
        <v>2017</v>
      </c>
      <c r="D582" s="16">
        <v>1160</v>
      </c>
      <c r="E582" s="16">
        <v>0</v>
      </c>
      <c r="F582" s="16">
        <v>0</v>
      </c>
      <c r="G582" s="16">
        <v>0</v>
      </c>
      <c r="H582" s="16">
        <v>0</v>
      </c>
      <c r="I582" s="16">
        <v>0</v>
      </c>
      <c r="J582" s="16">
        <v>0</v>
      </c>
      <c r="K582" s="16">
        <v>0</v>
      </c>
      <c r="L582" s="16">
        <v>1</v>
      </c>
      <c r="M582" s="2">
        <f>VLOOKUP(RBStats[Year],Years[],2,FALSE)</f>
        <v>1</v>
      </c>
      <c r="N582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(1160,1,1160,1,0,0,0,0,0,0,0)</v>
      </c>
    </row>
    <row r="583" spans="1:14" x14ac:dyDescent="0.25">
      <c r="A583" s="22" t="s">
        <v>551</v>
      </c>
      <c r="B583" s="2">
        <f>VLOOKUP(A583,Players[Name]:Players[PlayerId],2,FALSE)</f>
        <v>1160</v>
      </c>
      <c r="C583" s="16">
        <v>2016</v>
      </c>
      <c r="D583" s="16">
        <v>315</v>
      </c>
      <c r="E583" s="16">
        <v>34</v>
      </c>
      <c r="F583" s="16">
        <v>150</v>
      </c>
      <c r="G583" s="16">
        <v>2</v>
      </c>
      <c r="H583" s="16">
        <v>9</v>
      </c>
      <c r="I583" s="16">
        <v>46</v>
      </c>
      <c r="J583" s="16">
        <v>1</v>
      </c>
      <c r="K583" s="16">
        <v>0</v>
      </c>
      <c r="L583" s="16">
        <v>44.84</v>
      </c>
      <c r="M583" s="2">
        <f>VLOOKUP(RBStats[Year],Years[],2,FALSE)</f>
        <v>2</v>
      </c>
      <c r="N583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(1160,2,315,44.84,34,150,2,9,46,1,0)</v>
      </c>
    </row>
    <row r="584" spans="1:14" x14ac:dyDescent="0.25">
      <c r="A584" s="22" t="s">
        <v>1063</v>
      </c>
      <c r="B584" s="2">
        <f>VLOOKUP(A584,Players[Name]:Players[PlayerId],2,FALSE)</f>
        <v>1164</v>
      </c>
      <c r="C584" s="16">
        <v>2017</v>
      </c>
      <c r="D584" s="16">
        <v>1164</v>
      </c>
      <c r="E584" s="16">
        <v>0</v>
      </c>
      <c r="F584" s="16">
        <v>0</v>
      </c>
      <c r="G584" s="16">
        <v>0</v>
      </c>
      <c r="H584" s="16">
        <v>0</v>
      </c>
      <c r="I584" s="16">
        <v>0</v>
      </c>
      <c r="J584" s="16">
        <v>0</v>
      </c>
      <c r="K584" s="16">
        <v>0</v>
      </c>
      <c r="L584" s="16">
        <v>1</v>
      </c>
      <c r="M584" s="2">
        <f>VLOOKUP(RBStats[Year],Years[],2,FALSE)</f>
        <v>1</v>
      </c>
      <c r="N584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(1164,1,1164,1,0,0,0,0,0,0,0)</v>
      </c>
    </row>
    <row r="585" spans="1:14" x14ac:dyDescent="0.25">
      <c r="A585" s="22" t="s">
        <v>1032</v>
      </c>
      <c r="B585" s="2">
        <f>VLOOKUP(A585,Players[Name]:Players[PlayerId],2,FALSE)</f>
        <v>1167</v>
      </c>
      <c r="C585" s="16">
        <v>2017</v>
      </c>
      <c r="D585" s="16">
        <v>1167</v>
      </c>
      <c r="E585" s="16">
        <v>0</v>
      </c>
      <c r="F585" s="16">
        <v>0</v>
      </c>
      <c r="G585" s="16">
        <v>0</v>
      </c>
      <c r="H585" s="16">
        <v>0</v>
      </c>
      <c r="I585" s="16">
        <v>0</v>
      </c>
      <c r="J585" s="16">
        <v>0</v>
      </c>
      <c r="K585" s="16">
        <v>0</v>
      </c>
      <c r="L585" s="16">
        <v>0</v>
      </c>
      <c r="M585" s="2">
        <f>VLOOKUP(RBStats[Year],Years[],2,FALSE)</f>
        <v>1</v>
      </c>
      <c r="N585" s="2" t="str">
        <f>CONCATENATE("INSERT INTO rbStats(playerId,yearId,ranking,points,rushAttempts,rushYards,rushTDs,receptions,receivingYards,receivingTDs,fumbles) VALUES (",RBStats[playerId],",",RBStats[YearId],",",RBStats[Rank],",",RBStats[Points],",",RBStats[RushAtt],",",RBStats[RushYard],",",RBStats[RushTD],",",RBStats[Receptions],",",RBStats[RecYards],",",RBStats[RecTDs],",",RBStats[Fumbles],")")</f>
        <v>INSERT INTO rbStats(playerId,yearId,ranking,points,rushAttempts,rushYards,rushTDs,receptions,receivingYards,receivingTDs,fumbles) VALUES (1167,1,1167,0,0,0,0,0,0,0,0)</v>
      </c>
    </row>
  </sheetData>
  <conditionalFormatting sqref="D2:D58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85">
    <cfRule type="colorScale" priority="9">
      <colorScale>
        <cfvo type="min"/>
        <cfvo type="max"/>
        <color rgb="FFFCFCFF"/>
        <color rgb="FF63BE7B"/>
      </colorScale>
    </cfRule>
  </conditionalFormatting>
  <conditionalFormatting sqref="F2:F585">
    <cfRule type="colorScale" priority="8">
      <colorScale>
        <cfvo type="min"/>
        <cfvo type="max"/>
        <color rgb="FFFCFCFF"/>
        <color rgb="FF63BE7B"/>
      </colorScale>
    </cfRule>
  </conditionalFormatting>
  <conditionalFormatting sqref="G2:G585">
    <cfRule type="colorScale" priority="7">
      <colorScale>
        <cfvo type="min"/>
        <cfvo type="max"/>
        <color rgb="FFFCFCFF"/>
        <color rgb="FF63BE7B"/>
      </colorScale>
    </cfRule>
  </conditionalFormatting>
  <conditionalFormatting sqref="H2:H585">
    <cfRule type="colorScale" priority="6">
      <colorScale>
        <cfvo type="min"/>
        <cfvo type="max"/>
        <color rgb="FFFCFCFF"/>
        <color rgb="FF63BE7B"/>
      </colorScale>
    </cfRule>
  </conditionalFormatting>
  <conditionalFormatting sqref="I2:I585">
    <cfRule type="colorScale" priority="5">
      <colorScale>
        <cfvo type="min"/>
        <cfvo type="max"/>
        <color rgb="FFFCFCFF"/>
        <color rgb="FF63BE7B"/>
      </colorScale>
    </cfRule>
  </conditionalFormatting>
  <conditionalFormatting sqref="J2:J585">
    <cfRule type="colorScale" priority="4">
      <colorScale>
        <cfvo type="min"/>
        <cfvo type="max"/>
        <color rgb="FFFCFCFF"/>
        <color rgb="FF63BE7B"/>
      </colorScale>
    </cfRule>
  </conditionalFormatting>
  <conditionalFormatting sqref="K2:K585">
    <cfRule type="colorScale" priority="3">
      <colorScale>
        <cfvo type="min"/>
        <cfvo type="max"/>
        <color rgb="FFFCFCFF"/>
        <color rgb="FFF8696B"/>
      </colorScale>
    </cfRule>
  </conditionalFormatting>
  <conditionalFormatting sqref="L2:L585">
    <cfRule type="colorScale" priority="2">
      <colorScale>
        <cfvo type="min"/>
        <cfvo type="max"/>
        <color rgb="FFFCFCFF"/>
        <color rgb="FF63BE7B"/>
      </colorScale>
    </cfRule>
  </conditionalFormatting>
  <conditionalFormatting sqref="C2:C5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9"/>
  <sheetViews>
    <sheetView topLeftCell="A745" zoomScale="85" zoomScaleNormal="85" workbookViewId="0">
      <selection activeCell="K2" sqref="K2:K809"/>
    </sheetView>
  </sheetViews>
  <sheetFormatPr defaultRowHeight="15" x14ac:dyDescent="0.25"/>
  <cols>
    <col min="1" max="1" width="24.7109375" bestFit="1" customWidth="1"/>
    <col min="2" max="2" width="10.5703125" bestFit="1" customWidth="1"/>
    <col min="3" max="3" width="7.5703125" bestFit="1" customWidth="1"/>
    <col min="4" max="4" width="8" bestFit="1" customWidth="1"/>
    <col min="5" max="5" width="13.140625" bestFit="1" customWidth="1"/>
    <col min="6" max="6" width="11.42578125" bestFit="1" customWidth="1"/>
    <col min="7" max="7" width="10" bestFit="1" customWidth="1"/>
    <col min="8" max="8" width="10.85546875" bestFit="1" customWidth="1"/>
    <col min="9" max="9" width="8.85546875" bestFit="1" customWidth="1"/>
    <col min="10" max="10" width="9" bestFit="1" customWidth="1"/>
    <col min="11" max="11" width="135.28515625" bestFit="1" customWidth="1"/>
  </cols>
  <sheetData>
    <row r="1" spans="1:11" x14ac:dyDescent="0.25">
      <c r="A1" t="s">
        <v>226</v>
      </c>
      <c r="B1" t="s">
        <v>245</v>
      </c>
      <c r="C1" t="s">
        <v>244</v>
      </c>
      <c r="D1" t="s">
        <v>247</v>
      </c>
      <c r="E1" t="s">
        <v>240</v>
      </c>
      <c r="F1" t="s">
        <v>241</v>
      </c>
      <c r="G1" t="s">
        <v>242</v>
      </c>
      <c r="H1" t="s">
        <v>243</v>
      </c>
      <c r="I1" t="s">
        <v>249</v>
      </c>
      <c r="J1" t="s">
        <v>256</v>
      </c>
      <c r="K1" t="s">
        <v>233</v>
      </c>
    </row>
    <row r="2" spans="1:11" x14ac:dyDescent="0.25">
      <c r="A2" s="16" t="s">
        <v>165</v>
      </c>
      <c r="B2" s="2">
        <f>VLOOKUP(A2,Players[Name]:Players[PlayerId],2,FALSE)</f>
        <v>25</v>
      </c>
      <c r="C2">
        <v>2017</v>
      </c>
      <c r="D2" s="16">
        <v>25</v>
      </c>
      <c r="E2" s="15">
        <v>110</v>
      </c>
      <c r="F2" s="16">
        <v>1427</v>
      </c>
      <c r="G2" s="15">
        <v>9.1999999999999993</v>
      </c>
      <c r="H2" s="15">
        <v>0</v>
      </c>
      <c r="I2" s="15">
        <v>224.2</v>
      </c>
      <c r="J2" s="2">
        <f>VLOOKUP(Table10[Year],Years[],2,FALSE)</f>
        <v>1</v>
      </c>
      <c r="K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(25,1,25,224.2,110,1427,9.2,0)</v>
      </c>
    </row>
    <row r="3" spans="1:11" x14ac:dyDescent="0.25">
      <c r="A3" t="s">
        <v>165</v>
      </c>
      <c r="B3" s="2">
        <f>VLOOKUP(A3,Players[Name]:Players[PlayerId],2,FALSE)</f>
        <v>25</v>
      </c>
      <c r="C3" s="16">
        <v>2016</v>
      </c>
      <c r="D3">
        <v>30</v>
      </c>
      <c r="E3">
        <v>106</v>
      </c>
      <c r="F3">
        <v>1284</v>
      </c>
      <c r="G3">
        <v>12</v>
      </c>
      <c r="H3">
        <v>0</v>
      </c>
      <c r="I3">
        <v>235.56</v>
      </c>
      <c r="J3" s="2">
        <f>VLOOKUP(Table10[Year],Years[],2,FALSE)</f>
        <v>2</v>
      </c>
      <c r="K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(25,2,30,235.56,106,1284,12,0)</v>
      </c>
    </row>
    <row r="4" spans="1:11" x14ac:dyDescent="0.25">
      <c r="A4" t="s">
        <v>165</v>
      </c>
      <c r="B4" s="2">
        <f>VLOOKUP(A4,Players[Name]:Players[PlayerId],2,FALSE)</f>
        <v>25</v>
      </c>
      <c r="C4" s="16">
        <v>2015</v>
      </c>
      <c r="D4">
        <v>12</v>
      </c>
      <c r="E4">
        <v>136</v>
      </c>
      <c r="F4">
        <v>1834</v>
      </c>
      <c r="G4">
        <v>10</v>
      </c>
      <c r="H4">
        <v>2</v>
      </c>
      <c r="I4">
        <v>296.51</v>
      </c>
      <c r="J4" s="2">
        <f>VLOOKUP(Table10[Year],Years[],2,FALSE)</f>
        <v>3</v>
      </c>
      <c r="K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(25,3,12,296.51,136,1834,10,2)</v>
      </c>
    </row>
    <row r="5" spans="1:11" x14ac:dyDescent="0.25">
      <c r="A5" t="s">
        <v>165</v>
      </c>
      <c r="B5" s="2">
        <f>VLOOKUP(A5,Players[Name]:Players[PlayerId],2,FALSE)</f>
        <v>25</v>
      </c>
      <c r="C5" s="16">
        <v>2014</v>
      </c>
      <c r="D5">
        <v>10</v>
      </c>
      <c r="E5">
        <v>129</v>
      </c>
      <c r="F5">
        <v>1698</v>
      </c>
      <c r="G5">
        <v>13</v>
      </c>
      <c r="H5">
        <v>2</v>
      </c>
      <c r="I5">
        <v>280.97000000000003</v>
      </c>
      <c r="J5" s="2">
        <f>VLOOKUP(Table10[Year],Years[],2,FALSE)</f>
        <v>4</v>
      </c>
      <c r="K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(25,4,10,280.97,129,1698,13,2)</v>
      </c>
    </row>
    <row r="6" spans="1:11" x14ac:dyDescent="0.25">
      <c r="A6" t="s">
        <v>165</v>
      </c>
      <c r="B6" s="2">
        <f>VLOOKUP(A6,Players[Name]:Players[PlayerId],2,FALSE)</f>
        <v>25</v>
      </c>
      <c r="C6" s="16">
        <v>2013</v>
      </c>
      <c r="D6">
        <v>24</v>
      </c>
      <c r="E6">
        <v>110</v>
      </c>
      <c r="F6">
        <v>1499</v>
      </c>
      <c r="G6">
        <v>8</v>
      </c>
      <c r="H6">
        <v>0</v>
      </c>
      <c r="I6">
        <v>225.21</v>
      </c>
      <c r="J6" s="2">
        <f>VLOOKUP(Table10[Year],Years[],2,FALSE)</f>
        <v>5</v>
      </c>
      <c r="K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(25,5,24,225.21,110,1499,8,0)</v>
      </c>
    </row>
    <row r="7" spans="1:11" x14ac:dyDescent="0.25">
      <c r="A7" t="s">
        <v>370</v>
      </c>
      <c r="B7" s="2">
        <f>VLOOKUP(A7,Players[Name]:Players[PlayerId],2,FALSE)</f>
        <v>28</v>
      </c>
      <c r="C7" s="16">
        <v>2017</v>
      </c>
      <c r="D7">
        <v>28</v>
      </c>
      <c r="E7">
        <v>97</v>
      </c>
      <c r="F7">
        <v>1426</v>
      </c>
      <c r="G7">
        <v>10.8</v>
      </c>
      <c r="H7">
        <v>2.1</v>
      </c>
      <c r="I7">
        <v>217.36</v>
      </c>
      <c r="J7" s="2">
        <f>VLOOKUP(Table10[Year],Years[],2,FALSE)</f>
        <v>1</v>
      </c>
      <c r="K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(28,1,28,217.36,97,1426,10.8,2.1)</v>
      </c>
    </row>
    <row r="8" spans="1:11" x14ac:dyDescent="0.25">
      <c r="A8" t="s">
        <v>370</v>
      </c>
      <c r="B8" s="2">
        <f>VLOOKUP(A8,Players[Name]:Players[PlayerId],2,FALSE)</f>
        <v>28</v>
      </c>
      <c r="C8" s="16">
        <v>2016</v>
      </c>
      <c r="D8">
        <v>35</v>
      </c>
      <c r="E8">
        <v>101</v>
      </c>
      <c r="F8">
        <v>1367</v>
      </c>
      <c r="G8">
        <v>10</v>
      </c>
      <c r="H8">
        <v>1</v>
      </c>
      <c r="I8">
        <v>224.38</v>
      </c>
      <c r="J8" s="2">
        <f>VLOOKUP(Table10[Year],Years[],2,FALSE)</f>
        <v>2</v>
      </c>
      <c r="K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(28,2,35,224.38,101,1367,10,1)</v>
      </c>
    </row>
    <row r="9" spans="1:11" x14ac:dyDescent="0.25">
      <c r="A9" t="s">
        <v>370</v>
      </c>
      <c r="B9" s="2">
        <f>VLOOKUP(A9,Players[Name]:Players[PlayerId],2,FALSE)</f>
        <v>28</v>
      </c>
      <c r="C9" s="16">
        <v>2015</v>
      </c>
      <c r="D9">
        <v>27</v>
      </c>
      <c r="E9">
        <v>96</v>
      </c>
      <c r="F9">
        <v>1450</v>
      </c>
      <c r="G9">
        <v>13</v>
      </c>
      <c r="H9">
        <v>0</v>
      </c>
      <c r="I9">
        <v>237.4</v>
      </c>
      <c r="J9" s="2">
        <f>VLOOKUP(Table10[Year],Years[],2,FALSE)</f>
        <v>3</v>
      </c>
      <c r="K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(28,3,27,237.4,96,1450,13,0)</v>
      </c>
    </row>
    <row r="10" spans="1:11" x14ac:dyDescent="0.25">
      <c r="A10" t="s">
        <v>370</v>
      </c>
      <c r="B10" s="2">
        <f>VLOOKUP(A10,Players[Name]:Players[PlayerId],2,FALSE)</f>
        <v>28</v>
      </c>
      <c r="C10" s="16">
        <v>2014</v>
      </c>
      <c r="D10">
        <v>30</v>
      </c>
      <c r="E10">
        <v>91</v>
      </c>
      <c r="F10">
        <v>1305</v>
      </c>
      <c r="G10">
        <v>12</v>
      </c>
      <c r="H10">
        <v>1</v>
      </c>
      <c r="I10">
        <v>226.7</v>
      </c>
      <c r="J10" s="2">
        <f>VLOOKUP(Table10[Year],Years[],2,FALSE)</f>
        <v>4</v>
      </c>
      <c r="K1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(28,4,30,226.7,91,1305,12,1)</v>
      </c>
    </row>
    <row r="11" spans="1:11" x14ac:dyDescent="0.25">
      <c r="A11" t="s">
        <v>74</v>
      </c>
      <c r="B11" s="2">
        <f>VLOOKUP(A11,Players[Name]:Players[PlayerId],2,FALSE)</f>
        <v>31</v>
      </c>
      <c r="C11" s="16">
        <v>2017</v>
      </c>
      <c r="D11">
        <v>31</v>
      </c>
      <c r="E11">
        <v>102</v>
      </c>
      <c r="F11">
        <v>1542</v>
      </c>
      <c r="G11">
        <v>8.5</v>
      </c>
      <c r="H11">
        <v>1</v>
      </c>
      <c r="I11">
        <v>214.35</v>
      </c>
      <c r="J11" s="2">
        <f>VLOOKUP(Table10[Year],Years[],2,FALSE)</f>
        <v>1</v>
      </c>
      <c r="K1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(31,1,31,214.35,102,1542,8.5,1)</v>
      </c>
    </row>
    <row r="12" spans="1:11" x14ac:dyDescent="0.25">
      <c r="A12" t="s">
        <v>74</v>
      </c>
      <c r="B12" s="2">
        <f>VLOOKUP(A12,Players[Name]:Players[PlayerId],2,FALSE)</f>
        <v>31</v>
      </c>
      <c r="C12" s="16">
        <v>2015</v>
      </c>
      <c r="D12">
        <v>16</v>
      </c>
      <c r="E12">
        <v>136</v>
      </c>
      <c r="F12">
        <v>1871</v>
      </c>
      <c r="G12">
        <v>8</v>
      </c>
      <c r="H12">
        <v>1</v>
      </c>
      <c r="I12">
        <v>282.83999999999997</v>
      </c>
      <c r="J12" s="2">
        <f>VLOOKUP(Table10[Year],Years[],2,FALSE)</f>
        <v>3</v>
      </c>
      <c r="K1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(31,3,16,282.84,136,1871,8,1)</v>
      </c>
    </row>
    <row r="13" spans="1:11" x14ac:dyDescent="0.25">
      <c r="A13" t="s">
        <v>74</v>
      </c>
      <c r="B13" s="2">
        <f>VLOOKUP(A13,Players[Name]:Players[PlayerId],2,FALSE)</f>
        <v>31</v>
      </c>
      <c r="C13" s="16">
        <v>2014</v>
      </c>
      <c r="D13">
        <v>34</v>
      </c>
      <c r="E13">
        <v>104</v>
      </c>
      <c r="F13">
        <v>1593</v>
      </c>
      <c r="G13">
        <v>6</v>
      </c>
      <c r="H13">
        <v>1</v>
      </c>
      <c r="I13">
        <v>222.02</v>
      </c>
      <c r="J13" s="2">
        <f>VLOOKUP(Table10[Year],Years[],2,FALSE)</f>
        <v>4</v>
      </c>
      <c r="K1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(31,4,34,222.02,104,1593,6,1)</v>
      </c>
    </row>
    <row r="14" spans="1:11" x14ac:dyDescent="0.25">
      <c r="A14" t="s">
        <v>74</v>
      </c>
      <c r="B14" s="2">
        <f>VLOOKUP(A14,Players[Name]:Players[PlayerId],2,FALSE)</f>
        <v>31</v>
      </c>
      <c r="C14" s="16">
        <v>2013</v>
      </c>
      <c r="D14">
        <v>204</v>
      </c>
      <c r="E14">
        <v>41</v>
      </c>
      <c r="F14">
        <v>580</v>
      </c>
      <c r="G14">
        <v>2</v>
      </c>
      <c r="H14">
        <v>1</v>
      </c>
      <c r="I14">
        <v>79.8</v>
      </c>
      <c r="J14" s="2">
        <f>VLOOKUP(Table10[Year],Years[],2,FALSE)</f>
        <v>5</v>
      </c>
      <c r="K1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(31,5,204,79.8,41,580,2,1)</v>
      </c>
    </row>
    <row r="15" spans="1:11" x14ac:dyDescent="0.25">
      <c r="A15" t="s">
        <v>76</v>
      </c>
      <c r="B15" s="2">
        <f>VLOOKUP(A15,Players[Name]:Players[PlayerId],2,FALSE)</f>
        <v>33</v>
      </c>
      <c r="C15" s="16">
        <v>2017</v>
      </c>
      <c r="D15">
        <v>33</v>
      </c>
      <c r="E15">
        <v>93.9</v>
      </c>
      <c r="F15">
        <v>1300</v>
      </c>
      <c r="G15">
        <v>10.9</v>
      </c>
      <c r="H15">
        <v>0</v>
      </c>
      <c r="I15">
        <v>211.4</v>
      </c>
      <c r="J15" s="2">
        <f>VLOOKUP(Table10[Year],Years[],2,FALSE)</f>
        <v>1</v>
      </c>
      <c r="K1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(33,1,33,211.4,93.9,1300,10.9,0)</v>
      </c>
    </row>
    <row r="16" spans="1:11" x14ac:dyDescent="0.25">
      <c r="A16" t="s">
        <v>76</v>
      </c>
      <c r="B16" s="2">
        <f>VLOOKUP(A16,Players[Name]:Players[PlayerId],2,FALSE)</f>
        <v>33</v>
      </c>
      <c r="C16" s="16">
        <v>2016</v>
      </c>
      <c r="D16">
        <v>32</v>
      </c>
      <c r="E16">
        <v>97</v>
      </c>
      <c r="F16">
        <v>1257</v>
      </c>
      <c r="G16">
        <v>14</v>
      </c>
      <c r="H16">
        <v>1</v>
      </c>
      <c r="I16">
        <v>234.28</v>
      </c>
      <c r="J16" s="2">
        <f>VLOOKUP(Table10[Year],Years[],2,FALSE)</f>
        <v>2</v>
      </c>
      <c r="K1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(33,2,32,234.28,97,1257,14,1)</v>
      </c>
    </row>
    <row r="17" spans="1:11" x14ac:dyDescent="0.25">
      <c r="A17" t="s">
        <v>76</v>
      </c>
      <c r="B17" s="2">
        <f>VLOOKUP(A17,Players[Name]:Players[PlayerId],2,FALSE)</f>
        <v>33</v>
      </c>
      <c r="C17" s="16">
        <v>2014</v>
      </c>
      <c r="D17">
        <v>17</v>
      </c>
      <c r="E17">
        <v>98</v>
      </c>
      <c r="F17">
        <v>1519</v>
      </c>
      <c r="G17">
        <v>13</v>
      </c>
      <c r="H17">
        <v>0</v>
      </c>
      <c r="I17">
        <v>246.76</v>
      </c>
      <c r="J17" s="2">
        <f>VLOOKUP(Table10[Year],Years[],2,FALSE)</f>
        <v>4</v>
      </c>
      <c r="K1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(33,4,17,246.76,98,1519,13,0)</v>
      </c>
    </row>
    <row r="18" spans="1:11" x14ac:dyDescent="0.25">
      <c r="A18" t="s">
        <v>76</v>
      </c>
      <c r="B18" s="2">
        <f>VLOOKUP(A18,Players[Name]:Players[PlayerId],2,FALSE)</f>
        <v>33</v>
      </c>
      <c r="C18" s="16">
        <v>2013</v>
      </c>
      <c r="D18">
        <v>41</v>
      </c>
      <c r="E18">
        <v>85</v>
      </c>
      <c r="F18">
        <v>1314</v>
      </c>
      <c r="G18">
        <v>8</v>
      </c>
      <c r="H18">
        <v>0</v>
      </c>
      <c r="I18">
        <v>190.56</v>
      </c>
      <c r="J18" s="2">
        <f>VLOOKUP(Table10[Year],Years[],2,FALSE)</f>
        <v>5</v>
      </c>
      <c r="K1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(33,5,41,190.56,85,1314,8,0)</v>
      </c>
    </row>
    <row r="19" spans="1:11" x14ac:dyDescent="0.25">
      <c r="A19" t="s">
        <v>49</v>
      </c>
      <c r="B19" s="2">
        <f>VLOOKUP(A19,Players[Name]:Players[PlayerId],2,FALSE)</f>
        <v>35</v>
      </c>
      <c r="C19" s="16">
        <v>2017</v>
      </c>
      <c r="D19">
        <v>35</v>
      </c>
      <c r="E19">
        <v>94.6</v>
      </c>
      <c r="F19">
        <v>1356</v>
      </c>
      <c r="G19">
        <v>9.9</v>
      </c>
      <c r="H19">
        <v>0</v>
      </c>
      <c r="I19">
        <v>208.19</v>
      </c>
      <c r="J19" s="2">
        <f>VLOOKUP(Table10[Year],Years[],2,FALSE)</f>
        <v>1</v>
      </c>
      <c r="K1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(35,1,35,208.19,94.6,1356,9.9,0)</v>
      </c>
    </row>
    <row r="20" spans="1:11" x14ac:dyDescent="0.25">
      <c r="A20" t="s">
        <v>49</v>
      </c>
      <c r="B20" s="2">
        <f>VLOOKUP(A20,Players[Name]:Players[PlayerId],2,FALSE)</f>
        <v>35</v>
      </c>
      <c r="C20" s="16">
        <v>2016</v>
      </c>
      <c r="D20">
        <v>117</v>
      </c>
      <c r="E20">
        <v>50</v>
      </c>
      <c r="F20">
        <v>796</v>
      </c>
      <c r="G20">
        <v>8</v>
      </c>
      <c r="H20">
        <v>1</v>
      </c>
      <c r="I20">
        <v>134.04</v>
      </c>
      <c r="J20" s="2">
        <f>VLOOKUP(Table10[Year],Years[],2,FALSE)</f>
        <v>2</v>
      </c>
      <c r="K2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(35,2,117,134.04,50,796,8,1)</v>
      </c>
    </row>
    <row r="21" spans="1:11" x14ac:dyDescent="0.25">
      <c r="A21" t="s">
        <v>49</v>
      </c>
      <c r="B21" s="2">
        <f>VLOOKUP(A21,Players[Name]:Players[PlayerId],2,FALSE)</f>
        <v>35</v>
      </c>
      <c r="C21" s="16">
        <v>2015</v>
      </c>
      <c r="D21">
        <v>251</v>
      </c>
      <c r="E21">
        <v>31</v>
      </c>
      <c r="F21">
        <v>401</v>
      </c>
      <c r="G21">
        <v>3</v>
      </c>
      <c r="H21">
        <v>0</v>
      </c>
      <c r="I21">
        <v>65.040000000000006</v>
      </c>
      <c r="J21" s="2">
        <f>VLOOKUP(Table10[Year],Years[],2,FALSE)</f>
        <v>3</v>
      </c>
      <c r="K2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(35,3,251,65.04,31,401,3,0)</v>
      </c>
    </row>
    <row r="22" spans="1:11" x14ac:dyDescent="0.25">
      <c r="A22" t="s">
        <v>49</v>
      </c>
      <c r="B22" s="2">
        <f>VLOOKUP(A22,Players[Name]:Players[PlayerId],2,FALSE)</f>
        <v>35</v>
      </c>
      <c r="C22" s="16">
        <v>2014</v>
      </c>
      <c r="D22">
        <v>21</v>
      </c>
      <c r="E22">
        <v>88</v>
      </c>
      <c r="F22">
        <v>1320</v>
      </c>
      <c r="G22">
        <v>16</v>
      </c>
      <c r="H22">
        <v>0</v>
      </c>
      <c r="I22">
        <v>246.8</v>
      </c>
      <c r="J22" s="2">
        <f>VLOOKUP(Table10[Year],Years[],2,FALSE)</f>
        <v>4</v>
      </c>
      <c r="K2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(35,4,21,246.8,88,1320,16,0)</v>
      </c>
    </row>
    <row r="23" spans="1:11" x14ac:dyDescent="0.25">
      <c r="A23" t="s">
        <v>49</v>
      </c>
      <c r="B23" s="2">
        <f>VLOOKUP(A23,Players[Name]:Players[PlayerId],2,FALSE)</f>
        <v>35</v>
      </c>
      <c r="C23" s="16">
        <v>2013</v>
      </c>
      <c r="D23">
        <v>27</v>
      </c>
      <c r="E23">
        <v>93</v>
      </c>
      <c r="F23">
        <v>1233</v>
      </c>
      <c r="G23">
        <v>13</v>
      </c>
      <c r="H23">
        <v>1</v>
      </c>
      <c r="I23">
        <v>223.62</v>
      </c>
      <c r="J23" s="2">
        <f>VLOOKUP(Table10[Year],Years[],2,FALSE)</f>
        <v>5</v>
      </c>
      <c r="K2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(35,5,27,223.62,93,1233,13,1)</v>
      </c>
    </row>
    <row r="24" spans="1:11" x14ac:dyDescent="0.25">
      <c r="A24" t="s">
        <v>184</v>
      </c>
      <c r="B24" s="2">
        <f>VLOOKUP(A24,Players[Name]:Players[PlayerId],2,FALSE)</f>
        <v>36</v>
      </c>
      <c r="C24" s="16">
        <v>2017</v>
      </c>
      <c r="D24">
        <v>36</v>
      </c>
      <c r="E24">
        <v>94.9</v>
      </c>
      <c r="F24">
        <v>1225</v>
      </c>
      <c r="G24">
        <v>9.9</v>
      </c>
      <c r="H24">
        <v>0</v>
      </c>
      <c r="I24">
        <v>205.99</v>
      </c>
      <c r="J24" s="2">
        <f>VLOOKUP(Table10[Year],Years[],2,FALSE)</f>
        <v>1</v>
      </c>
      <c r="K2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(36,1,36,205.99,94.9,1225,9.9,0)</v>
      </c>
    </row>
    <row r="25" spans="1:11" x14ac:dyDescent="0.25">
      <c r="A25" t="s">
        <v>184</v>
      </c>
      <c r="B25" s="2">
        <f>VLOOKUP(A25,Players[Name]:Players[PlayerId],2,FALSE)</f>
        <v>36</v>
      </c>
      <c r="C25" s="16">
        <v>2016</v>
      </c>
      <c r="D25">
        <v>42</v>
      </c>
      <c r="E25">
        <v>94</v>
      </c>
      <c r="F25">
        <v>1128</v>
      </c>
      <c r="G25">
        <v>7</v>
      </c>
      <c r="H25">
        <v>0</v>
      </c>
      <c r="I25">
        <v>198.27</v>
      </c>
      <c r="J25" s="2">
        <f>VLOOKUP(Table10[Year],Years[],2,FALSE)</f>
        <v>2</v>
      </c>
      <c r="K2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(36,2,42,198.27,94,1128,7,0)</v>
      </c>
    </row>
    <row r="26" spans="1:11" x14ac:dyDescent="0.25">
      <c r="A26" t="s">
        <v>184</v>
      </c>
      <c r="B26" s="2">
        <f>VLOOKUP(A26,Players[Name]:Players[PlayerId],2,FALSE)</f>
        <v>36</v>
      </c>
      <c r="C26" s="16">
        <v>2015</v>
      </c>
      <c r="D26">
        <v>40</v>
      </c>
      <c r="E26">
        <v>78</v>
      </c>
      <c r="F26">
        <v>1069</v>
      </c>
      <c r="G26">
        <v>14</v>
      </c>
      <c r="H26">
        <v>0</v>
      </c>
      <c r="I26">
        <v>204.76</v>
      </c>
      <c r="J26" s="2">
        <f>VLOOKUP(Table10[Year],Years[],2,FALSE)</f>
        <v>3</v>
      </c>
      <c r="K2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(36,3,40,204.76,78,1069,14,0)</v>
      </c>
    </row>
    <row r="27" spans="1:11" x14ac:dyDescent="0.25">
      <c r="A27" t="s">
        <v>184</v>
      </c>
      <c r="B27" s="2">
        <f>VLOOKUP(A27,Players[Name]:Players[PlayerId],2,FALSE)</f>
        <v>36</v>
      </c>
      <c r="C27" s="16">
        <v>2014</v>
      </c>
      <c r="D27">
        <v>124</v>
      </c>
      <c r="E27">
        <v>66</v>
      </c>
      <c r="F27">
        <v>825</v>
      </c>
      <c r="G27">
        <v>3</v>
      </c>
      <c r="H27">
        <v>0</v>
      </c>
      <c r="I27">
        <v>117.65</v>
      </c>
      <c r="J27" s="2">
        <f>VLOOKUP(Table10[Year],Years[],2,FALSE)</f>
        <v>4</v>
      </c>
      <c r="K2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(36,4,124,117.65,66,825,3,0)</v>
      </c>
    </row>
    <row r="28" spans="1:11" x14ac:dyDescent="0.25">
      <c r="A28" t="s">
        <v>184</v>
      </c>
      <c r="B28" s="2">
        <f>VLOOKUP(A28,Players[Name]:Players[PlayerId],2,FALSE)</f>
        <v>36</v>
      </c>
      <c r="C28" s="16">
        <v>2013</v>
      </c>
      <c r="D28">
        <v>114</v>
      </c>
      <c r="E28">
        <v>50</v>
      </c>
      <c r="F28">
        <v>778</v>
      </c>
      <c r="G28">
        <v>5</v>
      </c>
      <c r="H28">
        <v>0</v>
      </c>
      <c r="I28">
        <v>111.92</v>
      </c>
      <c r="J28" s="2">
        <f>VLOOKUP(Table10[Year],Years[],2,FALSE)</f>
        <v>5</v>
      </c>
      <c r="K2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(36,5,114,111.92,50,778,5,0)</v>
      </c>
    </row>
    <row r="29" spans="1:11" x14ac:dyDescent="0.25">
      <c r="A29" t="s">
        <v>75</v>
      </c>
      <c r="B29" s="2">
        <f>VLOOKUP(A29,Players[Name]:Players[PlayerId],2,FALSE)</f>
        <v>39</v>
      </c>
      <c r="C29" s="16">
        <v>2017</v>
      </c>
      <c r="D29">
        <v>39</v>
      </c>
      <c r="E29">
        <v>93</v>
      </c>
      <c r="F29">
        <v>1341</v>
      </c>
      <c r="G29">
        <v>9.4</v>
      </c>
      <c r="H29">
        <v>0</v>
      </c>
      <c r="I29">
        <v>203.06</v>
      </c>
      <c r="J29" s="2">
        <f>VLOOKUP(Table10[Year],Years[],2,FALSE)</f>
        <v>1</v>
      </c>
      <c r="K2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(39,1,39,203.06,93,1341,9.4,0)</v>
      </c>
    </row>
    <row r="30" spans="1:11" x14ac:dyDescent="0.25">
      <c r="A30" t="s">
        <v>75</v>
      </c>
      <c r="B30" s="2">
        <f>VLOOKUP(A30,Players[Name]:Players[PlayerId],2,FALSE)</f>
        <v>39</v>
      </c>
      <c r="C30" s="16">
        <v>2016</v>
      </c>
      <c r="D30">
        <v>91</v>
      </c>
      <c r="E30">
        <v>66</v>
      </c>
      <c r="F30">
        <v>964</v>
      </c>
      <c r="G30">
        <v>4</v>
      </c>
      <c r="H30">
        <v>0</v>
      </c>
      <c r="I30">
        <v>143.56</v>
      </c>
      <c r="J30" s="2">
        <f>VLOOKUP(Table10[Year],Years[],2,FALSE)</f>
        <v>2</v>
      </c>
      <c r="K3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(39,2,91,143.56,66,964,4,0)</v>
      </c>
    </row>
    <row r="31" spans="1:11" x14ac:dyDescent="0.25">
      <c r="A31" t="s">
        <v>75</v>
      </c>
      <c r="B31" s="2">
        <f>VLOOKUP(A31,Players[Name]:Players[PlayerId],2,FALSE)</f>
        <v>39</v>
      </c>
      <c r="C31" s="16">
        <v>2015</v>
      </c>
      <c r="D31">
        <v>43</v>
      </c>
      <c r="E31">
        <v>86</v>
      </c>
      <c r="F31">
        <v>1297</v>
      </c>
      <c r="G31">
        <v>10</v>
      </c>
      <c r="H31">
        <v>1</v>
      </c>
      <c r="I31">
        <v>200.88</v>
      </c>
      <c r="J31" s="2">
        <f>VLOOKUP(Table10[Year],Years[],2,FALSE)</f>
        <v>3</v>
      </c>
      <c r="K3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(39,3,43,200.88,86,1297,10,1)</v>
      </c>
    </row>
    <row r="32" spans="1:11" x14ac:dyDescent="0.25">
      <c r="A32" t="s">
        <v>75</v>
      </c>
      <c r="B32" s="2">
        <f>VLOOKUP(A32,Players[Name]:Players[PlayerId],2,FALSE)</f>
        <v>39</v>
      </c>
      <c r="C32" s="16">
        <v>2014</v>
      </c>
      <c r="D32">
        <v>71</v>
      </c>
      <c r="E32">
        <v>69</v>
      </c>
      <c r="F32">
        <v>1041</v>
      </c>
      <c r="G32">
        <v>6</v>
      </c>
      <c r="H32">
        <v>2</v>
      </c>
      <c r="I32">
        <v>148.24</v>
      </c>
      <c r="J32" s="2">
        <f>VLOOKUP(Table10[Year],Years[],2,FALSE)</f>
        <v>4</v>
      </c>
      <c r="K3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(39,4,71,148.24,69,1041,6,2)</v>
      </c>
    </row>
    <row r="33" spans="1:11" x14ac:dyDescent="0.25">
      <c r="A33" t="s">
        <v>75</v>
      </c>
      <c r="B33" s="2">
        <f>VLOOKUP(A33,Players[Name]:Players[PlayerId],2,FALSE)</f>
        <v>39</v>
      </c>
      <c r="C33" s="16">
        <v>2013</v>
      </c>
      <c r="D33">
        <v>18</v>
      </c>
      <c r="E33">
        <v>98</v>
      </c>
      <c r="F33">
        <v>1426</v>
      </c>
      <c r="G33">
        <v>11</v>
      </c>
      <c r="H33">
        <v>0</v>
      </c>
      <c r="I33">
        <v>236.04</v>
      </c>
      <c r="J33" s="2">
        <f>VLOOKUP(Table10[Year],Years[],2,FALSE)</f>
        <v>5</v>
      </c>
      <c r="K3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(39,5,18,236.04,98,1426,11,0)</v>
      </c>
    </row>
    <row r="34" spans="1:11" x14ac:dyDescent="0.25">
      <c r="A34" t="s">
        <v>373</v>
      </c>
      <c r="B34" s="2">
        <f>VLOOKUP(A34,Players[Name]:Players[PlayerId],2,FALSE)</f>
        <v>40</v>
      </c>
      <c r="C34" s="16">
        <v>2017</v>
      </c>
      <c r="D34">
        <v>40</v>
      </c>
      <c r="E34">
        <v>88.2</v>
      </c>
      <c r="F34">
        <v>1223</v>
      </c>
      <c r="G34">
        <v>10</v>
      </c>
      <c r="H34">
        <v>0</v>
      </c>
      <c r="I34">
        <v>201.22</v>
      </c>
      <c r="J34" s="2">
        <f>VLOOKUP(Table10[Year],Years[],2,FALSE)</f>
        <v>1</v>
      </c>
      <c r="K3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(40,1,40,201.22,88.2,1223,10,0)</v>
      </c>
    </row>
    <row r="35" spans="1:11" x14ac:dyDescent="0.25">
      <c r="A35" t="s">
        <v>373</v>
      </c>
      <c r="B35" s="2">
        <f>VLOOKUP(A35,Players[Name]:Players[PlayerId],2,FALSE)</f>
        <v>40</v>
      </c>
      <c r="C35" s="16">
        <v>2016</v>
      </c>
      <c r="D35">
        <v>33</v>
      </c>
      <c r="E35">
        <v>96</v>
      </c>
      <c r="F35">
        <v>1321</v>
      </c>
      <c r="G35">
        <v>12</v>
      </c>
      <c r="H35">
        <v>0</v>
      </c>
      <c r="I35">
        <v>229.84</v>
      </c>
      <c r="J35" s="2">
        <f>VLOOKUP(Table10[Year],Years[],2,FALSE)</f>
        <v>2</v>
      </c>
      <c r="K3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(40,2,33,229.84,96,1321,12,0)</v>
      </c>
    </row>
    <row r="36" spans="1:11" x14ac:dyDescent="0.25">
      <c r="A36" t="s">
        <v>373</v>
      </c>
      <c r="B36" s="2">
        <f>VLOOKUP(A36,Players[Name]:Players[PlayerId],2,FALSE)</f>
        <v>40</v>
      </c>
      <c r="C36" s="16">
        <v>2015</v>
      </c>
      <c r="D36">
        <v>86</v>
      </c>
      <c r="E36">
        <v>74</v>
      </c>
      <c r="F36">
        <v>1206</v>
      </c>
      <c r="G36">
        <v>3</v>
      </c>
      <c r="H36">
        <v>1</v>
      </c>
      <c r="I36">
        <v>153.24</v>
      </c>
      <c r="J36" s="2">
        <f>VLOOKUP(Table10[Year],Years[],2,FALSE)</f>
        <v>3</v>
      </c>
      <c r="K3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(40,3,86,153.24,74,1206,3,1)</v>
      </c>
    </row>
    <row r="37" spans="1:11" x14ac:dyDescent="0.25">
      <c r="A37" t="s">
        <v>373</v>
      </c>
      <c r="B37" s="2">
        <f>VLOOKUP(A37,Players[Name]:Players[PlayerId],2,FALSE)</f>
        <v>40</v>
      </c>
      <c r="C37" s="16">
        <v>2014</v>
      </c>
      <c r="D37">
        <v>39</v>
      </c>
      <c r="E37">
        <v>68</v>
      </c>
      <c r="F37">
        <v>1051</v>
      </c>
      <c r="G37">
        <v>12</v>
      </c>
      <c r="H37">
        <v>0</v>
      </c>
      <c r="I37">
        <v>187.04</v>
      </c>
      <c r="J37" s="2">
        <f>VLOOKUP(Table10[Year],Years[],2,FALSE)</f>
        <v>4</v>
      </c>
      <c r="K3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(40,4,39,187.04,68,1051,12,0)</v>
      </c>
    </row>
    <row r="38" spans="1:11" x14ac:dyDescent="0.25">
      <c r="A38" t="s">
        <v>597</v>
      </c>
      <c r="B38" s="2">
        <f>VLOOKUP(A38,Players[Name]:Players[PlayerId],2,FALSE)</f>
        <v>42</v>
      </c>
      <c r="C38" s="16">
        <v>2017</v>
      </c>
      <c r="D38">
        <v>42</v>
      </c>
      <c r="E38">
        <v>94</v>
      </c>
      <c r="F38">
        <v>1224</v>
      </c>
      <c r="G38">
        <v>9.3000000000000007</v>
      </c>
      <c r="H38">
        <v>0</v>
      </c>
      <c r="I38">
        <v>198.79</v>
      </c>
      <c r="J38" s="2">
        <f>VLOOKUP(Table10[Year],Years[],2,FALSE)</f>
        <v>1</v>
      </c>
      <c r="K3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(42,1,42,198.79,94,1224,9.3,0)</v>
      </c>
    </row>
    <row r="39" spans="1:11" x14ac:dyDescent="0.25">
      <c r="A39" t="s">
        <v>597</v>
      </c>
      <c r="B39" s="2">
        <f>VLOOKUP(A39,Players[Name]:Players[PlayerId],2,FALSE)</f>
        <v>42</v>
      </c>
      <c r="C39" s="16">
        <v>2016</v>
      </c>
      <c r="D39">
        <v>48</v>
      </c>
      <c r="E39">
        <v>92</v>
      </c>
      <c r="F39">
        <v>1137</v>
      </c>
      <c r="G39">
        <v>9</v>
      </c>
      <c r="H39">
        <v>2</v>
      </c>
      <c r="I39">
        <v>192.48</v>
      </c>
      <c r="J39" s="2">
        <f>VLOOKUP(Table10[Year],Years[],2,FALSE)</f>
        <v>2</v>
      </c>
      <c r="K3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(42,2,48,192.48,92,1137,9,2)</v>
      </c>
    </row>
    <row r="40" spans="1:11" x14ac:dyDescent="0.25">
      <c r="A40" t="s">
        <v>381</v>
      </c>
      <c r="B40" s="2">
        <f>VLOOKUP(A40,Players[Name]:Players[PlayerId],2,FALSE)</f>
        <v>43</v>
      </c>
      <c r="C40" s="16">
        <v>2017</v>
      </c>
      <c r="D40">
        <v>43</v>
      </c>
      <c r="E40">
        <v>91.4</v>
      </c>
      <c r="F40">
        <v>1315</v>
      </c>
      <c r="G40">
        <v>8.5</v>
      </c>
      <c r="H40">
        <v>1</v>
      </c>
      <c r="I40">
        <v>197.05</v>
      </c>
      <c r="J40" s="2">
        <f>VLOOKUP(Table10[Year],Years[],2,FALSE)</f>
        <v>1</v>
      </c>
      <c r="K4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(43,1,43,197.05,91.4,1315,8.5,1)</v>
      </c>
    </row>
    <row r="41" spans="1:11" x14ac:dyDescent="0.25">
      <c r="A41" t="s">
        <v>381</v>
      </c>
      <c r="B41" s="2">
        <f>VLOOKUP(A41,Players[Name]:Players[PlayerId],2,FALSE)</f>
        <v>43</v>
      </c>
      <c r="C41" s="16">
        <v>2015</v>
      </c>
      <c r="D41">
        <v>90</v>
      </c>
      <c r="E41">
        <v>72</v>
      </c>
      <c r="F41">
        <v>1070</v>
      </c>
      <c r="G41">
        <v>6</v>
      </c>
      <c r="H41">
        <v>1</v>
      </c>
      <c r="I41">
        <v>149.4</v>
      </c>
      <c r="J41" s="2">
        <f>VLOOKUP(Table10[Year],Years[],2,FALSE)</f>
        <v>3</v>
      </c>
      <c r="K4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(43,3,90,149.4,72,1070,6,1)</v>
      </c>
    </row>
    <row r="42" spans="1:11" x14ac:dyDescent="0.25">
      <c r="A42" t="s">
        <v>162</v>
      </c>
      <c r="B42" s="2">
        <f>VLOOKUP(A42,Players[Name]:Players[PlayerId],2,FALSE)</f>
        <v>45</v>
      </c>
      <c r="C42" s="16">
        <v>2017</v>
      </c>
      <c r="D42">
        <v>45</v>
      </c>
      <c r="E42">
        <v>90</v>
      </c>
      <c r="F42">
        <v>1186</v>
      </c>
      <c r="G42">
        <v>8.4</v>
      </c>
      <c r="H42">
        <v>0</v>
      </c>
      <c r="I42">
        <v>187.68</v>
      </c>
      <c r="J42" s="2">
        <f>VLOOKUP(Table10[Year],Years[],2,FALSE)</f>
        <v>1</v>
      </c>
      <c r="K4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(45,1,45,187.68,90,1186,8.4,0)</v>
      </c>
    </row>
    <row r="43" spans="1:11" x14ac:dyDescent="0.25">
      <c r="A43" t="s">
        <v>162</v>
      </c>
      <c r="B43" s="2">
        <f>VLOOKUP(A43,Players[Name]:Players[PlayerId],2,FALSE)</f>
        <v>45</v>
      </c>
      <c r="C43" s="16">
        <v>2015</v>
      </c>
      <c r="D43">
        <v>44</v>
      </c>
      <c r="E43">
        <v>105</v>
      </c>
      <c r="F43">
        <v>1304</v>
      </c>
      <c r="G43">
        <v>6</v>
      </c>
      <c r="H43">
        <v>2</v>
      </c>
      <c r="I43">
        <v>194.16</v>
      </c>
      <c r="J43" s="2">
        <f>VLOOKUP(Table10[Year],Years[],2,FALSE)</f>
        <v>3</v>
      </c>
      <c r="K4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(45,3,44,194.16,105,1304,6,2)</v>
      </c>
    </row>
    <row r="44" spans="1:11" x14ac:dyDescent="0.25">
      <c r="A44" t="s">
        <v>162</v>
      </c>
      <c r="B44" s="2">
        <f>VLOOKUP(A44,Players[Name]:Players[PlayerId],2,FALSE)</f>
        <v>45</v>
      </c>
      <c r="C44" s="16">
        <v>2014</v>
      </c>
      <c r="D44">
        <v>16</v>
      </c>
      <c r="E44">
        <v>111</v>
      </c>
      <c r="F44">
        <v>1619</v>
      </c>
      <c r="G44">
        <v>11</v>
      </c>
      <c r="H44">
        <v>0</v>
      </c>
      <c r="I44">
        <v>253.76</v>
      </c>
      <c r="J44" s="2">
        <f>VLOOKUP(Table10[Year],Years[],2,FALSE)</f>
        <v>4</v>
      </c>
      <c r="K4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(45,4,16,253.76,111,1619,11,0)</v>
      </c>
    </row>
    <row r="45" spans="1:11" x14ac:dyDescent="0.25">
      <c r="A45" t="s">
        <v>162</v>
      </c>
      <c r="B45" s="2">
        <f>VLOOKUP(A45,Players[Name]:Players[PlayerId],2,FALSE)</f>
        <v>45</v>
      </c>
      <c r="C45" s="16">
        <v>2013</v>
      </c>
      <c r="D45">
        <v>15</v>
      </c>
      <c r="E45">
        <v>92</v>
      </c>
      <c r="F45">
        <v>1430</v>
      </c>
      <c r="G45">
        <v>14</v>
      </c>
      <c r="H45">
        <v>0</v>
      </c>
      <c r="I45">
        <v>238.2</v>
      </c>
      <c r="J45" s="2">
        <f>VLOOKUP(Table10[Year],Years[],2,FALSE)</f>
        <v>5</v>
      </c>
      <c r="K4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(45,5,15,238.2,92,1430,14,0)</v>
      </c>
    </row>
    <row r="46" spans="1:11" x14ac:dyDescent="0.25">
      <c r="A46" t="s">
        <v>375</v>
      </c>
      <c r="B46" s="2">
        <f>VLOOKUP(A46,Players[Name]:Players[PlayerId],2,FALSE)</f>
        <v>52</v>
      </c>
      <c r="C46" s="16">
        <v>2017</v>
      </c>
      <c r="D46">
        <v>52</v>
      </c>
      <c r="E46">
        <v>89.5</v>
      </c>
      <c r="F46">
        <v>1232</v>
      </c>
      <c r="G46">
        <v>6.8</v>
      </c>
      <c r="H46">
        <v>0</v>
      </c>
      <c r="I46">
        <v>183.61</v>
      </c>
      <c r="J46" s="2">
        <f>VLOOKUP(Table10[Year],Years[],2,FALSE)</f>
        <v>1</v>
      </c>
      <c r="K4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(52,1,52,183.61,89.5,1232,6.8,0)</v>
      </c>
    </row>
    <row r="47" spans="1:11" x14ac:dyDescent="0.25">
      <c r="A47" t="s">
        <v>375</v>
      </c>
      <c r="B47" s="2">
        <f>VLOOKUP(A47,Players[Name]:Players[PlayerId],2,FALSE)</f>
        <v>52</v>
      </c>
      <c r="C47" s="16">
        <v>2015</v>
      </c>
      <c r="D47">
        <v>52</v>
      </c>
      <c r="E47">
        <v>84</v>
      </c>
      <c r="F47">
        <v>1138</v>
      </c>
      <c r="G47">
        <v>9</v>
      </c>
      <c r="H47">
        <v>0</v>
      </c>
      <c r="I47">
        <v>186.42</v>
      </c>
      <c r="J47" s="2">
        <f>VLOOKUP(Table10[Year],Years[],2,FALSE)</f>
        <v>3</v>
      </c>
      <c r="K4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(52,3,52,186.42,84,1138,9,0)</v>
      </c>
    </row>
    <row r="48" spans="1:11" x14ac:dyDescent="0.25">
      <c r="A48" t="s">
        <v>375</v>
      </c>
      <c r="B48" s="2">
        <f>VLOOKUP(A48,Players[Name]:Players[PlayerId],2,FALSE)</f>
        <v>52</v>
      </c>
      <c r="C48" s="16">
        <v>2014</v>
      </c>
      <c r="D48">
        <v>162</v>
      </c>
      <c r="E48">
        <v>53</v>
      </c>
      <c r="F48">
        <v>550</v>
      </c>
      <c r="G48">
        <v>3</v>
      </c>
      <c r="H48">
        <v>0</v>
      </c>
      <c r="I48">
        <v>104.4</v>
      </c>
      <c r="J48" s="2">
        <f>VLOOKUP(Table10[Year],Years[],2,FALSE)</f>
        <v>4</v>
      </c>
      <c r="K4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(52,4,162,104.4,53,550,3,0)</v>
      </c>
    </row>
    <row r="49" spans="1:11" x14ac:dyDescent="0.25">
      <c r="A49" t="s">
        <v>393</v>
      </c>
      <c r="B49" s="2">
        <f>VLOOKUP(A49,Players[Name]:Players[PlayerId],2,FALSE)</f>
        <v>57</v>
      </c>
      <c r="C49" s="16">
        <v>2017</v>
      </c>
      <c r="D49">
        <v>57</v>
      </c>
      <c r="E49">
        <v>71.3</v>
      </c>
      <c r="F49">
        <v>1141</v>
      </c>
      <c r="G49">
        <v>10.5</v>
      </c>
      <c r="H49">
        <v>0</v>
      </c>
      <c r="I49">
        <v>180.02</v>
      </c>
      <c r="J49" s="2">
        <f>VLOOKUP(Table10[Year],Years[],2,FALSE)</f>
        <v>1</v>
      </c>
      <c r="K4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(57,1,57,180.02,71.3,1141,10.5,0)</v>
      </c>
    </row>
    <row r="50" spans="1:11" x14ac:dyDescent="0.25">
      <c r="A50" t="s">
        <v>393</v>
      </c>
      <c r="B50" s="2">
        <f>VLOOKUP(A50,Players[Name]:Players[PlayerId],2,FALSE)</f>
        <v>57</v>
      </c>
      <c r="C50" s="16">
        <v>2015</v>
      </c>
      <c r="D50">
        <v>133</v>
      </c>
      <c r="E50">
        <v>50</v>
      </c>
      <c r="F50">
        <v>765</v>
      </c>
      <c r="G50">
        <v>6</v>
      </c>
      <c r="H50">
        <v>1</v>
      </c>
      <c r="I50">
        <v>128.69999999999999</v>
      </c>
      <c r="J50" s="2">
        <f>VLOOKUP(Table10[Year],Years[],2,FALSE)</f>
        <v>3</v>
      </c>
      <c r="K5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(57,3,133,128.7,50,765,6,1)</v>
      </c>
    </row>
    <row r="51" spans="1:11" x14ac:dyDescent="0.25">
      <c r="A51" t="s">
        <v>393</v>
      </c>
      <c r="B51" s="2">
        <f>VLOOKUP(A51,Players[Name]:Players[PlayerId],2,FALSE)</f>
        <v>57</v>
      </c>
      <c r="C51" s="16">
        <v>2014</v>
      </c>
      <c r="D51">
        <v>118</v>
      </c>
      <c r="E51">
        <v>26</v>
      </c>
      <c r="F51">
        <v>549</v>
      </c>
      <c r="G51">
        <v>8</v>
      </c>
      <c r="H51">
        <v>0</v>
      </c>
      <c r="I51">
        <v>97.31</v>
      </c>
      <c r="J51" s="2">
        <f>VLOOKUP(Table10[Year],Years[],2,FALSE)</f>
        <v>4</v>
      </c>
      <c r="K5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(57,4,118,97.31,26,549,8,0)</v>
      </c>
    </row>
    <row r="52" spans="1:11" x14ac:dyDescent="0.25">
      <c r="A52" t="s">
        <v>290</v>
      </c>
      <c r="B52" s="2">
        <f>VLOOKUP(A52,Players[Name]:Players[PlayerId],2,FALSE)</f>
        <v>61</v>
      </c>
      <c r="C52" s="16">
        <v>2017</v>
      </c>
      <c r="D52">
        <v>61</v>
      </c>
      <c r="E52">
        <v>87.9</v>
      </c>
      <c r="F52">
        <v>1016</v>
      </c>
      <c r="G52">
        <v>7.9</v>
      </c>
      <c r="H52">
        <v>0</v>
      </c>
      <c r="I52">
        <v>175.89</v>
      </c>
      <c r="J52" s="2">
        <f>VLOOKUP(Table10[Year],Years[],2,FALSE)</f>
        <v>1</v>
      </c>
      <c r="K5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(61,1,61,175.89,87.9,1016,7.9,0)</v>
      </c>
    </row>
    <row r="53" spans="1:11" x14ac:dyDescent="0.25">
      <c r="A53" t="s">
        <v>290</v>
      </c>
      <c r="B53" s="2">
        <f>VLOOKUP(A53,Players[Name]:Players[PlayerId],2,FALSE)</f>
        <v>61</v>
      </c>
      <c r="C53" s="16">
        <v>2015</v>
      </c>
      <c r="D53">
        <v>134</v>
      </c>
      <c r="E53">
        <v>67</v>
      </c>
      <c r="F53">
        <v>725</v>
      </c>
      <c r="G53">
        <v>4</v>
      </c>
      <c r="H53">
        <v>1</v>
      </c>
      <c r="I53">
        <v>128</v>
      </c>
      <c r="J53" s="2">
        <f>VLOOKUP(Table10[Year],Years[],2,FALSE)</f>
        <v>3</v>
      </c>
      <c r="K5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(61,3,134,128,67,725,4,1)</v>
      </c>
    </row>
    <row r="54" spans="1:11" x14ac:dyDescent="0.25">
      <c r="A54" t="s">
        <v>290</v>
      </c>
      <c r="B54" s="2">
        <f>VLOOKUP(A54,Players[Name]:Players[PlayerId],2,FALSE)</f>
        <v>61</v>
      </c>
      <c r="C54" s="16">
        <v>2014</v>
      </c>
      <c r="D54">
        <v>133</v>
      </c>
      <c r="E54">
        <v>77</v>
      </c>
      <c r="F54">
        <v>783</v>
      </c>
      <c r="G54">
        <v>4</v>
      </c>
      <c r="H54">
        <v>2</v>
      </c>
      <c r="I54">
        <v>128.32</v>
      </c>
      <c r="J54" s="2">
        <f>VLOOKUP(Table10[Year],Years[],2,FALSE)</f>
        <v>4</v>
      </c>
      <c r="K5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(61,4,133,128.32,77,783,4,2)</v>
      </c>
    </row>
    <row r="55" spans="1:11" x14ac:dyDescent="0.25">
      <c r="A55" t="s">
        <v>290</v>
      </c>
      <c r="B55" s="2">
        <f>VLOOKUP(A55,Players[Name]:Players[PlayerId],2,FALSE)</f>
        <v>61</v>
      </c>
      <c r="C55" s="16">
        <v>2013</v>
      </c>
      <c r="D55">
        <v>60</v>
      </c>
      <c r="E55">
        <v>71</v>
      </c>
      <c r="F55">
        <v>1046</v>
      </c>
      <c r="G55">
        <v>8</v>
      </c>
      <c r="H55">
        <v>2</v>
      </c>
      <c r="I55">
        <v>156.84</v>
      </c>
      <c r="J55" s="2">
        <f>VLOOKUP(Table10[Year],Years[],2,FALSE)</f>
        <v>5</v>
      </c>
      <c r="K5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(61,5,60,156.84,71,1046,8,2)</v>
      </c>
    </row>
    <row r="56" spans="1:11" x14ac:dyDescent="0.25">
      <c r="A56" t="s">
        <v>203</v>
      </c>
      <c r="B56" s="2">
        <f>VLOOKUP(A56,Players[Name]:Players[PlayerId],2,FALSE)</f>
        <v>62</v>
      </c>
      <c r="C56" s="16">
        <v>2017</v>
      </c>
      <c r="D56">
        <v>62</v>
      </c>
      <c r="E56">
        <v>86.1</v>
      </c>
      <c r="F56">
        <v>1181</v>
      </c>
      <c r="G56">
        <v>7.1</v>
      </c>
      <c r="H56">
        <v>0</v>
      </c>
      <c r="I56">
        <v>175.85</v>
      </c>
      <c r="J56" s="2">
        <f>VLOOKUP(Table10[Year],Years[],2,FALSE)</f>
        <v>1</v>
      </c>
      <c r="K5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(62,1,62,175.85,86.1,1181,7.1,0)</v>
      </c>
    </row>
    <row r="57" spans="1:11" x14ac:dyDescent="0.25">
      <c r="A57" t="s">
        <v>203</v>
      </c>
      <c r="B57" s="2">
        <f>VLOOKUP(A57,Players[Name]:Players[PlayerId],2,FALSE)</f>
        <v>62</v>
      </c>
      <c r="C57" s="16">
        <v>2016</v>
      </c>
      <c r="D57">
        <v>44</v>
      </c>
      <c r="E57">
        <v>91</v>
      </c>
      <c r="F57">
        <v>1448</v>
      </c>
      <c r="G57">
        <v>6</v>
      </c>
      <c r="H57">
        <v>0</v>
      </c>
      <c r="I57">
        <v>196.92</v>
      </c>
      <c r="J57" s="2">
        <f>VLOOKUP(Table10[Year],Years[],2,FALSE)</f>
        <v>2</v>
      </c>
      <c r="K5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(62,2,44,196.92,91,1448,6,0)</v>
      </c>
    </row>
    <row r="58" spans="1:11" x14ac:dyDescent="0.25">
      <c r="A58" t="s">
        <v>203</v>
      </c>
      <c r="B58" s="2">
        <f>VLOOKUP(A58,Players[Name]:Players[PlayerId],2,FALSE)</f>
        <v>62</v>
      </c>
      <c r="C58" s="16">
        <v>2015</v>
      </c>
      <c r="D58">
        <v>93</v>
      </c>
      <c r="E58">
        <v>69</v>
      </c>
      <c r="F58">
        <v>1124</v>
      </c>
      <c r="G58">
        <v>5</v>
      </c>
      <c r="H58">
        <v>0</v>
      </c>
      <c r="I58">
        <v>148.96</v>
      </c>
      <c r="J58" s="2">
        <f>VLOOKUP(Table10[Year],Years[],2,FALSE)</f>
        <v>3</v>
      </c>
      <c r="K5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(62,3,93,148.96,69,1124,5,0)</v>
      </c>
    </row>
    <row r="59" spans="1:11" x14ac:dyDescent="0.25">
      <c r="A59" t="s">
        <v>203</v>
      </c>
      <c r="B59" s="2">
        <f>VLOOKUP(A59,Players[Name]:Players[PlayerId],2,FALSE)</f>
        <v>62</v>
      </c>
      <c r="C59" s="16">
        <v>2014</v>
      </c>
      <c r="D59">
        <v>41</v>
      </c>
      <c r="E59">
        <v>82</v>
      </c>
      <c r="F59">
        <v>1345</v>
      </c>
      <c r="G59">
        <v>7</v>
      </c>
      <c r="H59">
        <v>1</v>
      </c>
      <c r="I59">
        <v>192.3</v>
      </c>
      <c r="J59" s="2">
        <f>VLOOKUP(Table10[Year],Years[],2,FALSE)</f>
        <v>4</v>
      </c>
      <c r="K5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(62,4,41,192.3,82,1345,7,1)</v>
      </c>
    </row>
    <row r="60" spans="1:11" x14ac:dyDescent="0.25">
      <c r="A60" t="s">
        <v>203</v>
      </c>
      <c r="B60" s="2">
        <f>VLOOKUP(A60,Players[Name]:Players[PlayerId],2,FALSE)</f>
        <v>62</v>
      </c>
      <c r="C60" s="16">
        <v>2013</v>
      </c>
      <c r="D60">
        <v>66</v>
      </c>
      <c r="E60">
        <v>82</v>
      </c>
      <c r="F60">
        <v>1083</v>
      </c>
      <c r="G60">
        <v>5</v>
      </c>
      <c r="H60">
        <v>0</v>
      </c>
      <c r="I60">
        <v>161.12</v>
      </c>
      <c r="J60" s="2">
        <f>VLOOKUP(Table10[Year],Years[],2,FALSE)</f>
        <v>5</v>
      </c>
      <c r="K6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(62,5,66,161.12,82,1083,5,0)</v>
      </c>
    </row>
    <row r="61" spans="1:11" x14ac:dyDescent="0.25">
      <c r="A61" t="s">
        <v>1195</v>
      </c>
      <c r="B61" s="2">
        <f>VLOOKUP(A61,Players[Name]:Players[PlayerId],2,FALSE)</f>
        <v>63</v>
      </c>
      <c r="C61" s="16">
        <v>2017</v>
      </c>
      <c r="D61">
        <v>63</v>
      </c>
      <c r="E61">
        <v>78.2</v>
      </c>
      <c r="F61">
        <v>1147</v>
      </c>
      <c r="G61">
        <v>8</v>
      </c>
      <c r="H61">
        <v>1</v>
      </c>
      <c r="I61">
        <v>175.71</v>
      </c>
      <c r="J61" s="2">
        <f>VLOOKUP(Table10[Year],Years[],2,FALSE)</f>
        <v>1</v>
      </c>
      <c r="K6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(63,1,63,175.71,78.2,1147,8,1)</v>
      </c>
    </row>
    <row r="62" spans="1:11" x14ac:dyDescent="0.25">
      <c r="A62" t="s">
        <v>1195</v>
      </c>
      <c r="B62" s="2">
        <f>VLOOKUP(A62,Players[Name]:Players[PlayerId],2,FALSE)</f>
        <v>63</v>
      </c>
      <c r="C62" s="16">
        <v>2016</v>
      </c>
      <c r="D62">
        <v>81</v>
      </c>
      <c r="E62">
        <v>77</v>
      </c>
      <c r="F62">
        <v>1007</v>
      </c>
      <c r="G62">
        <v>4</v>
      </c>
      <c r="H62">
        <v>0</v>
      </c>
      <c r="I62">
        <v>153.15</v>
      </c>
      <c r="J62" s="2">
        <f>VLOOKUP(Table10[Year],Years[],2,FALSE)</f>
        <v>2</v>
      </c>
      <c r="K6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(63,2,81,153.15,77,1007,4,0)</v>
      </c>
    </row>
    <row r="63" spans="1:11" x14ac:dyDescent="0.25">
      <c r="A63" t="s">
        <v>412</v>
      </c>
      <c r="B63" s="2">
        <f>VLOOKUP(A63,Players[Name]:Players[PlayerId],2,FALSE)</f>
        <v>64</v>
      </c>
      <c r="C63" s="16">
        <v>2017</v>
      </c>
      <c r="D63">
        <v>64</v>
      </c>
      <c r="E63">
        <v>86.7</v>
      </c>
      <c r="F63">
        <v>1002</v>
      </c>
      <c r="G63">
        <v>7.5</v>
      </c>
      <c r="H63">
        <v>0</v>
      </c>
      <c r="I63">
        <v>173.81</v>
      </c>
      <c r="J63" s="2">
        <f>VLOOKUP(Table10[Year],Years[],2,FALSE)</f>
        <v>1</v>
      </c>
      <c r="K6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(64,1,64,173.81,86.7,1002,7.5,0)</v>
      </c>
    </row>
    <row r="64" spans="1:11" x14ac:dyDescent="0.25">
      <c r="A64" t="s">
        <v>412</v>
      </c>
      <c r="B64" s="2">
        <f>VLOOKUP(A64,Players[Name]:Players[PlayerId],2,FALSE)</f>
        <v>64</v>
      </c>
      <c r="C64" s="16">
        <v>2015</v>
      </c>
      <c r="D64">
        <v>64</v>
      </c>
      <c r="E64">
        <v>85</v>
      </c>
      <c r="F64">
        <v>922</v>
      </c>
      <c r="G64">
        <v>9</v>
      </c>
      <c r="H64">
        <v>0</v>
      </c>
      <c r="I64">
        <v>175.88</v>
      </c>
      <c r="J64" s="2">
        <f>VLOOKUP(Table10[Year],Years[],2,FALSE)</f>
        <v>3</v>
      </c>
      <c r="K6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(64,3,64,175.88,85,922,9,0)</v>
      </c>
    </row>
    <row r="65" spans="1:11" x14ac:dyDescent="0.25">
      <c r="A65" t="s">
        <v>412</v>
      </c>
      <c r="B65" s="2">
        <f>VLOOKUP(A65,Players[Name]:Players[PlayerId],2,FALSE)</f>
        <v>64</v>
      </c>
      <c r="C65" s="16">
        <v>2014</v>
      </c>
      <c r="D65">
        <v>142</v>
      </c>
      <c r="E65">
        <v>68</v>
      </c>
      <c r="F65">
        <v>698</v>
      </c>
      <c r="G65">
        <v>4</v>
      </c>
      <c r="H65">
        <v>0</v>
      </c>
      <c r="I65">
        <v>120.37</v>
      </c>
      <c r="J65" s="2">
        <f>VLOOKUP(Table10[Year],Years[],2,FALSE)</f>
        <v>4</v>
      </c>
      <c r="K6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(64,4,142,120.37,68,698,4,0)</v>
      </c>
    </row>
    <row r="66" spans="1:11" x14ac:dyDescent="0.25">
      <c r="A66" t="s">
        <v>412</v>
      </c>
      <c r="B66" s="2">
        <f>VLOOKUP(A66,Players[Name]:Players[PlayerId],2,FALSE)</f>
        <v>64</v>
      </c>
      <c r="C66" s="16">
        <v>2013</v>
      </c>
      <c r="D66">
        <v>1434</v>
      </c>
      <c r="E66">
        <v>19</v>
      </c>
      <c r="F66">
        <v>284</v>
      </c>
      <c r="G66">
        <v>1</v>
      </c>
      <c r="H66">
        <v>0</v>
      </c>
      <c r="I66">
        <v>36.36</v>
      </c>
      <c r="J66" s="2">
        <f>VLOOKUP(Table10[Year],Years[],2,FALSE)</f>
        <v>5</v>
      </c>
      <c r="K6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(64,5,1434,36.36,19,284,1,0)</v>
      </c>
    </row>
    <row r="67" spans="1:11" x14ac:dyDescent="0.25">
      <c r="A67" t="s">
        <v>183</v>
      </c>
      <c r="B67" s="2">
        <f>VLOOKUP(A67,Players[Name]:Players[PlayerId],2,FALSE)</f>
        <v>65</v>
      </c>
      <c r="C67" s="16">
        <v>2017</v>
      </c>
      <c r="D67">
        <v>65</v>
      </c>
      <c r="E67">
        <v>77.400000000000006</v>
      </c>
      <c r="F67">
        <v>1101</v>
      </c>
      <c r="G67">
        <v>8.6999999999999993</v>
      </c>
      <c r="H67">
        <v>0</v>
      </c>
      <c r="I67">
        <v>173.72</v>
      </c>
      <c r="J67" s="2">
        <f>VLOOKUP(Table10[Year],Years[],2,FALSE)</f>
        <v>1</v>
      </c>
      <c r="K6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(65,1,65,173.72,77.4,1101,8.7,0)</v>
      </c>
    </row>
    <row r="68" spans="1:11" x14ac:dyDescent="0.25">
      <c r="A68" t="s">
        <v>183</v>
      </c>
      <c r="B68" s="2">
        <f>VLOOKUP(A68,Players[Name]:Players[PlayerId],2,FALSE)</f>
        <v>65</v>
      </c>
      <c r="C68" s="16">
        <v>2016</v>
      </c>
      <c r="D68">
        <v>193</v>
      </c>
      <c r="E68">
        <v>52</v>
      </c>
      <c r="F68">
        <v>821</v>
      </c>
      <c r="G68">
        <v>2</v>
      </c>
      <c r="H68">
        <v>0</v>
      </c>
      <c r="I68">
        <v>96.84</v>
      </c>
      <c r="J68" s="2">
        <f>VLOOKUP(Table10[Year],Years[],2,FALSE)</f>
        <v>2</v>
      </c>
      <c r="K6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(65,2,193,96.84,52,821,2,0)</v>
      </c>
    </row>
    <row r="69" spans="1:11" x14ac:dyDescent="0.25">
      <c r="A69" t="s">
        <v>183</v>
      </c>
      <c r="B69" s="2">
        <f>VLOOKUP(A69,Players[Name]:Players[PlayerId],2,FALSE)</f>
        <v>65</v>
      </c>
      <c r="C69" s="16">
        <v>2015</v>
      </c>
      <c r="D69">
        <v>154</v>
      </c>
      <c r="E69">
        <v>54</v>
      </c>
      <c r="F69">
        <v>807</v>
      </c>
      <c r="G69">
        <v>4</v>
      </c>
      <c r="H69">
        <v>0</v>
      </c>
      <c r="I69">
        <v>115.28</v>
      </c>
      <c r="J69" s="2">
        <f>VLOOKUP(Table10[Year],Years[],2,FALSE)</f>
        <v>3</v>
      </c>
      <c r="K6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(65,3,154,115.28,54,807,4,0)</v>
      </c>
    </row>
    <row r="70" spans="1:11" x14ac:dyDescent="0.25">
      <c r="A70" t="s">
        <v>183</v>
      </c>
      <c r="B70" s="2">
        <f>VLOOKUP(A70,Players[Name]:Players[PlayerId],2,FALSE)</f>
        <v>65</v>
      </c>
      <c r="C70" s="16">
        <v>2014</v>
      </c>
      <c r="D70">
        <v>40</v>
      </c>
      <c r="E70">
        <v>85</v>
      </c>
      <c r="F70">
        <v>1133</v>
      </c>
      <c r="G70">
        <v>10</v>
      </c>
      <c r="H70">
        <v>0</v>
      </c>
      <c r="I70">
        <v>193.47</v>
      </c>
      <c r="J70" s="2">
        <f>VLOOKUP(Table10[Year],Years[],2,FALSE)</f>
        <v>4</v>
      </c>
      <c r="K7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(65,4,40,193.47,85,1133,10,0)</v>
      </c>
    </row>
    <row r="71" spans="1:11" x14ac:dyDescent="0.25">
      <c r="A71" t="s">
        <v>183</v>
      </c>
      <c r="B71" s="2">
        <f>VLOOKUP(A71,Players[Name]:Players[PlayerId],2,FALSE)</f>
        <v>65</v>
      </c>
      <c r="C71" s="16">
        <v>2013</v>
      </c>
      <c r="D71">
        <v>32</v>
      </c>
      <c r="E71">
        <v>89</v>
      </c>
      <c r="F71">
        <v>1421</v>
      </c>
      <c r="G71">
        <v>7</v>
      </c>
      <c r="H71">
        <v>1</v>
      </c>
      <c r="I71">
        <v>207.09</v>
      </c>
      <c r="J71" s="2">
        <f>VLOOKUP(Table10[Year],Years[],2,FALSE)</f>
        <v>5</v>
      </c>
      <c r="K7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(65,5,32,207.09,89,1421,7,1)</v>
      </c>
    </row>
    <row r="72" spans="1:11" x14ac:dyDescent="0.25">
      <c r="A72" t="s">
        <v>106</v>
      </c>
      <c r="B72" s="2">
        <f>VLOOKUP(A72,Players[Name]:Players[PlayerId],2,FALSE)</f>
        <v>67</v>
      </c>
      <c r="C72" s="16">
        <v>2017</v>
      </c>
      <c r="D72">
        <v>67</v>
      </c>
      <c r="E72">
        <v>93.2</v>
      </c>
      <c r="F72">
        <v>1156</v>
      </c>
      <c r="G72">
        <v>5.2</v>
      </c>
      <c r="H72">
        <v>0</v>
      </c>
      <c r="I72">
        <v>171.9</v>
      </c>
      <c r="J72" s="2">
        <f>VLOOKUP(Table10[Year],Years[],2,FALSE)</f>
        <v>1</v>
      </c>
      <c r="K7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(67,1,67,171.9,93.2,1156,5.2,0)</v>
      </c>
    </row>
    <row r="73" spans="1:11" x14ac:dyDescent="0.25">
      <c r="A73" t="s">
        <v>106</v>
      </c>
      <c r="B73" s="2">
        <f>VLOOKUP(A73,Players[Name]:Players[PlayerId],2,FALSE)</f>
        <v>67</v>
      </c>
      <c r="C73" s="16">
        <v>2015</v>
      </c>
      <c r="D73">
        <v>77</v>
      </c>
      <c r="E73">
        <v>90</v>
      </c>
      <c r="F73">
        <v>813</v>
      </c>
      <c r="G73">
        <v>6</v>
      </c>
      <c r="H73">
        <v>1</v>
      </c>
      <c r="I73">
        <v>160.07</v>
      </c>
      <c r="J73" s="2">
        <f>VLOOKUP(Table10[Year],Years[],2,FALSE)</f>
        <v>3</v>
      </c>
      <c r="K7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(67,3,77,160.07,90,813,6,1)</v>
      </c>
    </row>
    <row r="74" spans="1:11" x14ac:dyDescent="0.25">
      <c r="A74" t="s">
        <v>106</v>
      </c>
      <c r="B74" s="2">
        <f>VLOOKUP(A74,Players[Name]:Players[PlayerId],2,FALSE)</f>
        <v>67</v>
      </c>
      <c r="C74" s="16">
        <v>2014</v>
      </c>
      <c r="D74">
        <v>50</v>
      </c>
      <c r="E74">
        <v>99</v>
      </c>
      <c r="F74">
        <v>1331</v>
      </c>
      <c r="G74">
        <v>4</v>
      </c>
      <c r="H74">
        <v>0</v>
      </c>
      <c r="I74">
        <v>188.99</v>
      </c>
      <c r="J74" s="2">
        <f>VLOOKUP(Table10[Year],Years[],2,FALSE)</f>
        <v>4</v>
      </c>
      <c r="K7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(67,4,50,188.99,99,1331,4,0)</v>
      </c>
    </row>
    <row r="75" spans="1:11" x14ac:dyDescent="0.25">
      <c r="A75" t="s">
        <v>106</v>
      </c>
      <c r="B75" s="2">
        <f>VLOOKUP(A75,Players[Name]:Players[PlayerId],2,FALSE)</f>
        <v>67</v>
      </c>
      <c r="C75" s="16">
        <v>2013</v>
      </c>
      <c r="D75">
        <v>88</v>
      </c>
      <c r="E75">
        <v>64</v>
      </c>
      <c r="F75">
        <v>898</v>
      </c>
      <c r="G75">
        <v>5</v>
      </c>
      <c r="H75">
        <v>0</v>
      </c>
      <c r="I75">
        <v>132.22</v>
      </c>
      <c r="J75" s="2">
        <f>VLOOKUP(Table10[Year],Years[],2,FALSE)</f>
        <v>5</v>
      </c>
      <c r="K7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(67,5,88,132.22,64,898,5,0)</v>
      </c>
    </row>
    <row r="76" spans="1:11" x14ac:dyDescent="0.25">
      <c r="A76" t="s">
        <v>377</v>
      </c>
      <c r="B76" s="2">
        <f>VLOOKUP(A76,Players[Name]:Players[PlayerId],2,FALSE)</f>
        <v>72</v>
      </c>
      <c r="C76" s="16">
        <v>2017</v>
      </c>
      <c r="D76">
        <v>72</v>
      </c>
      <c r="E76">
        <v>74.3</v>
      </c>
      <c r="F76">
        <v>1012</v>
      </c>
      <c r="G76">
        <v>8.8000000000000007</v>
      </c>
      <c r="H76">
        <v>0.9</v>
      </c>
      <c r="I76">
        <v>165.68</v>
      </c>
      <c r="J76" s="2">
        <f>VLOOKUP(Table10[Year],Years[],2,FALSE)</f>
        <v>1</v>
      </c>
      <c r="K7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(72,1,72,165.68,74.3,1012,8.8,0.9)</v>
      </c>
    </row>
    <row r="77" spans="1:11" x14ac:dyDescent="0.25">
      <c r="A77" t="s">
        <v>377</v>
      </c>
      <c r="B77" s="2">
        <f>VLOOKUP(A77,Players[Name]:Players[PlayerId],2,FALSE)</f>
        <v>72</v>
      </c>
      <c r="C77" s="16">
        <v>2015</v>
      </c>
      <c r="D77">
        <v>227</v>
      </c>
      <c r="E77">
        <v>50</v>
      </c>
      <c r="F77">
        <v>483</v>
      </c>
      <c r="G77">
        <v>1</v>
      </c>
      <c r="H77">
        <v>0</v>
      </c>
      <c r="I77">
        <v>77.319999999999993</v>
      </c>
      <c r="J77" s="2">
        <f>VLOOKUP(Table10[Year],Years[],2,FALSE)</f>
        <v>3</v>
      </c>
      <c r="K7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(72,3,227,77.32,50,483,1,0)</v>
      </c>
    </row>
    <row r="78" spans="1:11" x14ac:dyDescent="0.25">
      <c r="A78" t="s">
        <v>377</v>
      </c>
      <c r="B78" s="2">
        <f>VLOOKUP(A78,Players[Name]:Players[PlayerId],2,FALSE)</f>
        <v>72</v>
      </c>
      <c r="C78" s="16">
        <v>2014</v>
      </c>
      <c r="D78">
        <v>227</v>
      </c>
      <c r="E78">
        <v>38</v>
      </c>
      <c r="F78">
        <v>446</v>
      </c>
      <c r="G78">
        <v>3</v>
      </c>
      <c r="H78">
        <v>0</v>
      </c>
      <c r="I78">
        <v>73.84</v>
      </c>
      <c r="J78" s="2">
        <f>VLOOKUP(Table10[Year],Years[],2,FALSE)</f>
        <v>4</v>
      </c>
      <c r="K7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(72,4,227,73.84,38,446,3,0)</v>
      </c>
    </row>
    <row r="79" spans="1:11" x14ac:dyDescent="0.25">
      <c r="A79" t="s">
        <v>383</v>
      </c>
      <c r="B79" s="2">
        <f>VLOOKUP(A79,Players[Name]:Players[PlayerId],2,FALSE)</f>
        <v>74</v>
      </c>
      <c r="C79" s="16">
        <v>2017</v>
      </c>
      <c r="D79">
        <v>74</v>
      </c>
      <c r="E79">
        <v>77.099999999999994</v>
      </c>
      <c r="F79">
        <v>1041</v>
      </c>
      <c r="G79">
        <v>7.7</v>
      </c>
      <c r="H79">
        <v>0</v>
      </c>
      <c r="I79">
        <v>164.94</v>
      </c>
      <c r="J79" s="2">
        <f>VLOOKUP(Table10[Year],Years[],2,FALSE)</f>
        <v>1</v>
      </c>
      <c r="K7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(74,1,74,164.94,77.1,1041,7.7,0)</v>
      </c>
    </row>
    <row r="80" spans="1:11" x14ac:dyDescent="0.25">
      <c r="A80" t="s">
        <v>383</v>
      </c>
      <c r="B80" s="2">
        <f>VLOOKUP(A80,Players[Name]:Players[PlayerId],2,FALSE)</f>
        <v>74</v>
      </c>
      <c r="C80" s="16">
        <v>2016</v>
      </c>
      <c r="D80">
        <v>87</v>
      </c>
      <c r="E80">
        <v>73</v>
      </c>
      <c r="F80">
        <v>883</v>
      </c>
      <c r="G80">
        <v>6</v>
      </c>
      <c r="H80">
        <v>0</v>
      </c>
      <c r="I80">
        <v>146.32</v>
      </c>
      <c r="J80" s="2">
        <f>VLOOKUP(Table10[Year],Years[],2,FALSE)</f>
        <v>2</v>
      </c>
      <c r="K8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(74,2,87,146.32,73,883,6,0)</v>
      </c>
    </row>
    <row r="81" spans="1:11" x14ac:dyDescent="0.25">
      <c r="A81" t="s">
        <v>383</v>
      </c>
      <c r="B81" s="2">
        <f>VLOOKUP(A81,Players[Name]:Players[PlayerId],2,FALSE)</f>
        <v>74</v>
      </c>
      <c r="C81" s="16">
        <v>2015</v>
      </c>
      <c r="D81">
        <v>28</v>
      </c>
      <c r="E81">
        <v>80</v>
      </c>
      <c r="F81">
        <v>1400</v>
      </c>
      <c r="G81">
        <v>14</v>
      </c>
      <c r="H81">
        <v>0</v>
      </c>
      <c r="I81">
        <v>235</v>
      </c>
      <c r="J81" s="2">
        <f>VLOOKUP(Table10[Year],Years[],2,FALSE)</f>
        <v>3</v>
      </c>
      <c r="K8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(74,3,28,235,80,1400,14,0)</v>
      </c>
    </row>
    <row r="82" spans="1:11" x14ac:dyDescent="0.25">
      <c r="A82" t="s">
        <v>383</v>
      </c>
      <c r="B82" s="2">
        <f>VLOOKUP(A82,Players[Name]:Players[PlayerId],2,FALSE)</f>
        <v>74</v>
      </c>
      <c r="C82" s="16">
        <v>2014</v>
      </c>
      <c r="D82">
        <v>203</v>
      </c>
      <c r="E82">
        <v>48</v>
      </c>
      <c r="F82">
        <v>548</v>
      </c>
      <c r="G82">
        <v>2</v>
      </c>
      <c r="H82">
        <v>0</v>
      </c>
      <c r="I82">
        <v>83.92</v>
      </c>
      <c r="J82" s="2">
        <f>VLOOKUP(Table10[Year],Years[],2,FALSE)</f>
        <v>4</v>
      </c>
      <c r="K8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(74,4,203,83.92,48,548,2,0)</v>
      </c>
    </row>
    <row r="83" spans="1:11" x14ac:dyDescent="0.25">
      <c r="A83" t="s">
        <v>387</v>
      </c>
      <c r="B83" s="2">
        <f>VLOOKUP(A83,Players[Name]:Players[PlayerId],2,FALSE)</f>
        <v>75</v>
      </c>
      <c r="C83" s="16">
        <v>2017</v>
      </c>
      <c r="D83">
        <v>75</v>
      </c>
      <c r="E83">
        <v>86.3</v>
      </c>
      <c r="F83">
        <v>1030</v>
      </c>
      <c r="G83">
        <v>5.4</v>
      </c>
      <c r="H83">
        <v>0</v>
      </c>
      <c r="I83">
        <v>164.27</v>
      </c>
      <c r="J83" s="2">
        <f>VLOOKUP(Table10[Year],Years[],2,FALSE)</f>
        <v>1</v>
      </c>
      <c r="K8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(75,1,75,164.27,86.3,1030,5.4,0)</v>
      </c>
    </row>
    <row r="84" spans="1:11" x14ac:dyDescent="0.25">
      <c r="A84" t="s">
        <v>387</v>
      </c>
      <c r="B84" s="2">
        <f>VLOOKUP(A84,Players[Name]:Players[PlayerId],2,FALSE)</f>
        <v>75</v>
      </c>
      <c r="C84" s="16">
        <v>2015</v>
      </c>
      <c r="D84">
        <v>41</v>
      </c>
      <c r="E84">
        <v>110</v>
      </c>
      <c r="F84">
        <v>1157</v>
      </c>
      <c r="G84">
        <v>4</v>
      </c>
      <c r="H84">
        <v>0</v>
      </c>
      <c r="I84">
        <v>203.61</v>
      </c>
      <c r="J84" s="2">
        <f>VLOOKUP(Table10[Year],Years[],2,FALSE)</f>
        <v>3</v>
      </c>
      <c r="K8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(75,3,41,203.61,110,1157,4,0)</v>
      </c>
    </row>
    <row r="85" spans="1:11" x14ac:dyDescent="0.25">
      <c r="A85" t="s">
        <v>387</v>
      </c>
      <c r="B85" s="2">
        <f>VLOOKUP(A85,Players[Name]:Players[PlayerId],2,FALSE)</f>
        <v>75</v>
      </c>
      <c r="C85" s="16">
        <v>2014</v>
      </c>
      <c r="D85">
        <v>135</v>
      </c>
      <c r="E85">
        <v>84</v>
      </c>
      <c r="F85">
        <v>758</v>
      </c>
      <c r="G85">
        <v>5</v>
      </c>
      <c r="H85">
        <v>4</v>
      </c>
      <c r="I85">
        <v>136.62</v>
      </c>
      <c r="J85" s="2">
        <f>VLOOKUP(Table10[Year],Years[],2,FALSE)</f>
        <v>4</v>
      </c>
      <c r="K8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(75,4,135,136.62,84,758,5,4)</v>
      </c>
    </row>
    <row r="86" spans="1:11" x14ac:dyDescent="0.25">
      <c r="A86" t="s">
        <v>57</v>
      </c>
      <c r="B86" s="2">
        <f>VLOOKUP(A86,Players[Name]:Players[PlayerId],2,FALSE)</f>
        <v>77</v>
      </c>
      <c r="C86" s="16">
        <v>2017</v>
      </c>
      <c r="D86">
        <v>77</v>
      </c>
      <c r="E86">
        <v>79.599999999999994</v>
      </c>
      <c r="F86">
        <v>919</v>
      </c>
      <c r="G86">
        <v>7.9</v>
      </c>
      <c r="H86">
        <v>0</v>
      </c>
      <c r="I86">
        <v>163.49</v>
      </c>
      <c r="J86" s="2">
        <f>VLOOKUP(Table10[Year],Years[],2,FALSE)</f>
        <v>1</v>
      </c>
      <c r="K8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(77,1,77,163.49,79.6,919,7.9,0)</v>
      </c>
    </row>
    <row r="87" spans="1:11" x14ac:dyDescent="0.25">
      <c r="A87" t="s">
        <v>57</v>
      </c>
      <c r="B87" s="2">
        <f>VLOOKUP(A87,Players[Name]:Players[PlayerId],2,FALSE)</f>
        <v>77</v>
      </c>
      <c r="C87" s="16">
        <v>2016</v>
      </c>
      <c r="D87">
        <v>166</v>
      </c>
      <c r="E87">
        <v>59</v>
      </c>
      <c r="F87">
        <v>788</v>
      </c>
      <c r="G87">
        <v>3</v>
      </c>
      <c r="H87">
        <v>0</v>
      </c>
      <c r="I87">
        <v>108.52</v>
      </c>
      <c r="J87" s="2">
        <f>VLOOKUP(Table10[Year],Years[],2,FALSE)</f>
        <v>2</v>
      </c>
      <c r="K8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(77,2,166,108.52,59,788,3,0)</v>
      </c>
    </row>
    <row r="88" spans="1:11" x14ac:dyDescent="0.25">
      <c r="A88" t="s">
        <v>57</v>
      </c>
      <c r="B88" s="2">
        <f>VLOOKUP(A88,Players[Name]:Players[PlayerId],2,FALSE)</f>
        <v>77</v>
      </c>
      <c r="C88" s="16">
        <v>2015</v>
      </c>
      <c r="D88">
        <v>22</v>
      </c>
      <c r="E88">
        <v>109</v>
      </c>
      <c r="F88">
        <v>1502</v>
      </c>
      <c r="G88">
        <v>14</v>
      </c>
      <c r="H88">
        <v>2</v>
      </c>
      <c r="I88">
        <v>249.08</v>
      </c>
      <c r="J88" s="2">
        <f>VLOOKUP(Table10[Year],Years[],2,FALSE)</f>
        <v>3</v>
      </c>
      <c r="K8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(77,3,22,249.08,109,1502,14,2)</v>
      </c>
    </row>
    <row r="89" spans="1:11" x14ac:dyDescent="0.25">
      <c r="A89" t="s">
        <v>57</v>
      </c>
      <c r="B89" s="2">
        <f>VLOOKUP(A89,Players[Name]:Players[PlayerId],2,FALSE)</f>
        <v>77</v>
      </c>
      <c r="C89" s="16">
        <v>2014</v>
      </c>
      <c r="D89">
        <v>94</v>
      </c>
      <c r="E89">
        <v>61</v>
      </c>
      <c r="F89">
        <v>721</v>
      </c>
      <c r="G89">
        <v>8</v>
      </c>
      <c r="H89">
        <v>1</v>
      </c>
      <c r="I89">
        <v>135.84</v>
      </c>
      <c r="J89" s="2">
        <f>VLOOKUP(Table10[Year],Years[],2,FALSE)</f>
        <v>4</v>
      </c>
      <c r="K8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(77,4,94,135.84,61,721,8,1)</v>
      </c>
    </row>
    <row r="90" spans="1:11" x14ac:dyDescent="0.25">
      <c r="A90" t="s">
        <v>57</v>
      </c>
      <c r="B90" s="2">
        <f>VLOOKUP(A90,Players[Name]:Players[PlayerId],2,FALSE)</f>
        <v>77</v>
      </c>
      <c r="C90" s="16">
        <v>2013</v>
      </c>
      <c r="D90">
        <v>22</v>
      </c>
      <c r="E90">
        <v>100</v>
      </c>
      <c r="F90">
        <v>1295</v>
      </c>
      <c r="G90">
        <v>12</v>
      </c>
      <c r="H90">
        <v>0</v>
      </c>
      <c r="I90">
        <v>227.8</v>
      </c>
      <c r="J90" s="2">
        <f>VLOOKUP(Table10[Year],Years[],2,FALSE)</f>
        <v>5</v>
      </c>
      <c r="K9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(77,5,22,227.8,100,1295,12,0)</v>
      </c>
    </row>
    <row r="91" spans="1:11" x14ac:dyDescent="0.25">
      <c r="A91" t="s">
        <v>283</v>
      </c>
      <c r="B91" s="2">
        <f>VLOOKUP(A91,Players[Name]:Players[PlayerId],2,FALSE)</f>
        <v>78</v>
      </c>
      <c r="C91" s="16">
        <v>2017</v>
      </c>
      <c r="D91">
        <v>78</v>
      </c>
      <c r="E91">
        <v>80.8</v>
      </c>
      <c r="F91">
        <v>1034</v>
      </c>
      <c r="G91">
        <v>6.6</v>
      </c>
      <c r="H91">
        <v>0</v>
      </c>
      <c r="I91">
        <v>163.43</v>
      </c>
      <c r="J91" s="2">
        <f>VLOOKUP(Table10[Year],Years[],2,FALSE)</f>
        <v>1</v>
      </c>
      <c r="K9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(78,1,78,163.43,80.8,1034,6.6,0)</v>
      </c>
    </row>
    <row r="92" spans="1:11" x14ac:dyDescent="0.25">
      <c r="A92" t="s">
        <v>283</v>
      </c>
      <c r="B92" s="2">
        <f>VLOOKUP(A92,Players[Name]:Players[PlayerId],2,FALSE)</f>
        <v>78</v>
      </c>
      <c r="C92" s="16">
        <v>2016</v>
      </c>
      <c r="D92">
        <v>101</v>
      </c>
      <c r="E92">
        <v>78</v>
      </c>
      <c r="F92">
        <v>954</v>
      </c>
      <c r="G92">
        <v>4</v>
      </c>
      <c r="H92">
        <v>0</v>
      </c>
      <c r="I92">
        <v>140.16</v>
      </c>
      <c r="J92" s="2">
        <f>VLOOKUP(Table10[Year],Years[],2,FALSE)</f>
        <v>2</v>
      </c>
      <c r="K9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(78,2,101,140.16,78,954,4,0)</v>
      </c>
    </row>
    <row r="93" spans="1:11" x14ac:dyDescent="0.25">
      <c r="A93" t="s">
        <v>283</v>
      </c>
      <c r="B93" s="2">
        <f>VLOOKUP(A93,Players[Name]:Players[PlayerId],2,FALSE)</f>
        <v>78</v>
      </c>
      <c r="C93" s="16">
        <v>2015</v>
      </c>
      <c r="D93">
        <v>21</v>
      </c>
      <c r="E93">
        <v>111</v>
      </c>
      <c r="F93">
        <v>1521</v>
      </c>
      <c r="G93">
        <v>11</v>
      </c>
      <c r="H93">
        <v>0</v>
      </c>
      <c r="I93">
        <v>249.84</v>
      </c>
      <c r="J93" s="2">
        <f>VLOOKUP(Table10[Year],Years[],2,FALSE)</f>
        <v>3</v>
      </c>
      <c r="K9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(78,3,21,249.84,111,1521,11,0)</v>
      </c>
    </row>
    <row r="94" spans="1:11" x14ac:dyDescent="0.25">
      <c r="A94" t="s">
        <v>283</v>
      </c>
      <c r="B94" s="2">
        <f>VLOOKUP(A94,Players[Name]:Players[PlayerId],2,FALSE)</f>
        <v>78</v>
      </c>
      <c r="C94" s="16">
        <v>2014</v>
      </c>
      <c r="D94">
        <v>53</v>
      </c>
      <c r="E94">
        <v>76</v>
      </c>
      <c r="F94">
        <v>1210</v>
      </c>
      <c r="G94">
        <v>6</v>
      </c>
      <c r="H94">
        <v>1</v>
      </c>
      <c r="I94">
        <v>163.4</v>
      </c>
      <c r="J94" s="2">
        <f>VLOOKUP(Table10[Year],Years[],2,FALSE)</f>
        <v>4</v>
      </c>
      <c r="K9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(78,4,53,163.4,76,1210,6,1)</v>
      </c>
    </row>
    <row r="95" spans="1:11" x14ac:dyDescent="0.25">
      <c r="A95" t="s">
        <v>283</v>
      </c>
      <c r="B95" s="2">
        <f>VLOOKUP(A95,Players[Name]:Players[PlayerId],2,FALSE)</f>
        <v>78</v>
      </c>
      <c r="C95" s="16">
        <v>2013</v>
      </c>
      <c r="D95">
        <v>152</v>
      </c>
      <c r="E95">
        <v>52</v>
      </c>
      <c r="F95">
        <v>802</v>
      </c>
      <c r="G95">
        <v>2</v>
      </c>
      <c r="H95">
        <v>1</v>
      </c>
      <c r="I95">
        <v>94.08</v>
      </c>
      <c r="J95" s="2">
        <f>VLOOKUP(Table10[Year],Years[],2,FALSE)</f>
        <v>5</v>
      </c>
      <c r="K9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(78,5,152,94.08,52,802,2,1)</v>
      </c>
    </row>
    <row r="96" spans="1:11" x14ac:dyDescent="0.25">
      <c r="A96" t="s">
        <v>465</v>
      </c>
      <c r="B96" s="2">
        <f>VLOOKUP(A96,Players[Name]:Players[PlayerId],2,FALSE)</f>
        <v>79</v>
      </c>
      <c r="C96" s="16">
        <v>2017</v>
      </c>
      <c r="D96">
        <v>79</v>
      </c>
      <c r="E96">
        <v>70.8</v>
      </c>
      <c r="F96">
        <v>998</v>
      </c>
      <c r="G96">
        <v>8.4</v>
      </c>
      <c r="H96">
        <v>0</v>
      </c>
      <c r="I96">
        <v>161.36000000000001</v>
      </c>
      <c r="J96" s="2">
        <f>VLOOKUP(Table10[Year],Years[],2,FALSE)</f>
        <v>1</v>
      </c>
      <c r="K9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(79,1,79,161.36,70.8,998,8.4,0)</v>
      </c>
    </row>
    <row r="97" spans="1:11" x14ac:dyDescent="0.25">
      <c r="A97" t="s">
        <v>465</v>
      </c>
      <c r="B97" s="2">
        <f>VLOOKUP(A97,Players[Name]:Players[PlayerId],2,FALSE)</f>
        <v>79</v>
      </c>
      <c r="C97" s="16">
        <v>2016</v>
      </c>
      <c r="D97">
        <v>100</v>
      </c>
      <c r="E97">
        <v>63</v>
      </c>
      <c r="F97">
        <v>941</v>
      </c>
      <c r="G97">
        <v>7</v>
      </c>
      <c r="H97">
        <v>1</v>
      </c>
      <c r="I97">
        <v>140.63999999999999</v>
      </c>
      <c r="J97" s="2">
        <f>VLOOKUP(Table10[Year],Years[],2,FALSE)</f>
        <v>2</v>
      </c>
      <c r="K9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(79,2,100,140.64,63,941,7,1)</v>
      </c>
    </row>
    <row r="98" spans="1:11" x14ac:dyDescent="0.25">
      <c r="A98" t="s">
        <v>465</v>
      </c>
      <c r="B98" s="2">
        <f>VLOOKUP(A98,Players[Name]:Players[PlayerId],2,FALSE)</f>
        <v>79</v>
      </c>
      <c r="C98" s="16">
        <v>2014</v>
      </c>
      <c r="D98">
        <v>56</v>
      </c>
      <c r="E98">
        <v>73</v>
      </c>
      <c r="F98">
        <v>1008</v>
      </c>
      <c r="G98">
        <v>9</v>
      </c>
      <c r="H98">
        <v>1</v>
      </c>
      <c r="I98">
        <v>165.32</v>
      </c>
      <c r="J98" s="2">
        <f>VLOOKUP(Table10[Year],Years[],2,FALSE)</f>
        <v>4</v>
      </c>
      <c r="K9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(79,4,56,165.32,73,1008,9,1)</v>
      </c>
    </row>
    <row r="99" spans="1:11" x14ac:dyDescent="0.25">
      <c r="A99" t="s">
        <v>512</v>
      </c>
      <c r="B99" s="2">
        <f>VLOOKUP(A99,Players[Name]:Players[PlayerId],2,FALSE)</f>
        <v>84</v>
      </c>
      <c r="C99" s="16">
        <v>2017</v>
      </c>
      <c r="D99">
        <v>84</v>
      </c>
      <c r="E99">
        <v>85</v>
      </c>
      <c r="F99">
        <v>1010</v>
      </c>
      <c r="G99">
        <v>5.3</v>
      </c>
      <c r="H99">
        <v>0</v>
      </c>
      <c r="I99">
        <v>158.78</v>
      </c>
      <c r="J99" s="2">
        <f>VLOOKUP(Table10[Year],Years[],2,FALSE)</f>
        <v>1</v>
      </c>
      <c r="K9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(84,1,84,158.78,85,1010,5.3,0)</v>
      </c>
    </row>
    <row r="100" spans="1:11" x14ac:dyDescent="0.25">
      <c r="A100" t="s">
        <v>512</v>
      </c>
      <c r="B100" s="2">
        <f>VLOOKUP(A100,Players[Name]:Players[PlayerId],2,FALSE)</f>
        <v>84</v>
      </c>
      <c r="C100" s="16">
        <v>2016</v>
      </c>
      <c r="D100">
        <v>84</v>
      </c>
      <c r="E100">
        <v>84</v>
      </c>
      <c r="F100">
        <v>903</v>
      </c>
      <c r="G100">
        <v>3</v>
      </c>
      <c r="H100">
        <v>0</v>
      </c>
      <c r="I100">
        <v>149.37</v>
      </c>
      <c r="J100" s="2">
        <f>VLOOKUP(Table10[Year],Years[],2,FALSE)</f>
        <v>2</v>
      </c>
      <c r="K10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(84,2,84,149.37,84,903,3,0)</v>
      </c>
    </row>
    <row r="101" spans="1:11" x14ac:dyDescent="0.25">
      <c r="A101" t="s">
        <v>512</v>
      </c>
      <c r="B101" s="2">
        <f>VLOOKUP(A101,Players[Name]:Players[PlayerId],2,FALSE)</f>
        <v>84</v>
      </c>
      <c r="C101" s="16">
        <v>2015</v>
      </c>
      <c r="D101">
        <v>173</v>
      </c>
      <c r="E101">
        <v>52</v>
      </c>
      <c r="F101">
        <v>720</v>
      </c>
      <c r="G101">
        <v>4</v>
      </c>
      <c r="H101">
        <v>0</v>
      </c>
      <c r="I101">
        <v>106.2</v>
      </c>
      <c r="J101" s="2">
        <f>VLOOKUP(Table10[Year],Years[],2,FALSE)</f>
        <v>3</v>
      </c>
      <c r="K10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(84,3,173,106.2,52,720,4,0)</v>
      </c>
    </row>
    <row r="102" spans="1:11" x14ac:dyDescent="0.25">
      <c r="A102" t="s">
        <v>1139</v>
      </c>
      <c r="B102" s="2">
        <f>VLOOKUP(A102,Players[Name]:Players[PlayerId],2,FALSE)</f>
        <v>85</v>
      </c>
      <c r="C102" s="16">
        <v>2017</v>
      </c>
      <c r="D102">
        <v>85</v>
      </c>
      <c r="E102">
        <v>77.8</v>
      </c>
      <c r="F102">
        <v>1037</v>
      </c>
      <c r="G102">
        <v>5.7</v>
      </c>
      <c r="H102">
        <v>0</v>
      </c>
      <c r="I102">
        <v>158.06</v>
      </c>
      <c r="J102" s="2">
        <f>VLOOKUP(Table10[Year],Years[],2,FALSE)</f>
        <v>1</v>
      </c>
      <c r="K10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(85,1,85,158.06,77.8,1037,5.7,0)</v>
      </c>
    </row>
    <row r="103" spans="1:11" x14ac:dyDescent="0.25">
      <c r="A103" t="s">
        <v>1139</v>
      </c>
      <c r="B103" s="2">
        <f>VLOOKUP(A103,Players[Name]:Players[PlayerId],2,FALSE)</f>
        <v>85</v>
      </c>
      <c r="C103" s="16">
        <v>2016</v>
      </c>
      <c r="D103">
        <v>237</v>
      </c>
      <c r="E103">
        <v>42</v>
      </c>
      <c r="F103">
        <v>587</v>
      </c>
      <c r="G103">
        <v>2</v>
      </c>
      <c r="H103">
        <v>1</v>
      </c>
      <c r="I103">
        <v>78.33</v>
      </c>
      <c r="J103" s="2">
        <f>VLOOKUP(Table10[Year],Years[],2,FALSE)</f>
        <v>2</v>
      </c>
      <c r="K10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(85,2,237,78.33,42,587,2,1)</v>
      </c>
    </row>
    <row r="104" spans="1:11" x14ac:dyDescent="0.25">
      <c r="A104" t="s">
        <v>44</v>
      </c>
      <c r="B104" s="2">
        <f>VLOOKUP(A104,Players[Name]:Players[PlayerId],2,FALSE)</f>
        <v>86</v>
      </c>
      <c r="C104" s="16">
        <v>2017</v>
      </c>
      <c r="D104">
        <v>86</v>
      </c>
      <c r="E104">
        <v>66.900000000000006</v>
      </c>
      <c r="F104">
        <v>1117</v>
      </c>
      <c r="G104">
        <v>7.8</v>
      </c>
      <c r="H104">
        <v>2.2000000000000002</v>
      </c>
      <c r="I104">
        <v>156.68</v>
      </c>
      <c r="J104" s="2">
        <f>VLOOKUP(Table10[Year],Years[],2,FALSE)</f>
        <v>1</v>
      </c>
      <c r="K10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(86,1,86,156.68,66.9,1117,7.8,2.2)</v>
      </c>
    </row>
    <row r="105" spans="1:11" x14ac:dyDescent="0.25">
      <c r="A105" t="s">
        <v>44</v>
      </c>
      <c r="B105" s="2">
        <f>VLOOKUP(A105,Players[Name]:Players[PlayerId],2,FALSE)</f>
        <v>86</v>
      </c>
      <c r="C105" s="16">
        <v>2016</v>
      </c>
      <c r="D105">
        <v>145</v>
      </c>
      <c r="E105">
        <v>56</v>
      </c>
      <c r="F105">
        <v>1005</v>
      </c>
      <c r="G105">
        <v>4</v>
      </c>
      <c r="H105">
        <v>0</v>
      </c>
      <c r="I105">
        <v>120.2</v>
      </c>
      <c r="J105" s="2">
        <f>VLOOKUP(Table10[Year],Years[],2,FALSE)</f>
        <v>2</v>
      </c>
      <c r="K10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(86,2,145,120.2,56,1005,4,0)</v>
      </c>
    </row>
    <row r="106" spans="1:11" x14ac:dyDescent="0.25">
      <c r="A106" t="s">
        <v>44</v>
      </c>
      <c r="B106" s="2">
        <f>VLOOKUP(A106,Players[Name]:Players[PlayerId],2,FALSE)</f>
        <v>86</v>
      </c>
      <c r="C106" s="16">
        <v>2015</v>
      </c>
      <c r="D106">
        <v>223</v>
      </c>
      <c r="E106">
        <v>30</v>
      </c>
      <c r="F106">
        <v>528</v>
      </c>
      <c r="G106">
        <v>4</v>
      </c>
      <c r="H106">
        <v>1</v>
      </c>
      <c r="I106">
        <v>78.12</v>
      </c>
      <c r="J106" s="2">
        <f>VLOOKUP(Table10[Year],Years[],2,FALSE)</f>
        <v>3</v>
      </c>
      <c r="K10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(86,3,223,78.12,30,528,4,1)</v>
      </c>
    </row>
    <row r="107" spans="1:11" x14ac:dyDescent="0.25">
      <c r="A107" t="s">
        <v>44</v>
      </c>
      <c r="B107" s="2">
        <f>VLOOKUP(A107,Players[Name]:Players[PlayerId],2,FALSE)</f>
        <v>86</v>
      </c>
      <c r="C107" s="16">
        <v>2014</v>
      </c>
      <c r="D107">
        <v>54</v>
      </c>
      <c r="E107">
        <v>56</v>
      </c>
      <c r="F107">
        <v>1169</v>
      </c>
      <c r="G107">
        <v>6</v>
      </c>
      <c r="H107">
        <v>0</v>
      </c>
      <c r="I107">
        <v>145.11000000000001</v>
      </c>
      <c r="J107" s="2">
        <f>VLOOKUP(Table10[Year],Years[],2,FALSE)</f>
        <v>4</v>
      </c>
      <c r="K10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(86,4,54,145.11,56,1169,6,0)</v>
      </c>
    </row>
    <row r="108" spans="1:11" x14ac:dyDescent="0.25">
      <c r="A108" t="s">
        <v>44</v>
      </c>
      <c r="B108" s="2">
        <f>VLOOKUP(A108,Players[Name]:Players[PlayerId],2,FALSE)</f>
        <v>86</v>
      </c>
      <c r="C108" s="16">
        <v>2013</v>
      </c>
      <c r="D108">
        <v>37</v>
      </c>
      <c r="E108">
        <v>82</v>
      </c>
      <c r="F108">
        <v>1332</v>
      </c>
      <c r="G108">
        <v>9</v>
      </c>
      <c r="H108">
        <v>0</v>
      </c>
      <c r="I108">
        <v>205.13</v>
      </c>
      <c r="J108" s="2">
        <f>VLOOKUP(Table10[Year],Years[],2,FALSE)</f>
        <v>5</v>
      </c>
      <c r="K10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(86,5,37,205.13,82,1332,9,0)</v>
      </c>
    </row>
    <row r="109" spans="1:11" x14ac:dyDescent="0.25">
      <c r="A109" t="s">
        <v>419</v>
      </c>
      <c r="B109" s="2">
        <f>VLOOKUP(A109,Players[Name]:Players[PlayerId],2,FALSE)</f>
        <v>88</v>
      </c>
      <c r="C109" s="16">
        <v>2017</v>
      </c>
      <c r="D109">
        <v>88</v>
      </c>
      <c r="E109">
        <v>70</v>
      </c>
      <c r="F109">
        <v>953</v>
      </c>
      <c r="G109">
        <v>7.9</v>
      </c>
      <c r="H109">
        <v>0</v>
      </c>
      <c r="I109">
        <v>155.49</v>
      </c>
      <c r="J109" s="2">
        <f>VLOOKUP(Table10[Year],Years[],2,FALSE)</f>
        <v>1</v>
      </c>
      <c r="K10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(88,1,88,155.49,70,953,7.9,0)</v>
      </c>
    </row>
    <row r="110" spans="1:11" x14ac:dyDescent="0.25">
      <c r="A110" t="s">
        <v>419</v>
      </c>
      <c r="B110" s="2">
        <f>VLOOKUP(A110,Players[Name]:Players[PlayerId],2,FALSE)</f>
        <v>88</v>
      </c>
      <c r="C110" s="16">
        <v>2016</v>
      </c>
      <c r="D110">
        <v>225</v>
      </c>
      <c r="E110">
        <v>30</v>
      </c>
      <c r="F110">
        <v>307</v>
      </c>
      <c r="G110">
        <v>7</v>
      </c>
      <c r="H110">
        <v>0</v>
      </c>
      <c r="I110">
        <v>84.48</v>
      </c>
      <c r="J110" s="2">
        <f>VLOOKUP(Table10[Year],Years[],2,FALSE)</f>
        <v>2</v>
      </c>
      <c r="K11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(88,2,225,84.48,30,307,7,0)</v>
      </c>
    </row>
    <row r="111" spans="1:11" x14ac:dyDescent="0.25">
      <c r="A111" t="s">
        <v>419</v>
      </c>
      <c r="B111" s="2">
        <f>VLOOKUP(A111,Players[Name]:Players[PlayerId],2,FALSE)</f>
        <v>88</v>
      </c>
      <c r="C111" s="16">
        <v>2015</v>
      </c>
      <c r="D111">
        <v>130</v>
      </c>
      <c r="E111">
        <v>64</v>
      </c>
      <c r="F111">
        <v>733</v>
      </c>
      <c r="G111">
        <v>6</v>
      </c>
      <c r="H111">
        <v>0</v>
      </c>
      <c r="I111">
        <v>129.32</v>
      </c>
      <c r="J111" s="2">
        <f>VLOOKUP(Table10[Year],Years[],2,FALSE)</f>
        <v>3</v>
      </c>
      <c r="K11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(88,3,130,129.32,64,733,6,0)</v>
      </c>
    </row>
    <row r="112" spans="1:11" x14ac:dyDescent="0.25">
      <c r="A112" t="s">
        <v>419</v>
      </c>
      <c r="B112" s="2">
        <f>VLOOKUP(A112,Players[Name]:Players[PlayerId],2,FALSE)</f>
        <v>88</v>
      </c>
      <c r="C112" s="16">
        <v>2014</v>
      </c>
      <c r="D112">
        <v>224</v>
      </c>
      <c r="E112">
        <v>32</v>
      </c>
      <c r="F112">
        <v>444</v>
      </c>
      <c r="G112">
        <v>3</v>
      </c>
      <c r="H112">
        <v>0</v>
      </c>
      <c r="I112">
        <v>69.61</v>
      </c>
      <c r="J112" s="2">
        <f>VLOOKUP(Table10[Year],Years[],2,FALSE)</f>
        <v>4</v>
      </c>
      <c r="K11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(88,4,224,69.61,32,444,3,0)</v>
      </c>
    </row>
    <row r="113" spans="1:11" x14ac:dyDescent="0.25">
      <c r="A113" t="s">
        <v>493</v>
      </c>
      <c r="B113" s="2">
        <f>VLOOKUP(A113,Players[Name]:Players[PlayerId],2,FALSE)</f>
        <v>92</v>
      </c>
      <c r="C113" s="16">
        <v>2017</v>
      </c>
      <c r="D113">
        <v>92</v>
      </c>
      <c r="E113">
        <v>67.599999999999994</v>
      </c>
      <c r="F113">
        <v>945</v>
      </c>
      <c r="G113">
        <v>8.1999999999999993</v>
      </c>
      <c r="H113">
        <v>0</v>
      </c>
      <c r="I113">
        <v>154.5</v>
      </c>
      <c r="J113" s="2">
        <f>VLOOKUP(Table10[Year],Years[],2,FALSE)</f>
        <v>1</v>
      </c>
      <c r="K11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(92,1,92,154.5,67.6,945,8.2,0)</v>
      </c>
    </row>
    <row r="114" spans="1:11" x14ac:dyDescent="0.25">
      <c r="A114" t="s">
        <v>401</v>
      </c>
      <c r="B114" s="2">
        <f>VLOOKUP(A114,Players[Name]:Players[PlayerId],2,FALSE)</f>
        <v>93</v>
      </c>
      <c r="C114" s="16">
        <v>2017</v>
      </c>
      <c r="D114">
        <v>93</v>
      </c>
      <c r="E114">
        <v>68.8</v>
      </c>
      <c r="F114">
        <v>969</v>
      </c>
      <c r="G114">
        <v>7.7</v>
      </c>
      <c r="H114">
        <v>0</v>
      </c>
      <c r="I114">
        <v>154.01</v>
      </c>
      <c r="J114" s="2">
        <f>VLOOKUP(Table10[Year],Years[],2,FALSE)</f>
        <v>1</v>
      </c>
      <c r="K11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(93,1,93,154.01,68.8,969,7.7,0)</v>
      </c>
    </row>
    <row r="115" spans="1:11" x14ac:dyDescent="0.25">
      <c r="A115" t="s">
        <v>401</v>
      </c>
      <c r="B115" s="2">
        <f>VLOOKUP(A115,Players[Name]:Players[PlayerId],2,FALSE)</f>
        <v>93</v>
      </c>
      <c r="C115" s="16">
        <v>2016</v>
      </c>
      <c r="D115">
        <v>164</v>
      </c>
      <c r="E115">
        <v>56</v>
      </c>
      <c r="F115">
        <v>744</v>
      </c>
      <c r="G115">
        <v>4</v>
      </c>
      <c r="H115">
        <v>0</v>
      </c>
      <c r="I115">
        <v>109.76</v>
      </c>
      <c r="J115" s="2">
        <f>VLOOKUP(Table10[Year],Years[],2,FALSE)</f>
        <v>2</v>
      </c>
      <c r="K11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(93,2,164,109.76,56,744,4,0)</v>
      </c>
    </row>
    <row r="116" spans="1:11" x14ac:dyDescent="0.25">
      <c r="A116" t="s">
        <v>401</v>
      </c>
      <c r="B116" s="2">
        <f>VLOOKUP(A116,Players[Name]:Players[PlayerId],2,FALSE)</f>
        <v>93</v>
      </c>
      <c r="C116" s="16">
        <v>2015</v>
      </c>
      <c r="D116">
        <v>255</v>
      </c>
      <c r="E116">
        <v>26</v>
      </c>
      <c r="F116">
        <v>494</v>
      </c>
      <c r="G116">
        <v>3</v>
      </c>
      <c r="H116">
        <v>0</v>
      </c>
      <c r="I116">
        <v>63.76</v>
      </c>
      <c r="J116" s="2">
        <f>VLOOKUP(Table10[Year],Years[],2,FALSE)</f>
        <v>3</v>
      </c>
      <c r="K11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(93,3,255,63.76,26,494,3,0)</v>
      </c>
    </row>
    <row r="117" spans="1:11" x14ac:dyDescent="0.25">
      <c r="A117" t="s">
        <v>372</v>
      </c>
      <c r="B117" s="2">
        <f>VLOOKUP(A117,Players[Name]:Players[PlayerId],2,FALSE)</f>
        <v>94</v>
      </c>
      <c r="C117" s="16">
        <v>2017</v>
      </c>
      <c r="D117">
        <v>94</v>
      </c>
      <c r="E117">
        <v>76.099999999999994</v>
      </c>
      <c r="F117">
        <v>976</v>
      </c>
      <c r="G117">
        <v>6.4</v>
      </c>
      <c r="H117">
        <v>0</v>
      </c>
      <c r="I117">
        <v>153.76</v>
      </c>
      <c r="J117" s="2">
        <f>VLOOKUP(Table10[Year],Years[],2,FALSE)</f>
        <v>1</v>
      </c>
      <c r="K11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(94,1,94,153.76,76.1,976,6.4,0)</v>
      </c>
    </row>
    <row r="118" spans="1:11" x14ac:dyDescent="0.25">
      <c r="A118" t="s">
        <v>372</v>
      </c>
      <c r="B118" s="2">
        <f>VLOOKUP(A118,Players[Name]:Players[PlayerId],2,FALSE)</f>
        <v>94</v>
      </c>
      <c r="C118" s="16">
        <v>2016</v>
      </c>
      <c r="D118">
        <v>140</v>
      </c>
      <c r="E118">
        <v>73</v>
      </c>
      <c r="F118">
        <v>804</v>
      </c>
      <c r="G118">
        <v>3</v>
      </c>
      <c r="H118">
        <v>0</v>
      </c>
      <c r="I118">
        <v>123.16</v>
      </c>
      <c r="J118" s="2">
        <f>VLOOKUP(Table10[Year],Years[],2,FALSE)</f>
        <v>2</v>
      </c>
      <c r="K11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(94,2,140,123.16,73,804,3,0)</v>
      </c>
    </row>
    <row r="119" spans="1:11" x14ac:dyDescent="0.25">
      <c r="A119" t="s">
        <v>372</v>
      </c>
      <c r="B119" s="2">
        <f>VLOOKUP(A119,Players[Name]:Players[PlayerId],2,FALSE)</f>
        <v>94</v>
      </c>
      <c r="C119" s="16">
        <v>2015</v>
      </c>
      <c r="D119">
        <v>65</v>
      </c>
      <c r="E119">
        <v>85</v>
      </c>
      <c r="F119">
        <v>997</v>
      </c>
      <c r="G119">
        <v>8</v>
      </c>
      <c r="H119">
        <v>1</v>
      </c>
      <c r="I119">
        <v>175.88</v>
      </c>
      <c r="J119" s="2">
        <f>VLOOKUP(Table10[Year],Years[],2,FALSE)</f>
        <v>3</v>
      </c>
      <c r="K11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(94,3,65,175.88,85,997,8,1)</v>
      </c>
    </row>
    <row r="120" spans="1:11" x14ac:dyDescent="0.25">
      <c r="A120" t="s">
        <v>372</v>
      </c>
      <c r="B120" s="2">
        <f>VLOOKUP(A120,Players[Name]:Players[PlayerId],2,FALSE)</f>
        <v>94</v>
      </c>
      <c r="C120" s="16">
        <v>2014</v>
      </c>
      <c r="D120">
        <v>72</v>
      </c>
      <c r="E120">
        <v>67</v>
      </c>
      <c r="F120">
        <v>872</v>
      </c>
      <c r="G120">
        <v>8</v>
      </c>
      <c r="H120">
        <v>0</v>
      </c>
      <c r="I120">
        <v>149.88</v>
      </c>
      <c r="J120" s="2">
        <f>VLOOKUP(Table10[Year],Years[],2,FALSE)</f>
        <v>4</v>
      </c>
      <c r="K12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(94,4,72,149.88,67,872,8,0)</v>
      </c>
    </row>
    <row r="121" spans="1:11" x14ac:dyDescent="0.25">
      <c r="A121" t="s">
        <v>389</v>
      </c>
      <c r="B121" s="2">
        <f>VLOOKUP(A121,Players[Name]:Players[PlayerId],2,FALSE)</f>
        <v>95</v>
      </c>
      <c r="C121" s="16">
        <v>2017</v>
      </c>
      <c r="D121">
        <v>95</v>
      </c>
      <c r="E121">
        <v>68.8</v>
      </c>
      <c r="F121">
        <v>1011</v>
      </c>
      <c r="G121">
        <v>7.3</v>
      </c>
      <c r="H121">
        <v>0</v>
      </c>
      <c r="I121">
        <v>153.08000000000001</v>
      </c>
      <c r="J121" s="2">
        <f>VLOOKUP(Table10[Year],Years[],2,FALSE)</f>
        <v>1</v>
      </c>
      <c r="K12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(95,1,95,153.08,68.8,1011,7.3,0)</v>
      </c>
    </row>
    <row r="122" spans="1:11" x14ac:dyDescent="0.25">
      <c r="A122" t="s">
        <v>389</v>
      </c>
      <c r="B122" s="2">
        <f>VLOOKUP(A122,Players[Name]:Players[PlayerId],2,FALSE)</f>
        <v>95</v>
      </c>
      <c r="C122" s="16">
        <v>2016</v>
      </c>
      <c r="D122">
        <v>248</v>
      </c>
      <c r="E122">
        <v>39</v>
      </c>
      <c r="F122">
        <v>517</v>
      </c>
      <c r="G122">
        <v>2</v>
      </c>
      <c r="H122">
        <v>0</v>
      </c>
      <c r="I122">
        <v>72.430000000000007</v>
      </c>
      <c r="J122" s="2">
        <f>VLOOKUP(Table10[Year],Years[],2,FALSE)</f>
        <v>2</v>
      </c>
      <c r="K12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(95,2,248,72.43,39,517,2,0)</v>
      </c>
    </row>
    <row r="123" spans="1:11" x14ac:dyDescent="0.25">
      <c r="A123" t="s">
        <v>389</v>
      </c>
      <c r="B123" s="2">
        <f>VLOOKUP(A123,Players[Name]:Players[PlayerId],2,FALSE)</f>
        <v>95</v>
      </c>
      <c r="C123" s="16">
        <v>2015</v>
      </c>
      <c r="D123">
        <v>89</v>
      </c>
      <c r="E123">
        <v>65</v>
      </c>
      <c r="F123">
        <v>1003</v>
      </c>
      <c r="G123">
        <v>7</v>
      </c>
      <c r="H123">
        <v>1</v>
      </c>
      <c r="I123">
        <v>151.97</v>
      </c>
      <c r="J123" s="2">
        <f>VLOOKUP(Table10[Year],Years[],2,FALSE)</f>
        <v>3</v>
      </c>
      <c r="K12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(95,3,89,151.97,65,1003,7,1)</v>
      </c>
    </row>
    <row r="124" spans="1:11" x14ac:dyDescent="0.25">
      <c r="A124" t="s">
        <v>389</v>
      </c>
      <c r="B124" s="2">
        <f>VLOOKUP(A124,Players[Name]:Players[PlayerId],2,FALSE)</f>
        <v>95</v>
      </c>
      <c r="C124" s="16">
        <v>2014</v>
      </c>
      <c r="D124">
        <v>129</v>
      </c>
      <c r="E124">
        <v>48</v>
      </c>
      <c r="F124">
        <v>696</v>
      </c>
      <c r="G124">
        <v>5</v>
      </c>
      <c r="H124">
        <v>0</v>
      </c>
      <c r="I124">
        <v>106.29</v>
      </c>
      <c r="J124" s="2">
        <f>VLOOKUP(Table10[Year],Years[],2,FALSE)</f>
        <v>4</v>
      </c>
      <c r="K12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(95,4,129,106.29,48,696,5,0)</v>
      </c>
    </row>
    <row r="125" spans="1:11" x14ac:dyDescent="0.25">
      <c r="A125" t="s">
        <v>22</v>
      </c>
      <c r="B125" s="2">
        <f>VLOOKUP(A125,Players[Name]:Players[PlayerId],2,FALSE)</f>
        <v>98</v>
      </c>
      <c r="C125" s="16">
        <v>2017</v>
      </c>
      <c r="D125">
        <v>98</v>
      </c>
      <c r="E125">
        <v>84</v>
      </c>
      <c r="F125">
        <v>901</v>
      </c>
      <c r="G125">
        <v>4.9000000000000004</v>
      </c>
      <c r="H125">
        <v>0</v>
      </c>
      <c r="I125">
        <v>151.62</v>
      </c>
      <c r="J125" s="2">
        <f>VLOOKUP(Table10[Year],Years[],2,FALSE)</f>
        <v>1</v>
      </c>
      <c r="K12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(98,1,98,151.62,84,901,4.9,0)</v>
      </c>
    </row>
    <row r="126" spans="1:11" x14ac:dyDescent="0.25">
      <c r="A126" t="s">
        <v>22</v>
      </c>
      <c r="B126" s="2">
        <f>VLOOKUP(A126,Players[Name]:Players[PlayerId],2,FALSE)</f>
        <v>98</v>
      </c>
      <c r="C126" s="16">
        <v>2015</v>
      </c>
      <c r="D126">
        <v>36</v>
      </c>
      <c r="E126">
        <v>109</v>
      </c>
      <c r="F126">
        <v>1215</v>
      </c>
      <c r="G126">
        <v>9</v>
      </c>
      <c r="H126">
        <v>2</v>
      </c>
      <c r="I126">
        <v>207.6</v>
      </c>
      <c r="J126" s="2">
        <f>VLOOKUP(Table10[Year],Years[],2,FALSE)</f>
        <v>3</v>
      </c>
      <c r="K12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(98,3,36,207.6,109,1215,9,2)</v>
      </c>
    </row>
    <row r="127" spans="1:11" x14ac:dyDescent="0.25">
      <c r="A127" t="s">
        <v>22</v>
      </c>
      <c r="B127" s="2">
        <f>VLOOKUP(A127,Players[Name]:Players[PlayerId],2,FALSE)</f>
        <v>98</v>
      </c>
      <c r="C127" s="16">
        <v>2014</v>
      </c>
      <c r="D127">
        <v>155</v>
      </c>
      <c r="E127">
        <v>63</v>
      </c>
      <c r="F127">
        <v>784</v>
      </c>
      <c r="G127">
        <v>2</v>
      </c>
      <c r="H127">
        <v>1</v>
      </c>
      <c r="I127">
        <v>109.36</v>
      </c>
      <c r="J127" s="2">
        <f>VLOOKUP(Table10[Year],Years[],2,FALSE)</f>
        <v>4</v>
      </c>
      <c r="K12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(98,4,155,109.36,63,784,2,1)</v>
      </c>
    </row>
    <row r="128" spans="1:11" x14ac:dyDescent="0.25">
      <c r="A128" t="s">
        <v>22</v>
      </c>
      <c r="B128" s="2">
        <f>VLOOKUP(A128,Players[Name]:Players[PlayerId],2,FALSE)</f>
        <v>98</v>
      </c>
      <c r="C128" s="16">
        <v>2013</v>
      </c>
      <c r="D128">
        <v>57</v>
      </c>
      <c r="E128">
        <v>82</v>
      </c>
      <c r="F128">
        <v>954</v>
      </c>
      <c r="G128">
        <v>10</v>
      </c>
      <c r="H128">
        <v>1</v>
      </c>
      <c r="I128">
        <v>179.06</v>
      </c>
      <c r="J128" s="2">
        <f>VLOOKUP(Table10[Year],Years[],2,FALSE)</f>
        <v>5</v>
      </c>
      <c r="K12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(98,5,57,179.06,82,954,10,1)</v>
      </c>
    </row>
    <row r="129" spans="1:11" x14ac:dyDescent="0.25">
      <c r="A129" t="s">
        <v>502</v>
      </c>
      <c r="B129" s="2">
        <f>VLOOKUP(A129,Players[Name]:Players[PlayerId],2,FALSE)</f>
        <v>100</v>
      </c>
      <c r="C129" s="16">
        <v>2017</v>
      </c>
      <c r="D129">
        <v>100</v>
      </c>
      <c r="E129">
        <v>78.2</v>
      </c>
      <c r="F129">
        <v>982</v>
      </c>
      <c r="G129">
        <v>5.0999999999999996</v>
      </c>
      <c r="H129">
        <v>0</v>
      </c>
      <c r="I129">
        <v>150.08000000000001</v>
      </c>
      <c r="J129" s="2">
        <f>VLOOKUP(Table10[Year],Years[],2,FALSE)</f>
        <v>1</v>
      </c>
      <c r="K12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(100,1,100,150.08,78.2,982,5.1,0)</v>
      </c>
    </row>
    <row r="130" spans="1:11" x14ac:dyDescent="0.25">
      <c r="A130" t="s">
        <v>502</v>
      </c>
      <c r="B130" s="2">
        <f>VLOOKUP(A130,Players[Name]:Players[PlayerId],2,FALSE)</f>
        <v>100</v>
      </c>
      <c r="C130" s="16">
        <v>2016</v>
      </c>
      <c r="D130">
        <v>99</v>
      </c>
      <c r="E130">
        <v>67</v>
      </c>
      <c r="F130">
        <v>847</v>
      </c>
      <c r="G130">
        <v>7</v>
      </c>
      <c r="H130">
        <v>1</v>
      </c>
      <c r="I130">
        <v>141.28</v>
      </c>
      <c r="J130" s="2">
        <f>VLOOKUP(Table10[Year],Years[],2,FALSE)</f>
        <v>2</v>
      </c>
      <c r="K13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(100,2,99,141.28,67,847,7,1)</v>
      </c>
    </row>
    <row r="131" spans="1:11" x14ac:dyDescent="0.25">
      <c r="A131" t="s">
        <v>502</v>
      </c>
      <c r="B131" s="2">
        <f>VLOOKUP(A131,Players[Name]:Players[PlayerId],2,FALSE)</f>
        <v>100</v>
      </c>
      <c r="C131" s="16">
        <v>2015</v>
      </c>
      <c r="D131">
        <v>186</v>
      </c>
      <c r="E131">
        <v>59</v>
      </c>
      <c r="F131">
        <v>604</v>
      </c>
      <c r="G131">
        <v>2</v>
      </c>
      <c r="H131">
        <v>1</v>
      </c>
      <c r="I131">
        <v>97.76</v>
      </c>
      <c r="J131" s="2">
        <f>VLOOKUP(Table10[Year],Years[],2,FALSE)</f>
        <v>3</v>
      </c>
      <c r="K13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(100,3,186,97.76,59,604,2,1)</v>
      </c>
    </row>
    <row r="132" spans="1:11" x14ac:dyDescent="0.25">
      <c r="A132" t="s">
        <v>92</v>
      </c>
      <c r="B132" s="2">
        <f>VLOOKUP(A132,Players[Name]:Players[PlayerId],2,FALSE)</f>
        <v>101</v>
      </c>
      <c r="C132" s="16">
        <v>2017</v>
      </c>
      <c r="D132">
        <v>101</v>
      </c>
      <c r="E132">
        <v>73.400000000000006</v>
      </c>
      <c r="F132">
        <v>1018</v>
      </c>
      <c r="G132">
        <v>5.8</v>
      </c>
      <c r="H132">
        <v>0</v>
      </c>
      <c r="I132">
        <v>150.03</v>
      </c>
      <c r="J132" s="2">
        <f>VLOOKUP(Table10[Year],Years[],2,FALSE)</f>
        <v>1</v>
      </c>
      <c r="K13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(101,1,101,150.03,73.4,1018,5.8,0)</v>
      </c>
    </row>
    <row r="133" spans="1:11" x14ac:dyDescent="0.25">
      <c r="A133" t="s">
        <v>92</v>
      </c>
      <c r="B133" s="2">
        <f>VLOOKUP(A133,Players[Name]:Players[PlayerId],2,FALSE)</f>
        <v>101</v>
      </c>
      <c r="C133" s="16">
        <v>2015</v>
      </c>
      <c r="D133">
        <v>76</v>
      </c>
      <c r="E133">
        <v>76</v>
      </c>
      <c r="F133">
        <v>1135</v>
      </c>
      <c r="G133">
        <v>6</v>
      </c>
      <c r="H133">
        <v>2</v>
      </c>
      <c r="I133">
        <v>160.6</v>
      </c>
      <c r="J133" s="2">
        <f>VLOOKUP(Table10[Year],Years[],2,FALSE)</f>
        <v>3</v>
      </c>
      <c r="K13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(101,3,76,160.6,76,1135,6,2)</v>
      </c>
    </row>
    <row r="134" spans="1:11" x14ac:dyDescent="0.25">
      <c r="A134" t="s">
        <v>92</v>
      </c>
      <c r="B134" s="2">
        <f>VLOOKUP(A134,Players[Name]:Players[PlayerId],2,FALSE)</f>
        <v>101</v>
      </c>
      <c r="C134" s="16">
        <v>2014</v>
      </c>
      <c r="D134">
        <v>33</v>
      </c>
      <c r="E134">
        <v>101</v>
      </c>
      <c r="F134">
        <v>1404</v>
      </c>
      <c r="G134">
        <v>9</v>
      </c>
      <c r="H134">
        <v>0</v>
      </c>
      <c r="I134">
        <v>222.36</v>
      </c>
      <c r="J134" s="2">
        <f>VLOOKUP(Table10[Year],Years[],2,FALSE)</f>
        <v>4</v>
      </c>
      <c r="K13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(101,4,33,222.36,101,1404,9,0)</v>
      </c>
    </row>
    <row r="135" spans="1:11" x14ac:dyDescent="0.25">
      <c r="A135" t="s">
        <v>92</v>
      </c>
      <c r="B135" s="2">
        <f>VLOOKUP(A135,Players[Name]:Players[PlayerId],2,FALSE)</f>
        <v>101</v>
      </c>
      <c r="C135" s="16">
        <v>2013</v>
      </c>
      <c r="D135">
        <v>101</v>
      </c>
      <c r="E135">
        <v>67</v>
      </c>
      <c r="F135">
        <v>740</v>
      </c>
      <c r="G135">
        <v>6</v>
      </c>
      <c r="H135">
        <v>0</v>
      </c>
      <c r="I135">
        <v>136.1</v>
      </c>
      <c r="J135" s="2">
        <f>VLOOKUP(Table10[Year],Years[],2,FALSE)</f>
        <v>5</v>
      </c>
      <c r="K13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(101,5,101,136.1,67,740,6,0)</v>
      </c>
    </row>
    <row r="136" spans="1:11" x14ac:dyDescent="0.25">
      <c r="A136" t="s">
        <v>190</v>
      </c>
      <c r="B136" s="2">
        <f>VLOOKUP(A136,Players[Name]:Players[PlayerId],2,FALSE)</f>
        <v>102</v>
      </c>
      <c r="C136" s="16">
        <v>2017</v>
      </c>
      <c r="D136">
        <v>102</v>
      </c>
      <c r="E136">
        <v>79.3</v>
      </c>
      <c r="F136">
        <v>869</v>
      </c>
      <c r="G136">
        <v>5.3</v>
      </c>
      <c r="H136">
        <v>1</v>
      </c>
      <c r="I136">
        <v>146.94</v>
      </c>
      <c r="J136" s="2">
        <f>VLOOKUP(Table10[Year],Years[],2,FALSE)</f>
        <v>1</v>
      </c>
      <c r="K13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(102,1,102,146.94,79.3,869,5.3,1)</v>
      </c>
    </row>
    <row r="137" spans="1:11" x14ac:dyDescent="0.25">
      <c r="A137" t="s">
        <v>190</v>
      </c>
      <c r="B137" s="2">
        <f>VLOOKUP(A137,Players[Name]:Players[PlayerId],2,FALSE)</f>
        <v>102</v>
      </c>
      <c r="C137" s="16">
        <v>2016</v>
      </c>
      <c r="D137">
        <v>158</v>
      </c>
      <c r="E137">
        <v>60</v>
      </c>
      <c r="F137">
        <v>610</v>
      </c>
      <c r="G137">
        <v>4</v>
      </c>
      <c r="H137">
        <v>0</v>
      </c>
      <c r="I137">
        <v>112.55</v>
      </c>
      <c r="J137" s="2">
        <f>VLOOKUP(Table10[Year],Years[],2,FALSE)</f>
        <v>2</v>
      </c>
      <c r="K13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(102,2,158,112.55,60,610,4,0)</v>
      </c>
    </row>
    <row r="138" spans="1:11" x14ac:dyDescent="0.25">
      <c r="A138" t="s">
        <v>190</v>
      </c>
      <c r="B138" s="2">
        <f>VLOOKUP(A138,Players[Name]:Players[PlayerId],2,FALSE)</f>
        <v>102</v>
      </c>
      <c r="C138" s="16">
        <v>2015</v>
      </c>
      <c r="D138">
        <v>78</v>
      </c>
      <c r="E138">
        <v>79</v>
      </c>
      <c r="F138">
        <v>829</v>
      </c>
      <c r="G138">
        <v>6</v>
      </c>
      <c r="H138">
        <v>0</v>
      </c>
      <c r="I138">
        <v>159.91</v>
      </c>
      <c r="J138" s="2">
        <f>VLOOKUP(Table10[Year],Years[],2,FALSE)</f>
        <v>3</v>
      </c>
      <c r="K13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(102,3,78,159.91,79,829,6,0)</v>
      </c>
    </row>
    <row r="139" spans="1:11" x14ac:dyDescent="0.25">
      <c r="A139" t="s">
        <v>190</v>
      </c>
      <c r="B139" s="2">
        <f>VLOOKUP(A139,Players[Name]:Players[PlayerId],2,FALSE)</f>
        <v>102</v>
      </c>
      <c r="C139" s="16">
        <v>2014</v>
      </c>
      <c r="D139">
        <v>31</v>
      </c>
      <c r="E139">
        <v>91</v>
      </c>
      <c r="F139">
        <v>1287</v>
      </c>
      <c r="G139">
        <v>12</v>
      </c>
      <c r="H139">
        <v>2</v>
      </c>
      <c r="I139">
        <v>217.08</v>
      </c>
      <c r="J139" s="2">
        <f>VLOOKUP(Table10[Year],Years[],2,FALSE)</f>
        <v>4</v>
      </c>
      <c r="K13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(102,4,31,217.08,91,1287,12,2)</v>
      </c>
    </row>
    <row r="140" spans="1:11" x14ac:dyDescent="0.25">
      <c r="A140" t="s">
        <v>190</v>
      </c>
      <c r="B140" s="2">
        <f>VLOOKUP(A140,Players[Name]:Players[PlayerId],2,FALSE)</f>
        <v>102</v>
      </c>
      <c r="C140" s="16">
        <v>2013</v>
      </c>
      <c r="D140">
        <v>189</v>
      </c>
      <c r="E140">
        <v>31</v>
      </c>
      <c r="F140">
        <v>433</v>
      </c>
      <c r="G140">
        <v>4</v>
      </c>
      <c r="H140">
        <v>0</v>
      </c>
      <c r="I140">
        <v>77.22</v>
      </c>
      <c r="J140" s="2">
        <f>VLOOKUP(Table10[Year],Years[],2,FALSE)</f>
        <v>5</v>
      </c>
      <c r="K14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(102,5,189,77.22,31,433,4,0)</v>
      </c>
    </row>
    <row r="141" spans="1:11" x14ac:dyDescent="0.25">
      <c r="A141" t="s">
        <v>333</v>
      </c>
      <c r="B141" s="2">
        <f>VLOOKUP(A141,Players[Name]:Players[PlayerId],2,FALSE)</f>
        <v>103</v>
      </c>
      <c r="C141" s="16">
        <v>2017</v>
      </c>
      <c r="D141">
        <v>103</v>
      </c>
      <c r="E141">
        <v>66.599999999999994</v>
      </c>
      <c r="F141">
        <v>936</v>
      </c>
      <c r="G141">
        <v>7.5</v>
      </c>
      <c r="H141">
        <v>0</v>
      </c>
      <c r="I141">
        <v>146.71</v>
      </c>
      <c r="J141" s="2">
        <f>VLOOKUP(Table10[Year],Years[],2,FALSE)</f>
        <v>1</v>
      </c>
      <c r="K14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(103,1,103,146.71,66.6,936,7.5,0)</v>
      </c>
    </row>
    <row r="142" spans="1:11" x14ac:dyDescent="0.25">
      <c r="A142" t="s">
        <v>333</v>
      </c>
      <c r="B142" s="2">
        <f>VLOOKUP(A142,Players[Name]:Players[PlayerId],2,FALSE)</f>
        <v>103</v>
      </c>
      <c r="C142" s="16">
        <v>2015</v>
      </c>
      <c r="D142">
        <v>194</v>
      </c>
      <c r="E142">
        <v>43</v>
      </c>
      <c r="F142">
        <v>662</v>
      </c>
      <c r="G142">
        <v>4</v>
      </c>
      <c r="H142">
        <v>0</v>
      </c>
      <c r="I142">
        <v>93.93</v>
      </c>
      <c r="J142" s="2">
        <f>VLOOKUP(Table10[Year],Years[],2,FALSE)</f>
        <v>3</v>
      </c>
      <c r="K14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(103,3,194,93.93,43,662,4,0)</v>
      </c>
    </row>
    <row r="143" spans="1:11" x14ac:dyDescent="0.25">
      <c r="A143" t="s">
        <v>333</v>
      </c>
      <c r="B143" s="2">
        <f>VLOOKUP(A143,Players[Name]:Players[PlayerId],2,FALSE)</f>
        <v>103</v>
      </c>
      <c r="C143" s="16">
        <v>2014</v>
      </c>
      <c r="D143">
        <v>1509</v>
      </c>
      <c r="E143">
        <v>12</v>
      </c>
      <c r="F143">
        <v>135</v>
      </c>
      <c r="G143">
        <v>2</v>
      </c>
      <c r="H143">
        <v>0</v>
      </c>
      <c r="I143">
        <v>29.8</v>
      </c>
      <c r="J143" s="2">
        <f>VLOOKUP(Table10[Year],Years[],2,FALSE)</f>
        <v>4</v>
      </c>
      <c r="K14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(103,4,1509,29.8,12,135,2,0)</v>
      </c>
    </row>
    <row r="144" spans="1:11" x14ac:dyDescent="0.25">
      <c r="A144" t="s">
        <v>333</v>
      </c>
      <c r="B144" s="2">
        <f>VLOOKUP(A144,Players[Name]:Players[PlayerId],2,FALSE)</f>
        <v>103</v>
      </c>
      <c r="C144" s="16">
        <v>2013</v>
      </c>
      <c r="D144">
        <v>248</v>
      </c>
      <c r="E144">
        <v>41</v>
      </c>
      <c r="F144">
        <v>448</v>
      </c>
      <c r="G144">
        <v>2</v>
      </c>
      <c r="H144">
        <v>0</v>
      </c>
      <c r="I144">
        <v>70.92</v>
      </c>
      <c r="J144" s="2">
        <f>VLOOKUP(Table10[Year],Years[],2,FALSE)</f>
        <v>5</v>
      </c>
      <c r="K14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(103,5,248,70.92,41,448,2,0)</v>
      </c>
    </row>
    <row r="145" spans="1:11" x14ac:dyDescent="0.25">
      <c r="A145" t="s">
        <v>683</v>
      </c>
      <c r="B145" s="2">
        <f>VLOOKUP(A145,Players[Name]:Players[PlayerId],2,FALSE)</f>
        <v>105</v>
      </c>
      <c r="C145" s="16">
        <v>2017</v>
      </c>
      <c r="D145">
        <v>105</v>
      </c>
      <c r="E145">
        <v>65.7</v>
      </c>
      <c r="F145">
        <v>761</v>
      </c>
      <c r="G145">
        <v>4.5999999999999996</v>
      </c>
      <c r="H145">
        <v>0</v>
      </c>
      <c r="I145">
        <v>148.16999999999999</v>
      </c>
      <c r="J145" s="2">
        <f>VLOOKUP(Table10[Year],Years[],2,FALSE)</f>
        <v>1</v>
      </c>
      <c r="K14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(105,1,105,148.17,65.7,761,4.6,0)</v>
      </c>
    </row>
    <row r="146" spans="1:11" x14ac:dyDescent="0.25">
      <c r="A146" t="s">
        <v>386</v>
      </c>
      <c r="B146" s="2">
        <f>VLOOKUP(A146,Players[Name]:Players[PlayerId],2,FALSE)</f>
        <v>107</v>
      </c>
      <c r="C146" s="16">
        <v>2017</v>
      </c>
      <c r="D146">
        <v>107</v>
      </c>
      <c r="E146">
        <v>67</v>
      </c>
      <c r="F146">
        <v>977</v>
      </c>
      <c r="G146">
        <v>6.5</v>
      </c>
      <c r="H146">
        <v>0</v>
      </c>
      <c r="I146">
        <v>146.05000000000001</v>
      </c>
      <c r="J146" s="2">
        <f>VLOOKUP(Table10[Year],Years[],2,FALSE)</f>
        <v>1</v>
      </c>
      <c r="K14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(107,1,107,146.05,67,977,6.5,0)</v>
      </c>
    </row>
    <row r="147" spans="1:11" x14ac:dyDescent="0.25">
      <c r="A147" t="s">
        <v>386</v>
      </c>
      <c r="B147" s="2">
        <f>VLOOKUP(A147,Players[Name]:Players[PlayerId],2,FALSE)</f>
        <v>107</v>
      </c>
      <c r="C147" s="16">
        <v>2016</v>
      </c>
      <c r="D147">
        <v>281</v>
      </c>
      <c r="E147">
        <v>28</v>
      </c>
      <c r="F147">
        <v>430</v>
      </c>
      <c r="G147">
        <v>2</v>
      </c>
      <c r="H147">
        <v>0</v>
      </c>
      <c r="I147">
        <v>62.2</v>
      </c>
      <c r="J147" s="2">
        <f>VLOOKUP(Table10[Year],Years[],2,FALSE)</f>
        <v>2</v>
      </c>
      <c r="K14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(107,2,281,62.2,28,430,2,0)</v>
      </c>
    </row>
    <row r="148" spans="1:11" x14ac:dyDescent="0.25">
      <c r="A148" t="s">
        <v>386</v>
      </c>
      <c r="B148" s="2">
        <f>VLOOKUP(A148,Players[Name]:Players[PlayerId],2,FALSE)</f>
        <v>107</v>
      </c>
      <c r="C148" s="16">
        <v>2015</v>
      </c>
      <c r="D148">
        <v>70</v>
      </c>
      <c r="E148">
        <v>60</v>
      </c>
      <c r="F148">
        <v>1047</v>
      </c>
      <c r="G148">
        <v>9</v>
      </c>
      <c r="H148">
        <v>0</v>
      </c>
      <c r="I148">
        <v>166.18</v>
      </c>
      <c r="J148" s="2">
        <f>VLOOKUP(Table10[Year],Years[],2,FALSE)</f>
        <v>3</v>
      </c>
      <c r="K14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(107,3,70,166.18,60,1047,9,0)</v>
      </c>
    </row>
    <row r="149" spans="1:11" x14ac:dyDescent="0.25">
      <c r="A149" t="s">
        <v>386</v>
      </c>
      <c r="B149" s="2">
        <f>VLOOKUP(A149,Players[Name]:Players[PlayerId],2,FALSE)</f>
        <v>107</v>
      </c>
      <c r="C149" s="16">
        <v>2014</v>
      </c>
      <c r="D149">
        <v>75</v>
      </c>
      <c r="E149">
        <v>65</v>
      </c>
      <c r="F149">
        <v>982</v>
      </c>
      <c r="G149">
        <v>6</v>
      </c>
      <c r="H149">
        <v>1</v>
      </c>
      <c r="I149">
        <v>144.18</v>
      </c>
      <c r="J149" s="2">
        <f>VLOOKUP(Table10[Year],Years[],2,FALSE)</f>
        <v>4</v>
      </c>
      <c r="K14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(107,4,75,144.18,65,982,6,1)</v>
      </c>
    </row>
    <row r="150" spans="1:11" x14ac:dyDescent="0.25">
      <c r="A150" t="s">
        <v>73</v>
      </c>
      <c r="B150" s="2">
        <f>VLOOKUP(A150,Players[Name]:Players[PlayerId],2,FALSE)</f>
        <v>108</v>
      </c>
      <c r="C150" s="16">
        <v>2017</v>
      </c>
      <c r="D150">
        <v>108</v>
      </c>
      <c r="E150">
        <v>78.3</v>
      </c>
      <c r="F150">
        <v>937</v>
      </c>
      <c r="G150">
        <v>5</v>
      </c>
      <c r="H150">
        <v>0</v>
      </c>
      <c r="I150">
        <v>145.88</v>
      </c>
      <c r="J150" s="2">
        <f>VLOOKUP(Table10[Year],Years[],2,FALSE)</f>
        <v>1</v>
      </c>
      <c r="K15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(108,1,108,145.88,78.3,937,5,0)</v>
      </c>
    </row>
    <row r="151" spans="1:11" x14ac:dyDescent="0.25">
      <c r="A151" t="s">
        <v>73</v>
      </c>
      <c r="B151" s="2">
        <f>VLOOKUP(A151,Players[Name]:Players[PlayerId],2,FALSE)</f>
        <v>108</v>
      </c>
      <c r="C151" s="16">
        <v>2016</v>
      </c>
      <c r="D151">
        <v>106</v>
      </c>
      <c r="E151">
        <v>79</v>
      </c>
      <c r="F151">
        <v>1041</v>
      </c>
      <c r="G151">
        <v>3</v>
      </c>
      <c r="H151">
        <v>0</v>
      </c>
      <c r="I151">
        <v>138.63999999999999</v>
      </c>
      <c r="J151" s="2">
        <f>VLOOKUP(Table10[Year],Years[],2,FALSE)</f>
        <v>2</v>
      </c>
      <c r="K15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(108,2,106,138.64,79,1041,3,0)</v>
      </c>
    </row>
    <row r="152" spans="1:11" x14ac:dyDescent="0.25">
      <c r="A152" t="s">
        <v>73</v>
      </c>
      <c r="B152" s="2">
        <f>VLOOKUP(A152,Players[Name]:Players[PlayerId],2,FALSE)</f>
        <v>108</v>
      </c>
      <c r="C152" s="16">
        <v>2015</v>
      </c>
      <c r="D152">
        <v>107</v>
      </c>
      <c r="E152">
        <v>72</v>
      </c>
      <c r="F152">
        <v>777</v>
      </c>
      <c r="G152">
        <v>6</v>
      </c>
      <c r="H152">
        <v>0</v>
      </c>
      <c r="I152">
        <v>139.08000000000001</v>
      </c>
      <c r="J152" s="2">
        <f>VLOOKUP(Table10[Year],Years[],2,FALSE)</f>
        <v>3</v>
      </c>
      <c r="K15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(108,3,107,139.08,72,777,6,0)</v>
      </c>
    </row>
    <row r="153" spans="1:11" x14ac:dyDescent="0.25">
      <c r="A153" t="s">
        <v>73</v>
      </c>
      <c r="B153" s="2">
        <f>VLOOKUP(A153,Players[Name]:Players[PlayerId],2,FALSE)</f>
        <v>108</v>
      </c>
      <c r="C153" s="16">
        <v>2014</v>
      </c>
      <c r="D153">
        <v>147</v>
      </c>
      <c r="E153">
        <v>68</v>
      </c>
      <c r="F153">
        <v>752</v>
      </c>
      <c r="G153">
        <v>3</v>
      </c>
      <c r="H153">
        <v>0</v>
      </c>
      <c r="I153">
        <v>116.08</v>
      </c>
      <c r="J153" s="2">
        <f>VLOOKUP(Table10[Year],Years[],2,FALSE)</f>
        <v>4</v>
      </c>
      <c r="K15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(108,4,147,116.08,68,752,3,0)</v>
      </c>
    </row>
    <row r="154" spans="1:11" x14ac:dyDescent="0.25">
      <c r="A154" t="s">
        <v>73</v>
      </c>
      <c r="B154" s="2">
        <f>VLOOKUP(A154,Players[Name]:Players[PlayerId],2,FALSE)</f>
        <v>108</v>
      </c>
      <c r="C154" s="16">
        <v>2013</v>
      </c>
      <c r="D154">
        <v>49</v>
      </c>
      <c r="E154">
        <v>113</v>
      </c>
      <c r="F154">
        <v>1346</v>
      </c>
      <c r="G154">
        <v>5</v>
      </c>
      <c r="H154">
        <v>1</v>
      </c>
      <c r="I154">
        <v>201.29</v>
      </c>
      <c r="J154" s="2">
        <f>VLOOKUP(Table10[Year],Years[],2,FALSE)</f>
        <v>5</v>
      </c>
      <c r="K15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(108,5,49,201.29,113,1346,5,1)</v>
      </c>
    </row>
    <row r="155" spans="1:11" x14ac:dyDescent="0.25">
      <c r="A155" t="s">
        <v>40</v>
      </c>
      <c r="B155" s="2">
        <f>VLOOKUP(A155,Players[Name]:Players[PlayerId],2,FALSE)</f>
        <v>109</v>
      </c>
      <c r="C155" s="16">
        <v>2017</v>
      </c>
      <c r="D155">
        <v>109</v>
      </c>
      <c r="E155">
        <v>68.8</v>
      </c>
      <c r="F155">
        <v>968</v>
      </c>
      <c r="G155">
        <v>5.7</v>
      </c>
      <c r="H155">
        <v>1.1000000000000001</v>
      </c>
      <c r="I155">
        <v>143.47999999999999</v>
      </c>
      <c r="J155" s="2">
        <f>VLOOKUP(Table10[Year],Years[],2,FALSE)</f>
        <v>1</v>
      </c>
      <c r="K15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(109,1,109,143.48,68.8,968,5.7,1.1)</v>
      </c>
    </row>
    <row r="156" spans="1:11" x14ac:dyDescent="0.25">
      <c r="A156" t="s">
        <v>40</v>
      </c>
      <c r="B156" s="2">
        <f>VLOOKUP(A156,Players[Name]:Players[PlayerId],2,FALSE)</f>
        <v>109</v>
      </c>
      <c r="C156" s="16">
        <v>2016</v>
      </c>
      <c r="D156">
        <v>98</v>
      </c>
      <c r="E156">
        <v>72</v>
      </c>
      <c r="F156">
        <v>1017</v>
      </c>
      <c r="G156">
        <v>4</v>
      </c>
      <c r="H156">
        <v>0</v>
      </c>
      <c r="I156">
        <v>141.47999999999999</v>
      </c>
      <c r="J156" s="2">
        <f>VLOOKUP(Table10[Year],Years[],2,FALSE)</f>
        <v>2</v>
      </c>
      <c r="K15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(109,2,98,141.48,72,1017,4,0)</v>
      </c>
    </row>
    <row r="157" spans="1:11" x14ac:dyDescent="0.25">
      <c r="A157" t="s">
        <v>40</v>
      </c>
      <c r="B157" s="2">
        <f>VLOOKUP(A157,Players[Name]:Players[PlayerId],2,FALSE)</f>
        <v>109</v>
      </c>
      <c r="C157" s="16">
        <v>2015</v>
      </c>
      <c r="D157">
        <v>243</v>
      </c>
      <c r="E157">
        <v>39</v>
      </c>
      <c r="F157">
        <v>473</v>
      </c>
      <c r="G157">
        <v>2</v>
      </c>
      <c r="H157">
        <v>0</v>
      </c>
      <c r="I157">
        <v>70.47</v>
      </c>
      <c r="J157" s="2">
        <f>VLOOKUP(Table10[Year],Years[],2,FALSE)</f>
        <v>3</v>
      </c>
      <c r="K15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(109,3,243,70.47,39,473,2,0)</v>
      </c>
    </row>
    <row r="158" spans="1:11" x14ac:dyDescent="0.25">
      <c r="A158" t="s">
        <v>40</v>
      </c>
      <c r="B158" s="2">
        <f>VLOOKUP(A158,Players[Name]:Players[PlayerId],2,FALSE)</f>
        <v>109</v>
      </c>
      <c r="C158" s="16">
        <v>2014</v>
      </c>
      <c r="D158">
        <v>61</v>
      </c>
      <c r="E158">
        <v>67</v>
      </c>
      <c r="F158">
        <v>862</v>
      </c>
      <c r="G158">
        <v>10</v>
      </c>
      <c r="H158">
        <v>1</v>
      </c>
      <c r="I158">
        <v>161.28</v>
      </c>
      <c r="J158" s="2">
        <f>VLOOKUP(Table10[Year],Years[],2,FALSE)</f>
        <v>4</v>
      </c>
      <c r="K15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(109,4,61,161.28,67,862,10,1)</v>
      </c>
    </row>
    <row r="159" spans="1:11" x14ac:dyDescent="0.25">
      <c r="A159" t="s">
        <v>40</v>
      </c>
      <c r="B159" s="2">
        <f>VLOOKUP(A159,Players[Name]:Players[PlayerId],2,FALSE)</f>
        <v>109</v>
      </c>
      <c r="C159" s="16">
        <v>2013</v>
      </c>
      <c r="D159">
        <v>82</v>
      </c>
      <c r="E159">
        <v>73</v>
      </c>
      <c r="F159">
        <v>930</v>
      </c>
      <c r="G159">
        <v>5</v>
      </c>
      <c r="H159">
        <v>0</v>
      </c>
      <c r="I159">
        <v>142.6</v>
      </c>
      <c r="J159" s="2">
        <f>VLOOKUP(Table10[Year],Years[],2,FALSE)</f>
        <v>5</v>
      </c>
      <c r="K15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(109,5,82,142.6,73,930,5,0)</v>
      </c>
    </row>
    <row r="160" spans="1:11" x14ac:dyDescent="0.25">
      <c r="A160" t="s">
        <v>557</v>
      </c>
      <c r="B160" s="2">
        <f>VLOOKUP(A160,Players[Name]:Players[PlayerId],2,FALSE)</f>
        <v>110</v>
      </c>
      <c r="C160" s="16">
        <v>2017</v>
      </c>
      <c r="D160">
        <v>110</v>
      </c>
      <c r="E160">
        <v>72.099999999999994</v>
      </c>
      <c r="F160">
        <v>917</v>
      </c>
      <c r="G160">
        <v>5.8</v>
      </c>
      <c r="H160">
        <v>0</v>
      </c>
      <c r="I160">
        <v>143.44</v>
      </c>
      <c r="J160" s="2">
        <f>VLOOKUP(Table10[Year],Years[],2,FALSE)</f>
        <v>1</v>
      </c>
      <c r="K16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(110,1,110,143.44,72.1,917,5.8,0)</v>
      </c>
    </row>
    <row r="161" spans="1:11" x14ac:dyDescent="0.25">
      <c r="A161" t="s">
        <v>557</v>
      </c>
      <c r="B161" s="2">
        <f>VLOOKUP(A161,Players[Name]:Players[PlayerId],2,FALSE)</f>
        <v>110</v>
      </c>
      <c r="C161" s="16">
        <v>2016</v>
      </c>
      <c r="D161">
        <v>96</v>
      </c>
      <c r="E161">
        <v>69</v>
      </c>
      <c r="F161">
        <v>967</v>
      </c>
      <c r="G161">
        <v>5</v>
      </c>
      <c r="H161">
        <v>1</v>
      </c>
      <c r="I161">
        <v>141.93</v>
      </c>
      <c r="J161" s="2">
        <f>VLOOKUP(Table10[Year],Years[],2,FALSE)</f>
        <v>2</v>
      </c>
      <c r="K16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(110,2,96,141.93,69,967,5,1)</v>
      </c>
    </row>
    <row r="162" spans="1:11" x14ac:dyDescent="0.25">
      <c r="A162" t="s">
        <v>557</v>
      </c>
      <c r="B162" s="2">
        <f>VLOOKUP(A162,Players[Name]:Players[PlayerId],2,FALSE)</f>
        <v>110</v>
      </c>
      <c r="C162" s="16">
        <v>2014</v>
      </c>
      <c r="D162">
        <v>1563</v>
      </c>
      <c r="E162">
        <v>8</v>
      </c>
      <c r="F162">
        <v>137</v>
      </c>
      <c r="G162">
        <v>1</v>
      </c>
      <c r="H162">
        <v>0</v>
      </c>
      <c r="I162">
        <v>19.48</v>
      </c>
      <c r="J162" s="2">
        <f>VLOOKUP(Table10[Year],Years[],2,FALSE)</f>
        <v>4</v>
      </c>
      <c r="K16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(110,4,1563,19.48,8,137,1,0)</v>
      </c>
    </row>
    <row r="163" spans="1:11" x14ac:dyDescent="0.25">
      <c r="A163" t="s">
        <v>503</v>
      </c>
      <c r="B163" s="2">
        <f>VLOOKUP(A163,Players[Name]:Players[PlayerId],2,FALSE)</f>
        <v>111</v>
      </c>
      <c r="C163" s="16">
        <v>2017</v>
      </c>
      <c r="D163">
        <v>111</v>
      </c>
      <c r="E163">
        <v>64.900000000000006</v>
      </c>
      <c r="F163">
        <v>901</v>
      </c>
      <c r="G163">
        <v>7.3</v>
      </c>
      <c r="H163">
        <v>1.1000000000000001</v>
      </c>
      <c r="I163">
        <v>142.77000000000001</v>
      </c>
      <c r="J163" s="2">
        <f>VLOOKUP(Table10[Year],Years[],2,FALSE)</f>
        <v>1</v>
      </c>
      <c r="K16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(111,1,111,142.77,64.9,901,7.3,1.1)</v>
      </c>
    </row>
    <row r="164" spans="1:11" x14ac:dyDescent="0.25">
      <c r="A164" t="s">
        <v>503</v>
      </c>
      <c r="B164" s="2">
        <f>VLOOKUP(A164,Players[Name]:Players[PlayerId],2,FALSE)</f>
        <v>111</v>
      </c>
      <c r="C164" s="16">
        <v>2016</v>
      </c>
      <c r="D164">
        <v>374</v>
      </c>
      <c r="E164">
        <v>19</v>
      </c>
      <c r="F164">
        <v>187</v>
      </c>
      <c r="G164">
        <v>0</v>
      </c>
      <c r="H164">
        <v>0</v>
      </c>
      <c r="I164">
        <v>27.18</v>
      </c>
      <c r="J164" s="2">
        <f>VLOOKUP(Table10[Year],Years[],2,FALSE)</f>
        <v>2</v>
      </c>
      <c r="K16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(111,2,374,27.18,19,187,0,0)</v>
      </c>
    </row>
    <row r="165" spans="1:11" x14ac:dyDescent="0.25">
      <c r="A165" t="s">
        <v>432</v>
      </c>
      <c r="B165" s="2">
        <f>VLOOKUP(A165,Players[Name]:Players[PlayerId],2,FALSE)</f>
        <v>113</v>
      </c>
      <c r="C165" s="16">
        <v>2017</v>
      </c>
      <c r="D165">
        <v>113</v>
      </c>
      <c r="E165">
        <v>72</v>
      </c>
      <c r="F165">
        <v>861</v>
      </c>
      <c r="G165">
        <v>5.3</v>
      </c>
      <c r="H165">
        <v>0</v>
      </c>
      <c r="I165">
        <v>140.32</v>
      </c>
      <c r="J165" s="2">
        <f>VLOOKUP(Table10[Year],Years[],2,FALSE)</f>
        <v>1</v>
      </c>
      <c r="K16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(113,1,113,140.32,72,861,5.3,0)</v>
      </c>
    </row>
    <row r="166" spans="1:11" x14ac:dyDescent="0.25">
      <c r="A166" t="s">
        <v>432</v>
      </c>
      <c r="B166" s="2">
        <f>VLOOKUP(A166,Players[Name]:Players[PlayerId],2,FALSE)</f>
        <v>113</v>
      </c>
      <c r="C166" s="16">
        <v>2016</v>
      </c>
      <c r="D166">
        <v>142</v>
      </c>
      <c r="E166">
        <v>63</v>
      </c>
      <c r="F166">
        <v>851</v>
      </c>
      <c r="G166">
        <v>3</v>
      </c>
      <c r="H166">
        <v>1</v>
      </c>
      <c r="I166">
        <v>122.69</v>
      </c>
      <c r="J166" s="2">
        <f>VLOOKUP(Table10[Year],Years[],2,FALSE)</f>
        <v>2</v>
      </c>
      <c r="K16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(113,2,142,122.69,63,851,3,1)</v>
      </c>
    </row>
    <row r="167" spans="1:11" x14ac:dyDescent="0.25">
      <c r="A167" t="s">
        <v>432</v>
      </c>
      <c r="B167" s="2">
        <f>VLOOKUP(A167,Players[Name]:Players[PlayerId],2,FALSE)</f>
        <v>113</v>
      </c>
      <c r="C167" s="16">
        <v>2014</v>
      </c>
      <c r="D167">
        <v>1397</v>
      </c>
      <c r="E167">
        <v>37</v>
      </c>
      <c r="F167">
        <v>422</v>
      </c>
      <c r="G167">
        <v>1</v>
      </c>
      <c r="H167">
        <v>0</v>
      </c>
      <c r="I167">
        <v>61.08</v>
      </c>
      <c r="J167" s="2">
        <f>VLOOKUP(Table10[Year],Years[],2,FALSE)</f>
        <v>4</v>
      </c>
      <c r="K16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(113,4,1397,61.08,37,422,1,0)</v>
      </c>
    </row>
    <row r="168" spans="1:11" x14ac:dyDescent="0.25">
      <c r="A168" t="s">
        <v>67</v>
      </c>
      <c r="B168" s="2">
        <f>VLOOKUP(A168,Players[Name]:Players[PlayerId],2,FALSE)</f>
        <v>114</v>
      </c>
      <c r="C168" s="16">
        <v>2017</v>
      </c>
      <c r="D168">
        <v>114</v>
      </c>
      <c r="E168">
        <v>64.7</v>
      </c>
      <c r="F168">
        <v>918</v>
      </c>
      <c r="G168">
        <v>6.4</v>
      </c>
      <c r="H168">
        <v>0</v>
      </c>
      <c r="I168">
        <v>139.62</v>
      </c>
      <c r="J168" s="2">
        <f>VLOOKUP(Table10[Year],Years[],2,FALSE)</f>
        <v>1</v>
      </c>
      <c r="K16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(114,1,114,139.62,64.7,918,6.4,0)</v>
      </c>
    </row>
    <row r="169" spans="1:11" x14ac:dyDescent="0.25">
      <c r="A169" t="s">
        <v>67</v>
      </c>
      <c r="B169" s="2">
        <f>VLOOKUP(A169,Players[Name]:Players[PlayerId],2,FALSE)</f>
        <v>114</v>
      </c>
      <c r="C169" s="16">
        <v>2016</v>
      </c>
      <c r="D169">
        <v>111</v>
      </c>
      <c r="E169">
        <v>68</v>
      </c>
      <c r="F169">
        <v>1002</v>
      </c>
      <c r="G169">
        <v>5</v>
      </c>
      <c r="H169">
        <v>1</v>
      </c>
      <c r="I169">
        <v>136.08000000000001</v>
      </c>
      <c r="J169" s="2">
        <f>VLOOKUP(Table10[Year],Years[],2,FALSE)</f>
        <v>2</v>
      </c>
      <c r="K16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(114,2,111,136.08,68,1002,5,1)</v>
      </c>
    </row>
    <row r="170" spans="1:11" x14ac:dyDescent="0.25">
      <c r="A170" t="s">
        <v>67</v>
      </c>
      <c r="B170" s="2">
        <f>VLOOKUP(A170,Players[Name]:Players[PlayerId],2,FALSE)</f>
        <v>114</v>
      </c>
      <c r="C170" s="16">
        <v>2015</v>
      </c>
      <c r="D170">
        <v>220</v>
      </c>
      <c r="E170">
        <v>36</v>
      </c>
      <c r="F170">
        <v>681</v>
      </c>
      <c r="G170">
        <v>3</v>
      </c>
      <c r="H170">
        <v>0</v>
      </c>
      <c r="I170">
        <v>81.239999999999995</v>
      </c>
      <c r="J170" s="2">
        <f>VLOOKUP(Table10[Year],Years[],2,FALSE)</f>
        <v>3</v>
      </c>
      <c r="K17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(114,3,220,81.24,36,681,3,0)</v>
      </c>
    </row>
    <row r="171" spans="1:11" x14ac:dyDescent="0.25">
      <c r="A171" t="s">
        <v>67</v>
      </c>
      <c r="B171" s="2">
        <f>VLOOKUP(A171,Players[Name]:Players[PlayerId],2,FALSE)</f>
        <v>114</v>
      </c>
      <c r="C171" s="16">
        <v>2014</v>
      </c>
      <c r="D171">
        <v>143</v>
      </c>
      <c r="E171">
        <v>48</v>
      </c>
      <c r="F171">
        <v>748</v>
      </c>
      <c r="G171">
        <v>3</v>
      </c>
      <c r="H171">
        <v>0</v>
      </c>
      <c r="I171">
        <v>97.12</v>
      </c>
      <c r="J171" s="2">
        <f>VLOOKUP(Table10[Year],Years[],2,FALSE)</f>
        <v>4</v>
      </c>
      <c r="K17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(114,4,143,97.12,48,748,3,0)</v>
      </c>
    </row>
    <row r="172" spans="1:11" x14ac:dyDescent="0.25">
      <c r="A172" t="s">
        <v>67</v>
      </c>
      <c r="B172" s="2">
        <f>VLOOKUP(A172,Players[Name]:Players[PlayerId],2,FALSE)</f>
        <v>114</v>
      </c>
      <c r="C172" s="16">
        <v>2013</v>
      </c>
      <c r="D172">
        <v>1578</v>
      </c>
      <c r="E172">
        <v>11</v>
      </c>
      <c r="F172">
        <v>96</v>
      </c>
      <c r="G172">
        <v>0</v>
      </c>
      <c r="H172">
        <v>0</v>
      </c>
      <c r="I172">
        <v>14.84</v>
      </c>
      <c r="J172" s="2">
        <f>VLOOKUP(Table10[Year],Years[],2,FALSE)</f>
        <v>5</v>
      </c>
      <c r="K17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(114,5,1578,14.84,11,96,0,0)</v>
      </c>
    </row>
    <row r="173" spans="1:11" x14ac:dyDescent="0.25">
      <c r="A173" t="s">
        <v>484</v>
      </c>
      <c r="B173" s="2">
        <f>VLOOKUP(A173,Players[Name]:Players[PlayerId],2,FALSE)</f>
        <v>116</v>
      </c>
      <c r="C173" s="16">
        <v>2017</v>
      </c>
      <c r="D173">
        <v>116</v>
      </c>
      <c r="E173">
        <v>63.1</v>
      </c>
      <c r="F173">
        <v>959</v>
      </c>
      <c r="G173">
        <v>5.5</v>
      </c>
      <c r="H173">
        <v>0</v>
      </c>
      <c r="I173">
        <v>139.36000000000001</v>
      </c>
      <c r="J173" s="2">
        <f>VLOOKUP(Table10[Year],Years[],2,FALSE)</f>
        <v>1</v>
      </c>
      <c r="K17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(116,1,116,139.36,63.1,959,5.5,0)</v>
      </c>
    </row>
    <row r="174" spans="1:11" x14ac:dyDescent="0.25">
      <c r="A174" t="s">
        <v>484</v>
      </c>
      <c r="B174" s="2">
        <f>VLOOKUP(A174,Players[Name]:Players[PlayerId],2,FALSE)</f>
        <v>116</v>
      </c>
      <c r="C174" s="16">
        <v>2016</v>
      </c>
      <c r="D174">
        <v>226</v>
      </c>
      <c r="E174">
        <v>41</v>
      </c>
      <c r="F174">
        <v>597</v>
      </c>
      <c r="G174">
        <v>1</v>
      </c>
      <c r="H174">
        <v>0</v>
      </c>
      <c r="I174">
        <v>84.08</v>
      </c>
      <c r="J174" s="2">
        <f>VLOOKUP(Table10[Year],Years[],2,FALSE)</f>
        <v>2</v>
      </c>
      <c r="K17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(116,2,226,84.08,41,597,1,0)</v>
      </c>
    </row>
    <row r="175" spans="1:11" x14ac:dyDescent="0.25">
      <c r="A175" t="s">
        <v>484</v>
      </c>
      <c r="B175" s="2">
        <f>VLOOKUP(A175,Players[Name]:Players[PlayerId],2,FALSE)</f>
        <v>116</v>
      </c>
      <c r="C175" s="16">
        <v>2015</v>
      </c>
      <c r="D175">
        <v>155</v>
      </c>
      <c r="E175">
        <v>51</v>
      </c>
      <c r="F175">
        <v>664</v>
      </c>
      <c r="G175">
        <v>6</v>
      </c>
      <c r="H175">
        <v>1</v>
      </c>
      <c r="I175">
        <v>113.81</v>
      </c>
      <c r="J175" s="2">
        <f>VLOOKUP(Table10[Year],Years[],2,FALSE)</f>
        <v>3</v>
      </c>
      <c r="K17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(116,3,155,113.81,51,664,6,1)</v>
      </c>
    </row>
    <row r="176" spans="1:11" x14ac:dyDescent="0.25">
      <c r="A176" t="s">
        <v>429</v>
      </c>
      <c r="B176" s="2">
        <f>VLOOKUP(A176,Players[Name]:Players[PlayerId],2,FALSE)</f>
        <v>118</v>
      </c>
      <c r="C176" s="16">
        <v>2017</v>
      </c>
      <c r="D176">
        <v>118</v>
      </c>
      <c r="E176">
        <v>53.5</v>
      </c>
      <c r="F176">
        <v>815</v>
      </c>
      <c r="G176">
        <v>5.8</v>
      </c>
      <c r="H176">
        <v>0</v>
      </c>
      <c r="I176">
        <v>138.58000000000001</v>
      </c>
      <c r="J176" s="2">
        <f>VLOOKUP(Table10[Year],Years[],2,FALSE)</f>
        <v>1</v>
      </c>
      <c r="K17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(118,1,118,138.58,53.5,815,5.8,0)</v>
      </c>
    </row>
    <row r="177" spans="1:11" x14ac:dyDescent="0.25">
      <c r="A177" t="s">
        <v>429</v>
      </c>
      <c r="B177" s="2">
        <f>VLOOKUP(A177,Players[Name]:Players[PlayerId],2,FALSE)</f>
        <v>118</v>
      </c>
      <c r="C177" s="16">
        <v>2016</v>
      </c>
      <c r="D177">
        <v>179</v>
      </c>
      <c r="E177">
        <v>35</v>
      </c>
      <c r="F177">
        <v>579</v>
      </c>
      <c r="G177">
        <v>6</v>
      </c>
      <c r="H177">
        <v>0</v>
      </c>
      <c r="I177">
        <v>103.71</v>
      </c>
      <c r="J177" s="2">
        <f>VLOOKUP(Table10[Year],Years[],2,FALSE)</f>
        <v>2</v>
      </c>
      <c r="K17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(118,2,179,103.71,35,579,6,0)</v>
      </c>
    </row>
    <row r="178" spans="1:11" x14ac:dyDescent="0.25">
      <c r="A178" t="s">
        <v>429</v>
      </c>
      <c r="B178" s="2">
        <f>VLOOKUP(A178,Players[Name]:Players[PlayerId],2,FALSE)</f>
        <v>118</v>
      </c>
      <c r="C178" s="16">
        <v>2014</v>
      </c>
      <c r="D178">
        <v>202</v>
      </c>
      <c r="E178">
        <v>36</v>
      </c>
      <c r="F178">
        <v>621</v>
      </c>
      <c r="G178">
        <v>1</v>
      </c>
      <c r="H178">
        <v>0</v>
      </c>
      <c r="I178">
        <v>68.34</v>
      </c>
      <c r="J178" s="2">
        <f>VLOOKUP(Table10[Year],Years[],2,FALSE)</f>
        <v>4</v>
      </c>
      <c r="K17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(118,4,202,68.34,36,621,1,0)</v>
      </c>
    </row>
    <row r="179" spans="1:11" x14ac:dyDescent="0.25">
      <c r="A179" t="s">
        <v>489</v>
      </c>
      <c r="B179" s="2">
        <f>VLOOKUP(A179,Players[Name]:Players[PlayerId],2,FALSE)</f>
        <v>120</v>
      </c>
      <c r="C179" s="16">
        <v>2017</v>
      </c>
      <c r="D179">
        <v>120</v>
      </c>
      <c r="E179">
        <v>74.400000000000006</v>
      </c>
      <c r="F179">
        <v>869</v>
      </c>
      <c r="G179">
        <v>4.8</v>
      </c>
      <c r="H179">
        <v>0</v>
      </c>
      <c r="I179">
        <v>138.09</v>
      </c>
      <c r="J179" s="2">
        <f>VLOOKUP(Table10[Year],Years[],2,FALSE)</f>
        <v>1</v>
      </c>
      <c r="K17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(120,1,120,138.09,74.4,869,4.8,0)</v>
      </c>
    </row>
    <row r="180" spans="1:11" x14ac:dyDescent="0.25">
      <c r="A180" t="s">
        <v>489</v>
      </c>
      <c r="B180" s="2">
        <f>VLOOKUP(A180,Players[Name]:Players[PlayerId],2,FALSE)</f>
        <v>120</v>
      </c>
      <c r="C180" s="16">
        <v>2016</v>
      </c>
      <c r="D180">
        <v>90</v>
      </c>
      <c r="E180">
        <v>72</v>
      </c>
      <c r="F180">
        <v>895</v>
      </c>
      <c r="G180">
        <v>4</v>
      </c>
      <c r="H180">
        <v>0</v>
      </c>
      <c r="I180">
        <v>143.80000000000001</v>
      </c>
      <c r="J180" s="2">
        <f>VLOOKUP(Table10[Year],Years[],2,FALSE)</f>
        <v>2</v>
      </c>
      <c r="K18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(120,2,90,143.8,72,895,4,0)</v>
      </c>
    </row>
    <row r="181" spans="1:11" x14ac:dyDescent="0.25">
      <c r="A181" t="s">
        <v>489</v>
      </c>
      <c r="B181" s="2">
        <f>VLOOKUP(A181,Players[Name]:Players[PlayerId],2,FALSE)</f>
        <v>120</v>
      </c>
      <c r="C181" s="16">
        <v>2015</v>
      </c>
      <c r="D181">
        <v>139</v>
      </c>
      <c r="E181">
        <v>69</v>
      </c>
      <c r="F181">
        <v>984</v>
      </c>
      <c r="G181">
        <v>3</v>
      </c>
      <c r="H181">
        <v>1</v>
      </c>
      <c r="I181">
        <v>124.36</v>
      </c>
      <c r="J181" s="2">
        <f>VLOOKUP(Table10[Year],Years[],2,FALSE)</f>
        <v>3</v>
      </c>
      <c r="K18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(120,3,139,124.36,69,984,3,1)</v>
      </c>
    </row>
    <row r="182" spans="1:11" x14ac:dyDescent="0.25">
      <c r="A182" t="s">
        <v>596</v>
      </c>
      <c r="B182" s="2">
        <f>VLOOKUP(A182,Players[Name]:Players[PlayerId],2,FALSE)</f>
        <v>129</v>
      </c>
      <c r="C182" s="16">
        <v>2017</v>
      </c>
      <c r="D182">
        <v>129</v>
      </c>
      <c r="E182">
        <v>64.5</v>
      </c>
      <c r="F182">
        <v>788</v>
      </c>
      <c r="G182">
        <v>5.7</v>
      </c>
      <c r="H182">
        <v>0</v>
      </c>
      <c r="I182">
        <v>132.76</v>
      </c>
      <c r="J182" s="2">
        <f>VLOOKUP(Table10[Year],Years[],2,FALSE)</f>
        <v>1</v>
      </c>
      <c r="K18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(129,1,129,132.76,64.5,788,5.7,0)</v>
      </c>
    </row>
    <row r="183" spans="1:11" x14ac:dyDescent="0.25">
      <c r="A183" t="s">
        <v>596</v>
      </c>
      <c r="B183" s="2">
        <f>VLOOKUP(A183,Players[Name]:Players[PlayerId],2,FALSE)</f>
        <v>129</v>
      </c>
      <c r="C183" s="16">
        <v>2016</v>
      </c>
      <c r="D183">
        <v>257</v>
      </c>
      <c r="E183">
        <v>33</v>
      </c>
      <c r="F183">
        <v>413</v>
      </c>
      <c r="G183">
        <v>3</v>
      </c>
      <c r="H183">
        <v>0</v>
      </c>
      <c r="I183">
        <v>68.52</v>
      </c>
      <c r="J183" s="2">
        <f>VLOOKUP(Table10[Year],Years[],2,FALSE)</f>
        <v>2</v>
      </c>
      <c r="K18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(129,2,257,68.52,33,413,3,0)</v>
      </c>
    </row>
    <row r="184" spans="1:11" x14ac:dyDescent="0.25">
      <c r="A184" t="s">
        <v>291</v>
      </c>
      <c r="B184" s="2">
        <f>VLOOKUP(A184,Players[Name]:Players[PlayerId],2,FALSE)</f>
        <v>133</v>
      </c>
      <c r="C184" s="16">
        <v>2017</v>
      </c>
      <c r="D184">
        <v>133</v>
      </c>
      <c r="E184">
        <v>70.099999999999994</v>
      </c>
      <c r="F184">
        <v>842</v>
      </c>
      <c r="G184">
        <v>4.5999999999999996</v>
      </c>
      <c r="H184">
        <v>0</v>
      </c>
      <c r="I184">
        <v>131.34</v>
      </c>
      <c r="J184" s="2">
        <f>VLOOKUP(Table10[Year],Years[],2,FALSE)</f>
        <v>1</v>
      </c>
      <c r="K18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(133,1,133,131.34,70.1,842,4.6,0)</v>
      </c>
    </row>
    <row r="185" spans="1:11" x14ac:dyDescent="0.25">
      <c r="A185" t="s">
        <v>291</v>
      </c>
      <c r="B185" s="2">
        <f>VLOOKUP(A185,Players[Name]:Players[PlayerId],2,FALSE)</f>
        <v>133</v>
      </c>
      <c r="C185" s="16">
        <v>2016</v>
      </c>
      <c r="D185">
        <v>217</v>
      </c>
      <c r="E185">
        <v>51</v>
      </c>
      <c r="F185">
        <v>613</v>
      </c>
      <c r="G185">
        <v>1</v>
      </c>
      <c r="H185">
        <v>0</v>
      </c>
      <c r="I185">
        <v>87.07</v>
      </c>
      <c r="J185" s="2">
        <f>VLOOKUP(Table10[Year],Years[],2,FALSE)</f>
        <v>2</v>
      </c>
      <c r="K18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(133,2,217,87.07,51,613,1,0)</v>
      </c>
    </row>
    <row r="186" spans="1:11" x14ac:dyDescent="0.25">
      <c r="A186" t="s">
        <v>291</v>
      </c>
      <c r="B186" s="2">
        <f>VLOOKUP(A186,Players[Name]:Players[PlayerId],2,FALSE)</f>
        <v>133</v>
      </c>
      <c r="C186" s="16">
        <v>2015</v>
      </c>
      <c r="D186">
        <v>209</v>
      </c>
      <c r="E186">
        <v>47</v>
      </c>
      <c r="F186">
        <v>552</v>
      </c>
      <c r="G186">
        <v>3</v>
      </c>
      <c r="H186">
        <v>1</v>
      </c>
      <c r="I186">
        <v>85.33</v>
      </c>
      <c r="J186" s="2">
        <f>VLOOKUP(Table10[Year],Years[],2,FALSE)</f>
        <v>3</v>
      </c>
      <c r="K18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(133,3,209,85.33,47,552,3,1)</v>
      </c>
    </row>
    <row r="187" spans="1:11" x14ac:dyDescent="0.25">
      <c r="A187" t="s">
        <v>291</v>
      </c>
      <c r="B187" s="2">
        <f>VLOOKUP(A187,Players[Name]:Players[PlayerId],2,FALSE)</f>
        <v>133</v>
      </c>
      <c r="C187" s="16">
        <v>2014</v>
      </c>
      <c r="D187">
        <v>128</v>
      </c>
      <c r="E187">
        <v>65</v>
      </c>
      <c r="F187">
        <v>699</v>
      </c>
      <c r="G187">
        <v>5</v>
      </c>
      <c r="H187">
        <v>1</v>
      </c>
      <c r="I187">
        <v>122.96</v>
      </c>
      <c r="J187" s="2">
        <f>VLOOKUP(Table10[Year],Years[],2,FALSE)</f>
        <v>4</v>
      </c>
      <c r="K18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(133,4,128,122.96,65,699,5,1)</v>
      </c>
    </row>
    <row r="188" spans="1:11" x14ac:dyDescent="0.25">
      <c r="A188" t="s">
        <v>291</v>
      </c>
      <c r="B188" s="2">
        <f>VLOOKUP(A188,Players[Name]:Players[PlayerId],2,FALSE)</f>
        <v>133</v>
      </c>
      <c r="C188" s="16">
        <v>2013</v>
      </c>
      <c r="D188">
        <v>174</v>
      </c>
      <c r="E188">
        <v>40</v>
      </c>
      <c r="F188">
        <v>587</v>
      </c>
      <c r="G188">
        <v>3</v>
      </c>
      <c r="H188">
        <v>0</v>
      </c>
      <c r="I188">
        <v>84.78</v>
      </c>
      <c r="J188" s="2">
        <f>VLOOKUP(Table10[Year],Years[],2,FALSE)</f>
        <v>5</v>
      </c>
      <c r="K18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(133,5,174,84.78,40,587,3,0)</v>
      </c>
    </row>
    <row r="189" spans="1:11" x14ac:dyDescent="0.25">
      <c r="A189" t="s">
        <v>409</v>
      </c>
      <c r="B189" s="2">
        <f>VLOOKUP(A189,Players[Name]:Players[PlayerId],2,FALSE)</f>
        <v>136</v>
      </c>
      <c r="C189" s="16">
        <v>2017</v>
      </c>
      <c r="D189">
        <v>136</v>
      </c>
      <c r="E189">
        <v>58</v>
      </c>
      <c r="F189">
        <v>884</v>
      </c>
      <c r="G189">
        <v>5.9</v>
      </c>
      <c r="H189">
        <v>0</v>
      </c>
      <c r="I189">
        <v>130.47999999999999</v>
      </c>
      <c r="J189" s="2">
        <f>VLOOKUP(Table10[Year],Years[],2,FALSE)</f>
        <v>1</v>
      </c>
      <c r="K18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(136,1,136,130.48,58,884,5.9,0)</v>
      </c>
    </row>
    <row r="190" spans="1:11" x14ac:dyDescent="0.25">
      <c r="A190" t="s">
        <v>409</v>
      </c>
      <c r="B190" s="2">
        <f>VLOOKUP(A190,Players[Name]:Players[PlayerId],2,FALSE)</f>
        <v>136</v>
      </c>
      <c r="C190" s="16">
        <v>2016</v>
      </c>
      <c r="D190">
        <v>252</v>
      </c>
      <c r="E190">
        <v>33</v>
      </c>
      <c r="F190">
        <v>499</v>
      </c>
      <c r="G190">
        <v>3</v>
      </c>
      <c r="H190">
        <v>0</v>
      </c>
      <c r="I190">
        <v>71.31</v>
      </c>
      <c r="J190" s="2">
        <f>VLOOKUP(Table10[Year],Years[],2,FALSE)</f>
        <v>2</v>
      </c>
      <c r="K19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(136,2,252,71.31,33,499,3,0)</v>
      </c>
    </row>
    <row r="191" spans="1:11" x14ac:dyDescent="0.25">
      <c r="A191" t="s">
        <v>102</v>
      </c>
      <c r="B191" s="2">
        <f>VLOOKUP(A191,Players[Name]:Players[PlayerId],2,FALSE)</f>
        <v>138</v>
      </c>
      <c r="C191" s="16">
        <v>2017</v>
      </c>
      <c r="D191">
        <v>138</v>
      </c>
      <c r="E191">
        <v>60.6</v>
      </c>
      <c r="F191">
        <v>805</v>
      </c>
      <c r="G191">
        <v>6.2</v>
      </c>
      <c r="H191">
        <v>0</v>
      </c>
      <c r="I191">
        <v>130.19999999999999</v>
      </c>
      <c r="J191" s="2">
        <f>VLOOKUP(Table10[Year],Years[],2,FALSE)</f>
        <v>1</v>
      </c>
      <c r="K19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(138,1,138,130.2,60.6,805,6.2,0)</v>
      </c>
    </row>
    <row r="192" spans="1:11" x14ac:dyDescent="0.25">
      <c r="A192" t="s">
        <v>102</v>
      </c>
      <c r="B192" s="2">
        <f>VLOOKUP(A192,Players[Name]:Players[PlayerId],2,FALSE)</f>
        <v>138</v>
      </c>
      <c r="C192" s="16">
        <v>2016</v>
      </c>
      <c r="D192">
        <v>365</v>
      </c>
      <c r="E192">
        <v>9</v>
      </c>
      <c r="F192">
        <v>194</v>
      </c>
      <c r="G192">
        <v>2</v>
      </c>
      <c r="H192">
        <v>0</v>
      </c>
      <c r="I192">
        <v>28.76</v>
      </c>
      <c r="J192" s="2">
        <f>VLOOKUP(Table10[Year],Years[],2,FALSE)</f>
        <v>2</v>
      </c>
      <c r="K19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(138,2,365,28.76,9,194,2,0)</v>
      </c>
    </row>
    <row r="193" spans="1:11" x14ac:dyDescent="0.25">
      <c r="A193" t="s">
        <v>102</v>
      </c>
      <c r="B193" s="2">
        <f>VLOOKUP(A193,Players[Name]:Players[PlayerId],2,FALSE)</f>
        <v>138</v>
      </c>
      <c r="C193" s="16">
        <v>2015</v>
      </c>
      <c r="D193">
        <v>47</v>
      </c>
      <c r="E193">
        <v>80</v>
      </c>
      <c r="F193">
        <v>1027</v>
      </c>
      <c r="G193">
        <v>12</v>
      </c>
      <c r="H193">
        <v>1</v>
      </c>
      <c r="I193">
        <v>191.08</v>
      </c>
      <c r="J193" s="2">
        <f>VLOOKUP(Table10[Year],Years[],2,FALSE)</f>
        <v>3</v>
      </c>
      <c r="K19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(138,3,47,191.08,80,1027,12,1)</v>
      </c>
    </row>
    <row r="194" spans="1:11" x14ac:dyDescent="0.25">
      <c r="A194" t="s">
        <v>102</v>
      </c>
      <c r="B194" s="2">
        <f>VLOOKUP(A194,Players[Name]:Players[PlayerId],2,FALSE)</f>
        <v>138</v>
      </c>
      <c r="C194" s="16">
        <v>2014</v>
      </c>
      <c r="D194">
        <v>82</v>
      </c>
      <c r="E194">
        <v>74</v>
      </c>
      <c r="F194">
        <v>962</v>
      </c>
      <c r="G194">
        <v>5</v>
      </c>
      <c r="H194">
        <v>0</v>
      </c>
      <c r="I194">
        <v>147.47999999999999</v>
      </c>
      <c r="J194" s="2">
        <f>VLOOKUP(Table10[Year],Years[],2,FALSE)</f>
        <v>4</v>
      </c>
      <c r="K19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(138,4,82,147.48,74,962,5,0)</v>
      </c>
    </row>
    <row r="195" spans="1:11" x14ac:dyDescent="0.25">
      <c r="A195" t="s">
        <v>102</v>
      </c>
      <c r="B195" s="2">
        <f>VLOOKUP(A195,Players[Name]:Players[PlayerId],2,FALSE)</f>
        <v>138</v>
      </c>
      <c r="C195" s="16">
        <v>2013</v>
      </c>
      <c r="D195">
        <v>34</v>
      </c>
      <c r="E195">
        <v>87</v>
      </c>
      <c r="F195">
        <v>1288</v>
      </c>
      <c r="G195">
        <v>11</v>
      </c>
      <c r="H195">
        <v>1</v>
      </c>
      <c r="I195">
        <v>212.52</v>
      </c>
      <c r="J195" s="2">
        <f>VLOOKUP(Table10[Year],Years[],2,FALSE)</f>
        <v>5</v>
      </c>
      <c r="K19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(138,5,34,212.52,87,1288,11,1)</v>
      </c>
    </row>
    <row r="196" spans="1:11" x14ac:dyDescent="0.25">
      <c r="A196" t="s">
        <v>594</v>
      </c>
      <c r="B196" s="2">
        <f>VLOOKUP(A196,Players[Name]:Players[PlayerId],2,FALSE)</f>
        <v>142</v>
      </c>
      <c r="C196" s="16">
        <v>2017</v>
      </c>
      <c r="D196">
        <v>142</v>
      </c>
      <c r="E196">
        <v>64.5</v>
      </c>
      <c r="F196">
        <v>764</v>
      </c>
      <c r="G196">
        <v>5.4</v>
      </c>
      <c r="H196">
        <v>0</v>
      </c>
      <c r="I196">
        <v>129.56</v>
      </c>
      <c r="J196" s="2">
        <f>VLOOKUP(Table10[Year],Years[],2,FALSE)</f>
        <v>1</v>
      </c>
      <c r="K19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(142,1,142,129.56,64.5,764,5.4,0)</v>
      </c>
    </row>
    <row r="197" spans="1:11" x14ac:dyDescent="0.25">
      <c r="A197" t="s">
        <v>594</v>
      </c>
      <c r="B197" s="2">
        <f>VLOOKUP(A197,Players[Name]:Players[PlayerId],2,FALSE)</f>
        <v>142</v>
      </c>
      <c r="C197">
        <v>2016</v>
      </c>
      <c r="D197" s="16">
        <v>93</v>
      </c>
      <c r="E197" s="16">
        <v>65</v>
      </c>
      <c r="F197" s="16">
        <v>683</v>
      </c>
      <c r="G197" s="16">
        <v>8</v>
      </c>
      <c r="H197" s="16">
        <v>0</v>
      </c>
      <c r="I197" s="16">
        <v>142.62</v>
      </c>
      <c r="J197" s="2">
        <f>VLOOKUP(Table10[Year],Years[],2,FALSE)</f>
        <v>2</v>
      </c>
      <c r="K19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(142,2,93,142.62,65,683,8,0)</v>
      </c>
    </row>
    <row r="198" spans="1:11" x14ac:dyDescent="0.25">
      <c r="A198" t="s">
        <v>593</v>
      </c>
      <c r="B198" s="2">
        <f>VLOOKUP(A198,Players[Name]:Players[PlayerId],2,FALSE)</f>
        <v>145</v>
      </c>
      <c r="C198" s="16">
        <v>2017</v>
      </c>
      <c r="D198" s="16">
        <v>145</v>
      </c>
      <c r="E198" s="16">
        <v>61.4</v>
      </c>
      <c r="F198" s="16">
        <v>935</v>
      </c>
      <c r="G198" s="16">
        <v>5</v>
      </c>
      <c r="H198" s="16">
        <v>0</v>
      </c>
      <c r="I198" s="16">
        <v>126.24</v>
      </c>
      <c r="J198" s="2">
        <f>VLOOKUP(Table10[Year],Years[],2,FALSE)</f>
        <v>1</v>
      </c>
      <c r="K19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(145,1,145,126.24,61.4,935,5,0)</v>
      </c>
    </row>
    <row r="199" spans="1:11" x14ac:dyDescent="0.25">
      <c r="A199" t="s">
        <v>593</v>
      </c>
      <c r="B199" s="2">
        <f>VLOOKUP(A199,Players[Name]:Players[PlayerId],2,FALSE)</f>
        <v>145</v>
      </c>
      <c r="C199" s="16">
        <v>2016</v>
      </c>
      <c r="D199" s="16">
        <v>143</v>
      </c>
      <c r="E199" s="16">
        <v>55</v>
      </c>
      <c r="F199" s="16">
        <v>930</v>
      </c>
      <c r="G199" s="16">
        <v>4</v>
      </c>
      <c r="H199" s="16">
        <v>0</v>
      </c>
      <c r="I199" s="16">
        <v>121.6</v>
      </c>
      <c r="J199" s="2">
        <f>VLOOKUP(Table10[Year],Years[],2,FALSE)</f>
        <v>2</v>
      </c>
      <c r="K19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(145,2,143,121.6,55,930,4,0)</v>
      </c>
    </row>
    <row r="200" spans="1:11" x14ac:dyDescent="0.25">
      <c r="A200" t="s">
        <v>593</v>
      </c>
      <c r="B200" s="2">
        <f>VLOOKUP(A200,Players[Name]:Players[PlayerId],2,FALSE)</f>
        <v>145</v>
      </c>
      <c r="C200" s="16">
        <v>2015</v>
      </c>
      <c r="D200" s="16">
        <v>138</v>
      </c>
      <c r="E200" s="16">
        <v>65</v>
      </c>
      <c r="F200" s="16">
        <v>816</v>
      </c>
      <c r="G200" s="16">
        <v>4</v>
      </c>
      <c r="H200" s="16">
        <v>0</v>
      </c>
      <c r="I200" s="16">
        <v>124.54</v>
      </c>
      <c r="J200" s="2">
        <f>VLOOKUP(Table10[Year],Years[],2,FALSE)</f>
        <v>3</v>
      </c>
      <c r="K20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(145,3,138,124.54,65,816,4,0)</v>
      </c>
    </row>
    <row r="201" spans="1:11" x14ac:dyDescent="0.25">
      <c r="A201" t="s">
        <v>346</v>
      </c>
      <c r="B201" s="2">
        <f>VLOOKUP(A201,Players[Name]:Players[PlayerId],2,FALSE)</f>
        <v>146</v>
      </c>
      <c r="C201" s="16">
        <v>2017</v>
      </c>
      <c r="D201" s="16">
        <v>146</v>
      </c>
      <c r="E201" s="16">
        <v>53.5</v>
      </c>
      <c r="F201" s="16">
        <v>854</v>
      </c>
      <c r="G201" s="16">
        <v>6.7</v>
      </c>
      <c r="H201" s="16">
        <v>2.2000000000000002</v>
      </c>
      <c r="I201" s="16">
        <v>125.61</v>
      </c>
      <c r="J201" s="2">
        <f>VLOOKUP(Table10[Year],Years[],2,FALSE)</f>
        <v>1</v>
      </c>
      <c r="K20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(146,1,146,125.61,53.5,854,6.7,2.2)</v>
      </c>
    </row>
    <row r="202" spans="1:11" x14ac:dyDescent="0.25">
      <c r="A202" t="s">
        <v>346</v>
      </c>
      <c r="B202" s="2">
        <f>VLOOKUP(A202,Players[Name]:Players[PlayerId],2,FALSE)</f>
        <v>146</v>
      </c>
      <c r="C202" s="16">
        <v>2016</v>
      </c>
      <c r="D202" s="16">
        <v>159</v>
      </c>
      <c r="E202" s="16">
        <v>54</v>
      </c>
      <c r="F202" s="16">
        <v>752</v>
      </c>
      <c r="G202" s="16">
        <v>4</v>
      </c>
      <c r="H202" s="16">
        <v>2</v>
      </c>
      <c r="I202" s="16">
        <v>112.48</v>
      </c>
      <c r="J202" s="2">
        <f>VLOOKUP(Table10[Year],Years[],2,FALSE)</f>
        <v>2</v>
      </c>
      <c r="K20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(146,2,159,112.48,54,752,4,2)</v>
      </c>
    </row>
    <row r="203" spans="1:11" x14ac:dyDescent="0.25">
      <c r="A203" t="s">
        <v>346</v>
      </c>
      <c r="B203" s="2">
        <f>VLOOKUP(A203,Players[Name]:Players[PlayerId],2,FALSE)</f>
        <v>146</v>
      </c>
      <c r="C203" s="16">
        <v>2015</v>
      </c>
      <c r="D203" s="16">
        <v>111</v>
      </c>
      <c r="E203" s="16">
        <v>44</v>
      </c>
      <c r="F203" s="16">
        <v>739</v>
      </c>
      <c r="G203" s="16">
        <v>10</v>
      </c>
      <c r="H203" s="16">
        <v>0</v>
      </c>
      <c r="I203" s="16">
        <v>137.56</v>
      </c>
      <c r="J203" s="2">
        <f>VLOOKUP(Table10[Year],Years[],2,FALSE)</f>
        <v>3</v>
      </c>
      <c r="K20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(146,3,111,137.56,44,739,10,0)</v>
      </c>
    </row>
    <row r="204" spans="1:11" x14ac:dyDescent="0.25">
      <c r="A204" t="s">
        <v>346</v>
      </c>
      <c r="B204" s="2">
        <f>VLOOKUP(A204,Players[Name]:Players[PlayerId],2,FALSE)</f>
        <v>146</v>
      </c>
      <c r="C204" s="16">
        <v>2014</v>
      </c>
      <c r="D204" s="16">
        <v>1507</v>
      </c>
      <c r="E204" s="16">
        <v>14</v>
      </c>
      <c r="F204" s="16">
        <v>190</v>
      </c>
      <c r="G204" s="16">
        <v>0</v>
      </c>
      <c r="H204" s="16">
        <v>0</v>
      </c>
      <c r="I204" s="16">
        <v>22.85</v>
      </c>
      <c r="J204" s="2">
        <f>VLOOKUP(Table10[Year],Years[],2,FALSE)</f>
        <v>4</v>
      </c>
      <c r="K20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(146,4,1507,22.85,14,190,0,0)</v>
      </c>
    </row>
    <row r="205" spans="1:11" x14ac:dyDescent="0.25">
      <c r="A205" t="s">
        <v>346</v>
      </c>
      <c r="B205" s="2">
        <f>VLOOKUP(A205,Players[Name]:Players[PlayerId],2,FALSE)</f>
        <v>146</v>
      </c>
      <c r="C205" s="16">
        <v>2013</v>
      </c>
      <c r="D205" s="16">
        <v>159</v>
      </c>
      <c r="E205" s="16">
        <v>36</v>
      </c>
      <c r="F205" s="16">
        <v>556</v>
      </c>
      <c r="G205" s="16">
        <v>5</v>
      </c>
      <c r="H205" s="16">
        <v>0</v>
      </c>
      <c r="I205" s="16">
        <v>90.69</v>
      </c>
      <c r="J205" s="2">
        <f>VLOOKUP(Table10[Year],Years[],2,FALSE)</f>
        <v>5</v>
      </c>
      <c r="K20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(146,5,159,90.69,36,556,5,0)</v>
      </c>
    </row>
    <row r="206" spans="1:11" x14ac:dyDescent="0.25">
      <c r="A206" t="s">
        <v>112</v>
      </c>
      <c r="B206" s="2">
        <f>VLOOKUP(A206,Players[Name]:Players[PlayerId],2,FALSE)</f>
        <v>147</v>
      </c>
      <c r="C206" s="16">
        <v>2017</v>
      </c>
      <c r="D206" s="16">
        <v>147</v>
      </c>
      <c r="E206" s="16">
        <v>63.9</v>
      </c>
      <c r="F206" s="16">
        <v>849</v>
      </c>
      <c r="G206" s="16">
        <v>5</v>
      </c>
      <c r="H206" s="16">
        <v>0</v>
      </c>
      <c r="I206" s="16">
        <v>127.96</v>
      </c>
      <c r="J206" s="2">
        <f>VLOOKUP(Table10[Year],Years[],2,FALSE)</f>
        <v>1</v>
      </c>
      <c r="K20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(147,1,147,127.96,63.9,849,5,0)</v>
      </c>
    </row>
    <row r="207" spans="1:11" x14ac:dyDescent="0.25">
      <c r="A207" t="s">
        <v>112</v>
      </c>
      <c r="B207" s="2">
        <f>VLOOKUP(A207,Players[Name]:Players[PlayerId],2,FALSE)</f>
        <v>147</v>
      </c>
      <c r="C207" s="16">
        <v>2016</v>
      </c>
      <c r="D207" s="16">
        <v>304</v>
      </c>
      <c r="E207" s="16">
        <v>20</v>
      </c>
      <c r="F207" s="16">
        <v>267</v>
      </c>
      <c r="G207" s="16">
        <v>3</v>
      </c>
      <c r="H207" s="16">
        <v>0</v>
      </c>
      <c r="I207" s="16">
        <v>48.68</v>
      </c>
      <c r="J207" s="2">
        <f>VLOOKUP(Table10[Year],Years[],2,FALSE)</f>
        <v>2</v>
      </c>
      <c r="K20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(147,2,304,48.68,20,267,3,0)</v>
      </c>
    </row>
    <row r="208" spans="1:11" x14ac:dyDescent="0.25">
      <c r="A208" t="s">
        <v>112</v>
      </c>
      <c r="B208" s="2">
        <f>VLOOKUP(A208,Players[Name]:Players[PlayerId],2,FALSE)</f>
        <v>147</v>
      </c>
      <c r="C208" s="16">
        <v>2015</v>
      </c>
      <c r="D208" s="16">
        <v>207</v>
      </c>
      <c r="E208" s="16">
        <v>33</v>
      </c>
      <c r="F208" s="16">
        <v>663</v>
      </c>
      <c r="G208" s="16">
        <v>4</v>
      </c>
      <c r="H208" s="16">
        <v>0</v>
      </c>
      <c r="I208" s="16">
        <v>85.52</v>
      </c>
      <c r="J208" s="2">
        <f>VLOOKUP(Table10[Year],Years[],2,FALSE)</f>
        <v>3</v>
      </c>
      <c r="K20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(147,3,207,85.52,33,663,4,0)</v>
      </c>
    </row>
    <row r="209" spans="1:11" x14ac:dyDescent="0.25">
      <c r="A209" t="s">
        <v>112</v>
      </c>
      <c r="B209" s="2">
        <f>VLOOKUP(A209,Players[Name]:Players[PlayerId],2,FALSE)</f>
        <v>147</v>
      </c>
      <c r="C209" s="16">
        <v>2014</v>
      </c>
      <c r="D209" s="16">
        <v>63</v>
      </c>
      <c r="E209" s="16">
        <v>49</v>
      </c>
      <c r="F209" s="16">
        <v>767</v>
      </c>
      <c r="G209" s="16">
        <v>11</v>
      </c>
      <c r="H209" s="16">
        <v>0</v>
      </c>
      <c r="I209" s="16">
        <v>145.68</v>
      </c>
      <c r="J209" s="2">
        <f>VLOOKUP(Table10[Year],Years[],2,FALSE)</f>
        <v>4</v>
      </c>
      <c r="K20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(147,4,63,145.68,49,767,11,0)</v>
      </c>
    </row>
    <row r="210" spans="1:11" x14ac:dyDescent="0.25">
      <c r="A210" t="s">
        <v>112</v>
      </c>
      <c r="B210" s="2">
        <f>VLOOKUP(A210,Players[Name]:Players[PlayerId],2,FALSE)</f>
        <v>147</v>
      </c>
      <c r="C210" s="16">
        <v>2013</v>
      </c>
      <c r="D210" s="16">
        <v>67</v>
      </c>
      <c r="E210" s="16">
        <v>65</v>
      </c>
      <c r="F210" s="16">
        <v>1128</v>
      </c>
      <c r="G210" s="16">
        <v>4</v>
      </c>
      <c r="H210" s="16">
        <v>0</v>
      </c>
      <c r="I210" s="16">
        <v>141.12</v>
      </c>
      <c r="J210" s="2">
        <f>VLOOKUP(Table10[Year],Years[],2,FALSE)</f>
        <v>5</v>
      </c>
      <c r="K21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(147,5,67,141.12,65,1128,4,0)</v>
      </c>
    </row>
    <row r="211" spans="1:11" x14ac:dyDescent="0.25">
      <c r="A211" t="s">
        <v>207</v>
      </c>
      <c r="B211" s="2">
        <f>VLOOKUP(A211,Players[Name]:Players[PlayerId],2,FALSE)</f>
        <v>150</v>
      </c>
      <c r="C211" s="16">
        <v>2017</v>
      </c>
      <c r="D211" s="16">
        <v>150</v>
      </c>
      <c r="E211" s="16">
        <v>53.1</v>
      </c>
      <c r="F211" s="16">
        <v>759</v>
      </c>
      <c r="G211" s="16">
        <v>7.1</v>
      </c>
      <c r="H211" s="16">
        <v>0</v>
      </c>
      <c r="I211" s="16">
        <v>126.32</v>
      </c>
      <c r="J211" s="2">
        <f>VLOOKUP(Table10[Year],Years[],2,FALSE)</f>
        <v>1</v>
      </c>
      <c r="K21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(150,1,150,126.32,53.1,759,7.1,0)</v>
      </c>
    </row>
    <row r="212" spans="1:11" x14ac:dyDescent="0.25">
      <c r="A212" t="s">
        <v>207</v>
      </c>
      <c r="B212" s="2">
        <f>VLOOKUP(A212,Players[Name]:Players[PlayerId],2,FALSE)</f>
        <v>150</v>
      </c>
      <c r="C212" s="16">
        <v>2016</v>
      </c>
      <c r="D212" s="16">
        <v>213</v>
      </c>
      <c r="E212" s="16">
        <v>38</v>
      </c>
      <c r="F212" s="16">
        <v>680</v>
      </c>
      <c r="G212" s="16">
        <v>4</v>
      </c>
      <c r="H212" s="16">
        <v>1</v>
      </c>
      <c r="I212" s="16">
        <v>88.4</v>
      </c>
      <c r="J212" s="2">
        <f>VLOOKUP(Table10[Year],Years[],2,FALSE)</f>
        <v>2</v>
      </c>
      <c r="K21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(150,2,213,88.4,38,680,4,1)</v>
      </c>
    </row>
    <row r="213" spans="1:11" x14ac:dyDescent="0.25">
      <c r="A213" t="s">
        <v>207</v>
      </c>
      <c r="B213" s="2">
        <f>VLOOKUP(A213,Players[Name]:Players[PlayerId],2,FALSE)</f>
        <v>150</v>
      </c>
      <c r="C213" s="16">
        <v>2015</v>
      </c>
      <c r="D213" s="16">
        <v>250</v>
      </c>
      <c r="E213" s="16">
        <v>36</v>
      </c>
      <c r="F213" s="16">
        <v>450</v>
      </c>
      <c r="G213" s="16">
        <v>2</v>
      </c>
      <c r="H213" s="16">
        <v>0</v>
      </c>
      <c r="I213" s="16">
        <v>66.53</v>
      </c>
      <c r="J213" s="2">
        <f>VLOOKUP(Table10[Year],Years[],2,FALSE)</f>
        <v>3</v>
      </c>
      <c r="K21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(150,3,250,66.53,36,450,2,0)</v>
      </c>
    </row>
    <row r="214" spans="1:11" x14ac:dyDescent="0.25">
      <c r="A214" t="s">
        <v>207</v>
      </c>
      <c r="B214" s="2">
        <f>VLOOKUP(A214,Players[Name]:Players[PlayerId],2,FALSE)</f>
        <v>150</v>
      </c>
      <c r="C214" s="16">
        <v>2014</v>
      </c>
      <c r="D214" s="16">
        <v>226</v>
      </c>
      <c r="E214" s="16">
        <v>41</v>
      </c>
      <c r="F214" s="16">
        <v>426</v>
      </c>
      <c r="G214" s="16">
        <v>4</v>
      </c>
      <c r="H214" s="16">
        <v>2</v>
      </c>
      <c r="I214" s="16">
        <v>78.040000000000006</v>
      </c>
      <c r="J214" s="2">
        <f>VLOOKUP(Table10[Year],Years[],2,FALSE)</f>
        <v>4</v>
      </c>
      <c r="K21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(150,4,226,78.04,41,426,4,2)</v>
      </c>
    </row>
    <row r="215" spans="1:11" x14ac:dyDescent="0.25">
      <c r="A215" t="s">
        <v>207</v>
      </c>
      <c r="B215" s="2">
        <f>VLOOKUP(A215,Players[Name]:Players[PlayerId],2,FALSE)</f>
        <v>150</v>
      </c>
      <c r="C215" s="16">
        <v>2013</v>
      </c>
      <c r="D215" s="16">
        <v>1585</v>
      </c>
      <c r="E215" s="16">
        <v>10</v>
      </c>
      <c r="F215" s="16">
        <v>83</v>
      </c>
      <c r="G215" s="16">
        <v>0</v>
      </c>
      <c r="H215" s="16">
        <v>0</v>
      </c>
      <c r="I215" s="16">
        <v>13.32</v>
      </c>
      <c r="J215" s="2">
        <f>VLOOKUP(Table10[Year],Years[],2,FALSE)</f>
        <v>5</v>
      </c>
      <c r="K21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(150,5,1585,13.32,10,83,0,0)</v>
      </c>
    </row>
    <row r="216" spans="1:11" x14ac:dyDescent="0.25">
      <c r="A216" t="s">
        <v>660</v>
      </c>
      <c r="B216" s="2">
        <f>VLOOKUP(A216,Players[Name]:Players[PlayerId],2,FALSE)</f>
        <v>165</v>
      </c>
      <c r="C216" s="16">
        <v>2017</v>
      </c>
      <c r="D216" s="16">
        <v>165</v>
      </c>
      <c r="E216" s="16">
        <v>60.2</v>
      </c>
      <c r="F216" s="16">
        <v>788</v>
      </c>
      <c r="G216" s="16">
        <v>5.2</v>
      </c>
      <c r="H216" s="16">
        <v>0</v>
      </c>
      <c r="I216" s="16">
        <v>122.83</v>
      </c>
      <c r="J216" s="2">
        <f>VLOOKUP(Table10[Year],Years[],2,FALSE)</f>
        <v>1</v>
      </c>
      <c r="K21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(165,1,165,122.83,60.2,788,5.2,0)</v>
      </c>
    </row>
    <row r="217" spans="1:11" x14ac:dyDescent="0.25">
      <c r="A217" t="s">
        <v>338</v>
      </c>
      <c r="B217" s="2">
        <f>VLOOKUP(A217,Players[Name]:Players[PlayerId],2,FALSE)</f>
        <v>169</v>
      </c>
      <c r="C217" s="16">
        <v>2017</v>
      </c>
      <c r="D217" s="16">
        <v>169</v>
      </c>
      <c r="E217" s="16">
        <v>71.8</v>
      </c>
      <c r="F217" s="16">
        <v>774</v>
      </c>
      <c r="G217" s="16">
        <v>3.1</v>
      </c>
      <c r="H217" s="16">
        <v>0</v>
      </c>
      <c r="I217" s="16">
        <v>121.92</v>
      </c>
      <c r="J217" s="2">
        <f>VLOOKUP(Table10[Year],Years[],2,FALSE)</f>
        <v>1</v>
      </c>
      <c r="K21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(169,1,169,121.92,71.8,774,3.1,0)</v>
      </c>
    </row>
    <row r="218" spans="1:11" x14ac:dyDescent="0.25">
      <c r="A218" t="s">
        <v>338</v>
      </c>
      <c r="B218" s="2">
        <f>VLOOKUP(A218,Players[Name]:Players[PlayerId],2,FALSE)</f>
        <v>169</v>
      </c>
      <c r="C218" s="16">
        <v>2016</v>
      </c>
      <c r="D218" s="16">
        <v>105</v>
      </c>
      <c r="E218" s="16">
        <v>75</v>
      </c>
      <c r="F218" s="16">
        <v>833</v>
      </c>
      <c r="G218" s="16">
        <v>5</v>
      </c>
      <c r="H218" s="16">
        <v>0</v>
      </c>
      <c r="I218" s="16">
        <v>138.91999999999999</v>
      </c>
      <c r="J218" s="2">
        <f>VLOOKUP(Table10[Year],Years[],2,FALSE)</f>
        <v>2</v>
      </c>
      <c r="K21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(169,2,105,138.92,75,833,5,0)</v>
      </c>
    </row>
    <row r="219" spans="1:11" x14ac:dyDescent="0.25">
      <c r="A219" t="s">
        <v>338</v>
      </c>
      <c r="B219" s="2">
        <f>VLOOKUP(A219,Players[Name]:Players[PlayerId],2,FALSE)</f>
        <v>169</v>
      </c>
      <c r="C219" s="16">
        <v>2015</v>
      </c>
      <c r="D219" s="16">
        <v>181</v>
      </c>
      <c r="E219" s="16">
        <v>52</v>
      </c>
      <c r="F219" s="16">
        <v>536</v>
      </c>
      <c r="G219" s="16">
        <v>5</v>
      </c>
      <c r="H219" s="16">
        <v>2</v>
      </c>
      <c r="I219" s="16">
        <v>99.44</v>
      </c>
      <c r="J219" s="2">
        <f>VLOOKUP(Table10[Year],Years[],2,FALSE)</f>
        <v>3</v>
      </c>
      <c r="K21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(169,3,181,99.44,52,536,5,2)</v>
      </c>
    </row>
    <row r="220" spans="1:11" x14ac:dyDescent="0.25">
      <c r="A220" t="s">
        <v>338</v>
      </c>
      <c r="B220" s="2">
        <f>VLOOKUP(A220,Players[Name]:Players[PlayerId],2,FALSE)</f>
        <v>169</v>
      </c>
      <c r="C220" s="16">
        <v>2014</v>
      </c>
      <c r="D220" s="16">
        <v>231</v>
      </c>
      <c r="E220" s="16">
        <v>37</v>
      </c>
      <c r="F220" s="16">
        <v>420</v>
      </c>
      <c r="G220" s="16">
        <v>4</v>
      </c>
      <c r="H220" s="16">
        <v>2</v>
      </c>
      <c r="I220" s="16">
        <v>73.8</v>
      </c>
      <c r="J220" s="2">
        <f>VLOOKUP(Table10[Year],Years[],2,FALSE)</f>
        <v>4</v>
      </c>
      <c r="K22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(169,4,231,73.8,37,420,4,2)</v>
      </c>
    </row>
    <row r="221" spans="1:11" x14ac:dyDescent="0.25">
      <c r="A221" t="s">
        <v>338</v>
      </c>
      <c r="B221" s="2">
        <f>VLOOKUP(A221,Players[Name]:Players[PlayerId],2,FALSE)</f>
        <v>169</v>
      </c>
      <c r="C221" s="16">
        <v>2013</v>
      </c>
      <c r="D221" s="16">
        <v>1368</v>
      </c>
      <c r="E221" s="16">
        <v>39</v>
      </c>
      <c r="F221" s="16">
        <v>368</v>
      </c>
      <c r="G221" s="16">
        <v>2</v>
      </c>
      <c r="H221" s="16">
        <v>0</v>
      </c>
      <c r="I221" s="16">
        <v>65.72</v>
      </c>
      <c r="J221" s="2">
        <f>VLOOKUP(Table10[Year],Years[],2,FALSE)</f>
        <v>5</v>
      </c>
      <c r="K22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(169,5,1368,65.72,39,368,2,0)</v>
      </c>
    </row>
    <row r="222" spans="1:11" x14ac:dyDescent="0.25">
      <c r="A222" t="s">
        <v>286</v>
      </c>
      <c r="B222" s="2">
        <f>VLOOKUP(A222,Players[Name]:Players[PlayerId],2,FALSE)</f>
        <v>170</v>
      </c>
      <c r="C222" s="16">
        <v>2017</v>
      </c>
      <c r="D222" s="16">
        <v>170</v>
      </c>
      <c r="E222" s="16">
        <v>54.2</v>
      </c>
      <c r="F222" s="16">
        <v>868</v>
      </c>
      <c r="G222" s="16">
        <v>5.4</v>
      </c>
      <c r="H222" s="16">
        <v>0</v>
      </c>
      <c r="I222" s="16">
        <v>121.51</v>
      </c>
      <c r="J222" s="2">
        <f>VLOOKUP(Table10[Year],Years[],2,FALSE)</f>
        <v>1</v>
      </c>
      <c r="K22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(170,1,170,121.51,54.2,868,5.4,0)</v>
      </c>
    </row>
    <row r="223" spans="1:11" x14ac:dyDescent="0.25">
      <c r="A223" t="s">
        <v>286</v>
      </c>
      <c r="B223" s="2">
        <f>VLOOKUP(A223,Players[Name]:Players[PlayerId],2,FALSE)</f>
        <v>170</v>
      </c>
      <c r="C223" s="16">
        <v>2016</v>
      </c>
      <c r="D223" s="16">
        <v>136</v>
      </c>
      <c r="E223" s="16">
        <v>42</v>
      </c>
      <c r="F223" s="16">
        <v>726</v>
      </c>
      <c r="G223" s="16">
        <v>9</v>
      </c>
      <c r="H223" s="16">
        <v>0</v>
      </c>
      <c r="I223" s="16">
        <v>125.04</v>
      </c>
      <c r="J223" s="2">
        <f>VLOOKUP(Table10[Year],Years[],2,FALSE)</f>
        <v>2</v>
      </c>
      <c r="K22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(170,2,136,125.04,42,726,9,0)</v>
      </c>
    </row>
    <row r="224" spans="1:11" x14ac:dyDescent="0.25">
      <c r="A224" t="s">
        <v>286</v>
      </c>
      <c r="B224" s="2">
        <f>VLOOKUP(A224,Players[Name]:Players[PlayerId],2,FALSE)</f>
        <v>170</v>
      </c>
      <c r="C224" s="16">
        <v>2015</v>
      </c>
      <c r="D224" s="16">
        <v>258</v>
      </c>
      <c r="E224" s="16">
        <v>27</v>
      </c>
      <c r="F224" s="16">
        <v>440</v>
      </c>
      <c r="G224" s="16">
        <v>3</v>
      </c>
      <c r="H224" s="16">
        <v>0</v>
      </c>
      <c r="I224" s="16">
        <v>62.6</v>
      </c>
      <c r="J224" s="2">
        <f>VLOOKUP(Table10[Year],Years[],2,FALSE)</f>
        <v>3</v>
      </c>
      <c r="K22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(170,3,258,62.6,27,440,3,0)</v>
      </c>
    </row>
    <row r="225" spans="1:11" x14ac:dyDescent="0.25">
      <c r="A225" t="s">
        <v>286</v>
      </c>
      <c r="B225" s="2">
        <f>VLOOKUP(A225,Players[Name]:Players[PlayerId],2,FALSE)</f>
        <v>170</v>
      </c>
      <c r="C225" s="16">
        <v>2014</v>
      </c>
      <c r="D225" s="16">
        <v>108</v>
      </c>
      <c r="E225" s="16">
        <v>63</v>
      </c>
      <c r="F225" s="16">
        <v>931</v>
      </c>
      <c r="G225" s="16">
        <v>3</v>
      </c>
      <c r="H225" s="16">
        <v>0</v>
      </c>
      <c r="I225" s="16">
        <v>123.39</v>
      </c>
      <c r="J225" s="2">
        <f>VLOOKUP(Table10[Year],Years[],2,FALSE)</f>
        <v>4</v>
      </c>
      <c r="K22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(170,4,108,123.39,63,931,3,0)</v>
      </c>
    </row>
    <row r="226" spans="1:11" x14ac:dyDescent="0.25">
      <c r="A226" t="s">
        <v>286</v>
      </c>
      <c r="B226" s="2">
        <f>VLOOKUP(A226,Players[Name]:Players[PlayerId],2,FALSE)</f>
        <v>170</v>
      </c>
      <c r="C226" s="16">
        <v>2013</v>
      </c>
      <c r="D226" s="16">
        <v>143</v>
      </c>
      <c r="E226" s="16">
        <v>32</v>
      </c>
      <c r="F226" s="16">
        <v>641</v>
      </c>
      <c r="G226" s="16">
        <v>5</v>
      </c>
      <c r="H226" s="16">
        <v>0</v>
      </c>
      <c r="I226" s="16">
        <v>88.89</v>
      </c>
      <c r="J226" s="2">
        <f>VLOOKUP(Table10[Year],Years[],2,FALSE)</f>
        <v>5</v>
      </c>
      <c r="K22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(170,5,143,88.89,32,641,5,0)</v>
      </c>
    </row>
    <row r="227" spans="1:11" x14ac:dyDescent="0.25">
      <c r="A227" t="s">
        <v>309</v>
      </c>
      <c r="B227" s="2">
        <f>VLOOKUP(A227,Players[Name]:Players[PlayerId],2,FALSE)</f>
        <v>180</v>
      </c>
      <c r="C227" s="16">
        <v>2017</v>
      </c>
      <c r="D227" s="16">
        <v>180</v>
      </c>
      <c r="E227" s="16">
        <v>54</v>
      </c>
      <c r="F227" s="16">
        <v>819</v>
      </c>
      <c r="G227" s="16">
        <v>4.2</v>
      </c>
      <c r="H227" s="16">
        <v>0</v>
      </c>
      <c r="I227" s="16">
        <v>116.93</v>
      </c>
      <c r="J227" s="2">
        <f>VLOOKUP(Table10[Year],Years[],2,FALSE)</f>
        <v>1</v>
      </c>
      <c r="K22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(180,1,180,116.93,54,819,4.2,0)</v>
      </c>
    </row>
    <row r="228" spans="1:11" x14ac:dyDescent="0.25">
      <c r="A228" t="s">
        <v>309</v>
      </c>
      <c r="B228" s="2">
        <f>VLOOKUP(A228,Players[Name]:Players[PlayerId],2,FALSE)</f>
        <v>180</v>
      </c>
      <c r="C228" s="16">
        <v>2016</v>
      </c>
      <c r="D228" s="16">
        <v>272</v>
      </c>
      <c r="E228" s="16">
        <v>29</v>
      </c>
      <c r="F228" s="16">
        <v>431</v>
      </c>
      <c r="G228" s="16">
        <v>3</v>
      </c>
      <c r="H228" s="16">
        <v>0</v>
      </c>
      <c r="I228" s="16">
        <v>64.239999999999995</v>
      </c>
      <c r="J228" s="2">
        <f>VLOOKUP(Table10[Year],Years[],2,FALSE)</f>
        <v>2</v>
      </c>
      <c r="K22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(180,2,272,64.24,29,431,3,0)</v>
      </c>
    </row>
    <row r="229" spans="1:11" x14ac:dyDescent="0.25">
      <c r="A229" t="s">
        <v>309</v>
      </c>
      <c r="B229" s="2">
        <f>VLOOKUP(A229,Players[Name]:Players[PlayerId],2,FALSE)</f>
        <v>180</v>
      </c>
      <c r="C229" s="16">
        <v>2013</v>
      </c>
      <c r="D229" s="16">
        <v>1393</v>
      </c>
      <c r="E229" s="16">
        <v>17</v>
      </c>
      <c r="F229" s="16">
        <v>283</v>
      </c>
      <c r="G229" s="16">
        <v>3</v>
      </c>
      <c r="H229" s="16">
        <v>1</v>
      </c>
      <c r="I229" s="16">
        <v>45.72</v>
      </c>
      <c r="J229" s="2">
        <f>VLOOKUP(Table10[Year],Years[],2,FALSE)</f>
        <v>5</v>
      </c>
      <c r="K22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(180,5,1393,45.72,17,283,3,1)</v>
      </c>
    </row>
    <row r="230" spans="1:11" x14ac:dyDescent="0.25">
      <c r="A230" t="s">
        <v>278</v>
      </c>
      <c r="B230" s="2">
        <f>VLOOKUP(A230,Players[Name]:Players[PlayerId],2,FALSE)</f>
        <v>181</v>
      </c>
      <c r="C230" s="16">
        <v>2017</v>
      </c>
      <c r="D230" s="16">
        <v>181</v>
      </c>
      <c r="E230" s="16">
        <v>49.1</v>
      </c>
      <c r="F230" s="16">
        <v>731</v>
      </c>
      <c r="G230" s="16">
        <v>6.7</v>
      </c>
      <c r="H230" s="16">
        <v>1.1000000000000001</v>
      </c>
      <c r="I230" s="16">
        <v>116.26</v>
      </c>
      <c r="J230" s="2">
        <f>VLOOKUP(Table10[Year],Years[],2,FALSE)</f>
        <v>1</v>
      </c>
      <c r="K23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(181,1,181,116.26,49.1,731,6.7,1.1)</v>
      </c>
    </row>
    <row r="231" spans="1:11" x14ac:dyDescent="0.25">
      <c r="A231" t="s">
        <v>388</v>
      </c>
      <c r="B231" s="2">
        <f>VLOOKUP(A231,Players[Name]:Players[PlayerId],2,FALSE)</f>
        <v>182</v>
      </c>
      <c r="C231" s="16">
        <v>2017</v>
      </c>
      <c r="D231" s="16">
        <v>182</v>
      </c>
      <c r="E231" s="16">
        <v>59.5</v>
      </c>
      <c r="F231" s="16">
        <v>779</v>
      </c>
      <c r="G231" s="16">
        <v>4.2</v>
      </c>
      <c r="H231" s="16">
        <v>0</v>
      </c>
      <c r="I231" s="16">
        <v>116.15</v>
      </c>
      <c r="J231" s="2">
        <f>VLOOKUP(Table10[Year],Years[],2,FALSE)</f>
        <v>1</v>
      </c>
      <c r="K23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(182,1,182,116.15,59.5,779,4.2,0)</v>
      </c>
    </row>
    <row r="232" spans="1:11" x14ac:dyDescent="0.25">
      <c r="A232" t="s">
        <v>388</v>
      </c>
      <c r="B232" s="2">
        <f>VLOOKUP(A232,Players[Name]:Players[PlayerId],2,FALSE)</f>
        <v>182</v>
      </c>
      <c r="C232" s="16">
        <v>2016</v>
      </c>
      <c r="D232" s="16">
        <v>263</v>
      </c>
      <c r="E232" s="16">
        <v>36</v>
      </c>
      <c r="F232" s="16">
        <v>365</v>
      </c>
      <c r="G232" s="16">
        <v>2</v>
      </c>
      <c r="H232" s="16">
        <v>0</v>
      </c>
      <c r="I232" s="16">
        <v>66.55</v>
      </c>
      <c r="J232" s="2">
        <f>VLOOKUP(Table10[Year],Years[],2,FALSE)</f>
        <v>2</v>
      </c>
      <c r="K23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(182,2,263,66.55,36,365,2,0)</v>
      </c>
    </row>
    <row r="233" spans="1:11" x14ac:dyDescent="0.25">
      <c r="A233" t="s">
        <v>819</v>
      </c>
      <c r="B233" s="2">
        <f>VLOOKUP(A233,Players[Name]:Players[PlayerId],2,FALSE)</f>
        <v>185</v>
      </c>
      <c r="C233" s="16">
        <v>2017</v>
      </c>
      <c r="D233" s="16">
        <v>185</v>
      </c>
      <c r="E233" s="16">
        <v>52.7</v>
      </c>
      <c r="F233" s="16">
        <v>755</v>
      </c>
      <c r="G233" s="16">
        <v>5.0999999999999996</v>
      </c>
      <c r="H233" s="16">
        <v>0</v>
      </c>
      <c r="I233" s="16">
        <v>115.7</v>
      </c>
      <c r="J233" s="2">
        <f>VLOOKUP(Table10[Year],Years[],2,FALSE)</f>
        <v>1</v>
      </c>
      <c r="K23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(185,1,185,115.7,52.7,755,5.1,0)</v>
      </c>
    </row>
    <row r="234" spans="1:11" x14ac:dyDescent="0.25">
      <c r="A234" t="s">
        <v>385</v>
      </c>
      <c r="B234" s="2">
        <f>VLOOKUP(A234,Players[Name]:Players[PlayerId],2,FALSE)</f>
        <v>186</v>
      </c>
      <c r="C234" s="16">
        <v>2017</v>
      </c>
      <c r="D234" s="16">
        <v>186</v>
      </c>
      <c r="E234" s="16">
        <v>57.3</v>
      </c>
      <c r="F234" s="16">
        <v>682</v>
      </c>
      <c r="G234" s="16">
        <v>4.9000000000000004</v>
      </c>
      <c r="H234" s="16">
        <v>0</v>
      </c>
      <c r="I234" s="16">
        <v>115.06</v>
      </c>
      <c r="J234" s="2">
        <f>VLOOKUP(Table10[Year],Years[],2,FALSE)</f>
        <v>1</v>
      </c>
      <c r="K23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(186,1,186,115.06,57.3,682,4.9,0)</v>
      </c>
    </row>
    <row r="235" spans="1:11" x14ac:dyDescent="0.25">
      <c r="A235" t="s">
        <v>385</v>
      </c>
      <c r="B235" s="2">
        <f>VLOOKUP(A235,Players[Name]:Players[PlayerId],2,FALSE)</f>
        <v>186</v>
      </c>
      <c r="C235" s="16">
        <v>2016</v>
      </c>
      <c r="D235" s="16">
        <v>241</v>
      </c>
      <c r="E235" s="16">
        <v>44</v>
      </c>
      <c r="F235" s="16">
        <v>536</v>
      </c>
      <c r="G235" s="16">
        <v>2</v>
      </c>
      <c r="H235" s="16">
        <v>0</v>
      </c>
      <c r="I235" s="16">
        <v>77.64</v>
      </c>
      <c r="J235" s="2">
        <f>VLOOKUP(Table10[Year],Years[],2,FALSE)</f>
        <v>2</v>
      </c>
      <c r="K23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(186,2,241,77.64,44,536,2,0)</v>
      </c>
    </row>
    <row r="236" spans="1:11" x14ac:dyDescent="0.25">
      <c r="A236" t="s">
        <v>385</v>
      </c>
      <c r="B236" s="2">
        <f>VLOOKUP(A236,Players[Name]:Players[PlayerId],2,FALSE)</f>
        <v>186</v>
      </c>
      <c r="C236" s="16">
        <v>2015</v>
      </c>
      <c r="D236" s="16">
        <v>57</v>
      </c>
      <c r="E236" s="16">
        <v>87</v>
      </c>
      <c r="F236" s="16">
        <v>1088</v>
      </c>
      <c r="G236" s="16">
        <v>8</v>
      </c>
      <c r="H236" s="16">
        <v>1</v>
      </c>
      <c r="I236" s="16">
        <v>182.97</v>
      </c>
      <c r="J236" s="2">
        <f>VLOOKUP(Table10[Year],Years[],2,FALSE)</f>
        <v>3</v>
      </c>
      <c r="K23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(186,3,57,182.97,87,1088,8,1)</v>
      </c>
    </row>
    <row r="237" spans="1:11" x14ac:dyDescent="0.25">
      <c r="A237" t="s">
        <v>385</v>
      </c>
      <c r="B237" s="2">
        <f>VLOOKUP(A237,Players[Name]:Players[PlayerId],2,FALSE)</f>
        <v>186</v>
      </c>
      <c r="C237" s="16">
        <v>2014</v>
      </c>
      <c r="D237" s="16">
        <v>35</v>
      </c>
      <c r="E237" s="16">
        <v>85</v>
      </c>
      <c r="F237" s="16">
        <v>1318</v>
      </c>
      <c r="G237" s="16">
        <v>10</v>
      </c>
      <c r="H237" s="16">
        <v>0</v>
      </c>
      <c r="I237" s="16">
        <v>212.72</v>
      </c>
      <c r="J237" s="2">
        <f>VLOOKUP(Table10[Year],Years[],2,FALSE)</f>
        <v>4</v>
      </c>
      <c r="K23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(186,4,35,212.72,85,1318,10,0)</v>
      </c>
    </row>
    <row r="238" spans="1:11" x14ac:dyDescent="0.25">
      <c r="A238" t="s">
        <v>822</v>
      </c>
      <c r="B238" s="2">
        <f>VLOOKUP(A238,Players[Name]:Players[PlayerId],2,FALSE)</f>
        <v>188</v>
      </c>
      <c r="C238" s="16">
        <v>2017</v>
      </c>
      <c r="D238" s="16">
        <v>188</v>
      </c>
      <c r="E238" s="16">
        <v>48.3</v>
      </c>
      <c r="F238" s="16">
        <v>647</v>
      </c>
      <c r="G238" s="16">
        <v>3.7</v>
      </c>
      <c r="H238" s="16">
        <v>0</v>
      </c>
      <c r="I238" s="16">
        <v>114.85</v>
      </c>
      <c r="J238" s="2">
        <f>VLOOKUP(Table10[Year],Years[],2,FALSE)</f>
        <v>1</v>
      </c>
      <c r="K23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(188,1,188,114.85,48.3,647,3.7,0)</v>
      </c>
    </row>
    <row r="239" spans="1:11" x14ac:dyDescent="0.25">
      <c r="A239" t="s">
        <v>1247</v>
      </c>
      <c r="B239" s="2">
        <f>VLOOKUP(A239,Players[Name]:Players[PlayerId],2,FALSE)</f>
        <v>189</v>
      </c>
      <c r="C239" s="16">
        <v>2017</v>
      </c>
      <c r="D239" s="16">
        <v>189</v>
      </c>
      <c r="E239" s="16">
        <v>60.9</v>
      </c>
      <c r="F239" s="16">
        <v>747</v>
      </c>
      <c r="G239" s="16">
        <v>3.9</v>
      </c>
      <c r="H239" s="16">
        <v>0</v>
      </c>
      <c r="I239" s="16">
        <v>114.41</v>
      </c>
      <c r="J239" s="2">
        <f>VLOOKUP(Table10[Year],Years[],2,FALSE)</f>
        <v>1</v>
      </c>
      <c r="K23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(189,1,189,114.41,60.9,747,3.9,0)</v>
      </c>
    </row>
    <row r="240" spans="1:11" x14ac:dyDescent="0.25">
      <c r="A240" t="s">
        <v>1031</v>
      </c>
      <c r="B240" s="2">
        <f>VLOOKUP(A240,Players[Name]:Players[PlayerId],2,FALSE)</f>
        <v>192</v>
      </c>
      <c r="C240" s="16">
        <v>2017</v>
      </c>
      <c r="D240" s="16">
        <v>192</v>
      </c>
      <c r="E240" s="16">
        <v>48.5</v>
      </c>
      <c r="F240" s="16">
        <v>678</v>
      </c>
      <c r="G240" s="16">
        <v>6.3</v>
      </c>
      <c r="H240" s="16">
        <v>0</v>
      </c>
      <c r="I240" s="16">
        <v>113.35</v>
      </c>
      <c r="J240" s="2">
        <f>VLOOKUP(Table10[Year],Years[],2,FALSE)</f>
        <v>1</v>
      </c>
      <c r="K24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(192,1,192,113.35,48.5,678,6.3,0)</v>
      </c>
    </row>
    <row r="241" spans="1:11" x14ac:dyDescent="0.25">
      <c r="A241" t="s">
        <v>416</v>
      </c>
      <c r="B241" s="2">
        <f>VLOOKUP(A241,Players[Name]:Players[PlayerId],2,FALSE)</f>
        <v>195</v>
      </c>
      <c r="C241" s="16">
        <v>2017</v>
      </c>
      <c r="D241" s="16">
        <v>195</v>
      </c>
      <c r="E241" s="16">
        <v>52.6</v>
      </c>
      <c r="F241" s="16">
        <v>743</v>
      </c>
      <c r="G241" s="16">
        <v>4.9000000000000004</v>
      </c>
      <c r="H241" s="16">
        <v>0</v>
      </c>
      <c r="I241" s="16">
        <v>111.48</v>
      </c>
      <c r="J241" s="2">
        <f>VLOOKUP(Table10[Year],Years[],2,FALSE)</f>
        <v>1</v>
      </c>
      <c r="K24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(195,1,195,111.48,52.6,743,4.9,0)</v>
      </c>
    </row>
    <row r="242" spans="1:11" x14ac:dyDescent="0.25">
      <c r="A242" t="s">
        <v>416</v>
      </c>
      <c r="B242" s="2">
        <f>VLOOKUP(A242,Players[Name]:Players[PlayerId],2,FALSE)</f>
        <v>195</v>
      </c>
      <c r="C242" s="16">
        <v>2016</v>
      </c>
      <c r="D242" s="16">
        <v>250</v>
      </c>
      <c r="E242" s="16">
        <v>35</v>
      </c>
      <c r="F242" s="16">
        <v>477</v>
      </c>
      <c r="G242" s="16">
        <v>3</v>
      </c>
      <c r="H242" s="16">
        <v>0</v>
      </c>
      <c r="I242" s="16">
        <v>72.08</v>
      </c>
      <c r="J242" s="2">
        <f>VLOOKUP(Table10[Year],Years[],2,FALSE)</f>
        <v>2</v>
      </c>
      <c r="K24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(195,2,250,72.08,35,477,3,0)</v>
      </c>
    </row>
    <row r="243" spans="1:11" x14ac:dyDescent="0.25">
      <c r="A243" t="s">
        <v>416</v>
      </c>
      <c r="B243" s="2">
        <f>VLOOKUP(A243,Players[Name]:Players[PlayerId],2,FALSE)</f>
        <v>195</v>
      </c>
      <c r="C243" s="16">
        <v>2015</v>
      </c>
      <c r="D243" s="16">
        <v>71</v>
      </c>
      <c r="E243" s="16">
        <v>64</v>
      </c>
      <c r="F243" s="16">
        <v>1031</v>
      </c>
      <c r="G243" s="16">
        <v>10</v>
      </c>
      <c r="H243" s="16">
        <v>1</v>
      </c>
      <c r="I243" s="16">
        <v>163.24</v>
      </c>
      <c r="J243" s="2">
        <f>VLOOKUP(Table10[Year],Years[],2,FALSE)</f>
        <v>3</v>
      </c>
      <c r="K24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(195,3,71,163.24,64,1031,10,1)</v>
      </c>
    </row>
    <row r="244" spans="1:11" x14ac:dyDescent="0.25">
      <c r="A244" t="s">
        <v>416</v>
      </c>
      <c r="B244" s="2">
        <f>VLOOKUP(A244,Players[Name]:Players[PlayerId],2,FALSE)</f>
        <v>195</v>
      </c>
      <c r="C244" s="16">
        <v>2014</v>
      </c>
      <c r="D244" s="16">
        <v>119</v>
      </c>
      <c r="E244" s="16">
        <v>51</v>
      </c>
      <c r="F244" s="16">
        <v>677</v>
      </c>
      <c r="G244" s="16">
        <v>6</v>
      </c>
      <c r="H244" s="16">
        <v>0</v>
      </c>
      <c r="I244" s="16">
        <v>114.08</v>
      </c>
      <c r="J244" s="2">
        <f>VLOOKUP(Table10[Year],Years[],2,FALSE)</f>
        <v>4</v>
      </c>
      <c r="K24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(195,4,119,114.08,51,677,6,0)</v>
      </c>
    </row>
    <row r="245" spans="1:11" x14ac:dyDescent="0.25">
      <c r="A245" t="s">
        <v>85</v>
      </c>
      <c r="B245" s="2">
        <f>VLOOKUP(A245,Players[Name]:Players[PlayerId],2,FALSE)</f>
        <v>197</v>
      </c>
      <c r="C245" s="16">
        <v>2017</v>
      </c>
      <c r="D245" s="16">
        <v>197</v>
      </c>
      <c r="E245" s="16">
        <v>59.7</v>
      </c>
      <c r="F245" s="16">
        <v>662</v>
      </c>
      <c r="G245" s="16">
        <v>4.0999999999999996</v>
      </c>
      <c r="H245" s="16">
        <v>0</v>
      </c>
      <c r="I245" s="16">
        <v>110.62</v>
      </c>
      <c r="J245" s="2">
        <f>VLOOKUP(Table10[Year],Years[],2,FALSE)</f>
        <v>1</v>
      </c>
      <c r="K24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(197,1,197,110.62,59.7,662,4.1,0)</v>
      </c>
    </row>
    <row r="246" spans="1:11" x14ac:dyDescent="0.25">
      <c r="A246" t="s">
        <v>85</v>
      </c>
      <c r="B246" s="2">
        <f>VLOOKUP(A246,Players[Name]:Players[PlayerId],2,FALSE)</f>
        <v>197</v>
      </c>
      <c r="C246" s="16">
        <v>2016</v>
      </c>
      <c r="D246" s="16">
        <v>292</v>
      </c>
      <c r="E246" s="16">
        <v>23</v>
      </c>
      <c r="F246" s="16">
        <v>243</v>
      </c>
      <c r="G246" s="16">
        <v>4</v>
      </c>
      <c r="H246" s="16">
        <v>1</v>
      </c>
      <c r="I246" s="16">
        <v>54.72</v>
      </c>
      <c r="J246" s="2">
        <f>VLOOKUP(Table10[Year],Years[],2,FALSE)</f>
        <v>2</v>
      </c>
      <c r="K24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(197,2,292,54.72,23,243,4,1)</v>
      </c>
    </row>
    <row r="247" spans="1:11" x14ac:dyDescent="0.25">
      <c r="A247" t="s">
        <v>85</v>
      </c>
      <c r="B247" s="2">
        <f>VLOOKUP(A247,Players[Name]:Players[PlayerId],2,FALSE)</f>
        <v>197</v>
      </c>
      <c r="C247" s="16">
        <v>2015</v>
      </c>
      <c r="D247" s="16">
        <v>166</v>
      </c>
      <c r="E247" s="16">
        <v>65</v>
      </c>
      <c r="F247" s="16">
        <v>648</v>
      </c>
      <c r="G247" s="16">
        <v>3</v>
      </c>
      <c r="H247" s="16">
        <v>1</v>
      </c>
      <c r="I247" s="16">
        <v>108.69</v>
      </c>
      <c r="J247" s="2">
        <f>VLOOKUP(Table10[Year],Years[],2,FALSE)</f>
        <v>3</v>
      </c>
      <c r="K24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(197,3,166,108.69,65,648,3,1)</v>
      </c>
    </row>
    <row r="248" spans="1:11" x14ac:dyDescent="0.25">
      <c r="A248" t="s">
        <v>85</v>
      </c>
      <c r="B248" s="2">
        <f>VLOOKUP(A248,Players[Name]:Players[PlayerId],2,FALSE)</f>
        <v>197</v>
      </c>
      <c r="C248" s="16">
        <v>2014</v>
      </c>
      <c r="D248" s="16">
        <v>1505</v>
      </c>
      <c r="E248" s="16">
        <v>27</v>
      </c>
      <c r="F248" s="16">
        <v>200</v>
      </c>
      <c r="G248" s="16">
        <v>1</v>
      </c>
      <c r="H248" s="16">
        <v>0</v>
      </c>
      <c r="I248" s="16">
        <v>41</v>
      </c>
      <c r="J248" s="2">
        <f>VLOOKUP(Table10[Year],Years[],2,FALSE)</f>
        <v>4</v>
      </c>
      <c r="K24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(197,4,1505,41,27,200,1,0)</v>
      </c>
    </row>
    <row r="249" spans="1:11" x14ac:dyDescent="0.25">
      <c r="A249" t="s">
        <v>85</v>
      </c>
      <c r="B249" s="2">
        <f>VLOOKUP(A249,Players[Name]:Players[PlayerId],2,FALSE)</f>
        <v>197</v>
      </c>
      <c r="C249" s="16">
        <v>2013</v>
      </c>
      <c r="D249" s="16">
        <v>188</v>
      </c>
      <c r="E249" s="16">
        <v>54</v>
      </c>
      <c r="F249" s="16">
        <v>633</v>
      </c>
      <c r="G249" s="16">
        <v>2</v>
      </c>
      <c r="H249" s="16">
        <v>0</v>
      </c>
      <c r="I249" s="16">
        <v>91.62</v>
      </c>
      <c r="J249" s="2">
        <f>VLOOKUP(Table10[Year],Years[],2,FALSE)</f>
        <v>5</v>
      </c>
      <c r="K24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(197,5,188,91.62,54,633,2,0)</v>
      </c>
    </row>
    <row r="250" spans="1:11" x14ac:dyDescent="0.25">
      <c r="A250" t="s">
        <v>670</v>
      </c>
      <c r="B250" s="2">
        <f>VLOOKUP(A250,Players[Name]:Players[PlayerId],2,FALSE)</f>
        <v>201</v>
      </c>
      <c r="C250" s="16">
        <v>2017</v>
      </c>
      <c r="D250" s="16">
        <v>201</v>
      </c>
      <c r="E250" s="16">
        <v>52.4</v>
      </c>
      <c r="F250" s="16">
        <v>727</v>
      </c>
      <c r="G250" s="16">
        <v>4.8</v>
      </c>
      <c r="H250" s="16">
        <v>0</v>
      </c>
      <c r="I250" s="16">
        <v>110.05</v>
      </c>
      <c r="J250" s="2">
        <f>VLOOKUP(Table10[Year],Years[],2,FALSE)</f>
        <v>1</v>
      </c>
      <c r="K25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(201,1,201,110.05,52.4,727,4.8,0)</v>
      </c>
    </row>
    <row r="251" spans="1:11" x14ac:dyDescent="0.25">
      <c r="A251" t="s">
        <v>670</v>
      </c>
      <c r="B251" s="2">
        <f>VLOOKUP(A251,Players[Name]:Players[PlayerId],2,FALSE)</f>
        <v>201</v>
      </c>
      <c r="C251" s="16">
        <v>2016</v>
      </c>
      <c r="D251" s="16">
        <v>251</v>
      </c>
      <c r="E251" s="16">
        <v>32</v>
      </c>
      <c r="F251" s="16">
        <v>401</v>
      </c>
      <c r="G251" s="16">
        <v>4</v>
      </c>
      <c r="H251" s="16">
        <v>0</v>
      </c>
      <c r="I251" s="16">
        <v>72.040000000000006</v>
      </c>
      <c r="J251" s="2">
        <f>VLOOKUP(Table10[Year],Years[],2,FALSE)</f>
        <v>2</v>
      </c>
      <c r="K25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(201,2,251,72.04,32,401,4,0)</v>
      </c>
    </row>
    <row r="252" spans="1:11" x14ac:dyDescent="0.25">
      <c r="A252" t="s">
        <v>109</v>
      </c>
      <c r="B252" s="2">
        <f>VLOOKUP(A252,Players[Name]:Players[PlayerId],2,FALSE)</f>
        <v>205</v>
      </c>
      <c r="C252" s="16">
        <v>2017</v>
      </c>
      <c r="D252" s="16">
        <v>205</v>
      </c>
      <c r="E252" s="16">
        <v>51.1</v>
      </c>
      <c r="F252" s="16">
        <v>702</v>
      </c>
      <c r="G252" s="16">
        <v>5</v>
      </c>
      <c r="H252" s="16">
        <v>0</v>
      </c>
      <c r="I252" s="16">
        <v>109.27</v>
      </c>
      <c r="J252" s="2">
        <f>VLOOKUP(Table10[Year],Years[],2,FALSE)</f>
        <v>1</v>
      </c>
      <c r="K25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(205,1,205,109.27,51.1,702,5,0)</v>
      </c>
    </row>
    <row r="253" spans="1:11" x14ac:dyDescent="0.25">
      <c r="A253" t="s">
        <v>109</v>
      </c>
      <c r="B253" s="2">
        <f>VLOOKUP(A253,Players[Name]:Players[PlayerId],2,FALSE)</f>
        <v>205</v>
      </c>
      <c r="C253" s="16">
        <v>2016</v>
      </c>
      <c r="D253" s="16">
        <v>115</v>
      </c>
      <c r="E253" s="16">
        <v>64</v>
      </c>
      <c r="F253" s="16">
        <v>862</v>
      </c>
      <c r="G253" s="16">
        <v>6</v>
      </c>
      <c r="H253" s="16">
        <v>0</v>
      </c>
      <c r="I253" s="16">
        <v>134.63</v>
      </c>
      <c r="J253" s="2">
        <f>VLOOKUP(Table10[Year],Years[],2,FALSE)</f>
        <v>2</v>
      </c>
      <c r="K25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(205,2,115,134.63,64,862,6,0)</v>
      </c>
    </row>
    <row r="254" spans="1:11" x14ac:dyDescent="0.25">
      <c r="A254" t="s">
        <v>109</v>
      </c>
      <c r="B254" s="2">
        <f>VLOOKUP(A254,Players[Name]:Players[PlayerId],2,FALSE)</f>
        <v>205</v>
      </c>
      <c r="C254" s="16">
        <v>2015</v>
      </c>
      <c r="D254" s="16">
        <v>265</v>
      </c>
      <c r="E254" s="16">
        <v>37</v>
      </c>
      <c r="F254" s="16">
        <v>515</v>
      </c>
      <c r="G254" s="16">
        <v>0</v>
      </c>
      <c r="H254" s="16">
        <v>0</v>
      </c>
      <c r="I254" s="16">
        <v>58.55</v>
      </c>
      <c r="J254" s="2">
        <f>VLOOKUP(Table10[Year],Years[],2,FALSE)</f>
        <v>3</v>
      </c>
      <c r="K25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(205,3,265,58.55,37,515,0,0)</v>
      </c>
    </row>
    <row r="255" spans="1:11" x14ac:dyDescent="0.25">
      <c r="A255" t="s">
        <v>109</v>
      </c>
      <c r="B255" s="2">
        <f>VLOOKUP(A255,Players[Name]:Players[PlayerId],2,FALSE)</f>
        <v>205</v>
      </c>
      <c r="C255" s="16">
        <v>2014</v>
      </c>
      <c r="D255" s="16">
        <v>70</v>
      </c>
      <c r="E255" s="16">
        <v>74</v>
      </c>
      <c r="F255" s="16">
        <v>953</v>
      </c>
      <c r="G255" s="16">
        <v>7</v>
      </c>
      <c r="H255" s="16">
        <v>1</v>
      </c>
      <c r="I255" s="16">
        <v>153.27000000000001</v>
      </c>
      <c r="J255" s="2">
        <f>VLOOKUP(Table10[Year],Years[],2,FALSE)</f>
        <v>4</v>
      </c>
      <c r="K25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(205,4,70,153.27,74,953,7,1)</v>
      </c>
    </row>
    <row r="256" spans="1:11" x14ac:dyDescent="0.25">
      <c r="A256" t="s">
        <v>109</v>
      </c>
      <c r="B256" s="2">
        <f>VLOOKUP(A256,Players[Name]:Players[PlayerId],2,FALSE)</f>
        <v>205</v>
      </c>
      <c r="C256" s="16">
        <v>2013</v>
      </c>
      <c r="D256" s="16">
        <v>146</v>
      </c>
      <c r="E256" s="16">
        <v>49</v>
      </c>
      <c r="F256" s="16">
        <v>627</v>
      </c>
      <c r="G256" s="16">
        <v>5</v>
      </c>
      <c r="H256" s="16">
        <v>0</v>
      </c>
      <c r="I256" s="16">
        <v>105.33</v>
      </c>
      <c r="J256" s="2">
        <f>VLOOKUP(Table10[Year],Years[],2,FALSE)</f>
        <v>5</v>
      </c>
      <c r="K25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(205,5,146,105.33,49,627,5,0)</v>
      </c>
    </row>
    <row r="257" spans="1:11" x14ac:dyDescent="0.25">
      <c r="A257" t="s">
        <v>287</v>
      </c>
      <c r="B257" s="2">
        <f>VLOOKUP(A257,Players[Name]:Players[PlayerId],2,FALSE)</f>
        <v>211</v>
      </c>
      <c r="C257" s="16">
        <v>2017</v>
      </c>
      <c r="D257" s="16">
        <v>211</v>
      </c>
      <c r="E257" s="16">
        <v>58.1</v>
      </c>
      <c r="F257" s="16">
        <v>660</v>
      </c>
      <c r="G257" s="16">
        <v>3.9</v>
      </c>
      <c r="H257" s="16">
        <v>0</v>
      </c>
      <c r="I257" s="16">
        <v>107.79</v>
      </c>
      <c r="J257" s="2">
        <f>VLOOKUP(Table10[Year],Years[],2,FALSE)</f>
        <v>1</v>
      </c>
      <c r="K25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(211,1,211,107.79,58.1,660,3.9,0)</v>
      </c>
    </row>
    <row r="258" spans="1:11" x14ac:dyDescent="0.25">
      <c r="A258" t="s">
        <v>287</v>
      </c>
      <c r="B258" s="2">
        <f>VLOOKUP(A258,Players[Name]:Players[PlayerId],2,FALSE)</f>
        <v>211</v>
      </c>
      <c r="C258" s="16">
        <v>2015</v>
      </c>
      <c r="D258" s="16">
        <v>163</v>
      </c>
      <c r="E258" s="16">
        <v>44</v>
      </c>
      <c r="F258" s="16">
        <v>749</v>
      </c>
      <c r="G258" s="16">
        <v>5</v>
      </c>
      <c r="H258" s="16">
        <v>0</v>
      </c>
      <c r="I258" s="16">
        <v>110.96</v>
      </c>
      <c r="J258" s="2">
        <f>VLOOKUP(Table10[Year],Years[],2,FALSE)</f>
        <v>3</v>
      </c>
      <c r="K25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(211,3,163,110.96,44,749,5,0)</v>
      </c>
    </row>
    <row r="259" spans="1:11" x14ac:dyDescent="0.25">
      <c r="A259" t="s">
        <v>287</v>
      </c>
      <c r="B259" s="2">
        <f>VLOOKUP(A259,Players[Name]:Players[PlayerId],2,FALSE)</f>
        <v>211</v>
      </c>
      <c r="C259" s="16">
        <v>2014</v>
      </c>
      <c r="D259" s="16">
        <v>172</v>
      </c>
      <c r="E259" s="16">
        <v>53</v>
      </c>
      <c r="F259" s="16">
        <v>644</v>
      </c>
      <c r="G259" s="16">
        <v>2</v>
      </c>
      <c r="H259" s="16">
        <v>0</v>
      </c>
      <c r="I259" s="16">
        <v>92.71</v>
      </c>
      <c r="J259" s="2">
        <f>VLOOKUP(Table10[Year],Years[],2,FALSE)</f>
        <v>4</v>
      </c>
      <c r="K25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(211,4,172,92.71,53,644,2,0)</v>
      </c>
    </row>
    <row r="260" spans="1:11" x14ac:dyDescent="0.25">
      <c r="A260" t="s">
        <v>293</v>
      </c>
      <c r="B260" s="2">
        <f>VLOOKUP(A260,Players[Name]:Players[PlayerId],2,FALSE)</f>
        <v>213</v>
      </c>
      <c r="C260" s="16">
        <v>2017</v>
      </c>
      <c r="D260" s="16">
        <v>213</v>
      </c>
      <c r="E260" s="16">
        <v>51.7</v>
      </c>
      <c r="F260" s="16">
        <v>717</v>
      </c>
      <c r="G260" s="16">
        <v>4.5</v>
      </c>
      <c r="H260" s="16">
        <v>0</v>
      </c>
      <c r="I260" s="16">
        <v>107.39</v>
      </c>
      <c r="J260" s="2">
        <f>VLOOKUP(Table10[Year],Years[],2,FALSE)</f>
        <v>1</v>
      </c>
      <c r="K26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(213,1,213,107.39,51.7,717,4.5,0)</v>
      </c>
    </row>
    <row r="261" spans="1:11" x14ac:dyDescent="0.25">
      <c r="A261" t="s">
        <v>293</v>
      </c>
      <c r="B261" s="2">
        <f>VLOOKUP(A261,Players[Name]:Players[PlayerId],2,FALSE)</f>
        <v>213</v>
      </c>
      <c r="C261" s="16">
        <v>2016</v>
      </c>
      <c r="D261" s="16">
        <v>210</v>
      </c>
      <c r="E261" s="16">
        <v>44</v>
      </c>
      <c r="F261" s="16">
        <v>594</v>
      </c>
      <c r="G261" s="16">
        <v>4</v>
      </c>
      <c r="H261" s="16">
        <v>1</v>
      </c>
      <c r="I261" s="16">
        <v>89.76</v>
      </c>
      <c r="J261" s="2">
        <f>VLOOKUP(Table10[Year],Years[],2,FALSE)</f>
        <v>2</v>
      </c>
      <c r="K26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(213,2,210,89.76,44,594,4,1)</v>
      </c>
    </row>
    <row r="262" spans="1:11" x14ac:dyDescent="0.25">
      <c r="A262" t="s">
        <v>293</v>
      </c>
      <c r="B262" s="2">
        <f>VLOOKUP(A262,Players[Name]:Players[PlayerId],2,FALSE)</f>
        <v>213</v>
      </c>
      <c r="C262" s="16">
        <v>2015</v>
      </c>
      <c r="D262" s="16">
        <v>167</v>
      </c>
      <c r="E262" s="16">
        <v>52</v>
      </c>
      <c r="F262" s="16">
        <v>840</v>
      </c>
      <c r="G262" s="16">
        <v>3</v>
      </c>
      <c r="H262" s="16">
        <v>0</v>
      </c>
      <c r="I262" s="16">
        <v>108.6</v>
      </c>
      <c r="J262" s="2">
        <f>VLOOKUP(Table10[Year],Years[],2,FALSE)</f>
        <v>3</v>
      </c>
      <c r="K26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(213,3,167,108.6,52,840,3,0)</v>
      </c>
    </row>
    <row r="263" spans="1:11" x14ac:dyDescent="0.25">
      <c r="A263" t="s">
        <v>293</v>
      </c>
      <c r="B263" s="2">
        <f>VLOOKUP(A263,Players[Name]:Players[PlayerId],2,FALSE)</f>
        <v>213</v>
      </c>
      <c r="C263" s="16">
        <v>2014</v>
      </c>
      <c r="D263" s="16">
        <v>111</v>
      </c>
      <c r="E263" s="16">
        <v>37</v>
      </c>
      <c r="F263" s="16">
        <v>621</v>
      </c>
      <c r="G263" s="16">
        <v>8</v>
      </c>
      <c r="H263" s="16">
        <v>0</v>
      </c>
      <c r="I263" s="16">
        <v>109.84</v>
      </c>
      <c r="J263" s="2">
        <f>VLOOKUP(Table10[Year],Years[],2,FALSE)</f>
        <v>4</v>
      </c>
      <c r="K26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(213,4,111,109.84,37,621,8,0)</v>
      </c>
    </row>
    <row r="264" spans="1:11" x14ac:dyDescent="0.25">
      <c r="A264" t="s">
        <v>293</v>
      </c>
      <c r="B264" s="2">
        <f>VLOOKUP(A264,Players[Name]:Players[PlayerId],2,FALSE)</f>
        <v>213</v>
      </c>
      <c r="C264" s="16">
        <v>2013</v>
      </c>
      <c r="D264" s="16">
        <v>126</v>
      </c>
      <c r="E264" s="16">
        <v>44</v>
      </c>
      <c r="F264" s="16">
        <v>736</v>
      </c>
      <c r="G264" s="16">
        <v>5</v>
      </c>
      <c r="H264" s="16">
        <v>2</v>
      </c>
      <c r="I264" s="16">
        <v>107.39</v>
      </c>
      <c r="J264" s="2">
        <f>VLOOKUP(Table10[Year],Years[],2,FALSE)</f>
        <v>5</v>
      </c>
      <c r="K26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(213,5,126,107.39,44,736,5,2)</v>
      </c>
    </row>
    <row r="265" spans="1:11" x14ac:dyDescent="0.25">
      <c r="A265" t="s">
        <v>392</v>
      </c>
      <c r="B265" s="2">
        <f>VLOOKUP(A265,Players[Name]:Players[PlayerId],2,FALSE)</f>
        <v>219</v>
      </c>
      <c r="C265" s="16">
        <v>2017</v>
      </c>
      <c r="D265" s="16">
        <v>219</v>
      </c>
      <c r="E265" s="16">
        <v>49</v>
      </c>
      <c r="F265" s="16">
        <v>685</v>
      </c>
      <c r="G265" s="16">
        <v>4.8</v>
      </c>
      <c r="H265" s="16">
        <v>0</v>
      </c>
      <c r="I265" s="16">
        <v>105.17</v>
      </c>
      <c r="J265" s="2">
        <f>VLOOKUP(Table10[Year],Years[],2,FALSE)</f>
        <v>1</v>
      </c>
      <c r="K26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(219,1,219,105.17,49,685,4.8,0)</v>
      </c>
    </row>
    <row r="266" spans="1:11" x14ac:dyDescent="0.25">
      <c r="A266" t="s">
        <v>392</v>
      </c>
      <c r="B266" s="2">
        <f>VLOOKUP(A266,Players[Name]:Players[PlayerId],2,FALSE)</f>
        <v>219</v>
      </c>
      <c r="C266" s="16">
        <v>2016</v>
      </c>
      <c r="D266" s="16">
        <v>274</v>
      </c>
      <c r="E266" s="16">
        <v>23</v>
      </c>
      <c r="F266" s="16">
        <v>371</v>
      </c>
      <c r="G266" s="16">
        <v>4</v>
      </c>
      <c r="H266" s="16">
        <v>0</v>
      </c>
      <c r="I266" s="16">
        <v>63.84</v>
      </c>
      <c r="J266" s="2">
        <f>VLOOKUP(Table10[Year],Years[],2,FALSE)</f>
        <v>2</v>
      </c>
      <c r="K26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(219,2,274,63.84,23,371,4,0)</v>
      </c>
    </row>
    <row r="267" spans="1:11" x14ac:dyDescent="0.25">
      <c r="A267" t="s">
        <v>392</v>
      </c>
      <c r="B267" s="2">
        <f>VLOOKUP(A267,Players[Name]:Players[PlayerId],2,FALSE)</f>
        <v>219</v>
      </c>
      <c r="C267" s="16">
        <v>2015</v>
      </c>
      <c r="D267" s="16">
        <v>225</v>
      </c>
      <c r="E267" s="16">
        <v>31</v>
      </c>
      <c r="F267" s="16">
        <v>473</v>
      </c>
      <c r="G267" s="16">
        <v>5</v>
      </c>
      <c r="H267" s="16">
        <v>1</v>
      </c>
      <c r="I267" s="16">
        <v>77.92</v>
      </c>
      <c r="J267" s="2">
        <f>VLOOKUP(Table10[Year],Years[],2,FALSE)</f>
        <v>3</v>
      </c>
      <c r="K26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(219,3,225,77.92,31,473,5,1)</v>
      </c>
    </row>
    <row r="268" spans="1:11" x14ac:dyDescent="0.25">
      <c r="A268" t="s">
        <v>411</v>
      </c>
      <c r="B268" s="2">
        <f>VLOOKUP(A268,Players[Name]:Players[PlayerId],2,FALSE)</f>
        <v>224</v>
      </c>
      <c r="C268" s="16">
        <v>2017</v>
      </c>
      <c r="D268" s="16">
        <v>224</v>
      </c>
      <c r="E268" s="16">
        <v>54.2</v>
      </c>
      <c r="F268" s="16">
        <v>681</v>
      </c>
      <c r="G268" s="16">
        <v>3.6</v>
      </c>
      <c r="H268" s="16">
        <v>0</v>
      </c>
      <c r="I268" s="16">
        <v>104.42</v>
      </c>
      <c r="J268" s="2">
        <f>VLOOKUP(Table10[Year],Years[],2,FALSE)</f>
        <v>1</v>
      </c>
      <c r="K26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(224,1,224,104.42,54.2,681,3.6,0)</v>
      </c>
    </row>
    <row r="269" spans="1:11" x14ac:dyDescent="0.25">
      <c r="A269" t="s">
        <v>411</v>
      </c>
      <c r="B269" s="2">
        <f>VLOOKUP(A269,Players[Name]:Players[PlayerId],2,FALSE)</f>
        <v>224</v>
      </c>
      <c r="C269" s="16">
        <v>2016</v>
      </c>
      <c r="D269" s="16">
        <v>261</v>
      </c>
      <c r="E269" s="16">
        <v>33</v>
      </c>
      <c r="F269" s="16">
        <v>528</v>
      </c>
      <c r="G269" s="16">
        <v>2</v>
      </c>
      <c r="H269" s="16">
        <v>0</v>
      </c>
      <c r="I269" s="16">
        <v>67.12</v>
      </c>
      <c r="J269" s="2">
        <f>VLOOKUP(Table10[Year],Years[],2,FALSE)</f>
        <v>2</v>
      </c>
      <c r="K26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(224,2,261,67.12,33,528,2,0)</v>
      </c>
    </row>
    <row r="270" spans="1:11" x14ac:dyDescent="0.25">
      <c r="A270" t="s">
        <v>981</v>
      </c>
      <c r="B270" s="2">
        <f>VLOOKUP(A270,Players[Name]:Players[PlayerId],2,FALSE)</f>
        <v>230</v>
      </c>
      <c r="C270" s="16">
        <v>2017</v>
      </c>
      <c r="D270" s="16">
        <v>230</v>
      </c>
      <c r="E270" s="16">
        <v>44.8</v>
      </c>
      <c r="F270" s="16">
        <v>763</v>
      </c>
      <c r="G270" s="16">
        <v>4.2</v>
      </c>
      <c r="H270" s="16">
        <v>1</v>
      </c>
      <c r="I270" s="16">
        <v>101.27</v>
      </c>
      <c r="J270" s="2">
        <f>VLOOKUP(Table10[Year],Years[],2,FALSE)</f>
        <v>1</v>
      </c>
      <c r="K27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(230,1,230,101.27,44.8,763,4.2,1)</v>
      </c>
    </row>
    <row r="271" spans="1:11" x14ac:dyDescent="0.25">
      <c r="A271" t="s">
        <v>495</v>
      </c>
      <c r="B271" s="2">
        <f>VLOOKUP(A271,Players[Name]:Players[PlayerId],2,FALSE)</f>
        <v>232</v>
      </c>
      <c r="C271" s="16">
        <v>2017</v>
      </c>
      <c r="D271" s="16">
        <v>232</v>
      </c>
      <c r="E271" s="16">
        <v>41.1</v>
      </c>
      <c r="F271" s="16">
        <v>768</v>
      </c>
      <c r="G271" s="16">
        <v>4</v>
      </c>
      <c r="H271" s="16">
        <v>0</v>
      </c>
      <c r="I271" s="16">
        <v>100.36</v>
      </c>
      <c r="J271" s="2">
        <f>VLOOKUP(Table10[Year],Years[],2,FALSE)</f>
        <v>1</v>
      </c>
      <c r="K27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(232,1,232,100.36,41.1,768,4,0)</v>
      </c>
    </row>
    <row r="272" spans="1:11" x14ac:dyDescent="0.25">
      <c r="A272" t="s">
        <v>495</v>
      </c>
      <c r="B272" s="2">
        <f>VLOOKUP(A272,Players[Name]:Players[PlayerId],2,FALSE)</f>
        <v>232</v>
      </c>
      <c r="C272" s="16">
        <v>2016</v>
      </c>
      <c r="D272" s="16">
        <v>181</v>
      </c>
      <c r="E272" s="16">
        <v>34</v>
      </c>
      <c r="F272" s="16">
        <v>568</v>
      </c>
      <c r="G272" s="16">
        <v>6</v>
      </c>
      <c r="H272" s="16">
        <v>1</v>
      </c>
      <c r="I272" s="16">
        <v>101.87</v>
      </c>
      <c r="J272" s="2">
        <f>VLOOKUP(Table10[Year],Years[],2,FALSE)</f>
        <v>2</v>
      </c>
      <c r="K27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(232,2,181,101.87,34,568,6,1)</v>
      </c>
    </row>
    <row r="273" spans="1:11" x14ac:dyDescent="0.25">
      <c r="A273" t="s">
        <v>188</v>
      </c>
      <c r="B273" s="2">
        <f>VLOOKUP(A273,Players[Name]:Players[PlayerId],2,FALSE)</f>
        <v>236</v>
      </c>
      <c r="C273" s="16">
        <v>2017</v>
      </c>
      <c r="D273" s="16">
        <v>236</v>
      </c>
      <c r="E273" s="16">
        <v>50</v>
      </c>
      <c r="F273" s="16">
        <v>649</v>
      </c>
      <c r="G273" s="16">
        <v>3.8</v>
      </c>
      <c r="H273" s="16">
        <v>0</v>
      </c>
      <c r="I273" s="16">
        <v>99.94</v>
      </c>
      <c r="J273" s="2">
        <f>VLOOKUP(Table10[Year],Years[],2,FALSE)</f>
        <v>1</v>
      </c>
      <c r="K27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(236,1,236,99.94,50,649,3.8,0)</v>
      </c>
    </row>
    <row r="274" spans="1:11" x14ac:dyDescent="0.25">
      <c r="A274" t="s">
        <v>188</v>
      </c>
      <c r="B274" s="2">
        <f>VLOOKUP(A274,Players[Name]:Players[PlayerId],2,FALSE)</f>
        <v>236</v>
      </c>
      <c r="C274" s="16">
        <v>2016</v>
      </c>
      <c r="D274" s="16">
        <v>165</v>
      </c>
      <c r="E274" s="16">
        <v>59</v>
      </c>
      <c r="F274" s="16">
        <v>653</v>
      </c>
      <c r="G274" s="16">
        <v>4</v>
      </c>
      <c r="H274" s="16">
        <v>1</v>
      </c>
      <c r="I274" s="16">
        <v>109.62</v>
      </c>
      <c r="J274" s="2">
        <f>VLOOKUP(Table10[Year],Years[],2,FALSE)</f>
        <v>2</v>
      </c>
      <c r="K27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(236,2,165,109.62,59,653,4,1)</v>
      </c>
    </row>
    <row r="275" spans="1:11" x14ac:dyDescent="0.25">
      <c r="A275" t="s">
        <v>188</v>
      </c>
      <c r="B275" s="2">
        <f>VLOOKUP(A275,Players[Name]:Players[PlayerId],2,FALSE)</f>
        <v>236</v>
      </c>
      <c r="C275" s="16">
        <v>2015</v>
      </c>
      <c r="D275" s="16">
        <v>249</v>
      </c>
      <c r="E275" s="16">
        <v>33</v>
      </c>
      <c r="F275" s="16">
        <v>394</v>
      </c>
      <c r="G275" s="16">
        <v>0</v>
      </c>
      <c r="H275" s="16">
        <v>0</v>
      </c>
      <c r="I275" s="16">
        <v>66.81</v>
      </c>
      <c r="J275" s="2">
        <f>VLOOKUP(Table10[Year],Years[],2,FALSE)</f>
        <v>3</v>
      </c>
      <c r="K27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(236,3,249,66.81,33,394,0,0)</v>
      </c>
    </row>
    <row r="276" spans="1:11" x14ac:dyDescent="0.25">
      <c r="A276" t="s">
        <v>188</v>
      </c>
      <c r="B276" s="2">
        <f>VLOOKUP(A276,Players[Name]:Players[PlayerId],2,FALSE)</f>
        <v>236</v>
      </c>
      <c r="C276" s="16">
        <v>2014</v>
      </c>
      <c r="D276" s="16">
        <v>84</v>
      </c>
      <c r="E276" s="16">
        <v>56</v>
      </c>
      <c r="F276" s="16">
        <v>790</v>
      </c>
      <c r="G276" s="16">
        <v>5</v>
      </c>
      <c r="H276" s="16">
        <v>0</v>
      </c>
      <c r="I276" s="16">
        <v>131.47999999999999</v>
      </c>
      <c r="J276" s="2">
        <f>VLOOKUP(Table10[Year],Years[],2,FALSE)</f>
        <v>4</v>
      </c>
      <c r="K27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(236,4,84,131.48,56,790,5,0)</v>
      </c>
    </row>
    <row r="277" spans="1:11" x14ac:dyDescent="0.25">
      <c r="A277" t="s">
        <v>188</v>
      </c>
      <c r="B277" s="2">
        <f>VLOOKUP(A277,Players[Name]:Players[PlayerId],2,FALSE)</f>
        <v>236</v>
      </c>
      <c r="C277" s="16">
        <v>2013</v>
      </c>
      <c r="D277" s="16">
        <v>237</v>
      </c>
      <c r="E277" s="16">
        <v>47</v>
      </c>
      <c r="F277" s="16">
        <v>455</v>
      </c>
      <c r="G277" s="16">
        <v>2</v>
      </c>
      <c r="H277" s="16">
        <v>1</v>
      </c>
      <c r="I277" s="16">
        <v>77.5</v>
      </c>
      <c r="J277" s="2">
        <f>VLOOKUP(Table10[Year],Years[],2,FALSE)</f>
        <v>5</v>
      </c>
      <c r="K27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(236,5,237,77.5,47,455,2,1)</v>
      </c>
    </row>
    <row r="278" spans="1:11" x14ac:dyDescent="0.25">
      <c r="A278" t="s">
        <v>423</v>
      </c>
      <c r="B278" s="2">
        <f>VLOOKUP(A278,Players[Name]:Players[PlayerId],2,FALSE)</f>
        <v>237</v>
      </c>
      <c r="C278" s="16">
        <v>2017</v>
      </c>
      <c r="D278" s="16">
        <v>237</v>
      </c>
      <c r="E278" s="16">
        <v>45.7</v>
      </c>
      <c r="F278" s="16">
        <v>696</v>
      </c>
      <c r="G278" s="16">
        <v>4.3</v>
      </c>
      <c r="H278" s="16">
        <v>0</v>
      </c>
      <c r="I278" s="16">
        <v>99.05</v>
      </c>
      <c r="J278" s="2">
        <f>VLOOKUP(Table10[Year],Years[],2,FALSE)</f>
        <v>1</v>
      </c>
      <c r="K27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(237,1,237,99.05,45.7,696,4.3,0)</v>
      </c>
    </row>
    <row r="279" spans="1:11" x14ac:dyDescent="0.25">
      <c r="A279" t="s">
        <v>423</v>
      </c>
      <c r="B279" s="2">
        <f>VLOOKUP(A279,Players[Name]:Players[PlayerId],2,FALSE)</f>
        <v>237</v>
      </c>
      <c r="C279" s="16">
        <v>2016</v>
      </c>
      <c r="D279" s="16">
        <v>332</v>
      </c>
      <c r="E279" s="16">
        <v>14</v>
      </c>
      <c r="F279" s="16">
        <v>126</v>
      </c>
      <c r="G279" s="16">
        <v>3</v>
      </c>
      <c r="H279" s="16">
        <v>0</v>
      </c>
      <c r="I279" s="16">
        <v>37.04</v>
      </c>
      <c r="J279" s="2">
        <f>VLOOKUP(Table10[Year],Years[],2,FALSE)</f>
        <v>2</v>
      </c>
      <c r="K27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(237,2,332,37.04,14,126,3,0)</v>
      </c>
    </row>
    <row r="280" spans="1:11" x14ac:dyDescent="0.25">
      <c r="A280" t="s">
        <v>423</v>
      </c>
      <c r="B280" s="2">
        <f>VLOOKUP(A280,Players[Name]:Players[PlayerId],2,FALSE)</f>
        <v>237</v>
      </c>
      <c r="C280" s="16">
        <v>2014</v>
      </c>
      <c r="D280" s="16">
        <v>146</v>
      </c>
      <c r="E280" s="16">
        <v>47</v>
      </c>
      <c r="F280" s="16">
        <v>693</v>
      </c>
      <c r="G280" s="16">
        <v>4</v>
      </c>
      <c r="H280" s="16">
        <v>0</v>
      </c>
      <c r="I280" s="16">
        <v>98.72</v>
      </c>
      <c r="J280" s="2">
        <f>VLOOKUP(Table10[Year],Years[],2,FALSE)</f>
        <v>4</v>
      </c>
      <c r="K28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(237,4,146,98.72,47,693,4,0)</v>
      </c>
    </row>
    <row r="281" spans="1:11" x14ac:dyDescent="0.25">
      <c r="A281" t="s">
        <v>423</v>
      </c>
      <c r="B281" s="2">
        <f>VLOOKUP(A281,Players[Name]:Players[PlayerId],2,FALSE)</f>
        <v>237</v>
      </c>
      <c r="C281" s="16">
        <v>2013</v>
      </c>
      <c r="D281" s="16">
        <v>1365</v>
      </c>
      <c r="E281" s="16">
        <v>25</v>
      </c>
      <c r="F281" s="16">
        <v>431</v>
      </c>
      <c r="G281" s="16">
        <v>1</v>
      </c>
      <c r="H281" s="16">
        <v>0</v>
      </c>
      <c r="I281" s="16">
        <v>48.24</v>
      </c>
      <c r="J281" s="2">
        <f>VLOOKUP(Table10[Year],Years[],2,FALSE)</f>
        <v>5</v>
      </c>
      <c r="K28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(237,5,1365,48.24,25,431,1,0)</v>
      </c>
    </row>
    <row r="282" spans="1:11" x14ac:dyDescent="0.25">
      <c r="A282" t="s">
        <v>799</v>
      </c>
      <c r="B282" s="2">
        <f>VLOOKUP(A282,Players[Name]:Players[PlayerId],2,FALSE)</f>
        <v>239</v>
      </c>
      <c r="C282" s="16">
        <v>2017</v>
      </c>
      <c r="D282" s="16">
        <v>239</v>
      </c>
      <c r="E282" s="16">
        <v>43.7</v>
      </c>
      <c r="F282" s="16">
        <v>648</v>
      </c>
      <c r="G282" s="16">
        <v>4.9000000000000004</v>
      </c>
      <c r="H282" s="16">
        <v>0</v>
      </c>
      <c r="I282" s="16">
        <v>98.84</v>
      </c>
      <c r="J282" s="2">
        <f>VLOOKUP(Table10[Year],Years[],2,FALSE)</f>
        <v>1</v>
      </c>
      <c r="K28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(239,1,239,98.84,43.7,648,4.9,0)</v>
      </c>
    </row>
    <row r="283" spans="1:11" x14ac:dyDescent="0.25">
      <c r="A283" t="s">
        <v>600</v>
      </c>
      <c r="B283" s="2">
        <f>VLOOKUP(A283,Players[Name]:Players[PlayerId],2,FALSE)</f>
        <v>244</v>
      </c>
      <c r="C283" s="16">
        <v>2017</v>
      </c>
      <c r="D283" s="16">
        <v>244</v>
      </c>
      <c r="E283" s="16">
        <v>49.4</v>
      </c>
      <c r="F283" s="16">
        <v>640</v>
      </c>
      <c r="G283" s="16">
        <v>3.1</v>
      </c>
      <c r="H283" s="16">
        <v>0</v>
      </c>
      <c r="I283" s="16">
        <v>98</v>
      </c>
      <c r="J283" s="2">
        <f>VLOOKUP(Table10[Year],Years[],2,FALSE)</f>
        <v>1</v>
      </c>
      <c r="K28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(244,1,244,98,49.4,640,3.1,0)</v>
      </c>
    </row>
    <row r="284" spans="1:11" x14ac:dyDescent="0.25">
      <c r="A284" t="s">
        <v>600</v>
      </c>
      <c r="B284" s="2">
        <f>VLOOKUP(A284,Players[Name]:Players[PlayerId],2,FALSE)</f>
        <v>244</v>
      </c>
      <c r="C284" s="16">
        <v>2016</v>
      </c>
      <c r="D284" s="16">
        <v>220</v>
      </c>
      <c r="E284" s="16">
        <v>54</v>
      </c>
      <c r="F284" s="16">
        <v>603</v>
      </c>
      <c r="G284" s="16">
        <v>1</v>
      </c>
      <c r="H284" s="16">
        <v>1</v>
      </c>
      <c r="I284" s="16">
        <v>86.02</v>
      </c>
      <c r="J284" s="2">
        <f>VLOOKUP(Table10[Year],Years[],2,FALSE)</f>
        <v>2</v>
      </c>
      <c r="K28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(244,2,220,86.02,54,603,1,1)</v>
      </c>
    </row>
    <row r="285" spans="1:11" x14ac:dyDescent="0.25">
      <c r="A285" t="s">
        <v>518</v>
      </c>
      <c r="B285" s="2">
        <f>VLOOKUP(A285,Players[Name]:Players[PlayerId],2,FALSE)</f>
        <v>251</v>
      </c>
      <c r="C285" s="16">
        <v>2017</v>
      </c>
      <c r="D285" s="16">
        <v>251</v>
      </c>
      <c r="E285" s="16">
        <v>47.1</v>
      </c>
      <c r="F285" s="16">
        <v>617</v>
      </c>
      <c r="G285" s="16">
        <v>3.8</v>
      </c>
      <c r="H285" s="16">
        <v>0</v>
      </c>
      <c r="I285" s="16">
        <v>94.45</v>
      </c>
      <c r="J285" s="2">
        <f>VLOOKUP(Table10[Year],Years[],2,FALSE)</f>
        <v>1</v>
      </c>
      <c r="K28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(251,1,251,94.45,47.1,617,3.8,0)</v>
      </c>
    </row>
    <row r="286" spans="1:11" x14ac:dyDescent="0.25">
      <c r="A286" t="s">
        <v>518</v>
      </c>
      <c r="B286" s="2">
        <f>VLOOKUP(A286,Players[Name]:Players[PlayerId],2,FALSE)</f>
        <v>251</v>
      </c>
      <c r="C286" s="16">
        <v>2016</v>
      </c>
      <c r="D286" s="16">
        <v>267</v>
      </c>
      <c r="E286" s="16">
        <v>44</v>
      </c>
      <c r="F286" s="16">
        <v>530</v>
      </c>
      <c r="G286" s="16">
        <v>0</v>
      </c>
      <c r="H286" s="16">
        <v>0</v>
      </c>
      <c r="I286" s="16">
        <v>65.2</v>
      </c>
      <c r="J286" s="2">
        <f>VLOOKUP(Table10[Year],Years[],2,FALSE)</f>
        <v>2</v>
      </c>
      <c r="K28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(251,2,267,65.2,44,530,0,0)</v>
      </c>
    </row>
    <row r="287" spans="1:11" x14ac:dyDescent="0.25">
      <c r="A287" t="s">
        <v>279</v>
      </c>
      <c r="B287" s="2">
        <f>VLOOKUP(A287,Players[Name]:Players[PlayerId],2,FALSE)</f>
        <v>255</v>
      </c>
      <c r="C287" s="16">
        <v>2017</v>
      </c>
      <c r="D287" s="16">
        <v>255</v>
      </c>
      <c r="E287" s="16">
        <v>40.5</v>
      </c>
      <c r="F287" s="16">
        <v>416</v>
      </c>
      <c r="G287" s="16">
        <v>3.1</v>
      </c>
      <c r="H287" s="16">
        <v>0</v>
      </c>
      <c r="I287" s="16">
        <v>92.05</v>
      </c>
      <c r="J287" s="2">
        <f>VLOOKUP(Table10[Year],Years[],2,FALSE)</f>
        <v>1</v>
      </c>
      <c r="K28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(255,1,255,92.05,40.5,416,3.1,0)</v>
      </c>
    </row>
    <row r="288" spans="1:11" x14ac:dyDescent="0.25">
      <c r="A288" t="s">
        <v>279</v>
      </c>
      <c r="B288" s="2">
        <f>VLOOKUP(A288,Players[Name]:Players[PlayerId],2,FALSE)</f>
        <v>255</v>
      </c>
      <c r="C288" s="16">
        <v>2016</v>
      </c>
      <c r="D288" s="16">
        <v>150</v>
      </c>
      <c r="E288" s="16">
        <v>58</v>
      </c>
      <c r="F288" s="16">
        <v>509</v>
      </c>
      <c r="G288" s="16">
        <v>3</v>
      </c>
      <c r="H288" s="16">
        <v>1</v>
      </c>
      <c r="I288" s="16">
        <v>115.31</v>
      </c>
      <c r="J288" s="2">
        <f>VLOOKUP(Table10[Year],Years[],2,FALSE)</f>
        <v>2</v>
      </c>
      <c r="K28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(255,2,150,115.31,58,509,3,1)</v>
      </c>
    </row>
    <row r="289" spans="1:11" x14ac:dyDescent="0.25">
      <c r="A289" t="s">
        <v>279</v>
      </c>
      <c r="B289" s="2">
        <f>VLOOKUP(A289,Players[Name]:Players[PlayerId],2,FALSE)</f>
        <v>255</v>
      </c>
      <c r="C289" s="16">
        <v>2015</v>
      </c>
      <c r="D289" s="16">
        <v>82</v>
      </c>
      <c r="E289" s="16">
        <v>52</v>
      </c>
      <c r="F289" s="16">
        <v>473</v>
      </c>
      <c r="G289" s="16">
        <v>5</v>
      </c>
      <c r="H289" s="16">
        <v>2</v>
      </c>
      <c r="I289" s="16">
        <v>155.62</v>
      </c>
      <c r="J289" s="2">
        <f>VLOOKUP(Table10[Year],Years[],2,FALSE)</f>
        <v>3</v>
      </c>
      <c r="K28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(255,3,82,155.62,52,473,5,2)</v>
      </c>
    </row>
    <row r="290" spans="1:11" x14ac:dyDescent="0.25">
      <c r="A290" t="s">
        <v>279</v>
      </c>
      <c r="B290" s="2">
        <f>VLOOKUP(A290,Players[Name]:Players[PlayerId],2,FALSE)</f>
        <v>255</v>
      </c>
      <c r="C290" s="16">
        <v>2014</v>
      </c>
      <c r="D290" s="16">
        <v>221</v>
      </c>
      <c r="E290" s="16">
        <v>31</v>
      </c>
      <c r="F290" s="16">
        <v>242</v>
      </c>
      <c r="G290" s="16">
        <v>0</v>
      </c>
      <c r="H290" s="16">
        <v>0</v>
      </c>
      <c r="I290" s="16">
        <v>72.88</v>
      </c>
      <c r="J290" s="2">
        <f>VLOOKUP(Table10[Year],Years[],2,FALSE)</f>
        <v>4</v>
      </c>
      <c r="K29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(255,4,221,72.88,31,242,0,0)</v>
      </c>
    </row>
    <row r="291" spans="1:11" x14ac:dyDescent="0.25">
      <c r="A291" t="s">
        <v>279</v>
      </c>
      <c r="B291" s="2">
        <f>VLOOKUP(A291,Players[Name]:Players[PlayerId],2,FALSE)</f>
        <v>255</v>
      </c>
      <c r="C291" s="16">
        <v>2013</v>
      </c>
      <c r="D291" s="16">
        <v>151</v>
      </c>
      <c r="E291" s="16">
        <v>40</v>
      </c>
      <c r="F291" s="16">
        <v>418</v>
      </c>
      <c r="G291" s="16">
        <v>4</v>
      </c>
      <c r="H291" s="16">
        <v>1</v>
      </c>
      <c r="I291" s="16">
        <v>94.52</v>
      </c>
      <c r="J291" s="2">
        <f>VLOOKUP(Table10[Year],Years[],2,FALSE)</f>
        <v>5</v>
      </c>
      <c r="K29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(255,5,151,94.52,40,418,4,1)</v>
      </c>
    </row>
    <row r="292" spans="1:11" x14ac:dyDescent="0.25">
      <c r="A292" t="s">
        <v>519</v>
      </c>
      <c r="B292" s="2">
        <f>VLOOKUP(A292,Players[Name]:Players[PlayerId],2,FALSE)</f>
        <v>256</v>
      </c>
      <c r="C292" s="16">
        <v>2017</v>
      </c>
      <c r="D292" s="16">
        <v>256</v>
      </c>
      <c r="E292" s="16">
        <v>46.3</v>
      </c>
      <c r="F292" s="16">
        <v>536</v>
      </c>
      <c r="G292" s="16">
        <v>4</v>
      </c>
      <c r="H292" s="16">
        <v>0</v>
      </c>
      <c r="I292" s="16">
        <v>91.82</v>
      </c>
      <c r="J292" s="2">
        <f>VLOOKUP(Table10[Year],Years[],2,FALSE)</f>
        <v>1</v>
      </c>
      <c r="K29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(256,1,256,91.82,46.3,536,4,0)</v>
      </c>
    </row>
    <row r="293" spans="1:11" x14ac:dyDescent="0.25">
      <c r="A293" t="s">
        <v>519</v>
      </c>
      <c r="B293" s="2">
        <f>VLOOKUP(A293,Players[Name]:Players[PlayerId],2,FALSE)</f>
        <v>256</v>
      </c>
      <c r="C293" s="16">
        <v>2016</v>
      </c>
      <c r="D293" s="16">
        <v>216</v>
      </c>
      <c r="E293" s="16">
        <v>38</v>
      </c>
      <c r="F293" s="16">
        <v>397</v>
      </c>
      <c r="G293" s="16">
        <v>5</v>
      </c>
      <c r="H293" s="16">
        <v>0</v>
      </c>
      <c r="I293" s="16">
        <v>87.88</v>
      </c>
      <c r="J293" s="2">
        <f>VLOOKUP(Table10[Year],Years[],2,FALSE)</f>
        <v>2</v>
      </c>
      <c r="K29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(256,2,216,87.88,38,397,5,0)</v>
      </c>
    </row>
    <row r="294" spans="1:11" x14ac:dyDescent="0.25">
      <c r="A294" t="s">
        <v>519</v>
      </c>
      <c r="B294" s="2">
        <f>VLOOKUP(A294,Players[Name]:Players[PlayerId],2,FALSE)</f>
        <v>256</v>
      </c>
      <c r="C294" s="16">
        <v>2015</v>
      </c>
      <c r="D294" s="16">
        <v>214</v>
      </c>
      <c r="E294" s="16">
        <v>32</v>
      </c>
      <c r="F294" s="16">
        <v>480</v>
      </c>
      <c r="G294" s="16">
        <v>5</v>
      </c>
      <c r="H294" s="16">
        <v>0</v>
      </c>
      <c r="I294" s="16">
        <v>83.2</v>
      </c>
      <c r="J294" s="2">
        <f>VLOOKUP(Table10[Year],Years[],2,FALSE)</f>
        <v>3</v>
      </c>
      <c r="K29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(256,3,214,83.2,32,480,5,0)</v>
      </c>
    </row>
    <row r="295" spans="1:11" x14ac:dyDescent="0.25">
      <c r="A295" t="s">
        <v>186</v>
      </c>
      <c r="B295" s="2">
        <f>VLOOKUP(A295,Players[Name]:Players[PlayerId],2,FALSE)</f>
        <v>258</v>
      </c>
      <c r="C295" s="16">
        <v>2017</v>
      </c>
      <c r="D295" s="16">
        <v>258</v>
      </c>
      <c r="E295" s="16">
        <v>51.3</v>
      </c>
      <c r="F295" s="16">
        <v>589</v>
      </c>
      <c r="G295" s="16">
        <v>2.5</v>
      </c>
      <c r="H295" s="16">
        <v>0</v>
      </c>
      <c r="I295" s="16">
        <v>91.35</v>
      </c>
      <c r="J295" s="2">
        <f>VLOOKUP(Table10[Year],Years[],2,FALSE)</f>
        <v>1</v>
      </c>
      <c r="K29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(258,1,258,91.35,51.3,589,2.5,0)</v>
      </c>
    </row>
    <row r="296" spans="1:11" x14ac:dyDescent="0.25">
      <c r="A296" t="s">
        <v>186</v>
      </c>
      <c r="B296" s="2">
        <f>VLOOKUP(A296,Players[Name]:Players[PlayerId],2,FALSE)</f>
        <v>258</v>
      </c>
      <c r="C296" s="16">
        <v>2016</v>
      </c>
      <c r="D296" s="16">
        <v>268</v>
      </c>
      <c r="E296" s="16">
        <v>29</v>
      </c>
      <c r="F296" s="16">
        <v>416</v>
      </c>
      <c r="G296" s="16">
        <v>3</v>
      </c>
      <c r="H296" s="16">
        <v>0</v>
      </c>
      <c r="I296" s="16">
        <v>64.64</v>
      </c>
      <c r="J296" s="2">
        <f>VLOOKUP(Table10[Year],Years[],2,FALSE)</f>
        <v>2</v>
      </c>
      <c r="K29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(258,2,268,64.64,29,416,3,0)</v>
      </c>
    </row>
    <row r="297" spans="1:11" x14ac:dyDescent="0.25">
      <c r="A297" t="s">
        <v>186</v>
      </c>
      <c r="B297" s="2">
        <f>VLOOKUP(A297,Players[Name]:Players[PlayerId],2,FALSE)</f>
        <v>258</v>
      </c>
      <c r="C297" s="16">
        <v>2015</v>
      </c>
      <c r="D297" s="16">
        <v>241</v>
      </c>
      <c r="E297" s="16">
        <v>36</v>
      </c>
      <c r="F297" s="16">
        <v>408</v>
      </c>
      <c r="G297" s="16">
        <v>3</v>
      </c>
      <c r="H297" s="16">
        <v>0</v>
      </c>
      <c r="I297" s="16">
        <v>72.42</v>
      </c>
      <c r="J297" s="2">
        <f>VLOOKUP(Table10[Year],Years[],2,FALSE)</f>
        <v>3</v>
      </c>
      <c r="K29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(258,3,241,72.42,36,408,3,0)</v>
      </c>
    </row>
    <row r="298" spans="1:11" x14ac:dyDescent="0.25">
      <c r="A298" t="s">
        <v>186</v>
      </c>
      <c r="B298" s="2">
        <f>VLOOKUP(A298,Players[Name]:Players[PlayerId],2,FALSE)</f>
        <v>258</v>
      </c>
      <c r="C298" s="16">
        <v>2014</v>
      </c>
      <c r="D298" s="16">
        <v>107</v>
      </c>
      <c r="E298" s="16">
        <v>57</v>
      </c>
      <c r="F298" s="16">
        <v>715</v>
      </c>
      <c r="G298" s="16">
        <v>6</v>
      </c>
      <c r="H298" s="16">
        <v>1</v>
      </c>
      <c r="I298" s="16">
        <v>123.3</v>
      </c>
      <c r="J298" s="2">
        <f>VLOOKUP(Table10[Year],Years[],2,FALSE)</f>
        <v>4</v>
      </c>
      <c r="K29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(258,4,107,123.3,57,715,6,1)</v>
      </c>
    </row>
    <row r="299" spans="1:11" x14ac:dyDescent="0.25">
      <c r="A299" t="s">
        <v>186</v>
      </c>
      <c r="B299" s="2">
        <f>VLOOKUP(A299,Players[Name]:Players[PlayerId],2,FALSE)</f>
        <v>258</v>
      </c>
      <c r="C299" s="16">
        <v>2013</v>
      </c>
      <c r="D299" s="16">
        <v>92</v>
      </c>
      <c r="E299" s="16">
        <v>94</v>
      </c>
      <c r="F299" s="16">
        <v>1079</v>
      </c>
      <c r="G299" s="16">
        <v>2</v>
      </c>
      <c r="H299" s="16">
        <v>0</v>
      </c>
      <c r="I299" s="16">
        <v>154.16</v>
      </c>
      <c r="J299" s="2">
        <f>VLOOKUP(Table10[Year],Years[],2,FALSE)</f>
        <v>5</v>
      </c>
      <c r="K29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(258,5,92,154.16,94,1079,2,0)</v>
      </c>
    </row>
    <row r="300" spans="1:11" x14ac:dyDescent="0.25">
      <c r="A300" t="s">
        <v>476</v>
      </c>
      <c r="B300" s="2">
        <f>VLOOKUP(A300,Players[Name]:Players[PlayerId],2,FALSE)</f>
        <v>260</v>
      </c>
      <c r="C300" s="16">
        <v>2017</v>
      </c>
      <c r="D300" s="16">
        <v>260</v>
      </c>
      <c r="E300" s="16">
        <v>47</v>
      </c>
      <c r="F300" s="16">
        <v>601</v>
      </c>
      <c r="G300" s="16">
        <v>3.2</v>
      </c>
      <c r="H300" s="16">
        <v>0</v>
      </c>
      <c r="I300" s="16">
        <v>90.56</v>
      </c>
      <c r="J300" s="2">
        <f>VLOOKUP(Table10[Year],Years[],2,FALSE)</f>
        <v>1</v>
      </c>
      <c r="K30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(260,1,260,90.56,47,601,3.2,0)</v>
      </c>
    </row>
    <row r="301" spans="1:11" x14ac:dyDescent="0.25">
      <c r="A301" t="s">
        <v>476</v>
      </c>
      <c r="B301" s="2">
        <f>VLOOKUP(A301,Players[Name]:Players[PlayerId],2,FALSE)</f>
        <v>260</v>
      </c>
      <c r="C301" s="16">
        <v>2016</v>
      </c>
      <c r="D301" s="16">
        <v>326</v>
      </c>
      <c r="E301" s="16">
        <v>21</v>
      </c>
      <c r="F301" s="16">
        <v>288</v>
      </c>
      <c r="G301" s="16">
        <v>1</v>
      </c>
      <c r="H301" s="16">
        <v>0</v>
      </c>
      <c r="I301" s="16">
        <v>39.020000000000003</v>
      </c>
      <c r="J301" s="2">
        <f>VLOOKUP(Table10[Year],Years[],2,FALSE)</f>
        <v>2</v>
      </c>
      <c r="K30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(260,2,326,39.02,21,288,1,0)</v>
      </c>
    </row>
    <row r="302" spans="1:11" x14ac:dyDescent="0.25">
      <c r="A302" t="s">
        <v>476</v>
      </c>
      <c r="B302" s="2">
        <f>VLOOKUP(A302,Players[Name]:Players[PlayerId],2,FALSE)</f>
        <v>260</v>
      </c>
      <c r="C302" s="16">
        <v>2014</v>
      </c>
      <c r="D302" s="16">
        <v>1473</v>
      </c>
      <c r="E302" s="16">
        <v>29</v>
      </c>
      <c r="F302" s="16">
        <v>271</v>
      </c>
      <c r="G302" s="16">
        <v>1</v>
      </c>
      <c r="H302" s="16">
        <v>0</v>
      </c>
      <c r="I302" s="16">
        <v>45.84</v>
      </c>
      <c r="J302" s="2">
        <f>VLOOKUP(Table10[Year],Years[],2,FALSE)</f>
        <v>4</v>
      </c>
      <c r="K30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(260,4,1473,45.84,29,271,1,0)</v>
      </c>
    </row>
    <row r="303" spans="1:11" x14ac:dyDescent="0.25">
      <c r="A303" t="s">
        <v>605</v>
      </c>
      <c r="B303" s="2">
        <f>VLOOKUP(A303,Players[Name]:Players[PlayerId],2,FALSE)</f>
        <v>261</v>
      </c>
      <c r="C303" s="16">
        <v>2017</v>
      </c>
      <c r="D303" s="16">
        <v>261</v>
      </c>
      <c r="E303" s="16">
        <v>45.8</v>
      </c>
      <c r="F303" s="16">
        <v>563</v>
      </c>
      <c r="G303" s="16">
        <v>3.7</v>
      </c>
      <c r="H303" s="16">
        <v>0</v>
      </c>
      <c r="I303" s="16">
        <v>90.53</v>
      </c>
      <c r="J303" s="2">
        <f>VLOOKUP(Table10[Year],Years[],2,FALSE)</f>
        <v>1</v>
      </c>
      <c r="K30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(261,1,261,90.53,45.8,563,3.7,0)</v>
      </c>
    </row>
    <row r="304" spans="1:11" x14ac:dyDescent="0.25">
      <c r="A304" t="s">
        <v>1234</v>
      </c>
      <c r="B304" s="2">
        <f>VLOOKUP(A304,Players[Name]:Players[PlayerId],2,FALSE)</f>
        <v>268</v>
      </c>
      <c r="C304" s="16">
        <v>2017</v>
      </c>
      <c r="D304" s="16">
        <v>268</v>
      </c>
      <c r="E304" s="16">
        <v>41</v>
      </c>
      <c r="F304" s="16">
        <v>660</v>
      </c>
      <c r="G304" s="16">
        <v>2.6</v>
      </c>
      <c r="H304" s="16">
        <v>0</v>
      </c>
      <c r="I304" s="16">
        <v>86.36</v>
      </c>
      <c r="J304" s="2">
        <f>VLOOKUP(Table10[Year],Years[],2,FALSE)</f>
        <v>1</v>
      </c>
      <c r="K30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(268,1,268,86.36,41,660,2.6,0)</v>
      </c>
    </row>
    <row r="305" spans="1:11" x14ac:dyDescent="0.25">
      <c r="A305" t="s">
        <v>1234</v>
      </c>
      <c r="B305" s="2">
        <f>VLOOKUP(A305,Players[Name]:Players[PlayerId],2,FALSE)</f>
        <v>268</v>
      </c>
      <c r="C305" s="16">
        <v>2016</v>
      </c>
      <c r="D305" s="16">
        <v>224</v>
      </c>
      <c r="E305" s="16">
        <v>47</v>
      </c>
      <c r="F305" s="16">
        <v>635</v>
      </c>
      <c r="G305" s="16">
        <v>2</v>
      </c>
      <c r="H305" s="16">
        <v>0</v>
      </c>
      <c r="I305" s="16">
        <v>84.5</v>
      </c>
      <c r="J305" s="2">
        <f>VLOOKUP(Table10[Year],Years[],2,FALSE)</f>
        <v>2</v>
      </c>
      <c r="K30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(268,2,224,84.5,47,635,2,0)</v>
      </c>
    </row>
    <row r="306" spans="1:11" x14ac:dyDescent="0.25">
      <c r="A306" t="s">
        <v>435</v>
      </c>
      <c r="B306" s="2">
        <f>VLOOKUP(A306,Players[Name]:Players[PlayerId],2,FALSE)</f>
        <v>271</v>
      </c>
      <c r="C306" s="16">
        <v>2017</v>
      </c>
      <c r="D306" s="16">
        <v>271</v>
      </c>
      <c r="E306" s="16">
        <v>45.8</v>
      </c>
      <c r="F306" s="16">
        <v>618</v>
      </c>
      <c r="G306" s="16">
        <v>2.4</v>
      </c>
      <c r="H306" s="16">
        <v>0</v>
      </c>
      <c r="I306" s="16">
        <v>84.98</v>
      </c>
      <c r="J306" s="2">
        <f>VLOOKUP(Table10[Year],Years[],2,FALSE)</f>
        <v>1</v>
      </c>
      <c r="K30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(271,1,271,84.98,45.8,618,2.4,0)</v>
      </c>
    </row>
    <row r="307" spans="1:11" x14ac:dyDescent="0.25">
      <c r="A307" t="s">
        <v>435</v>
      </c>
      <c r="B307" s="2">
        <f>VLOOKUP(A307,Players[Name]:Players[PlayerId],2,FALSE)</f>
        <v>271</v>
      </c>
      <c r="C307" s="16">
        <v>2016</v>
      </c>
      <c r="D307" s="16">
        <v>306</v>
      </c>
      <c r="E307" s="16">
        <v>29</v>
      </c>
      <c r="F307" s="16">
        <v>328</v>
      </c>
      <c r="G307" s="16">
        <v>1</v>
      </c>
      <c r="H307" s="16">
        <v>0</v>
      </c>
      <c r="I307" s="16">
        <v>48.12</v>
      </c>
      <c r="J307" s="2">
        <f>VLOOKUP(Table10[Year],Years[],2,FALSE)</f>
        <v>2</v>
      </c>
      <c r="K30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(271,2,306,48.12,29,328,1,0)</v>
      </c>
    </row>
    <row r="308" spans="1:11" x14ac:dyDescent="0.25">
      <c r="A308" t="s">
        <v>435</v>
      </c>
      <c r="B308" s="2">
        <f>VLOOKUP(A308,Players[Name]:Players[PlayerId],2,FALSE)</f>
        <v>271</v>
      </c>
      <c r="C308" s="16">
        <v>2015</v>
      </c>
      <c r="D308" s="16">
        <v>105</v>
      </c>
      <c r="E308" s="16">
        <v>75</v>
      </c>
      <c r="F308" s="16">
        <v>944</v>
      </c>
      <c r="G308" s="16">
        <v>5</v>
      </c>
      <c r="H308" s="16">
        <v>1</v>
      </c>
      <c r="I308" s="16">
        <v>140.76</v>
      </c>
      <c r="J308" s="2">
        <f>VLOOKUP(Table10[Year],Years[],2,FALSE)</f>
        <v>3</v>
      </c>
      <c r="K30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(271,3,105,140.76,75,944,5,1)</v>
      </c>
    </row>
    <row r="309" spans="1:11" x14ac:dyDescent="0.25">
      <c r="A309" t="s">
        <v>435</v>
      </c>
      <c r="B309" s="2">
        <f>VLOOKUP(A309,Players[Name]:Players[PlayerId],2,FALSE)</f>
        <v>271</v>
      </c>
      <c r="C309" s="16">
        <v>2014</v>
      </c>
      <c r="D309" s="16">
        <v>1427</v>
      </c>
      <c r="E309" s="16">
        <v>24</v>
      </c>
      <c r="F309" s="16">
        <v>267</v>
      </c>
      <c r="G309" s="16">
        <v>3</v>
      </c>
      <c r="H309" s="16">
        <v>0</v>
      </c>
      <c r="I309" s="16">
        <v>52.68</v>
      </c>
      <c r="J309" s="2">
        <f>VLOOKUP(Table10[Year],Years[],2,FALSE)</f>
        <v>4</v>
      </c>
      <c r="K30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(271,4,1427,52.68,24,267,3,0)</v>
      </c>
    </row>
    <row r="310" spans="1:11" x14ac:dyDescent="0.25">
      <c r="A310" t="s">
        <v>284</v>
      </c>
      <c r="B310" s="2">
        <f>VLOOKUP(A310,Players[Name]:Players[PlayerId],2,FALSE)</f>
        <v>274</v>
      </c>
      <c r="C310" s="16">
        <v>2017</v>
      </c>
      <c r="D310" s="16">
        <v>274</v>
      </c>
      <c r="E310" s="16">
        <v>44.5</v>
      </c>
      <c r="F310" s="16">
        <v>435</v>
      </c>
      <c r="G310" s="16">
        <v>2.2000000000000002</v>
      </c>
      <c r="H310" s="16">
        <v>0</v>
      </c>
      <c r="I310" s="16">
        <v>84.33</v>
      </c>
      <c r="J310" s="2">
        <f>VLOOKUP(Table10[Year],Years[],2,FALSE)</f>
        <v>1</v>
      </c>
      <c r="K31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(274,1,274,84.33,44.5,435,2.2,0)</v>
      </c>
    </row>
    <row r="311" spans="1:11" x14ac:dyDescent="0.25">
      <c r="A311" t="s">
        <v>284</v>
      </c>
      <c r="B311" s="2">
        <f>VLOOKUP(A311,Players[Name]:Players[PlayerId],2,FALSE)</f>
        <v>274</v>
      </c>
      <c r="C311" s="16">
        <v>2016</v>
      </c>
      <c r="D311" s="16">
        <v>221</v>
      </c>
      <c r="E311" s="16">
        <v>52</v>
      </c>
      <c r="F311" s="16">
        <v>453</v>
      </c>
      <c r="G311" s="16">
        <v>2</v>
      </c>
      <c r="H311" s="16">
        <v>0</v>
      </c>
      <c r="I311" s="16">
        <v>86.02</v>
      </c>
      <c r="J311" s="2">
        <f>VLOOKUP(Table10[Year],Years[],2,FALSE)</f>
        <v>2</v>
      </c>
      <c r="K31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(274,2,221,86.02,52,453,2,0)</v>
      </c>
    </row>
    <row r="312" spans="1:11" x14ac:dyDescent="0.25">
      <c r="A312" t="s">
        <v>284</v>
      </c>
      <c r="B312" s="2">
        <f>VLOOKUP(A312,Players[Name]:Players[PlayerId],2,FALSE)</f>
        <v>274</v>
      </c>
      <c r="C312" s="16">
        <v>2014</v>
      </c>
      <c r="D312" s="16">
        <v>240</v>
      </c>
      <c r="E312" s="16">
        <v>33</v>
      </c>
      <c r="F312" s="16">
        <v>384</v>
      </c>
      <c r="G312" s="16">
        <v>1</v>
      </c>
      <c r="H312" s="16">
        <v>1</v>
      </c>
      <c r="I312" s="16">
        <v>71.709999999999994</v>
      </c>
      <c r="J312" s="2">
        <f>VLOOKUP(Table10[Year],Years[],2,FALSE)</f>
        <v>4</v>
      </c>
      <c r="K31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(274,4,240,71.71,33,384,1,1)</v>
      </c>
    </row>
    <row r="313" spans="1:11" x14ac:dyDescent="0.25">
      <c r="A313" t="s">
        <v>284</v>
      </c>
      <c r="B313" s="2">
        <f>VLOOKUP(A313,Players[Name]:Players[PlayerId],2,FALSE)</f>
        <v>274</v>
      </c>
      <c r="C313" s="16">
        <v>2013</v>
      </c>
      <c r="D313" s="16">
        <v>96</v>
      </c>
      <c r="E313" s="16">
        <v>45</v>
      </c>
      <c r="F313" s="16">
        <v>469</v>
      </c>
      <c r="G313" s="16">
        <v>4</v>
      </c>
      <c r="H313" s="16">
        <v>0</v>
      </c>
      <c r="I313" s="16">
        <v>116.66</v>
      </c>
      <c r="J313" s="2">
        <f>VLOOKUP(Table10[Year],Years[],2,FALSE)</f>
        <v>5</v>
      </c>
      <c r="K31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(274,5,96,116.66,45,469,4,0)</v>
      </c>
    </row>
    <row r="314" spans="1:11" x14ac:dyDescent="0.25">
      <c r="A314" t="s">
        <v>398</v>
      </c>
      <c r="B314" s="2">
        <f>VLOOKUP(A314,Players[Name]:Players[PlayerId],2,FALSE)</f>
        <v>285</v>
      </c>
      <c r="C314" s="16">
        <v>2017</v>
      </c>
      <c r="D314" s="16">
        <v>285</v>
      </c>
      <c r="E314" s="16">
        <v>41.9</v>
      </c>
      <c r="F314" s="16">
        <v>534</v>
      </c>
      <c r="G314" s="16">
        <v>3.1</v>
      </c>
      <c r="H314" s="16">
        <v>0</v>
      </c>
      <c r="I314" s="16">
        <v>81.91</v>
      </c>
      <c r="J314" s="2">
        <f>VLOOKUP(Table10[Year],Years[],2,FALSE)</f>
        <v>1</v>
      </c>
      <c r="K31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(285,1,285,81.91,41.9,534,3.1,0)</v>
      </c>
    </row>
    <row r="315" spans="1:11" x14ac:dyDescent="0.25">
      <c r="A315" t="s">
        <v>398</v>
      </c>
      <c r="B315" s="2">
        <f>VLOOKUP(A315,Players[Name]:Players[PlayerId],2,FALSE)</f>
        <v>285</v>
      </c>
      <c r="C315" s="16">
        <v>2016</v>
      </c>
      <c r="D315" s="16">
        <v>230</v>
      </c>
      <c r="E315" s="16">
        <v>41</v>
      </c>
      <c r="F315" s="16">
        <v>564</v>
      </c>
      <c r="G315" s="16">
        <v>3</v>
      </c>
      <c r="H315" s="16">
        <v>0</v>
      </c>
      <c r="I315" s="16">
        <v>81.56</v>
      </c>
      <c r="J315" s="2">
        <f>VLOOKUP(Table10[Year],Years[],2,FALSE)</f>
        <v>2</v>
      </c>
      <c r="K31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(285,2,230,81.56,41,564,3,0)</v>
      </c>
    </row>
    <row r="316" spans="1:11" x14ac:dyDescent="0.25">
      <c r="A316" t="s">
        <v>398</v>
      </c>
      <c r="B316" s="2">
        <f>VLOOKUP(A316,Players[Name]:Players[PlayerId],2,FALSE)</f>
        <v>285</v>
      </c>
      <c r="C316" s="16">
        <v>2014</v>
      </c>
      <c r="D316" s="16">
        <v>263</v>
      </c>
      <c r="E316" s="16">
        <v>25</v>
      </c>
      <c r="F316" s="16">
        <v>375</v>
      </c>
      <c r="G316" s="16">
        <v>3</v>
      </c>
      <c r="H316" s="16">
        <v>0</v>
      </c>
      <c r="I316" s="16">
        <v>58</v>
      </c>
      <c r="J316" s="2">
        <f>VLOOKUP(Table10[Year],Years[],2,FALSE)</f>
        <v>4</v>
      </c>
      <c r="K31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(285,4,263,58,25,375,3,0)</v>
      </c>
    </row>
    <row r="317" spans="1:11" x14ac:dyDescent="0.25">
      <c r="A317" t="s">
        <v>398</v>
      </c>
      <c r="B317" s="2">
        <f>VLOOKUP(A317,Players[Name]:Players[PlayerId],2,FALSE)</f>
        <v>285</v>
      </c>
      <c r="C317" s="16">
        <v>2013</v>
      </c>
      <c r="D317" s="16">
        <v>1404</v>
      </c>
      <c r="E317" s="16">
        <v>18</v>
      </c>
      <c r="F317" s="16">
        <v>302</v>
      </c>
      <c r="G317" s="16">
        <v>2</v>
      </c>
      <c r="H317" s="16">
        <v>0</v>
      </c>
      <c r="I317" s="16">
        <v>42.08</v>
      </c>
      <c r="J317" s="2">
        <f>VLOOKUP(Table10[Year],Years[],2,FALSE)</f>
        <v>5</v>
      </c>
      <c r="K31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(285,5,1404,42.08,18,302,2,0)</v>
      </c>
    </row>
    <row r="318" spans="1:11" x14ac:dyDescent="0.25">
      <c r="A318" t="s">
        <v>494</v>
      </c>
      <c r="B318" s="2">
        <f>VLOOKUP(A318,Players[Name]:Players[PlayerId],2,FALSE)</f>
        <v>289</v>
      </c>
      <c r="C318" s="16">
        <v>2017</v>
      </c>
      <c r="D318" s="16">
        <v>289</v>
      </c>
      <c r="E318" s="16">
        <v>40.799999999999997</v>
      </c>
      <c r="F318" s="16">
        <v>528</v>
      </c>
      <c r="G318" s="16">
        <v>1.9</v>
      </c>
      <c r="H318" s="16">
        <v>0</v>
      </c>
      <c r="I318" s="16">
        <v>74.09</v>
      </c>
      <c r="J318" s="2">
        <f>VLOOKUP(Table10[Year],Years[],2,FALSE)</f>
        <v>1</v>
      </c>
      <c r="K31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(289,1,289,74.09,40.8,528,1.9,0)</v>
      </c>
    </row>
    <row r="319" spans="1:11" x14ac:dyDescent="0.25">
      <c r="A319" t="s">
        <v>494</v>
      </c>
      <c r="B319" s="2">
        <f>VLOOKUP(A319,Players[Name]:Players[PlayerId],2,FALSE)</f>
        <v>289</v>
      </c>
      <c r="C319" s="16">
        <v>2016</v>
      </c>
      <c r="D319" s="16">
        <v>206</v>
      </c>
      <c r="E319" s="16">
        <v>48</v>
      </c>
      <c r="F319" s="16">
        <v>594</v>
      </c>
      <c r="G319" s="16">
        <v>3</v>
      </c>
      <c r="H319" s="16">
        <v>0</v>
      </c>
      <c r="I319" s="16">
        <v>90.31</v>
      </c>
      <c r="J319" s="2">
        <f>VLOOKUP(Table10[Year],Years[],2,FALSE)</f>
        <v>2</v>
      </c>
      <c r="K31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(289,2,206,90.31,48,594,3,0)</v>
      </c>
    </row>
    <row r="320" spans="1:11" x14ac:dyDescent="0.25">
      <c r="A320" t="s">
        <v>208</v>
      </c>
      <c r="B320" s="2">
        <f>VLOOKUP(A320,Players[Name]:Players[PlayerId],2,FALSE)</f>
        <v>290</v>
      </c>
      <c r="C320" s="16">
        <v>2017</v>
      </c>
      <c r="D320" s="16">
        <v>290</v>
      </c>
      <c r="E320" s="16">
        <v>33.299999999999997</v>
      </c>
      <c r="F320" s="16">
        <v>543</v>
      </c>
      <c r="G320" s="16">
        <v>2.9</v>
      </c>
      <c r="H320" s="16">
        <v>0</v>
      </c>
      <c r="I320" s="16">
        <v>73.61</v>
      </c>
      <c r="J320" s="2">
        <f>VLOOKUP(Table10[Year],Years[],2,FALSE)</f>
        <v>1</v>
      </c>
      <c r="K32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(290,1,290,73.61,33.3,543,2.9,0)</v>
      </c>
    </row>
    <row r="321" spans="1:11" x14ac:dyDescent="0.25">
      <c r="A321" t="s">
        <v>208</v>
      </c>
      <c r="B321" s="2">
        <f>VLOOKUP(A321,Players[Name]:Players[PlayerId],2,FALSE)</f>
        <v>290</v>
      </c>
      <c r="C321" s="16">
        <v>2016</v>
      </c>
      <c r="D321" s="16">
        <v>201</v>
      </c>
      <c r="E321" s="16">
        <v>47</v>
      </c>
      <c r="F321" s="16">
        <v>677</v>
      </c>
      <c r="G321" s="16">
        <v>4</v>
      </c>
      <c r="H321" s="16">
        <v>3</v>
      </c>
      <c r="I321" s="16">
        <v>92.43</v>
      </c>
      <c r="J321" s="2">
        <f>VLOOKUP(Table10[Year],Years[],2,FALSE)</f>
        <v>2</v>
      </c>
      <c r="K32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(290,2,201,92.43,47,677,4,3)</v>
      </c>
    </row>
    <row r="322" spans="1:11" x14ac:dyDescent="0.25">
      <c r="A322" t="s">
        <v>208</v>
      </c>
      <c r="B322" s="2">
        <f>VLOOKUP(A322,Players[Name]:Players[PlayerId],2,FALSE)</f>
        <v>290</v>
      </c>
      <c r="C322" s="16">
        <v>2015</v>
      </c>
      <c r="D322" s="16">
        <v>115</v>
      </c>
      <c r="E322" s="16">
        <v>68</v>
      </c>
      <c r="F322" s="16">
        <v>966</v>
      </c>
      <c r="G322" s="16">
        <v>5</v>
      </c>
      <c r="H322" s="16">
        <v>2</v>
      </c>
      <c r="I322" s="16">
        <v>134.24</v>
      </c>
      <c r="J322" s="2">
        <f>VLOOKUP(Table10[Year],Years[],2,FALSE)</f>
        <v>3</v>
      </c>
      <c r="K32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(290,3,115,134.24,68,966,5,2)</v>
      </c>
    </row>
    <row r="323" spans="1:11" x14ac:dyDescent="0.25">
      <c r="A323" t="s">
        <v>208</v>
      </c>
      <c r="B323" s="2">
        <f>VLOOKUP(A323,Players[Name]:Players[PlayerId],2,FALSE)</f>
        <v>290</v>
      </c>
      <c r="C323" s="16">
        <v>2014</v>
      </c>
      <c r="D323" s="16">
        <v>288</v>
      </c>
      <c r="E323" s="16">
        <v>18</v>
      </c>
      <c r="F323" s="16">
        <v>314</v>
      </c>
      <c r="G323" s="16">
        <v>3</v>
      </c>
      <c r="H323" s="16">
        <v>0</v>
      </c>
      <c r="I323" s="16">
        <v>49.86</v>
      </c>
      <c r="J323" s="2">
        <f>VLOOKUP(Table10[Year],Years[],2,FALSE)</f>
        <v>4</v>
      </c>
      <c r="K32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(290,4,288,49.86,18,314,3,0)</v>
      </c>
    </row>
    <row r="324" spans="1:11" x14ac:dyDescent="0.25">
      <c r="A324" t="s">
        <v>208</v>
      </c>
      <c r="B324" s="2">
        <f>VLOOKUP(A324,Players[Name]:Players[PlayerId],2,FALSE)</f>
        <v>290</v>
      </c>
      <c r="C324" s="16">
        <v>2013</v>
      </c>
      <c r="D324" s="16">
        <v>1541</v>
      </c>
      <c r="E324" s="16">
        <v>5</v>
      </c>
      <c r="F324" s="16">
        <v>105</v>
      </c>
      <c r="G324" s="16">
        <v>0</v>
      </c>
      <c r="H324" s="16">
        <v>1</v>
      </c>
      <c r="I324" s="16">
        <v>9.6999999999999993</v>
      </c>
      <c r="J324" s="2">
        <f>VLOOKUP(Table10[Year],Years[],2,FALSE)</f>
        <v>5</v>
      </c>
      <c r="K32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(290,5,1541,9.7,5,105,0,1)</v>
      </c>
    </row>
    <row r="325" spans="1:11" x14ac:dyDescent="0.25">
      <c r="A325" t="s">
        <v>733</v>
      </c>
      <c r="B325" s="2">
        <f>VLOOKUP(A325,Players[Name]:Players[PlayerId],2,FALSE)</f>
        <v>295</v>
      </c>
      <c r="C325" s="16">
        <v>2017</v>
      </c>
      <c r="D325" s="16">
        <v>295</v>
      </c>
      <c r="E325" s="16">
        <v>32.5</v>
      </c>
      <c r="F325" s="16">
        <v>504</v>
      </c>
      <c r="G325" s="16">
        <v>2.9</v>
      </c>
      <c r="H325" s="16">
        <v>0</v>
      </c>
      <c r="I325" s="16">
        <v>69.94</v>
      </c>
      <c r="J325" s="2">
        <f>VLOOKUP(Table10[Year],Years[],2,FALSE)</f>
        <v>1</v>
      </c>
      <c r="K32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(295,1,295,69.94,32.5,504,2.9,0)</v>
      </c>
    </row>
    <row r="326" spans="1:11" x14ac:dyDescent="0.25">
      <c r="A326" t="s">
        <v>500</v>
      </c>
      <c r="B326" s="2">
        <f>VLOOKUP(A326,Players[Name]:Players[PlayerId],2,FALSE)</f>
        <v>297</v>
      </c>
      <c r="C326" s="16">
        <v>2017</v>
      </c>
      <c r="D326" s="16">
        <v>297</v>
      </c>
      <c r="E326" s="16">
        <v>40</v>
      </c>
      <c r="F326" s="16">
        <v>517</v>
      </c>
      <c r="G326" s="16">
        <v>1.3</v>
      </c>
      <c r="H326" s="16">
        <v>0</v>
      </c>
      <c r="I326" s="16">
        <v>68.62</v>
      </c>
      <c r="J326" s="2">
        <f>VLOOKUP(Table10[Year],Years[],2,FALSE)</f>
        <v>1</v>
      </c>
      <c r="K32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(297,1,297,68.62,40,517,1.3,0)</v>
      </c>
    </row>
    <row r="327" spans="1:11" x14ac:dyDescent="0.25">
      <c r="A327" t="s">
        <v>500</v>
      </c>
      <c r="B327" s="2">
        <f>VLOOKUP(A327,Players[Name]:Players[PlayerId],2,FALSE)</f>
        <v>297</v>
      </c>
      <c r="C327" s="16">
        <v>2016</v>
      </c>
      <c r="D327" s="16">
        <v>153</v>
      </c>
      <c r="E327" s="16">
        <v>58</v>
      </c>
      <c r="F327" s="16">
        <v>810</v>
      </c>
      <c r="G327" s="16">
        <v>4</v>
      </c>
      <c r="H327" s="16">
        <v>0</v>
      </c>
      <c r="I327" s="16">
        <v>114.4</v>
      </c>
      <c r="J327" s="2">
        <f>VLOOKUP(Table10[Year],Years[],2,FALSE)</f>
        <v>2</v>
      </c>
      <c r="K32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(297,2,153,114.4,58,810,4,0)</v>
      </c>
    </row>
    <row r="328" spans="1:11" x14ac:dyDescent="0.25">
      <c r="A328" t="s">
        <v>500</v>
      </c>
      <c r="B328" s="2">
        <f>VLOOKUP(A328,Players[Name]:Players[PlayerId],2,FALSE)</f>
        <v>297</v>
      </c>
      <c r="C328" s="16">
        <v>2015</v>
      </c>
      <c r="D328" s="16">
        <v>244</v>
      </c>
      <c r="E328" s="16">
        <v>35</v>
      </c>
      <c r="F328" s="16">
        <v>486</v>
      </c>
      <c r="G328" s="16">
        <v>3</v>
      </c>
      <c r="H328" s="16">
        <v>1</v>
      </c>
      <c r="I328" s="16">
        <v>70.44</v>
      </c>
      <c r="J328" s="2">
        <f>VLOOKUP(Table10[Year],Years[],2,FALSE)</f>
        <v>3</v>
      </c>
      <c r="K32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(297,3,244,70.44,35,486,3,1)</v>
      </c>
    </row>
    <row r="329" spans="1:11" x14ac:dyDescent="0.25">
      <c r="A329" t="s">
        <v>500</v>
      </c>
      <c r="B329" s="2">
        <f>VLOOKUP(A329,Players[Name]:Players[PlayerId],2,FALSE)</f>
        <v>297</v>
      </c>
      <c r="C329" s="16">
        <v>2014</v>
      </c>
      <c r="D329" s="16">
        <v>1575</v>
      </c>
      <c r="E329" s="16">
        <v>12</v>
      </c>
      <c r="F329" s="16">
        <v>158</v>
      </c>
      <c r="G329" s="16">
        <v>0</v>
      </c>
      <c r="H329" s="16">
        <v>0</v>
      </c>
      <c r="I329" s="16">
        <v>18.32</v>
      </c>
      <c r="J329" s="2">
        <f>VLOOKUP(Table10[Year],Years[],2,FALSE)</f>
        <v>4</v>
      </c>
      <c r="K32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(297,4,1575,18.32,12,158,0,0)</v>
      </c>
    </row>
    <row r="330" spans="1:11" x14ac:dyDescent="0.25">
      <c r="A330" t="s">
        <v>480</v>
      </c>
      <c r="B330" s="2">
        <f>VLOOKUP(A330,Players[Name]:Players[PlayerId],2,FALSE)</f>
        <v>300</v>
      </c>
      <c r="C330" s="16">
        <v>2017</v>
      </c>
      <c r="D330" s="16">
        <v>300</v>
      </c>
      <c r="E330" s="16">
        <v>39.4</v>
      </c>
      <c r="F330" s="16">
        <v>408</v>
      </c>
      <c r="G330" s="16">
        <v>1.8</v>
      </c>
      <c r="H330" s="16">
        <v>0</v>
      </c>
      <c r="I330" s="16">
        <v>67.099999999999994</v>
      </c>
      <c r="J330" s="2">
        <f>VLOOKUP(Table10[Year],Years[],2,FALSE)</f>
        <v>1</v>
      </c>
      <c r="K33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(300,1,300,67.1,39.4,408,1.8,0)</v>
      </c>
    </row>
    <row r="331" spans="1:11" x14ac:dyDescent="0.25">
      <c r="A331" t="s">
        <v>480</v>
      </c>
      <c r="B331" s="2">
        <f>VLOOKUP(A331,Players[Name]:Players[PlayerId],2,FALSE)</f>
        <v>300</v>
      </c>
      <c r="C331" s="16">
        <v>2016</v>
      </c>
      <c r="D331" s="16">
        <v>194</v>
      </c>
      <c r="E331" s="16">
        <v>55</v>
      </c>
      <c r="F331" s="16">
        <v>622</v>
      </c>
      <c r="G331" s="16">
        <v>2</v>
      </c>
      <c r="H331" s="16">
        <v>0</v>
      </c>
      <c r="I331" s="16">
        <v>96.03</v>
      </c>
      <c r="J331" s="2">
        <f>VLOOKUP(Table10[Year],Years[],2,FALSE)</f>
        <v>2</v>
      </c>
      <c r="K33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(300,2,194,96.03,55,622,2,0)</v>
      </c>
    </row>
    <row r="332" spans="1:11" x14ac:dyDescent="0.25">
      <c r="A332" t="s">
        <v>1004</v>
      </c>
      <c r="B332" s="2">
        <f>VLOOKUP(A332,Players[Name]:Players[PlayerId],2,FALSE)</f>
        <v>301</v>
      </c>
      <c r="C332" s="16">
        <v>2017</v>
      </c>
      <c r="D332" s="16">
        <v>301</v>
      </c>
      <c r="E332" s="16">
        <v>29.5</v>
      </c>
      <c r="F332" s="16">
        <v>433</v>
      </c>
      <c r="G332" s="16">
        <v>3.2</v>
      </c>
      <c r="H332" s="16">
        <v>0</v>
      </c>
      <c r="I332" s="16">
        <v>65.819999999999993</v>
      </c>
      <c r="J332" s="2">
        <f>VLOOKUP(Table10[Year],Years[],2,FALSE)</f>
        <v>1</v>
      </c>
      <c r="K33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(301,1,301,65.82,29.5,433,3.2,0)</v>
      </c>
    </row>
    <row r="333" spans="1:11" x14ac:dyDescent="0.25">
      <c r="A333" t="s">
        <v>1190</v>
      </c>
      <c r="B333" s="2">
        <f>VLOOKUP(A333,Players[Name]:Players[PlayerId],2,FALSE)</f>
        <v>302</v>
      </c>
      <c r="C333" s="16">
        <v>2017</v>
      </c>
      <c r="D333" s="16">
        <v>302</v>
      </c>
      <c r="E333" s="16">
        <v>31.6</v>
      </c>
      <c r="F333" s="16">
        <v>395</v>
      </c>
      <c r="G333" s="16">
        <v>3</v>
      </c>
      <c r="H333" s="16">
        <v>0</v>
      </c>
      <c r="I333" s="16">
        <v>65.150000000000006</v>
      </c>
      <c r="J333" s="2">
        <f>VLOOKUP(Table10[Year],Years[],2,FALSE)</f>
        <v>1</v>
      </c>
      <c r="K33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(302,1,302,65.15,31.6,395,3,0)</v>
      </c>
    </row>
    <row r="334" spans="1:11" x14ac:dyDescent="0.25">
      <c r="A334" t="s">
        <v>205</v>
      </c>
      <c r="B334" s="2">
        <f>VLOOKUP(A334,Players[Name]:Players[PlayerId],2,FALSE)</f>
        <v>303</v>
      </c>
      <c r="C334" s="16">
        <v>2017</v>
      </c>
      <c r="D334" s="16">
        <v>303</v>
      </c>
      <c r="E334" s="16">
        <v>32.1</v>
      </c>
      <c r="F334" s="16">
        <v>412</v>
      </c>
      <c r="G334" s="16">
        <v>2.5</v>
      </c>
      <c r="H334" s="16">
        <v>0</v>
      </c>
      <c r="I334" s="16">
        <v>63.4</v>
      </c>
      <c r="J334" s="2">
        <f>VLOOKUP(Table10[Year],Years[],2,FALSE)</f>
        <v>1</v>
      </c>
      <c r="K33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(303,1,303,63.4,32.1,412,2.5,0)</v>
      </c>
    </row>
    <row r="335" spans="1:11" x14ac:dyDescent="0.25">
      <c r="A335" t="s">
        <v>205</v>
      </c>
      <c r="B335" s="2">
        <f>VLOOKUP(A335,Players[Name]:Players[PlayerId],2,FALSE)</f>
        <v>303</v>
      </c>
      <c r="C335" s="16">
        <v>2016</v>
      </c>
      <c r="D335" s="16">
        <v>260</v>
      </c>
      <c r="E335" s="16">
        <v>41</v>
      </c>
      <c r="F335" s="16">
        <v>510</v>
      </c>
      <c r="G335" s="16">
        <v>1</v>
      </c>
      <c r="H335" s="16">
        <v>0</v>
      </c>
      <c r="I335" s="16">
        <v>67.400000000000006</v>
      </c>
      <c r="J335" s="2">
        <f>VLOOKUP(Table10[Year],Years[],2,FALSE)</f>
        <v>2</v>
      </c>
      <c r="K33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(303,2,260,67.4,41,510,1,0)</v>
      </c>
    </row>
    <row r="336" spans="1:11" x14ac:dyDescent="0.25">
      <c r="A336" t="s">
        <v>205</v>
      </c>
      <c r="B336" s="2">
        <f>VLOOKUP(A336,Players[Name]:Players[PlayerId],2,FALSE)</f>
        <v>303</v>
      </c>
      <c r="C336" s="16">
        <v>2015</v>
      </c>
      <c r="D336" s="16">
        <v>172</v>
      </c>
      <c r="E336" s="16">
        <v>49</v>
      </c>
      <c r="F336" s="16">
        <v>685</v>
      </c>
      <c r="G336" s="16">
        <v>5</v>
      </c>
      <c r="H336" s="16">
        <v>0</v>
      </c>
      <c r="I336" s="16">
        <v>106.4</v>
      </c>
      <c r="J336" s="2">
        <f>VLOOKUP(Table10[Year],Years[],2,FALSE)</f>
        <v>3</v>
      </c>
      <c r="K33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(303,3,172,106.4,49,685,5,0)</v>
      </c>
    </row>
    <row r="337" spans="1:11" x14ac:dyDescent="0.25">
      <c r="A337" t="s">
        <v>205</v>
      </c>
      <c r="B337" s="2">
        <f>VLOOKUP(A337,Players[Name]:Players[PlayerId],2,FALSE)</f>
        <v>303</v>
      </c>
      <c r="C337" s="16">
        <v>2014</v>
      </c>
      <c r="D337" s="16">
        <v>232</v>
      </c>
      <c r="E337" s="16">
        <v>38</v>
      </c>
      <c r="F337" s="16">
        <v>537</v>
      </c>
      <c r="G337" s="16">
        <v>1</v>
      </c>
      <c r="H337" s="16">
        <v>0</v>
      </c>
      <c r="I337" s="16">
        <v>67.069999999999993</v>
      </c>
      <c r="J337" s="2">
        <f>VLOOKUP(Table10[Year],Years[],2,FALSE)</f>
        <v>4</v>
      </c>
      <c r="K33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(303,4,232,67.07,38,537,1,0)</v>
      </c>
    </row>
    <row r="338" spans="1:11" x14ac:dyDescent="0.25">
      <c r="A338" t="s">
        <v>205</v>
      </c>
      <c r="B338" s="2">
        <f>VLOOKUP(A338,Players[Name]:Players[PlayerId],2,FALSE)</f>
        <v>303</v>
      </c>
      <c r="C338" s="16">
        <v>2013</v>
      </c>
      <c r="D338" s="16">
        <v>249</v>
      </c>
      <c r="E338" s="16">
        <v>22</v>
      </c>
      <c r="F338" s="16">
        <v>346</v>
      </c>
      <c r="G338" s="16">
        <v>4</v>
      </c>
      <c r="H338" s="16">
        <v>1</v>
      </c>
      <c r="I338" s="16">
        <v>57.84</v>
      </c>
      <c r="J338" s="2">
        <f>VLOOKUP(Table10[Year],Years[],2,FALSE)</f>
        <v>5</v>
      </c>
      <c r="K33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(303,5,249,57.84,22,346,4,1)</v>
      </c>
    </row>
    <row r="339" spans="1:11" x14ac:dyDescent="0.25">
      <c r="A339" t="s">
        <v>308</v>
      </c>
      <c r="B339" s="2">
        <f>VLOOKUP(A339,Players[Name]:Players[PlayerId],2,FALSE)</f>
        <v>304</v>
      </c>
      <c r="C339" s="16">
        <v>2017</v>
      </c>
      <c r="D339" s="16">
        <v>304</v>
      </c>
      <c r="E339" s="16">
        <v>27.2</v>
      </c>
      <c r="F339" s="16">
        <v>390</v>
      </c>
      <c r="G339" s="16">
        <v>3.4</v>
      </c>
      <c r="H339" s="16">
        <v>0</v>
      </c>
      <c r="I339" s="16">
        <v>63.28</v>
      </c>
      <c r="J339" s="2">
        <f>VLOOKUP(Table10[Year],Years[],2,FALSE)</f>
        <v>1</v>
      </c>
      <c r="K33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(304,1,304,63.28,27.2,390,3.4,0)</v>
      </c>
    </row>
    <row r="340" spans="1:11" x14ac:dyDescent="0.25">
      <c r="A340" t="s">
        <v>308</v>
      </c>
      <c r="B340" s="2">
        <f>VLOOKUP(A340,Players[Name]:Players[PlayerId],2,FALSE)</f>
        <v>304</v>
      </c>
      <c r="C340" s="16">
        <v>2016</v>
      </c>
      <c r="D340" s="16">
        <v>319</v>
      </c>
      <c r="E340" s="16">
        <v>16</v>
      </c>
      <c r="F340" s="16">
        <v>219</v>
      </c>
      <c r="G340" s="16">
        <v>3</v>
      </c>
      <c r="H340" s="16">
        <v>0</v>
      </c>
      <c r="I340" s="16">
        <v>42.76</v>
      </c>
      <c r="J340" s="2">
        <f>VLOOKUP(Table10[Year],Years[],2,FALSE)</f>
        <v>2</v>
      </c>
      <c r="K34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(304,2,319,42.76,16,219,3,0)</v>
      </c>
    </row>
    <row r="341" spans="1:11" x14ac:dyDescent="0.25">
      <c r="A341" t="s">
        <v>308</v>
      </c>
      <c r="B341" s="2">
        <f>VLOOKUP(A341,Players[Name]:Players[PlayerId],2,FALSE)</f>
        <v>304</v>
      </c>
      <c r="C341" s="16">
        <v>2014</v>
      </c>
      <c r="D341" s="16">
        <v>1441</v>
      </c>
      <c r="E341" s="16">
        <v>21</v>
      </c>
      <c r="F341" s="16">
        <v>280</v>
      </c>
      <c r="G341" s="16">
        <v>2</v>
      </c>
      <c r="H341" s="16">
        <v>0</v>
      </c>
      <c r="I341" s="16">
        <v>44.2</v>
      </c>
      <c r="J341" s="2">
        <f>VLOOKUP(Table10[Year],Years[],2,FALSE)</f>
        <v>4</v>
      </c>
      <c r="K34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(304,4,1441,44.2,21,280,2,0)</v>
      </c>
    </row>
    <row r="342" spans="1:11" x14ac:dyDescent="0.25">
      <c r="A342" t="s">
        <v>308</v>
      </c>
      <c r="B342" s="2">
        <f>VLOOKUP(A342,Players[Name]:Players[PlayerId],2,FALSE)</f>
        <v>304</v>
      </c>
      <c r="C342" s="16">
        <v>2013</v>
      </c>
      <c r="D342" s="16">
        <v>1576</v>
      </c>
      <c r="E342" s="16">
        <v>9</v>
      </c>
      <c r="F342" s="16">
        <v>103</v>
      </c>
      <c r="G342" s="16">
        <v>0</v>
      </c>
      <c r="H342" s="16">
        <v>0</v>
      </c>
      <c r="I342" s="16">
        <v>13.12</v>
      </c>
      <c r="J342" s="2">
        <f>VLOOKUP(Table10[Year],Years[],2,FALSE)</f>
        <v>5</v>
      </c>
      <c r="K34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(304,5,1576,13.12,9,103,0,0)</v>
      </c>
    </row>
    <row r="343" spans="1:11" x14ac:dyDescent="0.25">
      <c r="A343" t="s">
        <v>662</v>
      </c>
      <c r="B343" s="2">
        <f>VLOOKUP(A343,Players[Name]:Players[PlayerId],2,FALSE)</f>
        <v>305</v>
      </c>
      <c r="C343" s="16">
        <v>2017</v>
      </c>
      <c r="D343" s="16">
        <v>305</v>
      </c>
      <c r="E343" s="16">
        <v>39.299999999999997</v>
      </c>
      <c r="F343" s="16">
        <v>376</v>
      </c>
      <c r="G343" s="16">
        <v>1.1000000000000001</v>
      </c>
      <c r="H343" s="16">
        <v>0</v>
      </c>
      <c r="I343" s="16">
        <v>62.54</v>
      </c>
      <c r="J343" s="2">
        <f>VLOOKUP(Table10[Year],Years[],2,FALSE)</f>
        <v>1</v>
      </c>
      <c r="K34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(305,1,305,62.54,39.3,376,1.1,0)</v>
      </c>
    </row>
    <row r="344" spans="1:11" x14ac:dyDescent="0.25">
      <c r="A344" t="s">
        <v>420</v>
      </c>
      <c r="B344" s="2">
        <f>VLOOKUP(A344,Players[Name]:Players[PlayerId],2,FALSE)</f>
        <v>309</v>
      </c>
      <c r="C344" s="16">
        <v>2017</v>
      </c>
      <c r="D344" s="16">
        <v>309</v>
      </c>
      <c r="E344" s="16">
        <v>26.9</v>
      </c>
      <c r="F344" s="16">
        <v>371</v>
      </c>
      <c r="G344" s="16">
        <v>3.3</v>
      </c>
      <c r="H344" s="16">
        <v>0</v>
      </c>
      <c r="I344" s="16">
        <v>61.46</v>
      </c>
      <c r="J344" s="2">
        <f>VLOOKUP(Table10[Year],Years[],2,FALSE)</f>
        <v>1</v>
      </c>
      <c r="K34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(309,1,309,61.46,26.9,371,3.3,0)</v>
      </c>
    </row>
    <row r="345" spans="1:11" x14ac:dyDescent="0.25">
      <c r="A345" t="s">
        <v>420</v>
      </c>
      <c r="B345" s="2">
        <f>VLOOKUP(A345,Players[Name]:Players[PlayerId],2,FALSE)</f>
        <v>309</v>
      </c>
      <c r="C345" s="16">
        <v>2014</v>
      </c>
      <c r="D345" s="16">
        <v>1483</v>
      </c>
      <c r="E345" s="16">
        <v>24</v>
      </c>
      <c r="F345" s="16">
        <v>303</v>
      </c>
      <c r="G345" s="16">
        <v>0</v>
      </c>
      <c r="H345" s="16">
        <v>0</v>
      </c>
      <c r="I345" s="16">
        <v>36.119999999999997</v>
      </c>
      <c r="J345" s="2">
        <f>VLOOKUP(Table10[Year],Years[],2,FALSE)</f>
        <v>4</v>
      </c>
      <c r="K34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(309,4,1483,36.12,24,303,0,0)</v>
      </c>
    </row>
    <row r="346" spans="1:11" x14ac:dyDescent="0.25">
      <c r="A346" t="s">
        <v>420</v>
      </c>
      <c r="B346" s="2">
        <f>VLOOKUP(A346,Players[Name]:Players[PlayerId],2,FALSE)</f>
        <v>309</v>
      </c>
      <c r="C346" s="16">
        <v>2013</v>
      </c>
      <c r="D346" s="16">
        <v>14</v>
      </c>
      <c r="E346" s="16">
        <v>87</v>
      </c>
      <c r="F346" s="16">
        <v>1646</v>
      </c>
      <c r="G346" s="16">
        <v>9</v>
      </c>
      <c r="H346" s="16">
        <v>0</v>
      </c>
      <c r="I346" s="16">
        <v>232.49</v>
      </c>
      <c r="J346" s="2">
        <f>VLOOKUP(Table10[Year],Years[],2,FALSE)</f>
        <v>5</v>
      </c>
      <c r="K34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(309,5,14,232.49,87,1646,9,0)</v>
      </c>
    </row>
    <row r="347" spans="1:11" x14ac:dyDescent="0.25">
      <c r="A347" t="s">
        <v>554</v>
      </c>
      <c r="B347" s="2">
        <f>VLOOKUP(A347,Players[Name]:Players[PlayerId],2,FALSE)</f>
        <v>313</v>
      </c>
      <c r="C347" s="16">
        <v>2017</v>
      </c>
      <c r="D347" s="16">
        <v>313</v>
      </c>
      <c r="E347" s="16">
        <v>42</v>
      </c>
      <c r="F347" s="16">
        <v>466</v>
      </c>
      <c r="G347" s="16">
        <v>0</v>
      </c>
      <c r="H347" s="16">
        <v>0</v>
      </c>
      <c r="I347" s="16">
        <v>60.7</v>
      </c>
      <c r="J347" s="2">
        <f>VLOOKUP(Table10[Year],Years[],2,FALSE)</f>
        <v>1</v>
      </c>
      <c r="K34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(313,1,313,60.7,42,466,0,0)</v>
      </c>
    </row>
    <row r="348" spans="1:11" x14ac:dyDescent="0.25">
      <c r="A348" t="s">
        <v>554</v>
      </c>
      <c r="B348" s="2">
        <f>VLOOKUP(A348,Players[Name]:Players[PlayerId],2,FALSE)</f>
        <v>313</v>
      </c>
      <c r="C348" s="16">
        <v>2014</v>
      </c>
      <c r="D348" s="16">
        <v>1498</v>
      </c>
      <c r="E348" s="16">
        <v>6</v>
      </c>
      <c r="F348" s="16">
        <v>62</v>
      </c>
      <c r="G348" s="16">
        <v>2</v>
      </c>
      <c r="H348" s="16">
        <v>0</v>
      </c>
      <c r="I348" s="16">
        <v>29.38</v>
      </c>
      <c r="J348" s="2">
        <f>VLOOKUP(Table10[Year],Years[],2,FALSE)</f>
        <v>4</v>
      </c>
      <c r="K34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(313,4,1498,29.38,6,62,2,0)</v>
      </c>
    </row>
    <row r="349" spans="1:11" x14ac:dyDescent="0.25">
      <c r="A349" t="s">
        <v>916</v>
      </c>
      <c r="B349" s="2">
        <f>VLOOKUP(A349,Players[Name]:Players[PlayerId],2,FALSE)</f>
        <v>315</v>
      </c>
      <c r="C349" s="16">
        <v>2017</v>
      </c>
      <c r="D349" s="16">
        <v>315</v>
      </c>
      <c r="E349" s="16">
        <v>25.8</v>
      </c>
      <c r="F349" s="16">
        <v>397</v>
      </c>
      <c r="G349" s="16">
        <v>3</v>
      </c>
      <c r="H349" s="16">
        <v>0</v>
      </c>
      <c r="I349" s="16">
        <v>59.54</v>
      </c>
      <c r="J349" s="2">
        <f>VLOOKUP(Table10[Year],Years[],2,FALSE)</f>
        <v>1</v>
      </c>
      <c r="K34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(315,1,315,59.54,25.8,397,3,0)</v>
      </c>
    </row>
    <row r="350" spans="1:11" x14ac:dyDescent="0.25">
      <c r="A350" t="s">
        <v>916</v>
      </c>
      <c r="B350" s="2">
        <f>VLOOKUP(A350,Players[Name]:Players[PlayerId],2,FALSE)</f>
        <v>315</v>
      </c>
      <c r="C350" s="16">
        <v>2016</v>
      </c>
      <c r="D350" s="16">
        <v>348</v>
      </c>
      <c r="E350" s="16">
        <v>12</v>
      </c>
      <c r="F350" s="16">
        <v>202</v>
      </c>
      <c r="G350" s="16">
        <v>2</v>
      </c>
      <c r="H350" s="16">
        <v>0</v>
      </c>
      <c r="I350" s="16">
        <v>32.08</v>
      </c>
      <c r="J350" s="2">
        <f>VLOOKUP(Table10[Year],Years[],2,FALSE)</f>
        <v>2</v>
      </c>
      <c r="K35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(315,2,348,32.08,12,202,2,0)</v>
      </c>
    </row>
    <row r="351" spans="1:11" x14ac:dyDescent="0.25">
      <c r="A351" t="s">
        <v>311</v>
      </c>
      <c r="B351" s="2">
        <f>VLOOKUP(A351,Players[Name]:Players[PlayerId],2,FALSE)</f>
        <v>316</v>
      </c>
      <c r="C351" s="16">
        <v>2017</v>
      </c>
      <c r="D351" s="16">
        <v>316</v>
      </c>
      <c r="E351" s="16">
        <v>30.2</v>
      </c>
      <c r="F351" s="16">
        <v>380</v>
      </c>
      <c r="G351" s="16">
        <v>2.2999999999999998</v>
      </c>
      <c r="H351" s="16">
        <v>0</v>
      </c>
      <c r="I351" s="16">
        <v>59.29</v>
      </c>
      <c r="J351" s="2">
        <f>VLOOKUP(Table10[Year],Years[],2,FALSE)</f>
        <v>1</v>
      </c>
      <c r="K35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(316,1,316,59.29,30.2,380,2.3,0)</v>
      </c>
    </row>
    <row r="352" spans="1:11" x14ac:dyDescent="0.25">
      <c r="A352" t="s">
        <v>311</v>
      </c>
      <c r="B352" s="2">
        <f>VLOOKUP(A352,Players[Name]:Players[PlayerId],2,FALSE)</f>
        <v>316</v>
      </c>
      <c r="C352" s="16">
        <v>2016</v>
      </c>
      <c r="D352" s="16">
        <v>389</v>
      </c>
      <c r="E352" s="16">
        <v>11</v>
      </c>
      <c r="F352" s="16">
        <v>187</v>
      </c>
      <c r="G352" s="16">
        <v>1</v>
      </c>
      <c r="H352" s="16">
        <v>0</v>
      </c>
      <c r="I352" s="16">
        <v>24.48</v>
      </c>
      <c r="J352" s="2">
        <f>VLOOKUP(Table10[Year],Years[],2,FALSE)</f>
        <v>2</v>
      </c>
      <c r="K35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(316,2,389,24.48,11,187,1,0)</v>
      </c>
    </row>
    <row r="353" spans="1:11" x14ac:dyDescent="0.25">
      <c r="A353" t="s">
        <v>311</v>
      </c>
      <c r="B353" s="2">
        <f>VLOOKUP(A353,Players[Name]:Players[PlayerId],2,FALSE)</f>
        <v>316</v>
      </c>
      <c r="C353" s="16">
        <v>2014</v>
      </c>
      <c r="D353" s="16">
        <v>1462</v>
      </c>
      <c r="E353" s="16">
        <v>22</v>
      </c>
      <c r="F353" s="16">
        <v>229</v>
      </c>
      <c r="G353" s="16">
        <v>2</v>
      </c>
      <c r="H353" s="16">
        <v>0</v>
      </c>
      <c r="I353" s="16">
        <v>43.16</v>
      </c>
      <c r="J353" s="2">
        <f>VLOOKUP(Table10[Year],Years[],2,FALSE)</f>
        <v>4</v>
      </c>
      <c r="K35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(316,4,1462,43.16,22,229,2,0)</v>
      </c>
    </row>
    <row r="354" spans="1:11" x14ac:dyDescent="0.25">
      <c r="A354" t="s">
        <v>311</v>
      </c>
      <c r="B354" s="2">
        <f>VLOOKUP(A354,Players[Name]:Players[PlayerId],2,FALSE)</f>
        <v>316</v>
      </c>
      <c r="C354" s="16">
        <v>2013</v>
      </c>
      <c r="D354" s="16">
        <v>1516</v>
      </c>
      <c r="E354" s="16">
        <v>11</v>
      </c>
      <c r="F354" s="16">
        <v>140</v>
      </c>
      <c r="G354" s="16">
        <v>1</v>
      </c>
      <c r="H354" s="16">
        <v>0</v>
      </c>
      <c r="I354" s="16">
        <v>22.6</v>
      </c>
      <c r="J354" s="2">
        <f>VLOOKUP(Table10[Year],Years[],2,FALSE)</f>
        <v>5</v>
      </c>
      <c r="K35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(316,5,1516,22.6,11,140,1,0)</v>
      </c>
    </row>
    <row r="355" spans="1:11" x14ac:dyDescent="0.25">
      <c r="A355" t="s">
        <v>1056</v>
      </c>
      <c r="B355" s="2">
        <f>VLOOKUP(A355,Players[Name]:Players[PlayerId],2,FALSE)</f>
        <v>322</v>
      </c>
      <c r="C355" s="16">
        <v>2017</v>
      </c>
      <c r="D355" s="16">
        <v>322</v>
      </c>
      <c r="E355" s="16">
        <v>31.9</v>
      </c>
      <c r="F355" s="16">
        <v>564</v>
      </c>
      <c r="G355" s="16">
        <v>0</v>
      </c>
      <c r="H355" s="16">
        <v>0</v>
      </c>
      <c r="I355" s="16">
        <v>54.45</v>
      </c>
      <c r="J355" s="2">
        <f>VLOOKUP(Table10[Year],Years[],2,FALSE)</f>
        <v>1</v>
      </c>
      <c r="K35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(322,1,322,54.45,31.9,564,0,0)</v>
      </c>
    </row>
    <row r="356" spans="1:11" x14ac:dyDescent="0.25">
      <c r="A356" t="s">
        <v>181</v>
      </c>
      <c r="B356" s="2">
        <f>VLOOKUP(A356,Players[Name]:Players[PlayerId],2,FALSE)</f>
        <v>323</v>
      </c>
      <c r="C356" s="16">
        <v>2017</v>
      </c>
      <c r="D356" s="16">
        <v>323</v>
      </c>
      <c r="E356" s="16">
        <v>26.7</v>
      </c>
      <c r="F356" s="16">
        <v>348</v>
      </c>
      <c r="G356" s="16">
        <v>2.2999999999999998</v>
      </c>
      <c r="H356" s="16">
        <v>0</v>
      </c>
      <c r="I356" s="16">
        <v>54.4</v>
      </c>
      <c r="J356" s="2">
        <f>VLOOKUP(Table10[Year],Years[],2,FALSE)</f>
        <v>1</v>
      </c>
      <c r="K35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(323,1,323,54.4,26.7,348,2.3,0)</v>
      </c>
    </row>
    <row r="357" spans="1:11" x14ac:dyDescent="0.25">
      <c r="A357" t="s">
        <v>181</v>
      </c>
      <c r="B357" s="2">
        <f>VLOOKUP(A357,Players[Name]:Players[PlayerId],2,FALSE)</f>
        <v>323</v>
      </c>
      <c r="C357" s="16">
        <v>2016</v>
      </c>
      <c r="D357" s="16">
        <v>219</v>
      </c>
      <c r="E357" s="16">
        <v>37</v>
      </c>
      <c r="F357" s="16">
        <v>488</v>
      </c>
      <c r="G357" s="16">
        <v>5</v>
      </c>
      <c r="H357" s="16">
        <v>0</v>
      </c>
      <c r="I357" s="16">
        <v>86.52</v>
      </c>
      <c r="J357" s="2">
        <f>VLOOKUP(Table10[Year],Years[],2,FALSE)</f>
        <v>2</v>
      </c>
      <c r="K35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(323,2,219,86.52,37,488,5,0)</v>
      </c>
    </row>
    <row r="358" spans="1:11" x14ac:dyDescent="0.25">
      <c r="A358" t="s">
        <v>181</v>
      </c>
      <c r="B358" s="2">
        <f>VLOOKUP(A358,Players[Name]:Players[PlayerId],2,FALSE)</f>
        <v>323</v>
      </c>
      <c r="C358" s="16">
        <v>2015</v>
      </c>
      <c r="D358" s="16">
        <v>147</v>
      </c>
      <c r="E358" s="16">
        <v>52</v>
      </c>
      <c r="F358" s="16">
        <v>849</v>
      </c>
      <c r="G358" s="16">
        <v>6</v>
      </c>
      <c r="H358" s="16">
        <v>0</v>
      </c>
      <c r="I358" s="16">
        <v>121.96</v>
      </c>
      <c r="J358" s="2">
        <f>VLOOKUP(Table10[Year],Years[],2,FALSE)</f>
        <v>3</v>
      </c>
      <c r="K35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(323,3,147,121.96,52,849,6,0)</v>
      </c>
    </row>
    <row r="359" spans="1:11" x14ac:dyDescent="0.25">
      <c r="A359" t="s">
        <v>181</v>
      </c>
      <c r="B359" s="2">
        <f>VLOOKUP(A359,Players[Name]:Players[PlayerId],2,FALSE)</f>
        <v>323</v>
      </c>
      <c r="C359" s="16">
        <v>2014</v>
      </c>
      <c r="D359" s="16">
        <v>92</v>
      </c>
      <c r="E359" s="16">
        <v>47</v>
      </c>
      <c r="F359" s="16">
        <v>841</v>
      </c>
      <c r="G359" s="16">
        <v>6</v>
      </c>
      <c r="H359" s="16">
        <v>1</v>
      </c>
      <c r="I359" s="16">
        <v>119.99</v>
      </c>
      <c r="J359" s="2">
        <f>VLOOKUP(Table10[Year],Years[],2,FALSE)</f>
        <v>4</v>
      </c>
      <c r="K35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(323,4,92,119.99,47,841,6,1)</v>
      </c>
    </row>
    <row r="360" spans="1:11" x14ac:dyDescent="0.25">
      <c r="A360" t="s">
        <v>181</v>
      </c>
      <c r="B360" s="2">
        <f>VLOOKUP(A360,Players[Name]:Players[PlayerId],2,FALSE)</f>
        <v>323</v>
      </c>
      <c r="C360" s="16">
        <v>2013</v>
      </c>
      <c r="D360" s="16">
        <v>76</v>
      </c>
      <c r="E360" s="16">
        <v>65</v>
      </c>
      <c r="F360" s="16">
        <v>1041</v>
      </c>
      <c r="G360" s="16">
        <v>5</v>
      </c>
      <c r="H360" s="16">
        <v>0</v>
      </c>
      <c r="I360" s="16">
        <v>141.63999999999999</v>
      </c>
      <c r="J360" s="2">
        <f>VLOOKUP(Table10[Year],Years[],2,FALSE)</f>
        <v>5</v>
      </c>
      <c r="K36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(323,5,76,141.64,65,1041,5,0)</v>
      </c>
    </row>
    <row r="361" spans="1:11" x14ac:dyDescent="0.25">
      <c r="A361" t="s">
        <v>1150</v>
      </c>
      <c r="B361" s="2">
        <f>VLOOKUP(A361,Players[Name]:Players[PlayerId],2,FALSE)</f>
        <v>324</v>
      </c>
      <c r="C361" s="16">
        <v>2017</v>
      </c>
      <c r="D361" s="16">
        <v>324</v>
      </c>
      <c r="E361" s="16">
        <v>30.5</v>
      </c>
      <c r="F361" s="16">
        <v>420</v>
      </c>
      <c r="G361" s="16">
        <v>1.1000000000000001</v>
      </c>
      <c r="H361" s="16">
        <v>0</v>
      </c>
      <c r="I361" s="16">
        <v>54.1</v>
      </c>
      <c r="J361" s="2">
        <f>VLOOKUP(Table10[Year],Years[],2,FALSE)</f>
        <v>1</v>
      </c>
      <c r="K36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(324,1,324,54.1,30.5,420,1.1,0)</v>
      </c>
    </row>
    <row r="362" spans="1:11" x14ac:dyDescent="0.25">
      <c r="A362" t="s">
        <v>1150</v>
      </c>
      <c r="B362" s="2">
        <f>VLOOKUP(A362,Players[Name]:Players[PlayerId],2,FALSE)</f>
        <v>324</v>
      </c>
      <c r="C362" s="16">
        <v>2016</v>
      </c>
      <c r="D362" s="16">
        <v>302</v>
      </c>
      <c r="E362" s="16">
        <v>23</v>
      </c>
      <c r="F362" s="16">
        <v>341</v>
      </c>
      <c r="G362" s="16">
        <v>2</v>
      </c>
      <c r="H362" s="16">
        <v>0</v>
      </c>
      <c r="I362" s="16">
        <v>49.34</v>
      </c>
      <c r="J362" s="2">
        <f>VLOOKUP(Table10[Year],Years[],2,FALSE)</f>
        <v>2</v>
      </c>
      <c r="K36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(324,2,302,49.34,23,341,2,0)</v>
      </c>
    </row>
    <row r="363" spans="1:11" x14ac:dyDescent="0.25">
      <c r="A363" t="s">
        <v>406</v>
      </c>
      <c r="B363" s="2">
        <f>VLOOKUP(A363,Players[Name]:Players[PlayerId],2,FALSE)</f>
        <v>326</v>
      </c>
      <c r="C363" s="16">
        <v>2017</v>
      </c>
      <c r="D363" s="16">
        <v>326</v>
      </c>
      <c r="E363" s="16">
        <v>24.5</v>
      </c>
      <c r="F363" s="16">
        <v>323</v>
      </c>
      <c r="G363" s="16">
        <v>2.6</v>
      </c>
      <c r="H363" s="16">
        <v>0</v>
      </c>
      <c r="I363" s="16">
        <v>53.35</v>
      </c>
      <c r="J363" s="2">
        <f>VLOOKUP(Table10[Year],Years[],2,FALSE)</f>
        <v>1</v>
      </c>
      <c r="K36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(326,1,326,53.35,24.5,323,2.6,0)</v>
      </c>
    </row>
    <row r="364" spans="1:11" x14ac:dyDescent="0.25">
      <c r="A364" t="s">
        <v>406</v>
      </c>
      <c r="B364" s="2">
        <f>VLOOKUP(A364,Players[Name]:Players[PlayerId],2,FALSE)</f>
        <v>326</v>
      </c>
      <c r="C364" s="16">
        <v>2016</v>
      </c>
      <c r="D364" s="16">
        <v>290</v>
      </c>
      <c r="E364" s="16">
        <v>26</v>
      </c>
      <c r="F364" s="16">
        <v>281</v>
      </c>
      <c r="G364" s="16">
        <v>3</v>
      </c>
      <c r="H364" s="16">
        <v>0</v>
      </c>
      <c r="I364" s="16">
        <v>55.24</v>
      </c>
      <c r="J364" s="2">
        <f>VLOOKUP(Table10[Year],Years[],2,FALSE)</f>
        <v>2</v>
      </c>
      <c r="K36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(326,2,290,55.24,26,281,3,0)</v>
      </c>
    </row>
    <row r="365" spans="1:11" x14ac:dyDescent="0.25">
      <c r="A365" t="s">
        <v>406</v>
      </c>
      <c r="B365" s="2">
        <f>VLOOKUP(A365,Players[Name]:Players[PlayerId],2,FALSE)</f>
        <v>326</v>
      </c>
      <c r="C365" s="16">
        <v>2015</v>
      </c>
      <c r="D365" s="16">
        <v>263</v>
      </c>
      <c r="E365" s="16">
        <v>30</v>
      </c>
      <c r="F365" s="16">
        <v>454</v>
      </c>
      <c r="G365" s="16">
        <v>2</v>
      </c>
      <c r="H365" s="16">
        <v>0</v>
      </c>
      <c r="I365" s="16">
        <v>60.16</v>
      </c>
      <c r="J365" s="2">
        <f>VLOOKUP(Table10[Year],Years[],2,FALSE)</f>
        <v>3</v>
      </c>
      <c r="K36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(326,3,263,60.16,30,454,2,0)</v>
      </c>
    </row>
    <row r="366" spans="1:11" x14ac:dyDescent="0.25">
      <c r="A366" t="s">
        <v>816</v>
      </c>
      <c r="B366" s="2">
        <f>VLOOKUP(A366,Players[Name]:Players[PlayerId],2,FALSE)</f>
        <v>329</v>
      </c>
      <c r="C366" s="16">
        <v>2017</v>
      </c>
      <c r="D366" s="16">
        <v>329</v>
      </c>
      <c r="E366" s="16">
        <v>27.3</v>
      </c>
      <c r="F366" s="16">
        <v>379</v>
      </c>
      <c r="G366" s="16">
        <v>1.6</v>
      </c>
      <c r="H366" s="16">
        <v>0</v>
      </c>
      <c r="I366" s="16">
        <v>51.9</v>
      </c>
      <c r="J366" s="2">
        <f>VLOOKUP(Table10[Year],Years[],2,FALSE)</f>
        <v>1</v>
      </c>
      <c r="K36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(329,1,329,51.9,27.3,379,1.6,0)</v>
      </c>
    </row>
    <row r="367" spans="1:11" x14ac:dyDescent="0.25">
      <c r="A367" t="s">
        <v>636</v>
      </c>
      <c r="B367" s="2">
        <f>VLOOKUP(A367,Players[Name]:Players[PlayerId],2,FALSE)</f>
        <v>333</v>
      </c>
      <c r="C367" s="16">
        <v>2017</v>
      </c>
      <c r="D367" s="16">
        <v>333</v>
      </c>
      <c r="E367" s="16">
        <v>24.9</v>
      </c>
      <c r="F367" s="16">
        <v>317</v>
      </c>
      <c r="G367" s="16">
        <v>2.2000000000000002</v>
      </c>
      <c r="H367" s="16">
        <v>0</v>
      </c>
      <c r="I367" s="16">
        <v>50.78</v>
      </c>
      <c r="J367" s="2">
        <f>VLOOKUP(Table10[Year],Years[],2,FALSE)</f>
        <v>1</v>
      </c>
      <c r="K36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(333,1,333,50.78,24.9,317,2.2,0)</v>
      </c>
    </row>
    <row r="368" spans="1:11" x14ac:dyDescent="0.25">
      <c r="A368" t="s">
        <v>636</v>
      </c>
      <c r="B368" s="2">
        <f>VLOOKUP(A368,Players[Name]:Players[PlayerId],2,FALSE)</f>
        <v>333</v>
      </c>
      <c r="C368" s="16">
        <v>2016</v>
      </c>
      <c r="D368" s="16">
        <v>382</v>
      </c>
      <c r="E368" s="16">
        <v>15</v>
      </c>
      <c r="F368" s="16">
        <v>99</v>
      </c>
      <c r="G368" s="16">
        <v>1</v>
      </c>
      <c r="H368" s="16">
        <v>0</v>
      </c>
      <c r="I368" s="16">
        <v>25.71</v>
      </c>
      <c r="J368" s="2">
        <f>VLOOKUP(Table10[Year],Years[],2,FALSE)</f>
        <v>2</v>
      </c>
      <c r="K36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(333,2,382,25.71,15,99,1,0)</v>
      </c>
    </row>
    <row r="369" spans="1:11" x14ac:dyDescent="0.25">
      <c r="A369" t="s">
        <v>523</v>
      </c>
      <c r="B369" s="2">
        <f>VLOOKUP(A369,Players[Name]:Players[PlayerId],2,FALSE)</f>
        <v>336</v>
      </c>
      <c r="C369" s="16">
        <v>2017</v>
      </c>
      <c r="D369" s="16">
        <v>336</v>
      </c>
      <c r="E369" s="16">
        <v>29.2</v>
      </c>
      <c r="F369" s="16">
        <v>292</v>
      </c>
      <c r="G369" s="16">
        <v>1</v>
      </c>
      <c r="H369" s="16">
        <v>0</v>
      </c>
      <c r="I369" s="16">
        <v>49.36</v>
      </c>
      <c r="J369" s="2">
        <f>VLOOKUP(Table10[Year],Years[],2,FALSE)</f>
        <v>1</v>
      </c>
      <c r="K36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(336,1,336,49.36,29.2,292,1,0)</v>
      </c>
    </row>
    <row r="370" spans="1:11" x14ac:dyDescent="0.25">
      <c r="A370" t="s">
        <v>523</v>
      </c>
      <c r="B370" s="2">
        <f>VLOOKUP(A370,Players[Name]:Players[PlayerId],2,FALSE)</f>
        <v>336</v>
      </c>
      <c r="C370" s="16">
        <v>2016</v>
      </c>
      <c r="D370" s="16">
        <v>279</v>
      </c>
      <c r="E370" s="16">
        <v>31</v>
      </c>
      <c r="F370" s="16">
        <v>279</v>
      </c>
      <c r="G370" s="16">
        <v>2</v>
      </c>
      <c r="H370" s="16">
        <v>0</v>
      </c>
      <c r="I370" s="16">
        <v>63.16</v>
      </c>
      <c r="J370" s="2">
        <f>VLOOKUP(Table10[Year],Years[],2,FALSE)</f>
        <v>2</v>
      </c>
      <c r="K37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(336,2,279,63.16,31,279,2,0)</v>
      </c>
    </row>
    <row r="371" spans="1:11" x14ac:dyDescent="0.25">
      <c r="A371" t="s">
        <v>523</v>
      </c>
      <c r="B371" s="2">
        <f>VLOOKUP(A371,Players[Name]:Players[PlayerId],2,FALSE)</f>
        <v>336</v>
      </c>
      <c r="C371" s="16">
        <v>2015</v>
      </c>
      <c r="D371" s="16">
        <v>248</v>
      </c>
      <c r="E371" s="16">
        <v>35</v>
      </c>
      <c r="F371" s="16">
        <v>451</v>
      </c>
      <c r="G371" s="16">
        <v>2</v>
      </c>
      <c r="H371" s="16">
        <v>0</v>
      </c>
      <c r="I371" s="16">
        <v>67.59</v>
      </c>
      <c r="J371" s="2">
        <f>VLOOKUP(Table10[Year],Years[],2,FALSE)</f>
        <v>3</v>
      </c>
      <c r="K37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(336,3,248,67.59,35,451,2,0)</v>
      </c>
    </row>
    <row r="372" spans="1:11" x14ac:dyDescent="0.25">
      <c r="A372" t="s">
        <v>523</v>
      </c>
      <c r="B372" s="2">
        <f>VLOOKUP(A372,Players[Name]:Players[PlayerId],2,FALSE)</f>
        <v>336</v>
      </c>
      <c r="C372" s="16">
        <v>2014</v>
      </c>
      <c r="D372" s="16">
        <v>1506</v>
      </c>
      <c r="E372" s="16">
        <v>16</v>
      </c>
      <c r="F372" s="16">
        <v>260</v>
      </c>
      <c r="G372" s="16">
        <v>0</v>
      </c>
      <c r="H372" s="16">
        <v>0</v>
      </c>
      <c r="I372" s="16">
        <v>26.4</v>
      </c>
      <c r="J372" s="2">
        <f>VLOOKUP(Table10[Year],Years[],2,FALSE)</f>
        <v>4</v>
      </c>
      <c r="K37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(336,4,1506,26.4,16,260,0,0)</v>
      </c>
    </row>
    <row r="373" spans="1:11" x14ac:dyDescent="0.25">
      <c r="A373" t="s">
        <v>688</v>
      </c>
      <c r="B373" s="2">
        <f>VLOOKUP(A373,Players[Name]:Players[PlayerId],2,FALSE)</f>
        <v>340</v>
      </c>
      <c r="C373" s="16">
        <v>2017</v>
      </c>
      <c r="D373" s="16">
        <v>340</v>
      </c>
      <c r="E373" s="16">
        <v>26.9</v>
      </c>
      <c r="F373" s="16">
        <v>348</v>
      </c>
      <c r="G373" s="16">
        <v>1.1000000000000001</v>
      </c>
      <c r="H373" s="16">
        <v>0</v>
      </c>
      <c r="I373" s="16">
        <v>47.5</v>
      </c>
      <c r="J373" s="2">
        <f>VLOOKUP(Table10[Year],Years[],2,FALSE)</f>
        <v>1</v>
      </c>
      <c r="K37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(340,1,340,47.5,26.9,348,1.1,0)</v>
      </c>
    </row>
    <row r="374" spans="1:11" x14ac:dyDescent="0.25">
      <c r="A374" t="s">
        <v>688</v>
      </c>
      <c r="B374" s="2">
        <f>VLOOKUP(A374,Players[Name]:Players[PlayerId],2,FALSE)</f>
        <v>340</v>
      </c>
      <c r="C374" s="16">
        <v>2016</v>
      </c>
      <c r="D374" s="16">
        <v>387</v>
      </c>
      <c r="E374" s="16">
        <v>17</v>
      </c>
      <c r="F374" s="16">
        <v>200</v>
      </c>
      <c r="G374" s="16">
        <v>0</v>
      </c>
      <c r="H374" s="16">
        <v>0</v>
      </c>
      <c r="I374" s="16">
        <v>25</v>
      </c>
      <c r="J374" s="2">
        <f>VLOOKUP(Table10[Year],Years[],2,FALSE)</f>
        <v>2</v>
      </c>
      <c r="K37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(340,2,387,25,17,200,0,0)</v>
      </c>
    </row>
    <row r="375" spans="1:11" x14ac:dyDescent="0.25">
      <c r="A375" t="s">
        <v>680</v>
      </c>
      <c r="B375" s="2">
        <f>VLOOKUP(A375,Players[Name]:Players[PlayerId],2,FALSE)</f>
        <v>342</v>
      </c>
      <c r="C375" s="16">
        <v>2017</v>
      </c>
      <c r="D375" s="16">
        <v>342</v>
      </c>
      <c r="E375" s="16">
        <v>24.6</v>
      </c>
      <c r="F375" s="16">
        <v>380</v>
      </c>
      <c r="G375" s="16">
        <v>1.1000000000000001</v>
      </c>
      <c r="H375" s="16">
        <v>0</v>
      </c>
      <c r="I375" s="16">
        <v>46.23</v>
      </c>
      <c r="J375" s="2">
        <f>VLOOKUP(Table10[Year],Years[],2,FALSE)</f>
        <v>1</v>
      </c>
      <c r="K37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(342,1,342,46.23,24.6,380,1.1,0)</v>
      </c>
    </row>
    <row r="376" spans="1:11" x14ac:dyDescent="0.25">
      <c r="A376" t="s">
        <v>674</v>
      </c>
      <c r="B376" s="2">
        <f>VLOOKUP(A376,Players[Name]:Players[PlayerId],2,FALSE)</f>
        <v>343</v>
      </c>
      <c r="C376" s="16">
        <v>2017</v>
      </c>
      <c r="D376" s="16">
        <v>343</v>
      </c>
      <c r="E376" s="16">
        <v>25.4</v>
      </c>
      <c r="F376" s="16">
        <v>305</v>
      </c>
      <c r="G376" s="16">
        <v>1.4</v>
      </c>
      <c r="H376" s="16">
        <v>0</v>
      </c>
      <c r="I376" s="16">
        <v>45.81</v>
      </c>
      <c r="J376" s="2">
        <f>VLOOKUP(Table10[Year],Years[],2,FALSE)</f>
        <v>1</v>
      </c>
      <c r="K37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(343,1,343,45.81,25.4,305,1.4,0)</v>
      </c>
    </row>
    <row r="377" spans="1:11" x14ac:dyDescent="0.25">
      <c r="A377" t="s">
        <v>674</v>
      </c>
      <c r="B377" s="2">
        <f>VLOOKUP(A377,Players[Name]:Players[PlayerId],2,FALSE)</f>
        <v>343</v>
      </c>
      <c r="C377" s="16">
        <v>2016</v>
      </c>
      <c r="D377" s="16">
        <v>345</v>
      </c>
      <c r="E377" s="16">
        <v>19</v>
      </c>
      <c r="F377" s="16">
        <v>186</v>
      </c>
      <c r="G377" s="16">
        <v>0</v>
      </c>
      <c r="H377" s="16">
        <v>0</v>
      </c>
      <c r="I377" s="16">
        <v>32.44</v>
      </c>
      <c r="J377" s="2">
        <f>VLOOKUP(Table10[Year],Years[],2,FALSE)</f>
        <v>2</v>
      </c>
      <c r="K37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(343,2,345,32.44,19,186,0,0)</v>
      </c>
    </row>
    <row r="378" spans="1:11" x14ac:dyDescent="0.25">
      <c r="A378" t="s">
        <v>433</v>
      </c>
      <c r="B378" s="2">
        <f>VLOOKUP(A378,Players[Name]:Players[PlayerId],2,FALSE)</f>
        <v>344</v>
      </c>
      <c r="C378" s="16">
        <v>2017</v>
      </c>
      <c r="D378" s="16">
        <v>344</v>
      </c>
      <c r="E378" s="16">
        <v>25.7</v>
      </c>
      <c r="F378" s="16">
        <v>334</v>
      </c>
      <c r="G378" s="16">
        <v>1.1000000000000001</v>
      </c>
      <c r="H378" s="16">
        <v>0</v>
      </c>
      <c r="I378" s="16">
        <v>45.46</v>
      </c>
      <c r="J378" s="2">
        <f>VLOOKUP(Table10[Year],Years[],2,FALSE)</f>
        <v>1</v>
      </c>
      <c r="K37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(344,1,344,45.46,25.7,334,1.1,0)</v>
      </c>
    </row>
    <row r="379" spans="1:11" x14ac:dyDescent="0.25">
      <c r="A379" t="s">
        <v>433</v>
      </c>
      <c r="B379" s="2">
        <f>VLOOKUP(A379,Players[Name]:Players[PlayerId],2,FALSE)</f>
        <v>344</v>
      </c>
      <c r="C379" s="16">
        <v>2014</v>
      </c>
      <c r="D379" s="16">
        <v>1572</v>
      </c>
      <c r="E379" s="16">
        <v>7</v>
      </c>
      <c r="F379" s="16">
        <v>102</v>
      </c>
      <c r="G379" s="16">
        <v>1</v>
      </c>
      <c r="H379" s="16">
        <v>0</v>
      </c>
      <c r="I379" s="16">
        <v>17.079999999999998</v>
      </c>
      <c r="J379" s="2">
        <f>VLOOKUP(Table10[Year],Years[],2,FALSE)</f>
        <v>4</v>
      </c>
      <c r="K37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(344,4,1572,17.08,7,102,1,0)</v>
      </c>
    </row>
    <row r="380" spans="1:11" x14ac:dyDescent="0.25">
      <c r="A380" t="s">
        <v>496</v>
      </c>
      <c r="B380" s="2">
        <f>VLOOKUP(A380,Players[Name]:Players[PlayerId],2,FALSE)</f>
        <v>351</v>
      </c>
      <c r="C380" s="16">
        <v>2017</v>
      </c>
      <c r="D380" s="16">
        <v>351</v>
      </c>
      <c r="E380" s="16">
        <v>20.399999999999999</v>
      </c>
      <c r="F380" s="16">
        <v>274</v>
      </c>
      <c r="G380" s="16">
        <v>1.6</v>
      </c>
      <c r="H380" s="16">
        <v>0</v>
      </c>
      <c r="I380" s="16">
        <v>41.06</v>
      </c>
      <c r="J380" s="2">
        <f>VLOOKUP(Table10[Year],Years[],2,FALSE)</f>
        <v>1</v>
      </c>
      <c r="K38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(351,1,351,41.06,20.4,274,1.6,0)</v>
      </c>
    </row>
    <row r="381" spans="1:11" x14ac:dyDescent="0.25">
      <c r="A381" t="s">
        <v>496</v>
      </c>
      <c r="B381" s="2">
        <f>VLOOKUP(A381,Players[Name]:Players[PlayerId],2,FALSE)</f>
        <v>351</v>
      </c>
      <c r="C381" s="16">
        <v>2016</v>
      </c>
      <c r="D381" s="16">
        <v>414</v>
      </c>
      <c r="E381" s="16">
        <v>14</v>
      </c>
      <c r="F381" s="16">
        <v>131</v>
      </c>
      <c r="G381" s="16">
        <v>0</v>
      </c>
      <c r="H381" s="16">
        <v>0</v>
      </c>
      <c r="I381" s="16">
        <v>19.239999999999998</v>
      </c>
      <c r="J381" s="2">
        <f>VLOOKUP(Table10[Year],Years[],2,FALSE)</f>
        <v>2</v>
      </c>
      <c r="K38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(351,2,414,19.24,14,131,0,0)</v>
      </c>
    </row>
    <row r="382" spans="1:11" x14ac:dyDescent="0.25">
      <c r="A382" t="s">
        <v>794</v>
      </c>
      <c r="B382" s="2">
        <f>VLOOKUP(A382,Players[Name]:Players[PlayerId],2,FALSE)</f>
        <v>352</v>
      </c>
      <c r="C382" s="16">
        <v>2017</v>
      </c>
      <c r="D382" s="16">
        <v>352</v>
      </c>
      <c r="E382" s="16">
        <v>19.100000000000001</v>
      </c>
      <c r="F382" s="16">
        <v>254</v>
      </c>
      <c r="G382" s="16">
        <v>1.9</v>
      </c>
      <c r="H382" s="16">
        <v>0</v>
      </c>
      <c r="I382" s="16">
        <v>40.74</v>
      </c>
      <c r="J382" s="2">
        <f>VLOOKUP(Table10[Year],Years[],2,FALSE)</f>
        <v>1</v>
      </c>
      <c r="K38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(352,1,352,40.74,19.1,254,1.9,0)</v>
      </c>
    </row>
    <row r="383" spans="1:11" x14ac:dyDescent="0.25">
      <c r="A383" t="s">
        <v>990</v>
      </c>
      <c r="B383" s="2">
        <f>VLOOKUP(A383,Players[Name]:Players[PlayerId],2,FALSE)</f>
        <v>353</v>
      </c>
      <c r="C383" s="16">
        <v>2017</v>
      </c>
      <c r="D383" s="16">
        <v>353</v>
      </c>
      <c r="E383" s="16">
        <v>19.899999999999999</v>
      </c>
      <c r="F383" s="16">
        <v>259</v>
      </c>
      <c r="G383" s="16">
        <v>1.7</v>
      </c>
      <c r="H383" s="16">
        <v>0</v>
      </c>
      <c r="I383" s="16">
        <v>40.72</v>
      </c>
      <c r="J383" s="2">
        <f>VLOOKUP(Table10[Year],Years[],2,FALSE)</f>
        <v>1</v>
      </c>
      <c r="K38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(353,1,353,40.72,19.9,259,1.7,0)</v>
      </c>
    </row>
    <row r="384" spans="1:11" x14ac:dyDescent="0.25">
      <c r="A384" t="s">
        <v>990</v>
      </c>
      <c r="B384" s="2">
        <f>VLOOKUP(A384,Players[Name]:Players[PlayerId],2,FALSE)</f>
        <v>353</v>
      </c>
      <c r="C384" s="16">
        <v>2016</v>
      </c>
      <c r="D384" s="16">
        <v>338</v>
      </c>
      <c r="E384" s="16">
        <v>16</v>
      </c>
      <c r="F384" s="16">
        <v>209</v>
      </c>
      <c r="G384" s="16">
        <v>2</v>
      </c>
      <c r="H384" s="16">
        <v>1</v>
      </c>
      <c r="I384" s="16">
        <v>34.36</v>
      </c>
      <c r="J384" s="2">
        <f>VLOOKUP(Table10[Year],Years[],2,FALSE)</f>
        <v>2</v>
      </c>
      <c r="K38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(353,2,338,34.36,16,209,2,1)</v>
      </c>
    </row>
    <row r="385" spans="1:11" x14ac:dyDescent="0.25">
      <c r="A385" t="s">
        <v>520</v>
      </c>
      <c r="B385" s="2">
        <f>VLOOKUP(A385,Players[Name]:Players[PlayerId],2,FALSE)</f>
        <v>356</v>
      </c>
      <c r="C385" s="16">
        <v>2017</v>
      </c>
      <c r="D385" s="16">
        <v>356</v>
      </c>
      <c r="E385" s="16">
        <v>21.1</v>
      </c>
      <c r="F385" s="16">
        <v>224</v>
      </c>
      <c r="G385" s="16">
        <v>1.7</v>
      </c>
      <c r="H385" s="16">
        <v>0</v>
      </c>
      <c r="I385" s="16">
        <v>40.14</v>
      </c>
      <c r="J385" s="2">
        <f>VLOOKUP(Table10[Year],Years[],2,FALSE)</f>
        <v>1</v>
      </c>
      <c r="K38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(356,1,356,40.14,21.1,224,1.7,0)</v>
      </c>
    </row>
    <row r="386" spans="1:11" x14ac:dyDescent="0.25">
      <c r="A386" t="s">
        <v>520</v>
      </c>
      <c r="B386" s="2">
        <f>VLOOKUP(A386,Players[Name]:Players[PlayerId],2,FALSE)</f>
        <v>356</v>
      </c>
      <c r="C386" s="16">
        <v>2016</v>
      </c>
      <c r="D386" s="16">
        <v>295</v>
      </c>
      <c r="E386" s="16">
        <v>21</v>
      </c>
      <c r="F386" s="16">
        <v>203</v>
      </c>
      <c r="G386" s="16">
        <v>4</v>
      </c>
      <c r="H386" s="16">
        <v>0</v>
      </c>
      <c r="I386" s="16">
        <v>53.12</v>
      </c>
      <c r="J386" s="2">
        <f>VLOOKUP(Table10[Year],Years[],2,FALSE)</f>
        <v>2</v>
      </c>
      <c r="K38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(356,2,295,53.12,21,203,4,0)</v>
      </c>
    </row>
    <row r="387" spans="1:11" x14ac:dyDescent="0.25">
      <c r="A387" t="s">
        <v>511</v>
      </c>
      <c r="B387" s="2">
        <f>VLOOKUP(A387,Players[Name]:Players[PlayerId],2,FALSE)</f>
        <v>362</v>
      </c>
      <c r="C387" s="16">
        <v>2017</v>
      </c>
      <c r="D387" s="16">
        <v>362</v>
      </c>
      <c r="E387" s="16">
        <v>17.2</v>
      </c>
      <c r="F387" s="16">
        <v>273</v>
      </c>
      <c r="G387" s="16">
        <v>1.6</v>
      </c>
      <c r="H387" s="16">
        <v>0</v>
      </c>
      <c r="I387" s="16">
        <v>37.56</v>
      </c>
      <c r="J387" s="2">
        <f>VLOOKUP(Table10[Year],Years[],2,FALSE)</f>
        <v>1</v>
      </c>
      <c r="K38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(362,1,362,37.56,17.2,273,1.6,0)</v>
      </c>
    </row>
    <row r="388" spans="1:11" x14ac:dyDescent="0.25">
      <c r="A388" t="s">
        <v>511</v>
      </c>
      <c r="B388" s="2">
        <f>VLOOKUP(A388,Players[Name]:Players[PlayerId],2,FALSE)</f>
        <v>362</v>
      </c>
      <c r="C388" s="16">
        <v>2016</v>
      </c>
      <c r="D388" s="16">
        <v>299</v>
      </c>
      <c r="E388" s="16">
        <v>21</v>
      </c>
      <c r="F388" s="16">
        <v>435</v>
      </c>
      <c r="G388" s="16">
        <v>2</v>
      </c>
      <c r="H388" s="16">
        <v>0</v>
      </c>
      <c r="I388" s="16">
        <v>52.1</v>
      </c>
      <c r="J388" s="2">
        <f>VLOOKUP(Table10[Year],Years[],2,FALSE)</f>
        <v>2</v>
      </c>
      <c r="K38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(362,2,299,52.1,21,435,2,0)</v>
      </c>
    </row>
    <row r="389" spans="1:11" x14ac:dyDescent="0.25">
      <c r="A389" t="s">
        <v>857</v>
      </c>
      <c r="B389" s="2">
        <f>VLOOKUP(A389,Players[Name]:Players[PlayerId],2,FALSE)</f>
        <v>363</v>
      </c>
      <c r="C389" s="16">
        <v>2017</v>
      </c>
      <c r="D389" s="16">
        <v>363</v>
      </c>
      <c r="E389" s="16">
        <v>19.100000000000001</v>
      </c>
      <c r="F389" s="16">
        <v>260</v>
      </c>
      <c r="G389" s="16">
        <v>1.2</v>
      </c>
      <c r="H389" s="16">
        <v>0</v>
      </c>
      <c r="I389" s="16">
        <v>36.950000000000003</v>
      </c>
      <c r="J389" s="2">
        <f>VLOOKUP(Table10[Year],Years[],2,FALSE)</f>
        <v>1</v>
      </c>
      <c r="K38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(363,1,363,36.95,19.1,260,1.2,0)</v>
      </c>
    </row>
    <row r="390" spans="1:11" x14ac:dyDescent="0.25">
      <c r="A390" t="s">
        <v>1133</v>
      </c>
      <c r="B390" s="2">
        <f>VLOOKUP(A390,Players[Name]:Players[PlayerId],2,FALSE)</f>
        <v>365</v>
      </c>
      <c r="C390" s="16">
        <v>2017</v>
      </c>
      <c r="D390" s="16">
        <v>365</v>
      </c>
      <c r="E390" s="16">
        <v>25</v>
      </c>
      <c r="F390" s="16">
        <v>290</v>
      </c>
      <c r="G390" s="16">
        <v>0</v>
      </c>
      <c r="H390" s="16">
        <v>0</v>
      </c>
      <c r="I390" s="16">
        <v>36.590000000000003</v>
      </c>
      <c r="J390" s="2">
        <f>VLOOKUP(Table10[Year],Years[],2,FALSE)</f>
        <v>1</v>
      </c>
      <c r="K39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(365,1,365,36.59,25,290,0,0)</v>
      </c>
    </row>
    <row r="391" spans="1:11" x14ac:dyDescent="0.25">
      <c r="A391" t="s">
        <v>1133</v>
      </c>
      <c r="B391" s="2">
        <f>VLOOKUP(A391,Players[Name]:Players[PlayerId],2,FALSE)</f>
        <v>365</v>
      </c>
      <c r="C391" s="16">
        <v>2016</v>
      </c>
      <c r="D391" s="16">
        <v>380</v>
      </c>
      <c r="E391" s="16">
        <v>18</v>
      </c>
      <c r="F391" s="16">
        <v>205</v>
      </c>
      <c r="G391" s="16">
        <v>0</v>
      </c>
      <c r="H391" s="16">
        <v>0</v>
      </c>
      <c r="I391" s="16">
        <v>26.2</v>
      </c>
      <c r="J391" s="2">
        <f>VLOOKUP(Table10[Year],Years[],2,FALSE)</f>
        <v>2</v>
      </c>
      <c r="K39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(365,2,380,26.2,18,205,0,0)</v>
      </c>
    </row>
    <row r="392" spans="1:11" x14ac:dyDescent="0.25">
      <c r="A392" t="s">
        <v>163</v>
      </c>
      <c r="B392" s="2">
        <f>VLOOKUP(A392,Players[Name]:Players[PlayerId],2,FALSE)</f>
        <v>369</v>
      </c>
      <c r="C392" s="16">
        <v>2017</v>
      </c>
      <c r="D392" s="16">
        <v>369</v>
      </c>
      <c r="E392" s="16">
        <v>18.5</v>
      </c>
      <c r="F392" s="16">
        <v>226</v>
      </c>
      <c r="G392" s="16">
        <v>1</v>
      </c>
      <c r="H392" s="16">
        <v>0</v>
      </c>
      <c r="I392" s="16">
        <v>36.01</v>
      </c>
      <c r="J392" s="2">
        <f>VLOOKUP(Table10[Year],Years[],2,FALSE)</f>
        <v>1</v>
      </c>
      <c r="K39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(369,1,369,36.01,18.5,226,1,0)</v>
      </c>
    </row>
    <row r="393" spans="1:11" x14ac:dyDescent="0.25">
      <c r="A393" t="s">
        <v>163</v>
      </c>
      <c r="B393" s="2">
        <f>VLOOKUP(A393,Players[Name]:Players[PlayerId],2,FALSE)</f>
        <v>369</v>
      </c>
      <c r="C393" s="16">
        <v>2016</v>
      </c>
      <c r="D393" s="16">
        <v>350</v>
      </c>
      <c r="E393" s="16">
        <v>6</v>
      </c>
      <c r="F393" s="16">
        <v>114</v>
      </c>
      <c r="G393" s="16">
        <v>2</v>
      </c>
      <c r="H393" s="16">
        <v>0</v>
      </c>
      <c r="I393" s="16">
        <v>31.81</v>
      </c>
      <c r="J393" s="2">
        <f>VLOOKUP(Table10[Year],Years[],2,FALSE)</f>
        <v>2</v>
      </c>
      <c r="K39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(369,2,350,31.81,6,114,2,0)</v>
      </c>
    </row>
    <row r="394" spans="1:11" x14ac:dyDescent="0.25">
      <c r="A394" t="s">
        <v>163</v>
      </c>
      <c r="B394" s="2">
        <f>VLOOKUP(A394,Players[Name]:Players[PlayerId],2,FALSE)</f>
        <v>369</v>
      </c>
      <c r="C394" s="16">
        <v>2013</v>
      </c>
      <c r="D394" s="16">
        <v>1408</v>
      </c>
      <c r="E394" s="16">
        <v>29</v>
      </c>
      <c r="F394" s="16">
        <v>309</v>
      </c>
      <c r="G394" s="16">
        <v>1</v>
      </c>
      <c r="H394" s="16">
        <v>0</v>
      </c>
      <c r="I394" s="16">
        <v>51.41</v>
      </c>
      <c r="J394" s="2">
        <f>VLOOKUP(Table10[Year],Years[],2,FALSE)</f>
        <v>5</v>
      </c>
      <c r="K39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(369,5,1408,51.41,29,309,1,0)</v>
      </c>
    </row>
    <row r="395" spans="1:11" x14ac:dyDescent="0.25">
      <c r="A395" t="s">
        <v>667</v>
      </c>
      <c r="B395" s="2">
        <f>VLOOKUP(A395,Players[Name]:Players[PlayerId],2,FALSE)</f>
        <v>370</v>
      </c>
      <c r="C395" s="16">
        <v>2017</v>
      </c>
      <c r="D395" s="16">
        <v>370</v>
      </c>
      <c r="E395" s="16">
        <v>18.899999999999999</v>
      </c>
      <c r="F395" s="16">
        <v>250</v>
      </c>
      <c r="G395" s="16">
        <v>1.2</v>
      </c>
      <c r="H395" s="16">
        <v>0</v>
      </c>
      <c r="I395" s="16">
        <v>35.92</v>
      </c>
      <c r="J395" s="2">
        <f>VLOOKUP(Table10[Year],Years[],2,FALSE)</f>
        <v>1</v>
      </c>
      <c r="K39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(370,1,370,35.92,18.9,250,1.2,0)</v>
      </c>
    </row>
    <row r="396" spans="1:11" x14ac:dyDescent="0.25">
      <c r="A396" t="s">
        <v>297</v>
      </c>
      <c r="B396" s="2">
        <f>VLOOKUP(A396,Players[Name]:Players[PlayerId],2,FALSE)</f>
        <v>373</v>
      </c>
      <c r="C396" s="16">
        <v>2017</v>
      </c>
      <c r="D396" s="16">
        <v>373</v>
      </c>
      <c r="E396" s="16">
        <v>16.5</v>
      </c>
      <c r="F396" s="16">
        <v>268</v>
      </c>
      <c r="G396" s="16">
        <v>1.3</v>
      </c>
      <c r="H396" s="16">
        <v>0</v>
      </c>
      <c r="I396" s="16">
        <v>34.869999999999997</v>
      </c>
      <c r="J396" s="2">
        <f>VLOOKUP(Table10[Year],Years[],2,FALSE)</f>
        <v>1</v>
      </c>
      <c r="K39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(373,1,373,34.87,16.5,268,1.3,0)</v>
      </c>
    </row>
    <row r="397" spans="1:11" x14ac:dyDescent="0.25">
      <c r="A397" t="s">
        <v>297</v>
      </c>
      <c r="B397" s="2">
        <f>VLOOKUP(A397,Players[Name]:Players[PlayerId],2,FALSE)</f>
        <v>373</v>
      </c>
      <c r="C397" s="16">
        <v>2016</v>
      </c>
      <c r="D397" s="16">
        <v>322</v>
      </c>
      <c r="E397" s="16">
        <v>10</v>
      </c>
      <c r="F397" s="16">
        <v>189</v>
      </c>
      <c r="G397" s="16">
        <v>4</v>
      </c>
      <c r="H397" s="16">
        <v>0</v>
      </c>
      <c r="I397" s="16">
        <v>41.56</v>
      </c>
      <c r="J397" s="2">
        <f>VLOOKUP(Table10[Year],Years[],2,FALSE)</f>
        <v>2</v>
      </c>
      <c r="K39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(373,2,322,41.56,10,189,4,0)</v>
      </c>
    </row>
    <row r="398" spans="1:11" x14ac:dyDescent="0.25">
      <c r="A398" t="s">
        <v>297</v>
      </c>
      <c r="B398" s="2">
        <f>VLOOKUP(A398,Players[Name]:Players[PlayerId],2,FALSE)</f>
        <v>373</v>
      </c>
      <c r="C398" s="16">
        <v>2014</v>
      </c>
      <c r="D398" s="16">
        <v>209</v>
      </c>
      <c r="E398" s="16">
        <v>28</v>
      </c>
      <c r="F398" s="16">
        <v>498</v>
      </c>
      <c r="G398" s="16">
        <v>3</v>
      </c>
      <c r="H398" s="16">
        <v>0</v>
      </c>
      <c r="I398" s="16">
        <v>65.92</v>
      </c>
      <c r="J398" s="2">
        <f>VLOOKUP(Table10[Year],Years[],2,FALSE)</f>
        <v>4</v>
      </c>
      <c r="K39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(373,4,209,65.92,28,498,3,0)</v>
      </c>
    </row>
    <row r="399" spans="1:11" x14ac:dyDescent="0.25">
      <c r="A399" t="s">
        <v>297</v>
      </c>
      <c r="B399" s="2">
        <f>VLOOKUP(A399,Players[Name]:Players[PlayerId],2,FALSE)</f>
        <v>373</v>
      </c>
      <c r="C399" s="16">
        <v>2013</v>
      </c>
      <c r="D399" s="16">
        <v>230</v>
      </c>
      <c r="E399" s="16">
        <v>18</v>
      </c>
      <c r="F399" s="16">
        <v>354</v>
      </c>
      <c r="G399" s="16">
        <v>4</v>
      </c>
      <c r="H399" s="16">
        <v>0</v>
      </c>
      <c r="I399" s="16">
        <v>56.16</v>
      </c>
      <c r="J399" s="2">
        <f>VLOOKUP(Table10[Year],Years[],2,FALSE)</f>
        <v>5</v>
      </c>
      <c r="K39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(373,5,230,56.16,18,354,4,0)</v>
      </c>
    </row>
    <row r="400" spans="1:11" x14ac:dyDescent="0.25">
      <c r="A400" t="s">
        <v>687</v>
      </c>
      <c r="B400" s="2">
        <f>VLOOKUP(A400,Players[Name]:Players[PlayerId],2,FALSE)</f>
        <v>374</v>
      </c>
      <c r="C400" s="16">
        <v>2017</v>
      </c>
      <c r="D400" s="16">
        <v>374</v>
      </c>
      <c r="E400" s="16">
        <v>19.100000000000001</v>
      </c>
      <c r="F400" s="16">
        <v>235</v>
      </c>
      <c r="G400" s="16">
        <v>1</v>
      </c>
      <c r="H400" s="16">
        <v>0</v>
      </c>
      <c r="I400" s="16">
        <v>34.57</v>
      </c>
      <c r="J400" s="2">
        <f>VLOOKUP(Table10[Year],Years[],2,FALSE)</f>
        <v>1</v>
      </c>
      <c r="K40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(374,1,374,34.57,19.1,235,1,0)</v>
      </c>
    </row>
    <row r="401" spans="1:11" x14ac:dyDescent="0.25">
      <c r="A401" t="s">
        <v>209</v>
      </c>
      <c r="B401" s="2">
        <f>VLOOKUP(A401,Players[Name]:Players[PlayerId],2,FALSE)</f>
        <v>375</v>
      </c>
      <c r="C401" s="16">
        <v>2017</v>
      </c>
      <c r="D401" s="16">
        <v>375</v>
      </c>
      <c r="E401" s="16">
        <v>19.899999999999999</v>
      </c>
      <c r="F401" s="16">
        <v>220</v>
      </c>
      <c r="G401" s="16">
        <v>0.9</v>
      </c>
      <c r="H401" s="16">
        <v>0</v>
      </c>
      <c r="I401" s="16">
        <v>34.340000000000003</v>
      </c>
      <c r="J401" s="2">
        <f>VLOOKUP(Table10[Year],Years[],2,FALSE)</f>
        <v>1</v>
      </c>
      <c r="K40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(375,1,375,34.34,19.9,220,0.9,0)</v>
      </c>
    </row>
    <row r="402" spans="1:11" x14ac:dyDescent="0.25">
      <c r="A402" t="s">
        <v>209</v>
      </c>
      <c r="B402" s="2">
        <f>VLOOKUP(A402,Players[Name]:Players[PlayerId],2,FALSE)</f>
        <v>375</v>
      </c>
      <c r="C402" s="16">
        <v>2016</v>
      </c>
      <c r="D402" s="16">
        <v>411</v>
      </c>
      <c r="E402" s="16">
        <v>11</v>
      </c>
      <c r="F402" s="16">
        <v>67</v>
      </c>
      <c r="G402" s="16">
        <v>1</v>
      </c>
      <c r="H402" s="16">
        <v>0</v>
      </c>
      <c r="I402" s="16">
        <v>19.68</v>
      </c>
      <c r="J402" s="2">
        <f>VLOOKUP(Table10[Year],Years[],2,FALSE)</f>
        <v>2</v>
      </c>
      <c r="K40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(375,2,411,19.68,11,67,1,0)</v>
      </c>
    </row>
    <row r="403" spans="1:11" x14ac:dyDescent="0.25">
      <c r="A403" t="s">
        <v>209</v>
      </c>
      <c r="B403" s="2">
        <f>VLOOKUP(A403,Players[Name]:Players[PlayerId],2,FALSE)</f>
        <v>375</v>
      </c>
      <c r="C403" s="16">
        <v>2015</v>
      </c>
      <c r="D403" s="16">
        <v>280</v>
      </c>
      <c r="E403" s="16">
        <v>34</v>
      </c>
      <c r="F403" s="16">
        <v>442</v>
      </c>
      <c r="G403" s="16">
        <v>0</v>
      </c>
      <c r="H403" s="16">
        <v>1</v>
      </c>
      <c r="I403" s="16">
        <v>51.38</v>
      </c>
      <c r="J403" s="2">
        <f>VLOOKUP(Table10[Year],Years[],2,FALSE)</f>
        <v>3</v>
      </c>
      <c r="K40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(375,3,280,51.38,34,442,0,1)</v>
      </c>
    </row>
    <row r="404" spans="1:11" x14ac:dyDescent="0.25">
      <c r="A404" t="s">
        <v>209</v>
      </c>
      <c r="B404" s="2">
        <f>VLOOKUP(A404,Players[Name]:Players[PlayerId],2,FALSE)</f>
        <v>375</v>
      </c>
      <c r="C404" s="16">
        <v>2014</v>
      </c>
      <c r="D404" s="16">
        <v>174</v>
      </c>
      <c r="E404" s="16">
        <v>42</v>
      </c>
      <c r="F404" s="16">
        <v>588</v>
      </c>
      <c r="G404" s="16">
        <v>2</v>
      </c>
      <c r="H404" s="16">
        <v>0</v>
      </c>
      <c r="I404" s="16">
        <v>82.32</v>
      </c>
      <c r="J404" s="2">
        <f>VLOOKUP(Table10[Year],Years[],2,FALSE)</f>
        <v>4</v>
      </c>
      <c r="K40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(375,4,174,82.32,42,588,2,0)</v>
      </c>
    </row>
    <row r="405" spans="1:11" x14ac:dyDescent="0.25">
      <c r="A405" t="s">
        <v>209</v>
      </c>
      <c r="B405" s="2">
        <f>VLOOKUP(A405,Players[Name]:Players[PlayerId],2,FALSE)</f>
        <v>375</v>
      </c>
      <c r="C405" s="16">
        <v>2013</v>
      </c>
      <c r="D405" s="16">
        <v>222</v>
      </c>
      <c r="E405" s="16">
        <v>26</v>
      </c>
      <c r="F405" s="16">
        <v>434</v>
      </c>
      <c r="G405" s="16">
        <v>3</v>
      </c>
      <c r="H405" s="16">
        <v>0</v>
      </c>
      <c r="I405" s="16">
        <v>61.36</v>
      </c>
      <c r="J405" s="2">
        <f>VLOOKUP(Table10[Year],Years[],2,FALSE)</f>
        <v>5</v>
      </c>
      <c r="K40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(375,5,222,61.36,26,434,3,0)</v>
      </c>
    </row>
    <row r="406" spans="1:11" x14ac:dyDescent="0.25">
      <c r="A406" t="s">
        <v>684</v>
      </c>
      <c r="B406" s="2">
        <f>VLOOKUP(A406,Players[Name]:Players[PlayerId],2,FALSE)</f>
        <v>380</v>
      </c>
      <c r="C406" s="16">
        <v>2017</v>
      </c>
      <c r="D406" s="16">
        <v>380</v>
      </c>
      <c r="E406" s="16">
        <v>17.3</v>
      </c>
      <c r="F406" s="16">
        <v>217</v>
      </c>
      <c r="G406" s="16">
        <v>1.2</v>
      </c>
      <c r="H406" s="16">
        <v>0</v>
      </c>
      <c r="I406" s="16">
        <v>32.85</v>
      </c>
      <c r="J406" s="2">
        <f>VLOOKUP(Table10[Year],Years[],2,FALSE)</f>
        <v>1</v>
      </c>
      <c r="K40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(380,1,380,32.85,17.3,217,1.2,0)</v>
      </c>
    </row>
    <row r="407" spans="1:11" x14ac:dyDescent="0.25">
      <c r="A407" t="s">
        <v>684</v>
      </c>
      <c r="B407" s="2">
        <f>VLOOKUP(A407,Players[Name]:Players[PlayerId],2,FALSE)</f>
        <v>380</v>
      </c>
      <c r="C407" s="16">
        <v>2016</v>
      </c>
      <c r="D407" s="16">
        <v>395</v>
      </c>
      <c r="E407" s="16">
        <v>7</v>
      </c>
      <c r="F407" s="16">
        <v>97</v>
      </c>
      <c r="G407" s="16">
        <v>2</v>
      </c>
      <c r="H407" s="16">
        <v>0</v>
      </c>
      <c r="I407" s="16">
        <v>22.88</v>
      </c>
      <c r="J407" s="2">
        <f>VLOOKUP(Table10[Year],Years[],2,FALSE)</f>
        <v>2</v>
      </c>
      <c r="K40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(380,2,395,22.88,7,97,2,0)</v>
      </c>
    </row>
    <row r="408" spans="1:11" x14ac:dyDescent="0.25">
      <c r="A408" t="s">
        <v>510</v>
      </c>
      <c r="B408" s="2">
        <f>VLOOKUP(A408,Players[Name]:Players[PlayerId],2,FALSE)</f>
        <v>383</v>
      </c>
      <c r="C408" s="16">
        <v>2017</v>
      </c>
      <c r="D408" s="16">
        <v>383</v>
      </c>
      <c r="E408" s="16">
        <v>18.2</v>
      </c>
      <c r="F408" s="16">
        <v>221</v>
      </c>
      <c r="G408" s="16">
        <v>0.9</v>
      </c>
      <c r="H408" s="16">
        <v>0</v>
      </c>
      <c r="I408" s="16">
        <v>32.28</v>
      </c>
      <c r="J408" s="2">
        <f>VLOOKUP(Table10[Year],Years[],2,FALSE)</f>
        <v>1</v>
      </c>
      <c r="K40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(383,1,383,32.28,18.2,221,0.9,0)</v>
      </c>
    </row>
    <row r="409" spans="1:11" x14ac:dyDescent="0.25">
      <c r="A409" t="s">
        <v>510</v>
      </c>
      <c r="B409" s="2">
        <f>VLOOKUP(A409,Players[Name]:Players[PlayerId],2,FALSE)</f>
        <v>383</v>
      </c>
      <c r="C409" s="16">
        <v>2016</v>
      </c>
      <c r="D409" s="16">
        <v>364</v>
      </c>
      <c r="E409" s="16">
        <v>11</v>
      </c>
      <c r="F409" s="16">
        <v>145</v>
      </c>
      <c r="G409" s="16">
        <v>2</v>
      </c>
      <c r="H409" s="16">
        <v>0</v>
      </c>
      <c r="I409" s="16">
        <v>28.8</v>
      </c>
      <c r="J409" s="2">
        <f>VLOOKUP(Table10[Year],Years[],2,FALSE)</f>
        <v>2</v>
      </c>
      <c r="K40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(383,2,364,28.8,11,145,2,0)</v>
      </c>
    </row>
    <row r="410" spans="1:11" x14ac:dyDescent="0.25">
      <c r="A410" t="s">
        <v>998</v>
      </c>
      <c r="B410" s="2">
        <f>VLOOKUP(A410,Players[Name]:Players[PlayerId],2,FALSE)</f>
        <v>390</v>
      </c>
      <c r="C410" s="16">
        <v>2017</v>
      </c>
      <c r="D410" s="16">
        <v>390</v>
      </c>
      <c r="E410" s="16">
        <v>14.8</v>
      </c>
      <c r="F410" s="16">
        <v>219</v>
      </c>
      <c r="G410" s="16">
        <v>1</v>
      </c>
      <c r="H410" s="16">
        <v>0</v>
      </c>
      <c r="I410" s="16">
        <v>29.49</v>
      </c>
      <c r="J410" s="2">
        <f>VLOOKUP(Table10[Year],Years[],2,FALSE)</f>
        <v>1</v>
      </c>
      <c r="K41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(390,1,390,29.49,14.8,219,1,0)</v>
      </c>
    </row>
    <row r="411" spans="1:11" x14ac:dyDescent="0.25">
      <c r="A411" t="s">
        <v>720</v>
      </c>
      <c r="B411" s="2">
        <f>VLOOKUP(A411,Players[Name]:Players[PlayerId],2,FALSE)</f>
        <v>391</v>
      </c>
      <c r="C411" s="16">
        <v>2017</v>
      </c>
      <c r="D411" s="16">
        <v>391</v>
      </c>
      <c r="E411" s="16">
        <v>18.399999999999999</v>
      </c>
      <c r="F411" s="16">
        <v>268</v>
      </c>
      <c r="G411" s="16">
        <v>0</v>
      </c>
      <c r="H411" s="16">
        <v>0</v>
      </c>
      <c r="I411" s="16">
        <v>29.07</v>
      </c>
      <c r="J411" s="2">
        <f>VLOOKUP(Table10[Year],Years[],2,FALSE)</f>
        <v>1</v>
      </c>
      <c r="K41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(391,1,391,29.07,18.4,268,0,0)</v>
      </c>
    </row>
    <row r="412" spans="1:11" x14ac:dyDescent="0.25">
      <c r="A412" t="s">
        <v>720</v>
      </c>
      <c r="B412" s="2">
        <f>VLOOKUP(A412,Players[Name]:Players[PlayerId],2,FALSE)</f>
        <v>391</v>
      </c>
      <c r="C412" s="16">
        <v>2016</v>
      </c>
      <c r="D412" s="16">
        <v>384</v>
      </c>
      <c r="E412" s="16">
        <v>14</v>
      </c>
      <c r="F412" s="16">
        <v>188</v>
      </c>
      <c r="G412" s="16">
        <v>1</v>
      </c>
      <c r="H412" s="16">
        <v>1</v>
      </c>
      <c r="I412" s="16">
        <v>25.52</v>
      </c>
      <c r="J412" s="2">
        <f>VLOOKUP(Table10[Year],Years[],2,FALSE)</f>
        <v>2</v>
      </c>
      <c r="K41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(391,2,384,25.52,14,188,1,1)</v>
      </c>
    </row>
    <row r="413" spans="1:11" x14ac:dyDescent="0.25">
      <c r="A413" t="s">
        <v>158</v>
      </c>
      <c r="B413" s="2">
        <f>VLOOKUP(A413,Players[Name]:Players[PlayerId],2,FALSE)</f>
        <v>393</v>
      </c>
      <c r="C413" s="16">
        <v>2017</v>
      </c>
      <c r="D413" s="16">
        <v>393</v>
      </c>
      <c r="E413" s="16">
        <v>18.600000000000001</v>
      </c>
      <c r="F413" s="16">
        <v>226</v>
      </c>
      <c r="G413" s="16">
        <v>0</v>
      </c>
      <c r="H413" s="16">
        <v>0</v>
      </c>
      <c r="I413" s="16">
        <v>27.64</v>
      </c>
      <c r="J413" s="2">
        <f>VLOOKUP(Table10[Year],Years[],2,FALSE)</f>
        <v>1</v>
      </c>
      <c r="K41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(393,1,393,27.64,18.6,226,0,0)</v>
      </c>
    </row>
    <row r="414" spans="1:11" x14ac:dyDescent="0.25">
      <c r="A414" t="s">
        <v>158</v>
      </c>
      <c r="B414" s="2">
        <f>VLOOKUP(A414,Players[Name]:Players[PlayerId],2,FALSE)</f>
        <v>393</v>
      </c>
      <c r="C414" s="16">
        <v>2016</v>
      </c>
      <c r="D414" s="16">
        <v>392</v>
      </c>
      <c r="E414" s="16">
        <v>15</v>
      </c>
      <c r="F414" s="16">
        <v>210</v>
      </c>
      <c r="G414" s="16">
        <v>0</v>
      </c>
      <c r="H414" s="16">
        <v>0</v>
      </c>
      <c r="I414" s="16">
        <v>23.4</v>
      </c>
      <c r="J414" s="2">
        <f>VLOOKUP(Table10[Year],Years[],2,FALSE)</f>
        <v>2</v>
      </c>
      <c r="K41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(393,2,392,23.4,15,210,0,0)</v>
      </c>
    </row>
    <row r="415" spans="1:11" x14ac:dyDescent="0.25">
      <c r="A415" t="s">
        <v>158</v>
      </c>
      <c r="B415" s="2">
        <f>VLOOKUP(A415,Players[Name]:Players[PlayerId],2,FALSE)</f>
        <v>393</v>
      </c>
      <c r="C415" s="16">
        <v>2015</v>
      </c>
      <c r="D415" s="16">
        <v>259</v>
      </c>
      <c r="E415" s="16">
        <v>36</v>
      </c>
      <c r="F415" s="16">
        <v>411</v>
      </c>
      <c r="G415" s="16">
        <v>2</v>
      </c>
      <c r="H415" s="16">
        <v>1</v>
      </c>
      <c r="I415" s="16">
        <v>62.39</v>
      </c>
      <c r="J415" s="2">
        <f>VLOOKUP(Table10[Year],Years[],2,FALSE)</f>
        <v>3</v>
      </c>
      <c r="K41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(393,3,259,62.39,36,411,2,1)</v>
      </c>
    </row>
    <row r="416" spans="1:11" x14ac:dyDescent="0.25">
      <c r="A416" t="s">
        <v>158</v>
      </c>
      <c r="B416" s="2">
        <f>VLOOKUP(A416,Players[Name]:Players[PlayerId],2,FALSE)</f>
        <v>393</v>
      </c>
      <c r="C416" s="16">
        <v>2014</v>
      </c>
      <c r="D416" s="16">
        <v>199</v>
      </c>
      <c r="E416" s="16">
        <v>51</v>
      </c>
      <c r="F416" s="16">
        <v>556</v>
      </c>
      <c r="G416" s="16">
        <v>2</v>
      </c>
      <c r="H416" s="16">
        <v>0</v>
      </c>
      <c r="I416" s="16">
        <v>87.24</v>
      </c>
      <c r="J416" s="2">
        <f>VLOOKUP(Table10[Year],Years[],2,FALSE)</f>
        <v>4</v>
      </c>
      <c r="K41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(393,4,199,87.24,51,556,2,0)</v>
      </c>
    </row>
    <row r="417" spans="1:11" x14ac:dyDescent="0.25">
      <c r="A417" t="s">
        <v>158</v>
      </c>
      <c r="B417" s="2">
        <f>VLOOKUP(A417,Players[Name]:Players[PlayerId],2,FALSE)</f>
        <v>393</v>
      </c>
      <c r="C417" s="16">
        <v>2013</v>
      </c>
      <c r="D417" s="16">
        <v>100</v>
      </c>
      <c r="E417" s="16">
        <v>85</v>
      </c>
      <c r="F417" s="16">
        <v>1067</v>
      </c>
      <c r="G417" s="16">
        <v>2</v>
      </c>
      <c r="H417" s="16">
        <v>2</v>
      </c>
      <c r="I417" s="16">
        <v>135.68</v>
      </c>
      <c r="J417" s="2">
        <f>VLOOKUP(Table10[Year],Years[],2,FALSE)</f>
        <v>5</v>
      </c>
      <c r="K41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(393,5,100,135.68,85,1067,2,2)</v>
      </c>
    </row>
    <row r="418" spans="1:11" x14ac:dyDescent="0.25">
      <c r="A418" t="s">
        <v>716</v>
      </c>
      <c r="B418" s="2">
        <f>VLOOKUP(A418,Players[Name]:Players[PlayerId],2,FALSE)</f>
        <v>394</v>
      </c>
      <c r="C418" s="16">
        <v>2017</v>
      </c>
      <c r="D418" s="16">
        <v>394</v>
      </c>
      <c r="E418" s="16">
        <v>17.7</v>
      </c>
      <c r="F418" s="16">
        <v>243</v>
      </c>
      <c r="G418" s="16">
        <v>0</v>
      </c>
      <c r="H418" s="16">
        <v>0</v>
      </c>
      <c r="I418" s="16">
        <v>27.46</v>
      </c>
      <c r="J418" s="2">
        <f>VLOOKUP(Table10[Year],Years[],2,FALSE)</f>
        <v>1</v>
      </c>
      <c r="K41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(394,1,394,27.46,17.7,243,0,0)</v>
      </c>
    </row>
    <row r="419" spans="1:11" x14ac:dyDescent="0.25">
      <c r="A419" t="s">
        <v>414</v>
      </c>
      <c r="B419" s="2">
        <f>VLOOKUP(A419,Players[Name]:Players[PlayerId],2,FALSE)</f>
        <v>395</v>
      </c>
      <c r="C419" s="16">
        <v>2017</v>
      </c>
      <c r="D419" s="16">
        <v>395</v>
      </c>
      <c r="E419" s="16">
        <v>17</v>
      </c>
      <c r="F419" s="16">
        <v>230</v>
      </c>
      <c r="G419" s="16">
        <v>0</v>
      </c>
      <c r="H419" s="16">
        <v>0</v>
      </c>
      <c r="I419" s="16">
        <v>26.21</v>
      </c>
      <c r="J419" s="2">
        <f>VLOOKUP(Table10[Year],Years[],2,FALSE)</f>
        <v>1</v>
      </c>
      <c r="K41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(395,1,395,26.21,17,230,0,0)</v>
      </c>
    </row>
    <row r="420" spans="1:11" x14ac:dyDescent="0.25">
      <c r="A420" t="s">
        <v>1169</v>
      </c>
      <c r="B420" s="2">
        <f>VLOOKUP(A420,Players[Name]:Players[PlayerId],2,FALSE)</f>
        <v>397</v>
      </c>
      <c r="C420" s="16">
        <v>2017</v>
      </c>
      <c r="D420" s="16">
        <v>397</v>
      </c>
      <c r="E420" s="16">
        <v>15.9</v>
      </c>
      <c r="F420" s="16">
        <v>207</v>
      </c>
      <c r="G420" s="16">
        <v>0</v>
      </c>
      <c r="H420" s="16">
        <v>0</v>
      </c>
      <c r="I420" s="16">
        <v>24.23</v>
      </c>
      <c r="J420" s="2">
        <f>VLOOKUP(Table10[Year],Years[],2,FALSE)</f>
        <v>1</v>
      </c>
      <c r="K42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(397,1,397,24.23,15.9,207,0,0)</v>
      </c>
    </row>
    <row r="421" spans="1:11" x14ac:dyDescent="0.25">
      <c r="A421" t="s">
        <v>516</v>
      </c>
      <c r="B421" s="2">
        <f>VLOOKUP(A421,Players[Name]:Players[PlayerId],2,FALSE)</f>
        <v>399</v>
      </c>
      <c r="C421" s="16">
        <v>2017</v>
      </c>
      <c r="D421" s="16">
        <v>399</v>
      </c>
      <c r="E421" s="16">
        <v>10.4</v>
      </c>
      <c r="F421" s="16">
        <v>104</v>
      </c>
      <c r="G421" s="16">
        <v>1</v>
      </c>
      <c r="H421" s="16">
        <v>0</v>
      </c>
      <c r="I421" s="16">
        <v>22.44</v>
      </c>
      <c r="J421" s="2">
        <f>VLOOKUP(Table10[Year],Years[],2,FALSE)</f>
        <v>1</v>
      </c>
      <c r="K42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(399,1,399,22.44,10.4,104,1,0)</v>
      </c>
    </row>
    <row r="422" spans="1:11" x14ac:dyDescent="0.25">
      <c r="A422" t="s">
        <v>516</v>
      </c>
      <c r="B422" s="2">
        <f>VLOOKUP(A422,Players[Name]:Players[PlayerId],2,FALSE)</f>
        <v>399</v>
      </c>
      <c r="C422" s="16">
        <v>2016</v>
      </c>
      <c r="D422" s="16">
        <v>363</v>
      </c>
      <c r="E422" s="16">
        <v>11</v>
      </c>
      <c r="F422" s="16">
        <v>93</v>
      </c>
      <c r="G422" s="16">
        <v>1</v>
      </c>
      <c r="H422" s="16">
        <v>0</v>
      </c>
      <c r="I422" s="16">
        <v>29.12</v>
      </c>
      <c r="J422" s="2">
        <f>VLOOKUP(Table10[Year],Years[],2,FALSE)</f>
        <v>2</v>
      </c>
      <c r="K42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(399,2,363,29.12,11,93,1,0)</v>
      </c>
    </row>
    <row r="423" spans="1:11" x14ac:dyDescent="0.25">
      <c r="A423" t="s">
        <v>337</v>
      </c>
      <c r="B423" s="2">
        <f>VLOOKUP(A423,Players[Name]:Players[PlayerId],2,FALSE)</f>
        <v>401</v>
      </c>
      <c r="C423" s="16">
        <v>2017</v>
      </c>
      <c r="D423" s="16">
        <v>401</v>
      </c>
      <c r="E423" s="16">
        <v>13.1</v>
      </c>
      <c r="F423" s="16">
        <v>120</v>
      </c>
      <c r="G423" s="16">
        <v>0</v>
      </c>
      <c r="H423" s="16">
        <v>0</v>
      </c>
      <c r="I423" s="16">
        <v>17.899999999999999</v>
      </c>
      <c r="J423" s="2">
        <f>VLOOKUP(Table10[Year],Years[],2,FALSE)</f>
        <v>1</v>
      </c>
      <c r="K42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(401,1,401,17.9,13.1,120,0,0)</v>
      </c>
    </row>
    <row r="424" spans="1:11" x14ac:dyDescent="0.25">
      <c r="A424" t="s">
        <v>337</v>
      </c>
      <c r="B424" s="2">
        <f>VLOOKUP(A424,Players[Name]:Players[PlayerId],2,FALSE)</f>
        <v>401</v>
      </c>
      <c r="C424" s="16">
        <v>2015</v>
      </c>
      <c r="D424" s="16">
        <v>228</v>
      </c>
      <c r="E424" s="16">
        <v>36</v>
      </c>
      <c r="F424" s="16">
        <v>396</v>
      </c>
      <c r="G424" s="16">
        <v>4</v>
      </c>
      <c r="H424" s="16">
        <v>0</v>
      </c>
      <c r="I424" s="16">
        <v>76.94</v>
      </c>
      <c r="J424" s="2">
        <f>VLOOKUP(Table10[Year],Years[],2,FALSE)</f>
        <v>3</v>
      </c>
      <c r="K42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(401,3,228,76.94,36,396,4,0)</v>
      </c>
    </row>
    <row r="425" spans="1:11" x14ac:dyDescent="0.25">
      <c r="A425" t="s">
        <v>337</v>
      </c>
      <c r="B425" s="2">
        <f>VLOOKUP(A425,Players[Name]:Players[PlayerId],2,FALSE)</f>
        <v>401</v>
      </c>
      <c r="C425" s="16">
        <v>2014</v>
      </c>
      <c r="D425" s="16">
        <v>1615</v>
      </c>
      <c r="E425" s="16">
        <v>7</v>
      </c>
      <c r="F425" s="16">
        <v>116</v>
      </c>
      <c r="G425" s="16">
        <v>0</v>
      </c>
      <c r="H425" s="16">
        <v>2</v>
      </c>
      <c r="I425" s="16">
        <v>8.99</v>
      </c>
      <c r="J425" s="2">
        <f>VLOOKUP(Table10[Year],Years[],2,FALSE)</f>
        <v>4</v>
      </c>
      <c r="K42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(401,4,1615,8.99,7,116,0,2)</v>
      </c>
    </row>
    <row r="426" spans="1:11" x14ac:dyDescent="0.25">
      <c r="A426" t="s">
        <v>337</v>
      </c>
      <c r="B426" s="2">
        <f>VLOOKUP(A426,Players[Name]:Players[PlayerId],2,FALSE)</f>
        <v>401</v>
      </c>
      <c r="C426" s="16">
        <v>2013</v>
      </c>
      <c r="D426" s="16">
        <v>1483</v>
      </c>
      <c r="E426" s="16">
        <v>9</v>
      </c>
      <c r="F426" s="16">
        <v>80</v>
      </c>
      <c r="G426" s="16">
        <v>2</v>
      </c>
      <c r="H426" s="16">
        <v>1</v>
      </c>
      <c r="I426" s="16">
        <v>22.75</v>
      </c>
      <c r="J426" s="2">
        <f>VLOOKUP(Table10[Year],Years[],2,FALSE)</f>
        <v>5</v>
      </c>
      <c r="K42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(401,5,1483,22.75,9,80,2,1)</v>
      </c>
    </row>
    <row r="427" spans="1:11" x14ac:dyDescent="0.25">
      <c r="A427" t="s">
        <v>928</v>
      </c>
      <c r="B427" s="2">
        <f>VLOOKUP(A427,Players[Name]:Players[PlayerId],2,FALSE)</f>
        <v>404</v>
      </c>
      <c r="C427" s="16">
        <v>2017</v>
      </c>
      <c r="D427" s="16">
        <v>404</v>
      </c>
      <c r="E427" s="16">
        <v>9.1</v>
      </c>
      <c r="F427" s="16">
        <v>108</v>
      </c>
      <c r="G427" s="16">
        <v>0</v>
      </c>
      <c r="H427" s="16">
        <v>0</v>
      </c>
      <c r="I427" s="16">
        <v>16.64</v>
      </c>
      <c r="J427" s="2">
        <f>VLOOKUP(Table10[Year],Years[],2,FALSE)</f>
        <v>1</v>
      </c>
      <c r="K42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(404,1,404,16.64,9.1,108,0,0)</v>
      </c>
    </row>
    <row r="428" spans="1:11" x14ac:dyDescent="0.25">
      <c r="A428" t="s">
        <v>792</v>
      </c>
      <c r="B428" s="2">
        <f>VLOOKUP(A428,Players[Name]:Players[PlayerId],2,FALSE)</f>
        <v>406</v>
      </c>
      <c r="C428" s="16">
        <v>2017</v>
      </c>
      <c r="D428" s="16">
        <v>406</v>
      </c>
      <c r="E428" s="16">
        <v>9.4</v>
      </c>
      <c r="F428" s="16">
        <v>104</v>
      </c>
      <c r="G428" s="16">
        <v>0.5</v>
      </c>
      <c r="H428" s="16">
        <v>0</v>
      </c>
      <c r="I428" s="16">
        <v>16.29</v>
      </c>
      <c r="J428" s="2">
        <f>VLOOKUP(Table10[Year],Years[],2,FALSE)</f>
        <v>1</v>
      </c>
      <c r="K42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(406,1,406,16.29,9.4,104,0.5,0)</v>
      </c>
    </row>
    <row r="429" spans="1:11" x14ac:dyDescent="0.25">
      <c r="A429" t="s">
        <v>960</v>
      </c>
      <c r="B429" s="2">
        <f>VLOOKUP(A429,Players[Name]:Players[PlayerId],2,FALSE)</f>
        <v>415</v>
      </c>
      <c r="C429" s="16">
        <v>2017</v>
      </c>
      <c r="D429" s="16">
        <v>415</v>
      </c>
      <c r="E429" s="16">
        <v>8.5</v>
      </c>
      <c r="F429" s="16">
        <v>142</v>
      </c>
      <c r="G429" s="16">
        <v>0</v>
      </c>
      <c r="H429" s="16">
        <v>0</v>
      </c>
      <c r="I429" s="16">
        <v>14.2</v>
      </c>
      <c r="J429" s="2">
        <f>VLOOKUP(Table10[Year],Years[],2,FALSE)</f>
        <v>1</v>
      </c>
      <c r="K42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(415,1,415,14.2,8.5,142,0,0)</v>
      </c>
    </row>
    <row r="430" spans="1:11" x14ac:dyDescent="0.25">
      <c r="A430" t="s">
        <v>1144</v>
      </c>
      <c r="B430" s="2">
        <f>VLOOKUP(A430,Players[Name]:Players[PlayerId],2,FALSE)</f>
        <v>416</v>
      </c>
      <c r="C430" s="16">
        <v>2017</v>
      </c>
      <c r="D430" s="16">
        <v>416</v>
      </c>
      <c r="E430" s="16">
        <v>9.1</v>
      </c>
      <c r="F430" s="16">
        <v>116</v>
      </c>
      <c r="G430" s="16">
        <v>0</v>
      </c>
      <c r="H430" s="16">
        <v>0</v>
      </c>
      <c r="I430" s="16">
        <v>13.73</v>
      </c>
      <c r="J430" s="2">
        <f>VLOOKUP(Table10[Year],Years[],2,FALSE)</f>
        <v>1</v>
      </c>
      <c r="K43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(416,1,416,13.73,9.1,116,0,0)</v>
      </c>
    </row>
    <row r="431" spans="1:11" x14ac:dyDescent="0.25">
      <c r="A431" t="s">
        <v>1105</v>
      </c>
      <c r="B431" s="2">
        <f>VLOOKUP(A431,Players[Name]:Players[PlayerId],2,FALSE)</f>
        <v>417</v>
      </c>
      <c r="C431" s="16">
        <v>2017</v>
      </c>
      <c r="D431" s="16">
        <v>417</v>
      </c>
      <c r="E431" s="16">
        <v>9.1</v>
      </c>
      <c r="F431" s="16">
        <v>110</v>
      </c>
      <c r="G431" s="16">
        <v>0</v>
      </c>
      <c r="H431" s="16">
        <v>0</v>
      </c>
      <c r="I431" s="16">
        <v>13.49</v>
      </c>
      <c r="J431" s="2">
        <f>VLOOKUP(Table10[Year],Years[],2,FALSE)</f>
        <v>1</v>
      </c>
      <c r="K43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(417,1,417,13.49,9.1,110,0,0)</v>
      </c>
    </row>
    <row r="432" spans="1:11" x14ac:dyDescent="0.25">
      <c r="A432" t="s">
        <v>1173</v>
      </c>
      <c r="B432" s="2">
        <f>VLOOKUP(A432,Players[Name]:Players[PlayerId],2,FALSE)</f>
        <v>420</v>
      </c>
      <c r="C432" s="16">
        <v>2017</v>
      </c>
      <c r="D432" s="16">
        <v>420</v>
      </c>
      <c r="E432" s="16">
        <v>8.6</v>
      </c>
      <c r="F432" s="16">
        <v>107</v>
      </c>
      <c r="G432" s="16">
        <v>0</v>
      </c>
      <c r="H432" s="16">
        <v>0</v>
      </c>
      <c r="I432" s="16">
        <v>12.86</v>
      </c>
      <c r="J432" s="2">
        <f>VLOOKUP(Table10[Year],Years[],2,FALSE)</f>
        <v>1</v>
      </c>
      <c r="K43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(420,1,420,12.86,8.6,107,0,0)</v>
      </c>
    </row>
    <row r="433" spans="1:11" x14ac:dyDescent="0.25">
      <c r="A433" t="s">
        <v>997</v>
      </c>
      <c r="B433" s="2">
        <f>VLOOKUP(A433,Players[Name]:Players[PlayerId],2,FALSE)</f>
        <v>421</v>
      </c>
      <c r="C433" s="16">
        <v>2017</v>
      </c>
      <c r="D433" s="16">
        <v>421</v>
      </c>
      <c r="E433" s="16">
        <v>8</v>
      </c>
      <c r="F433" s="16">
        <v>119</v>
      </c>
      <c r="G433" s="16">
        <v>0</v>
      </c>
      <c r="H433" s="16">
        <v>0</v>
      </c>
      <c r="I433" s="16">
        <v>12.76</v>
      </c>
      <c r="J433" s="2">
        <f>VLOOKUP(Table10[Year],Years[],2,FALSE)</f>
        <v>1</v>
      </c>
      <c r="K43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(421,1,421,12.76,8,119,0,0)</v>
      </c>
    </row>
    <row r="434" spans="1:11" x14ac:dyDescent="0.25">
      <c r="A434" t="s">
        <v>635</v>
      </c>
      <c r="B434" s="2">
        <f>VLOOKUP(A434,Players[Name]:Players[PlayerId],2,FALSE)</f>
        <v>422</v>
      </c>
      <c r="C434" s="16">
        <v>2017</v>
      </c>
      <c r="D434" s="16">
        <v>422</v>
      </c>
      <c r="E434" s="16">
        <v>9.4</v>
      </c>
      <c r="F434" s="16">
        <v>82.1</v>
      </c>
      <c r="G434" s="16">
        <v>0</v>
      </c>
      <c r="H434" s="16">
        <v>0</v>
      </c>
      <c r="I434" s="16">
        <v>12.7</v>
      </c>
      <c r="J434" s="2">
        <f>VLOOKUP(Table10[Year],Years[],2,FALSE)</f>
        <v>1</v>
      </c>
      <c r="K43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(422,1,422,12.7,9.4,82.1,0,0)</v>
      </c>
    </row>
    <row r="435" spans="1:11" x14ac:dyDescent="0.25">
      <c r="A435" t="s">
        <v>635</v>
      </c>
      <c r="B435" s="2">
        <f>VLOOKUP(A435,Players[Name]:Players[PlayerId],2,FALSE)</f>
        <v>422</v>
      </c>
      <c r="C435" s="16">
        <v>2016</v>
      </c>
      <c r="D435" s="16">
        <v>359</v>
      </c>
      <c r="E435" s="16">
        <v>19</v>
      </c>
      <c r="F435" s="16">
        <v>273</v>
      </c>
      <c r="G435" s="16">
        <v>0</v>
      </c>
      <c r="H435" s="16">
        <v>0</v>
      </c>
      <c r="I435" s="16">
        <v>29.92</v>
      </c>
      <c r="J435" s="2">
        <f>VLOOKUP(Table10[Year],Years[],2,FALSE)</f>
        <v>2</v>
      </c>
      <c r="K43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(422,2,359,29.92,19,273,0,0)</v>
      </c>
    </row>
    <row r="436" spans="1:11" x14ac:dyDescent="0.25">
      <c r="A436" t="s">
        <v>1152</v>
      </c>
      <c r="B436" s="2">
        <f>VLOOKUP(A436,Players[Name]:Players[PlayerId],2,FALSE)</f>
        <v>423</v>
      </c>
      <c r="C436" s="16">
        <v>2017</v>
      </c>
      <c r="D436" s="16">
        <v>423</v>
      </c>
      <c r="E436" s="16">
        <v>8.3000000000000007</v>
      </c>
      <c r="F436" s="16">
        <v>105</v>
      </c>
      <c r="G436" s="16">
        <v>0</v>
      </c>
      <c r="H436" s="16">
        <v>0</v>
      </c>
      <c r="I436" s="16">
        <v>12.51</v>
      </c>
      <c r="J436" s="2">
        <f>VLOOKUP(Table10[Year],Years[],2,FALSE)</f>
        <v>1</v>
      </c>
      <c r="K43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(423,1,423,12.51,8.3,105,0,0)</v>
      </c>
    </row>
    <row r="437" spans="1:11" x14ac:dyDescent="0.25">
      <c r="A437" t="s">
        <v>1216</v>
      </c>
      <c r="B437" s="2">
        <f>VLOOKUP(A437,Players[Name]:Players[PlayerId],2,FALSE)</f>
        <v>425</v>
      </c>
      <c r="C437" s="16">
        <v>2017</v>
      </c>
      <c r="D437" s="16">
        <v>425</v>
      </c>
      <c r="E437" s="16">
        <v>7.6</v>
      </c>
      <c r="F437" s="16">
        <v>92.9</v>
      </c>
      <c r="G437" s="16">
        <v>0</v>
      </c>
      <c r="H437" s="16">
        <v>0</v>
      </c>
      <c r="I437" s="16">
        <v>11.34</v>
      </c>
      <c r="J437" s="2">
        <f>VLOOKUP(Table10[Year],Years[],2,FALSE)</f>
        <v>1</v>
      </c>
      <c r="K43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(425,1,425,11.34,7.6,92.9,0,0)</v>
      </c>
    </row>
    <row r="438" spans="1:11" x14ac:dyDescent="0.25">
      <c r="A438" t="s">
        <v>927</v>
      </c>
      <c r="B438" s="2">
        <f>VLOOKUP(A438,Players[Name]:Players[PlayerId],2,FALSE)</f>
        <v>426</v>
      </c>
      <c r="C438" s="16">
        <v>2017</v>
      </c>
      <c r="D438" s="16">
        <v>426</v>
      </c>
      <c r="E438" s="16">
        <v>7.4</v>
      </c>
      <c r="F438" s="16">
        <v>93</v>
      </c>
      <c r="G438" s="16">
        <v>0</v>
      </c>
      <c r="H438" s="16">
        <v>0</v>
      </c>
      <c r="I438" s="16">
        <v>11.16</v>
      </c>
      <c r="J438" s="2">
        <f>VLOOKUP(Table10[Year],Years[],2,FALSE)</f>
        <v>1</v>
      </c>
      <c r="K43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(426,1,426,11.16,7.4,93,0,0)</v>
      </c>
    </row>
    <row r="439" spans="1:11" x14ac:dyDescent="0.25">
      <c r="A439" t="s">
        <v>1206</v>
      </c>
      <c r="B439" s="2">
        <f>VLOOKUP(A439,Players[Name]:Players[PlayerId],2,FALSE)</f>
        <v>437</v>
      </c>
      <c r="C439" s="16">
        <v>2017</v>
      </c>
      <c r="D439" s="16">
        <v>437</v>
      </c>
      <c r="E439" s="16">
        <v>0</v>
      </c>
      <c r="F439" s="16">
        <v>0</v>
      </c>
      <c r="G439" s="16">
        <v>0</v>
      </c>
      <c r="H439" s="16">
        <v>0</v>
      </c>
      <c r="I439" s="16">
        <v>0</v>
      </c>
      <c r="J439" s="2">
        <f>VLOOKUP(Table10[Year],Years[],2,FALSE)</f>
        <v>1</v>
      </c>
      <c r="K43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(437,1,437,0,0,0,0,0)</v>
      </c>
    </row>
    <row r="440" spans="1:11" x14ac:dyDescent="0.25">
      <c r="A440" t="s">
        <v>783</v>
      </c>
      <c r="B440" s="2">
        <f>VLOOKUP(A440,Players[Name]:Players[PlayerId],2,FALSE)</f>
        <v>441</v>
      </c>
      <c r="C440" s="16">
        <v>2017</v>
      </c>
      <c r="D440" s="16">
        <v>441</v>
      </c>
      <c r="E440" s="16">
        <v>0</v>
      </c>
      <c r="F440" s="16">
        <v>0</v>
      </c>
      <c r="G440" s="16">
        <v>0</v>
      </c>
      <c r="H440" s="16">
        <v>0</v>
      </c>
      <c r="I440" s="16">
        <v>1</v>
      </c>
      <c r="J440" s="2">
        <f>VLOOKUP(Table10[Year],Years[],2,FALSE)</f>
        <v>1</v>
      </c>
      <c r="K44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(441,1,441,1,0,0,0,0)</v>
      </c>
    </row>
    <row r="441" spans="1:11" x14ac:dyDescent="0.25">
      <c r="A441" t="s">
        <v>783</v>
      </c>
      <c r="B441" s="2">
        <f>VLOOKUP(A441,Players[Name]:Players[PlayerId],2,FALSE)</f>
        <v>441</v>
      </c>
      <c r="C441" s="16">
        <v>2016</v>
      </c>
      <c r="D441" s="16">
        <v>127</v>
      </c>
      <c r="E441" s="16">
        <v>66</v>
      </c>
      <c r="F441" s="16">
        <v>888</v>
      </c>
      <c r="G441" s="16">
        <v>4</v>
      </c>
      <c r="H441" s="16">
        <v>2</v>
      </c>
      <c r="I441" s="16">
        <v>128.11000000000001</v>
      </c>
      <c r="J441" s="2">
        <f>VLOOKUP(Table10[Year],Years[],2,FALSE)</f>
        <v>2</v>
      </c>
      <c r="K44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(441,2,127,128.11,66,888,4,2)</v>
      </c>
    </row>
    <row r="442" spans="1:11" x14ac:dyDescent="0.25">
      <c r="A442" t="s">
        <v>483</v>
      </c>
      <c r="B442" s="2">
        <f>VLOOKUP(A442,Players[Name]:Players[PlayerId],2,FALSE)</f>
        <v>444</v>
      </c>
      <c r="C442" s="16">
        <v>2017</v>
      </c>
      <c r="D442" s="16">
        <v>444</v>
      </c>
      <c r="E442" s="16">
        <v>0</v>
      </c>
      <c r="F442" s="16">
        <v>0</v>
      </c>
      <c r="G442" s="16">
        <v>0</v>
      </c>
      <c r="H442" s="16">
        <v>0</v>
      </c>
      <c r="I442" s="16">
        <v>1</v>
      </c>
      <c r="J442" s="2">
        <f>VLOOKUP(Table10[Year],Years[],2,FALSE)</f>
        <v>1</v>
      </c>
      <c r="K44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(444,1,444,1,0,0,0,0)</v>
      </c>
    </row>
    <row r="443" spans="1:11" x14ac:dyDescent="0.25">
      <c r="A443" t="s">
        <v>479</v>
      </c>
      <c r="B443" s="2">
        <f>VLOOKUP(A443,Players[Name]:Players[PlayerId],2,FALSE)</f>
        <v>446</v>
      </c>
      <c r="C443" s="16">
        <v>2017</v>
      </c>
      <c r="D443" s="16">
        <v>446</v>
      </c>
      <c r="E443" s="16">
        <v>0</v>
      </c>
      <c r="F443" s="16">
        <v>0</v>
      </c>
      <c r="G443" s="16">
        <v>0</v>
      </c>
      <c r="H443" s="16">
        <v>0</v>
      </c>
      <c r="I443" s="16">
        <v>1</v>
      </c>
      <c r="J443" s="2">
        <f>VLOOKUP(Table10[Year],Years[],2,FALSE)</f>
        <v>1</v>
      </c>
      <c r="K44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(446,1,446,1,0,0,0,0)</v>
      </c>
    </row>
    <row r="444" spans="1:11" x14ac:dyDescent="0.25">
      <c r="A444" t="s">
        <v>1123</v>
      </c>
      <c r="B444" s="2">
        <f>VLOOKUP(A444,Players[Name]:Players[PlayerId],2,FALSE)</f>
        <v>448</v>
      </c>
      <c r="C444" s="16">
        <v>2017</v>
      </c>
      <c r="D444" s="16">
        <v>448</v>
      </c>
      <c r="E444" s="16">
        <v>0</v>
      </c>
      <c r="F444" s="16">
        <v>0</v>
      </c>
      <c r="G444" s="16">
        <v>0</v>
      </c>
      <c r="H444" s="16">
        <v>0</v>
      </c>
      <c r="I444" s="16">
        <v>0</v>
      </c>
      <c r="J444" s="2">
        <f>VLOOKUP(Table10[Year],Years[],2,FALSE)</f>
        <v>1</v>
      </c>
      <c r="K44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(448,1,448,0,0,0,0,0)</v>
      </c>
    </row>
    <row r="445" spans="1:11" x14ac:dyDescent="0.25">
      <c r="A445" t="s">
        <v>501</v>
      </c>
      <c r="B445" s="2">
        <f>VLOOKUP(A445,Players[Name]:Players[PlayerId],2,FALSE)</f>
        <v>449</v>
      </c>
      <c r="C445" s="16">
        <v>2017</v>
      </c>
      <c r="D445" s="16">
        <v>449</v>
      </c>
      <c r="E445" s="16">
        <v>0</v>
      </c>
      <c r="F445" s="16">
        <v>0</v>
      </c>
      <c r="G445" s="16">
        <v>0</v>
      </c>
      <c r="H445" s="16">
        <v>0</v>
      </c>
      <c r="I445" s="16">
        <v>0</v>
      </c>
      <c r="J445" s="2">
        <f>VLOOKUP(Table10[Year],Years[],2,FALSE)</f>
        <v>1</v>
      </c>
      <c r="K44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(449,1,449,0,0,0,0,0)</v>
      </c>
    </row>
    <row r="446" spans="1:11" x14ac:dyDescent="0.25">
      <c r="A446" t="s">
        <v>482</v>
      </c>
      <c r="B446" s="2">
        <f>VLOOKUP(A446,Players[Name]:Players[PlayerId],2,FALSE)</f>
        <v>451</v>
      </c>
      <c r="C446" s="16">
        <v>2017</v>
      </c>
      <c r="D446" s="16">
        <v>451</v>
      </c>
      <c r="E446" s="16">
        <v>0</v>
      </c>
      <c r="F446" s="16">
        <v>0</v>
      </c>
      <c r="G446" s="16">
        <v>0</v>
      </c>
      <c r="H446" s="16">
        <v>0</v>
      </c>
      <c r="I446" s="16">
        <v>0</v>
      </c>
      <c r="J446" s="2">
        <f>VLOOKUP(Table10[Year],Years[],2,FALSE)</f>
        <v>1</v>
      </c>
      <c r="K44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(451,1,451,0,0,0,0,0)</v>
      </c>
    </row>
    <row r="447" spans="1:11" x14ac:dyDescent="0.25">
      <c r="A447" t="s">
        <v>1167</v>
      </c>
      <c r="B447" s="2">
        <f>VLOOKUP(A447,Players[Name]:Players[PlayerId],2,FALSE)</f>
        <v>455</v>
      </c>
      <c r="C447" s="16">
        <v>2017</v>
      </c>
      <c r="D447" s="16">
        <v>455</v>
      </c>
      <c r="E447" s="16">
        <v>0</v>
      </c>
      <c r="F447" s="16">
        <v>0</v>
      </c>
      <c r="G447" s="16">
        <v>0</v>
      </c>
      <c r="H447" s="16">
        <v>0</v>
      </c>
      <c r="I447" s="16">
        <v>1</v>
      </c>
      <c r="J447" s="2">
        <f>VLOOKUP(Table10[Year],Years[],2,FALSE)</f>
        <v>1</v>
      </c>
      <c r="K44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(455,1,455,1,0,0,0,0)</v>
      </c>
    </row>
    <row r="448" spans="1:11" x14ac:dyDescent="0.25">
      <c r="A448" t="s">
        <v>989</v>
      </c>
      <c r="B448" s="2">
        <f>VLOOKUP(A448,Players[Name]:Players[PlayerId],2,FALSE)</f>
        <v>457</v>
      </c>
      <c r="C448" s="16">
        <v>2017</v>
      </c>
      <c r="D448" s="16">
        <v>457</v>
      </c>
      <c r="E448" s="16">
        <v>0</v>
      </c>
      <c r="F448" s="16">
        <v>0</v>
      </c>
      <c r="G448" s="16">
        <v>0</v>
      </c>
      <c r="H448" s="16">
        <v>0</v>
      </c>
      <c r="I448" s="16">
        <v>0</v>
      </c>
      <c r="J448" s="2">
        <f>VLOOKUP(Table10[Year],Years[],2,FALSE)</f>
        <v>1</v>
      </c>
      <c r="K44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(457,1,457,0,0,0,0,0)</v>
      </c>
    </row>
    <row r="449" spans="1:11" x14ac:dyDescent="0.25">
      <c r="A449" t="s">
        <v>217</v>
      </c>
      <c r="B449" s="2">
        <f>VLOOKUP(A449,Players[Name]:Players[PlayerId],2,FALSE)</f>
        <v>461</v>
      </c>
      <c r="C449" s="16">
        <v>2017</v>
      </c>
      <c r="D449" s="16">
        <v>461</v>
      </c>
      <c r="E449" s="16">
        <v>0</v>
      </c>
      <c r="F449" s="16">
        <v>0</v>
      </c>
      <c r="G449" s="16">
        <v>0</v>
      </c>
      <c r="H449" s="16">
        <v>0</v>
      </c>
      <c r="I449" s="16">
        <v>0</v>
      </c>
      <c r="J449" s="2">
        <f>VLOOKUP(Table10[Year],Years[],2,FALSE)</f>
        <v>1</v>
      </c>
      <c r="K44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(461,1,461,0,0,0,0,0)</v>
      </c>
    </row>
    <row r="450" spans="1:11" x14ac:dyDescent="0.25">
      <c r="A450" t="s">
        <v>217</v>
      </c>
      <c r="B450" s="2">
        <f>VLOOKUP(A450,Players[Name]:Players[PlayerId],2,FALSE)</f>
        <v>461</v>
      </c>
      <c r="C450" s="16">
        <v>2016</v>
      </c>
      <c r="D450" s="16">
        <v>271</v>
      </c>
      <c r="E450" s="16">
        <v>33</v>
      </c>
      <c r="F450" s="16">
        <v>324</v>
      </c>
      <c r="G450" s="16">
        <v>3</v>
      </c>
      <c r="H450" s="16">
        <v>0</v>
      </c>
      <c r="I450" s="16">
        <v>64.459999999999994</v>
      </c>
      <c r="J450" s="2">
        <f>VLOOKUP(Table10[Year],Years[],2,FALSE)</f>
        <v>2</v>
      </c>
      <c r="K45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(461,2,271,64.46,33,324,3,0)</v>
      </c>
    </row>
    <row r="451" spans="1:11" x14ac:dyDescent="0.25">
      <c r="A451" t="s">
        <v>217</v>
      </c>
      <c r="B451" s="2">
        <f>VLOOKUP(A451,Players[Name]:Players[PlayerId],2,FALSE)</f>
        <v>461</v>
      </c>
      <c r="C451" s="16">
        <v>2014</v>
      </c>
      <c r="D451" s="16">
        <v>139</v>
      </c>
      <c r="E451" s="16">
        <v>63</v>
      </c>
      <c r="F451" s="16">
        <v>824</v>
      </c>
      <c r="G451" s="16">
        <v>2</v>
      </c>
      <c r="H451" s="16">
        <v>0</v>
      </c>
      <c r="I451" s="16">
        <v>109.46</v>
      </c>
      <c r="J451" s="2">
        <f>VLOOKUP(Table10[Year],Years[],2,FALSE)</f>
        <v>4</v>
      </c>
      <c r="K45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(461,4,139,109.46,63,824,2,0)</v>
      </c>
    </row>
    <row r="452" spans="1:11" x14ac:dyDescent="0.25">
      <c r="A452" t="s">
        <v>217</v>
      </c>
      <c r="B452" s="2">
        <f>VLOOKUP(A452,Players[Name]:Players[PlayerId],2,FALSE)</f>
        <v>461</v>
      </c>
      <c r="C452" s="16">
        <v>2013</v>
      </c>
      <c r="D452" s="16">
        <v>1515</v>
      </c>
      <c r="E452" s="16">
        <v>12</v>
      </c>
      <c r="F452" s="16">
        <v>199</v>
      </c>
      <c r="G452" s="16">
        <v>0</v>
      </c>
      <c r="H452" s="16">
        <v>0</v>
      </c>
      <c r="I452" s="16">
        <v>20.61</v>
      </c>
      <c r="J452" s="2">
        <f>VLOOKUP(Table10[Year],Years[],2,FALSE)</f>
        <v>5</v>
      </c>
      <c r="K45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(461,5,1515,20.61,12,199,0,0)</v>
      </c>
    </row>
    <row r="453" spans="1:11" x14ac:dyDescent="0.25">
      <c r="A453" t="s">
        <v>1049</v>
      </c>
      <c r="B453" s="2">
        <f>VLOOKUP(A453,Players[Name]:Players[PlayerId],2,FALSE)</f>
        <v>469</v>
      </c>
      <c r="C453" s="16">
        <v>2017</v>
      </c>
      <c r="D453" s="16">
        <v>469</v>
      </c>
      <c r="E453" s="16">
        <v>0</v>
      </c>
      <c r="F453" s="16">
        <v>0</v>
      </c>
      <c r="G453" s="16">
        <v>0</v>
      </c>
      <c r="H453" s="16">
        <v>0</v>
      </c>
      <c r="I453" s="16">
        <v>0</v>
      </c>
      <c r="J453" s="2">
        <f>VLOOKUP(Table10[Year],Years[],2,FALSE)</f>
        <v>1</v>
      </c>
      <c r="K45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(469,1,469,0,0,0,0,0)</v>
      </c>
    </row>
    <row r="454" spans="1:11" x14ac:dyDescent="0.25">
      <c r="A454" t="s">
        <v>854</v>
      </c>
      <c r="B454" s="2">
        <f>VLOOKUP(A454,Players[Name]:Players[PlayerId],2,FALSE)</f>
        <v>472</v>
      </c>
      <c r="C454" s="16">
        <v>2017</v>
      </c>
      <c r="D454" s="16">
        <v>472</v>
      </c>
      <c r="E454" s="16">
        <v>0</v>
      </c>
      <c r="F454" s="16">
        <v>0</v>
      </c>
      <c r="G454" s="16">
        <v>0</v>
      </c>
      <c r="H454" s="16">
        <v>0</v>
      </c>
      <c r="I454" s="16">
        <v>0</v>
      </c>
      <c r="J454" s="2">
        <f>VLOOKUP(Table10[Year],Years[],2,FALSE)</f>
        <v>1</v>
      </c>
      <c r="K45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(472,1,472,0,0,0,0,0)</v>
      </c>
    </row>
    <row r="455" spans="1:11" x14ac:dyDescent="0.25">
      <c r="A455" t="s">
        <v>486</v>
      </c>
      <c r="B455" s="2">
        <f>VLOOKUP(A455,Players[Name]:Players[PlayerId],2,FALSE)</f>
        <v>479</v>
      </c>
      <c r="C455" s="16">
        <v>2017</v>
      </c>
      <c r="D455" s="16">
        <v>479</v>
      </c>
      <c r="E455" s="16">
        <v>0</v>
      </c>
      <c r="F455" s="16">
        <v>0</v>
      </c>
      <c r="G455" s="16">
        <v>0</v>
      </c>
      <c r="H455" s="16">
        <v>0</v>
      </c>
      <c r="I455" s="16">
        <v>1</v>
      </c>
      <c r="J455" s="2">
        <f>VLOOKUP(Table10[Year],Years[],2,FALSE)</f>
        <v>1</v>
      </c>
      <c r="K45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(479,1,479,1,0,0,0,0)</v>
      </c>
    </row>
    <row r="456" spans="1:11" x14ac:dyDescent="0.25">
      <c r="A456" t="s">
        <v>800</v>
      </c>
      <c r="B456" s="2">
        <f>VLOOKUP(A456,Players[Name]:Players[PlayerId],2,FALSE)</f>
        <v>482</v>
      </c>
      <c r="C456" s="16">
        <v>2017</v>
      </c>
      <c r="D456" s="16">
        <v>482</v>
      </c>
      <c r="E456" s="16">
        <v>0</v>
      </c>
      <c r="F456" s="16">
        <v>0</v>
      </c>
      <c r="G456" s="16">
        <v>0</v>
      </c>
      <c r="H456" s="16">
        <v>0</v>
      </c>
      <c r="I456" s="16">
        <v>0</v>
      </c>
      <c r="J456" s="2">
        <f>VLOOKUP(Table10[Year],Years[],2,FALSE)</f>
        <v>1</v>
      </c>
      <c r="K45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(482,1,482,0,0,0,0,0)</v>
      </c>
    </row>
    <row r="457" spans="1:11" x14ac:dyDescent="0.25">
      <c r="A457" t="s">
        <v>800</v>
      </c>
      <c r="B457" s="2">
        <f>VLOOKUP(A457,Players[Name]:Players[PlayerId],2,FALSE)</f>
        <v>482</v>
      </c>
      <c r="C457" s="16">
        <v>2016</v>
      </c>
      <c r="D457" s="16">
        <v>416</v>
      </c>
      <c r="E457" s="16">
        <v>13</v>
      </c>
      <c r="F457" s="16">
        <v>133</v>
      </c>
      <c r="G457" s="16">
        <v>0</v>
      </c>
      <c r="H457" s="16">
        <v>0</v>
      </c>
      <c r="I457" s="16">
        <v>18.32</v>
      </c>
      <c r="J457" s="2">
        <f>VLOOKUP(Table10[Year],Years[],2,FALSE)</f>
        <v>2</v>
      </c>
      <c r="K45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(482,2,416,18.32,13,133,0,0)</v>
      </c>
    </row>
    <row r="458" spans="1:11" x14ac:dyDescent="0.25">
      <c r="A458" t="s">
        <v>415</v>
      </c>
      <c r="B458" s="2">
        <f>VLOOKUP(A458,Players[Name]:Players[PlayerId],2,FALSE)</f>
        <v>484</v>
      </c>
      <c r="C458" s="16">
        <v>2017</v>
      </c>
      <c r="D458" s="16">
        <v>484</v>
      </c>
      <c r="E458" s="16">
        <v>0</v>
      </c>
      <c r="F458" s="16">
        <v>0</v>
      </c>
      <c r="G458" s="16">
        <v>0</v>
      </c>
      <c r="H458" s="16">
        <v>0</v>
      </c>
      <c r="I458" s="16">
        <v>0</v>
      </c>
      <c r="J458" s="2">
        <f>VLOOKUP(Table10[Year],Years[],2,FALSE)</f>
        <v>1</v>
      </c>
      <c r="K45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(484,1,484,0,0,0,0,0)</v>
      </c>
    </row>
    <row r="459" spans="1:11" x14ac:dyDescent="0.25">
      <c r="A459" t="s">
        <v>415</v>
      </c>
      <c r="B459" s="2">
        <f>VLOOKUP(A459,Players[Name]:Players[PlayerId],2,FALSE)</f>
        <v>484</v>
      </c>
      <c r="C459" s="16">
        <v>2015</v>
      </c>
      <c r="D459" s="16">
        <v>217</v>
      </c>
      <c r="E459" s="16">
        <v>42</v>
      </c>
      <c r="F459" s="16">
        <v>484</v>
      </c>
      <c r="G459" s="16">
        <v>2</v>
      </c>
      <c r="H459" s="16">
        <v>1</v>
      </c>
      <c r="I459" s="16">
        <v>82.63</v>
      </c>
      <c r="J459" s="2">
        <f>VLOOKUP(Table10[Year],Years[],2,FALSE)</f>
        <v>3</v>
      </c>
      <c r="K45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(484,3,217,82.63,42,484,2,1)</v>
      </c>
    </row>
    <row r="460" spans="1:11" x14ac:dyDescent="0.25">
      <c r="A460" t="s">
        <v>415</v>
      </c>
      <c r="B460" s="2">
        <f>VLOOKUP(A460,Players[Name]:Players[PlayerId],2,FALSE)</f>
        <v>484</v>
      </c>
      <c r="C460" s="16">
        <v>2014</v>
      </c>
      <c r="D460" s="16">
        <v>219</v>
      </c>
      <c r="E460" s="16">
        <v>53</v>
      </c>
      <c r="F460" s="16">
        <v>557</v>
      </c>
      <c r="G460" s="16">
        <v>1</v>
      </c>
      <c r="H460" s="16">
        <v>1</v>
      </c>
      <c r="I460" s="16">
        <v>85.92</v>
      </c>
      <c r="J460" s="2">
        <f>VLOOKUP(Table10[Year],Years[],2,FALSE)</f>
        <v>4</v>
      </c>
      <c r="K46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(484,4,219,85.92,53,557,1,1)</v>
      </c>
    </row>
    <row r="461" spans="1:11" x14ac:dyDescent="0.25">
      <c r="A461" t="s">
        <v>415</v>
      </c>
      <c r="B461" s="2">
        <f>VLOOKUP(A461,Players[Name]:Players[PlayerId],2,FALSE)</f>
        <v>484</v>
      </c>
      <c r="C461" s="16">
        <v>2013</v>
      </c>
      <c r="D461" s="16">
        <v>139</v>
      </c>
      <c r="E461" s="16">
        <v>66</v>
      </c>
      <c r="F461" s="16">
        <v>777</v>
      </c>
      <c r="G461" s="16">
        <v>3</v>
      </c>
      <c r="H461" s="16">
        <v>0</v>
      </c>
      <c r="I461" s="16">
        <v>115.08</v>
      </c>
      <c r="J461" s="2">
        <f>VLOOKUP(Table10[Year],Years[],2,FALSE)</f>
        <v>5</v>
      </c>
      <c r="K46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(484,5,139,115.08,66,777,3,0)</v>
      </c>
    </row>
    <row r="462" spans="1:11" x14ac:dyDescent="0.25">
      <c r="A462" t="s">
        <v>517</v>
      </c>
      <c r="B462" s="2">
        <f>VLOOKUP(A462,Players[Name]:Players[PlayerId],2,FALSE)</f>
        <v>486</v>
      </c>
      <c r="C462" s="16">
        <v>2017</v>
      </c>
      <c r="D462" s="16">
        <v>486</v>
      </c>
      <c r="E462" s="16">
        <v>0</v>
      </c>
      <c r="F462" s="16">
        <v>0</v>
      </c>
      <c r="G462" s="16">
        <v>0</v>
      </c>
      <c r="H462" s="16">
        <v>0</v>
      </c>
      <c r="I462" s="16">
        <v>1</v>
      </c>
      <c r="J462" s="2">
        <f>VLOOKUP(Table10[Year],Years[],2,FALSE)</f>
        <v>1</v>
      </c>
      <c r="K46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(486,1,486,1,0,0,0,0)</v>
      </c>
    </row>
    <row r="463" spans="1:11" x14ac:dyDescent="0.25">
      <c r="A463" t="s">
        <v>732</v>
      </c>
      <c r="B463" s="2">
        <f>VLOOKUP(A463,Players[Name]:Players[PlayerId],2,FALSE)</f>
        <v>489</v>
      </c>
      <c r="C463" s="16">
        <v>2017</v>
      </c>
      <c r="D463" s="16">
        <v>489</v>
      </c>
      <c r="E463" s="16">
        <v>0</v>
      </c>
      <c r="F463" s="16">
        <v>0</v>
      </c>
      <c r="G463" s="16">
        <v>0</v>
      </c>
      <c r="H463" s="16">
        <v>0</v>
      </c>
      <c r="I463" s="16">
        <v>0</v>
      </c>
      <c r="J463" s="2">
        <f>VLOOKUP(Table10[Year],Years[],2,FALSE)</f>
        <v>1</v>
      </c>
      <c r="K46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(489,1,489,0,0,0,0,0)</v>
      </c>
    </row>
    <row r="464" spans="1:11" x14ac:dyDescent="0.25">
      <c r="A464" t="s">
        <v>513</v>
      </c>
      <c r="B464" s="2">
        <f>VLOOKUP(A464,Players[Name]:Players[PlayerId],2,FALSE)</f>
        <v>491</v>
      </c>
      <c r="C464" s="16">
        <v>2017</v>
      </c>
      <c r="D464" s="16">
        <v>491</v>
      </c>
      <c r="E464" s="16">
        <v>0</v>
      </c>
      <c r="F464" s="16">
        <v>0</v>
      </c>
      <c r="G464" s="16">
        <v>0</v>
      </c>
      <c r="H464" s="16">
        <v>0</v>
      </c>
      <c r="I464" s="16">
        <v>1</v>
      </c>
      <c r="J464" s="2">
        <f>VLOOKUP(Table10[Year],Years[],2,FALSE)</f>
        <v>1</v>
      </c>
      <c r="K46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(491,1,491,1,0,0,0,0)</v>
      </c>
    </row>
    <row r="465" spans="1:11" x14ac:dyDescent="0.25">
      <c r="A465" t="s">
        <v>202</v>
      </c>
      <c r="B465" s="2">
        <f>VLOOKUP(A465,Players[Name]:Players[PlayerId],2,FALSE)</f>
        <v>495</v>
      </c>
      <c r="C465" s="16">
        <v>2017</v>
      </c>
      <c r="D465" s="16">
        <v>495</v>
      </c>
      <c r="E465" s="16">
        <v>0</v>
      </c>
      <c r="F465" s="16">
        <v>0</v>
      </c>
      <c r="G465" s="16">
        <v>0</v>
      </c>
      <c r="H465" s="16">
        <v>0</v>
      </c>
      <c r="I465" s="16">
        <v>0</v>
      </c>
      <c r="J465" s="2">
        <f>VLOOKUP(Table10[Year],Years[],2,FALSE)</f>
        <v>1</v>
      </c>
      <c r="K46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(495,1,495,0,0,0,0,0)</v>
      </c>
    </row>
    <row r="466" spans="1:11" x14ac:dyDescent="0.25">
      <c r="A466" t="s">
        <v>202</v>
      </c>
      <c r="B466" s="2">
        <f>VLOOKUP(A466,Players[Name]:Players[PlayerId],2,FALSE)</f>
        <v>495</v>
      </c>
      <c r="C466" s="16">
        <v>2016</v>
      </c>
      <c r="D466" s="16">
        <v>169</v>
      </c>
      <c r="E466" s="16">
        <v>64</v>
      </c>
      <c r="F466" s="16">
        <v>667</v>
      </c>
      <c r="G466" s="16">
        <v>3</v>
      </c>
      <c r="H466" s="16">
        <v>1</v>
      </c>
      <c r="I466" s="16">
        <v>106.68</v>
      </c>
      <c r="J466" s="2">
        <f>VLOOKUP(Table10[Year],Years[],2,FALSE)</f>
        <v>2</v>
      </c>
      <c r="K46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(495,2,169,106.68,64,667,3,1)</v>
      </c>
    </row>
    <row r="467" spans="1:11" x14ac:dyDescent="0.25">
      <c r="A467" t="s">
        <v>202</v>
      </c>
      <c r="B467" s="2">
        <f>VLOOKUP(A467,Players[Name]:Players[PlayerId],2,FALSE)</f>
        <v>495</v>
      </c>
      <c r="C467" s="16">
        <v>2014</v>
      </c>
      <c r="D467" s="16">
        <v>264</v>
      </c>
      <c r="E467" s="16">
        <v>38</v>
      </c>
      <c r="F467" s="16">
        <v>409</v>
      </c>
      <c r="G467" s="16">
        <v>1</v>
      </c>
      <c r="H467" s="16">
        <v>0</v>
      </c>
      <c r="I467" s="16">
        <v>65.66</v>
      </c>
      <c r="J467" s="2">
        <f>VLOOKUP(Table10[Year],Years[],2,FALSE)</f>
        <v>4</v>
      </c>
      <c r="K46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(495,4,264,65.66,38,409,1,0)</v>
      </c>
    </row>
    <row r="468" spans="1:11" x14ac:dyDescent="0.25">
      <c r="A468" t="s">
        <v>202</v>
      </c>
      <c r="B468" s="2">
        <f>VLOOKUP(A468,Players[Name]:Players[PlayerId],2,FALSE)</f>
        <v>495</v>
      </c>
      <c r="C468" s="16">
        <v>2013</v>
      </c>
      <c r="D468" s="16">
        <v>195</v>
      </c>
      <c r="E468" s="16">
        <v>43</v>
      </c>
      <c r="F468" s="16">
        <v>523</v>
      </c>
      <c r="G468" s="16">
        <v>3</v>
      </c>
      <c r="H468" s="16">
        <v>0</v>
      </c>
      <c r="I468" s="16">
        <v>83.47</v>
      </c>
      <c r="J468" s="2">
        <f>VLOOKUP(Table10[Year],Years[],2,FALSE)</f>
        <v>5</v>
      </c>
      <c r="K46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(495,5,195,83.47,43,523,3,0)</v>
      </c>
    </row>
    <row r="469" spans="1:11" x14ac:dyDescent="0.25">
      <c r="A469" t="s">
        <v>837</v>
      </c>
      <c r="B469" s="2">
        <f>VLOOKUP(A469,Players[Name]:Players[PlayerId],2,FALSE)</f>
        <v>497</v>
      </c>
      <c r="C469" s="16">
        <v>2017</v>
      </c>
      <c r="D469" s="16">
        <v>497</v>
      </c>
      <c r="E469" s="16">
        <v>0</v>
      </c>
      <c r="F469" s="16">
        <v>0</v>
      </c>
      <c r="G469" s="16">
        <v>0</v>
      </c>
      <c r="H469" s="16">
        <v>0</v>
      </c>
      <c r="I469" s="16">
        <v>0</v>
      </c>
      <c r="J469" s="2">
        <f>VLOOKUP(Table10[Year],Years[],2,FALSE)</f>
        <v>1</v>
      </c>
      <c r="K46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(497,1,497,0,0,0,0,0)</v>
      </c>
    </row>
    <row r="470" spans="1:11" x14ac:dyDescent="0.25">
      <c r="A470" t="s">
        <v>924</v>
      </c>
      <c r="B470" s="2">
        <f>VLOOKUP(A470,Players[Name]:Players[PlayerId],2,FALSE)</f>
        <v>500</v>
      </c>
      <c r="C470" s="16">
        <v>2017</v>
      </c>
      <c r="D470" s="16">
        <v>500</v>
      </c>
      <c r="E470" s="16">
        <v>0</v>
      </c>
      <c r="F470" s="16">
        <v>0</v>
      </c>
      <c r="G470" s="16">
        <v>0</v>
      </c>
      <c r="H470" s="16">
        <v>0</v>
      </c>
      <c r="I470" s="16">
        <v>0</v>
      </c>
      <c r="J470" s="2">
        <f>VLOOKUP(Table10[Year],Years[],2,FALSE)</f>
        <v>1</v>
      </c>
      <c r="K47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(500,1,500,0,0,0,0,0)</v>
      </c>
    </row>
    <row r="471" spans="1:11" x14ac:dyDescent="0.25">
      <c r="A471" t="s">
        <v>707</v>
      </c>
      <c r="B471" s="2">
        <f>VLOOKUP(A471,Players[Name]:Players[PlayerId],2,FALSE)</f>
        <v>501</v>
      </c>
      <c r="C471" s="16">
        <v>2017</v>
      </c>
      <c r="D471" s="16">
        <v>501</v>
      </c>
      <c r="E471" s="16">
        <v>0</v>
      </c>
      <c r="F471" s="16">
        <v>0</v>
      </c>
      <c r="G471" s="16">
        <v>0</v>
      </c>
      <c r="H471" s="16">
        <v>0</v>
      </c>
      <c r="I471" s="16">
        <v>1</v>
      </c>
      <c r="J471" s="2">
        <f>VLOOKUP(Table10[Year],Years[],2,FALSE)</f>
        <v>1</v>
      </c>
      <c r="K47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(501,1,501,1,0,0,0,0)</v>
      </c>
    </row>
    <row r="472" spans="1:11" x14ac:dyDescent="0.25">
      <c r="A472" t="s">
        <v>707</v>
      </c>
      <c r="B472" s="2">
        <f>VLOOKUP(A472,Players[Name]:Players[PlayerId],2,FALSE)</f>
        <v>501</v>
      </c>
      <c r="C472" s="16">
        <v>2016</v>
      </c>
      <c r="D472" s="16">
        <v>313</v>
      </c>
      <c r="E472" s="16">
        <v>20</v>
      </c>
      <c r="F472" s="16">
        <v>323</v>
      </c>
      <c r="G472" s="16">
        <v>2</v>
      </c>
      <c r="H472" s="16">
        <v>0</v>
      </c>
      <c r="I472" s="16">
        <v>44.92</v>
      </c>
      <c r="J472" s="2">
        <f>VLOOKUP(Table10[Year],Years[],2,FALSE)</f>
        <v>2</v>
      </c>
      <c r="K47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(501,2,313,44.92,20,323,2,0)</v>
      </c>
    </row>
    <row r="473" spans="1:11" x14ac:dyDescent="0.25">
      <c r="A473" t="s">
        <v>492</v>
      </c>
      <c r="B473" s="2">
        <f>VLOOKUP(A473,Players[Name]:Players[PlayerId],2,FALSE)</f>
        <v>503</v>
      </c>
      <c r="C473" s="16">
        <v>2017</v>
      </c>
      <c r="D473" s="16">
        <v>503</v>
      </c>
      <c r="E473" s="16">
        <v>0</v>
      </c>
      <c r="F473" s="16">
        <v>0</v>
      </c>
      <c r="G473" s="16">
        <v>0</v>
      </c>
      <c r="H473" s="16">
        <v>0</v>
      </c>
      <c r="I473" s="16">
        <v>1</v>
      </c>
      <c r="J473" s="2">
        <f>VLOOKUP(Table10[Year],Years[],2,FALSE)</f>
        <v>1</v>
      </c>
      <c r="K47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(503,1,503,1,0,0,0,0)</v>
      </c>
    </row>
    <row r="474" spans="1:11" x14ac:dyDescent="0.25">
      <c r="A474" t="s">
        <v>877</v>
      </c>
      <c r="B474" s="2">
        <f>VLOOKUP(A474,Players[Name]:Players[PlayerId],2,FALSE)</f>
        <v>504</v>
      </c>
      <c r="C474" s="16">
        <v>2017</v>
      </c>
      <c r="D474" s="16">
        <v>504</v>
      </c>
      <c r="E474" s="16">
        <v>0</v>
      </c>
      <c r="F474" s="16">
        <v>0</v>
      </c>
      <c r="G474" s="16">
        <v>0</v>
      </c>
      <c r="H474" s="16">
        <v>0</v>
      </c>
      <c r="I474" s="16">
        <v>0</v>
      </c>
      <c r="J474" s="2">
        <f>VLOOKUP(Table10[Year],Years[],2,FALSE)</f>
        <v>1</v>
      </c>
      <c r="K47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(504,1,504,0,0,0,0,0)</v>
      </c>
    </row>
    <row r="475" spans="1:11" x14ac:dyDescent="0.25">
      <c r="A475" t="s">
        <v>893</v>
      </c>
      <c r="B475" s="2">
        <f>VLOOKUP(A475,Players[Name]:Players[PlayerId],2,FALSE)</f>
        <v>506</v>
      </c>
      <c r="C475" s="16">
        <v>2017</v>
      </c>
      <c r="D475" s="16">
        <v>506</v>
      </c>
      <c r="E475" s="16">
        <v>0</v>
      </c>
      <c r="F475" s="16">
        <v>0</v>
      </c>
      <c r="G475" s="16">
        <v>0</v>
      </c>
      <c r="H475" s="16">
        <v>0</v>
      </c>
      <c r="I475" s="16">
        <v>1</v>
      </c>
      <c r="J475" s="2">
        <f>VLOOKUP(Table10[Year],Years[],2,FALSE)</f>
        <v>1</v>
      </c>
      <c r="K47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(506,1,506,1,0,0,0,0)</v>
      </c>
    </row>
    <row r="476" spans="1:11" x14ac:dyDescent="0.25">
      <c r="A476" t="s">
        <v>866</v>
      </c>
      <c r="B476" s="2">
        <f>VLOOKUP(A476,Players[Name]:Players[PlayerId],2,FALSE)</f>
        <v>511</v>
      </c>
      <c r="C476" s="16">
        <v>2017</v>
      </c>
      <c r="D476" s="16">
        <v>511</v>
      </c>
      <c r="E476" s="16">
        <v>0</v>
      </c>
      <c r="F476" s="16">
        <v>0</v>
      </c>
      <c r="G476" s="16">
        <v>0</v>
      </c>
      <c r="H476" s="16">
        <v>0</v>
      </c>
      <c r="I476" s="16">
        <v>0</v>
      </c>
      <c r="J476" s="2">
        <f>VLOOKUP(Table10[Year],Years[],2,FALSE)</f>
        <v>1</v>
      </c>
      <c r="K47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(511,1,511,0,0,0,0,0)</v>
      </c>
    </row>
    <row r="477" spans="1:11" x14ac:dyDescent="0.25">
      <c r="A477" t="s">
        <v>491</v>
      </c>
      <c r="B477" s="2">
        <f>VLOOKUP(A477,Players[Name]:Players[PlayerId],2,FALSE)</f>
        <v>512</v>
      </c>
      <c r="C477" s="16">
        <v>2017</v>
      </c>
      <c r="D477" s="16">
        <v>512</v>
      </c>
      <c r="E477" s="16">
        <v>0</v>
      </c>
      <c r="F477" s="16">
        <v>0</v>
      </c>
      <c r="G477" s="16">
        <v>0</v>
      </c>
      <c r="H477" s="16">
        <v>0</v>
      </c>
      <c r="I477" s="16">
        <v>1</v>
      </c>
      <c r="J477" s="2">
        <f>VLOOKUP(Table10[Year],Years[],2,FALSE)</f>
        <v>1</v>
      </c>
      <c r="K47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(512,1,512,1,0,0,0,0)</v>
      </c>
    </row>
    <row r="478" spans="1:11" x14ac:dyDescent="0.25">
      <c r="A478" t="s">
        <v>639</v>
      </c>
      <c r="B478" s="2">
        <f>VLOOKUP(A478,Players[Name]:Players[PlayerId],2,FALSE)</f>
        <v>517</v>
      </c>
      <c r="C478" s="16">
        <v>2017</v>
      </c>
      <c r="D478" s="16">
        <v>517</v>
      </c>
      <c r="E478" s="16">
        <v>0</v>
      </c>
      <c r="F478" s="16">
        <v>0</v>
      </c>
      <c r="G478" s="16">
        <v>0</v>
      </c>
      <c r="H478" s="16">
        <v>0</v>
      </c>
      <c r="I478" s="16">
        <v>0</v>
      </c>
      <c r="J478" s="2">
        <f>VLOOKUP(Table10[Year],Years[],2,FALSE)</f>
        <v>1</v>
      </c>
      <c r="K47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(517,1,517,0,0,0,0,0)</v>
      </c>
    </row>
    <row r="479" spans="1:11" x14ac:dyDescent="0.25">
      <c r="A479" t="s">
        <v>725</v>
      </c>
      <c r="B479" s="2">
        <f>VLOOKUP(A479,Players[Name]:Players[PlayerId],2,FALSE)</f>
        <v>519</v>
      </c>
      <c r="C479" s="16">
        <v>2017</v>
      </c>
      <c r="D479" s="16">
        <v>519</v>
      </c>
      <c r="E479" s="16">
        <v>0</v>
      </c>
      <c r="F479" s="16">
        <v>0</v>
      </c>
      <c r="G479" s="16">
        <v>0</v>
      </c>
      <c r="H479" s="16">
        <v>0</v>
      </c>
      <c r="I479" s="16">
        <v>0</v>
      </c>
      <c r="J479" s="2">
        <f>VLOOKUP(Table10[Year],Years[],2,FALSE)</f>
        <v>1</v>
      </c>
      <c r="K47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(519,1,519,0,0,0,0,0)</v>
      </c>
    </row>
    <row r="480" spans="1:11" x14ac:dyDescent="0.25">
      <c r="A480" t="s">
        <v>1238</v>
      </c>
      <c r="B480" s="2">
        <f>VLOOKUP(A480,Players[Name]:Players[PlayerId],2,FALSE)</f>
        <v>520</v>
      </c>
      <c r="C480" s="16">
        <v>2017</v>
      </c>
      <c r="D480" s="16">
        <v>520</v>
      </c>
      <c r="E480" s="16">
        <v>0</v>
      </c>
      <c r="F480" s="16">
        <v>0</v>
      </c>
      <c r="G480" s="16">
        <v>0</v>
      </c>
      <c r="H480" s="16">
        <v>0</v>
      </c>
      <c r="I480" s="16">
        <v>0</v>
      </c>
      <c r="J480" s="2">
        <f>VLOOKUP(Table10[Year],Years[],2,FALSE)</f>
        <v>1</v>
      </c>
      <c r="K48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(520,1,520,0,0,0,0,0)</v>
      </c>
    </row>
    <row r="481" spans="1:11" x14ac:dyDescent="0.25">
      <c r="A481" t="s">
        <v>99</v>
      </c>
      <c r="B481" s="2">
        <f>VLOOKUP(A481,Players[Name]:Players[PlayerId],2,FALSE)</f>
        <v>525</v>
      </c>
      <c r="C481" s="16">
        <v>2017</v>
      </c>
      <c r="D481" s="16">
        <v>525</v>
      </c>
      <c r="E481" s="16">
        <v>0</v>
      </c>
      <c r="F481" s="16">
        <v>0</v>
      </c>
      <c r="G481" s="16">
        <v>0</v>
      </c>
      <c r="H481" s="16">
        <v>0</v>
      </c>
      <c r="I481" s="16">
        <v>0</v>
      </c>
      <c r="J481" s="2">
        <f>VLOOKUP(Table10[Year],Years[],2,FALSE)</f>
        <v>1</v>
      </c>
      <c r="K48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(525,1,525,0,0,0,0,0)</v>
      </c>
    </row>
    <row r="482" spans="1:11" x14ac:dyDescent="0.25">
      <c r="A482" t="s">
        <v>99</v>
      </c>
      <c r="B482" s="2">
        <f>VLOOKUP(A482,Players[Name]:Players[PlayerId],2,FALSE)</f>
        <v>525</v>
      </c>
      <c r="C482" s="16">
        <v>2016</v>
      </c>
      <c r="D482" s="16">
        <v>284</v>
      </c>
      <c r="E482" s="16">
        <v>33</v>
      </c>
      <c r="F482" s="16">
        <v>369</v>
      </c>
      <c r="G482" s="16">
        <v>2</v>
      </c>
      <c r="H482" s="16">
        <v>0</v>
      </c>
      <c r="I482" s="16">
        <v>59.76</v>
      </c>
      <c r="J482" s="2">
        <f>VLOOKUP(Table10[Year],Years[],2,FALSE)</f>
        <v>2</v>
      </c>
      <c r="K48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(525,2,284,59.76,33,369,2,0)</v>
      </c>
    </row>
    <row r="483" spans="1:11" x14ac:dyDescent="0.25">
      <c r="A483" t="s">
        <v>99</v>
      </c>
      <c r="B483" s="2">
        <f>VLOOKUP(A483,Players[Name]:Players[PlayerId],2,FALSE)</f>
        <v>525</v>
      </c>
      <c r="C483" s="16">
        <v>2015</v>
      </c>
      <c r="D483" s="16">
        <v>272</v>
      </c>
      <c r="E483" s="16">
        <v>37</v>
      </c>
      <c r="F483" s="16">
        <v>238</v>
      </c>
      <c r="G483" s="16">
        <v>1</v>
      </c>
      <c r="H483" s="16">
        <v>0</v>
      </c>
      <c r="I483" s="16">
        <v>52.72</v>
      </c>
      <c r="J483" s="2">
        <f>VLOOKUP(Table10[Year],Years[],2,FALSE)</f>
        <v>3</v>
      </c>
      <c r="K48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(525,3,272,52.72,37,238,1,0)</v>
      </c>
    </row>
    <row r="484" spans="1:11" x14ac:dyDescent="0.25">
      <c r="A484" t="s">
        <v>99</v>
      </c>
      <c r="B484" s="2">
        <f>VLOOKUP(A484,Players[Name]:Players[PlayerId],2,FALSE)</f>
        <v>525</v>
      </c>
      <c r="C484" s="16">
        <v>2014</v>
      </c>
      <c r="D484" s="16">
        <v>91</v>
      </c>
      <c r="E484" s="16">
        <v>62</v>
      </c>
      <c r="F484" s="16">
        <v>778</v>
      </c>
      <c r="G484" s="16">
        <v>7</v>
      </c>
      <c r="H484" s="16">
        <v>1</v>
      </c>
      <c r="I484" s="16">
        <v>134.57</v>
      </c>
      <c r="J484" s="2">
        <f>VLOOKUP(Table10[Year],Years[],2,FALSE)</f>
        <v>4</v>
      </c>
      <c r="K48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(525,4,91,134.57,62,778,7,1)</v>
      </c>
    </row>
    <row r="485" spans="1:11" x14ac:dyDescent="0.25">
      <c r="A485" t="s">
        <v>99</v>
      </c>
      <c r="B485" s="2">
        <f>VLOOKUP(A485,Players[Name]:Players[PlayerId],2,FALSE)</f>
        <v>525</v>
      </c>
      <c r="C485" s="16">
        <v>2013</v>
      </c>
      <c r="D485" s="16">
        <v>108</v>
      </c>
      <c r="E485" s="16">
        <v>47</v>
      </c>
      <c r="F485" s="16">
        <v>631</v>
      </c>
      <c r="G485" s="16">
        <v>8</v>
      </c>
      <c r="H485" s="16">
        <v>1</v>
      </c>
      <c r="I485" s="16">
        <v>120.04</v>
      </c>
      <c r="J485" s="2">
        <f>VLOOKUP(Table10[Year],Years[],2,FALSE)</f>
        <v>5</v>
      </c>
      <c r="K48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(525,5,108,120.04,47,631,8,1)</v>
      </c>
    </row>
    <row r="486" spans="1:11" x14ac:dyDescent="0.25">
      <c r="A486" t="s">
        <v>682</v>
      </c>
      <c r="B486" s="2">
        <f>VLOOKUP(A486,Players[Name]:Players[PlayerId],2,FALSE)</f>
        <v>533</v>
      </c>
      <c r="C486" s="16">
        <v>2017</v>
      </c>
      <c r="D486" s="16">
        <v>533</v>
      </c>
      <c r="E486" s="16">
        <v>0</v>
      </c>
      <c r="F486" s="16">
        <v>0</v>
      </c>
      <c r="G486" s="16">
        <v>0</v>
      </c>
      <c r="H486" s="16">
        <v>0</v>
      </c>
      <c r="I486" s="16">
        <v>1</v>
      </c>
      <c r="J486" s="2">
        <f>VLOOKUP(Table10[Year],Years[],2,FALSE)</f>
        <v>1</v>
      </c>
      <c r="K48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(533,1,533,1,0,0,0,0)</v>
      </c>
    </row>
    <row r="487" spans="1:11" x14ac:dyDescent="0.25">
      <c r="A487" t="s">
        <v>598</v>
      </c>
      <c r="B487" s="2">
        <f>VLOOKUP(A487,Players[Name]:Players[PlayerId],2,FALSE)</f>
        <v>535</v>
      </c>
      <c r="C487" s="16">
        <v>2017</v>
      </c>
      <c r="D487" s="16">
        <v>535</v>
      </c>
      <c r="E487" s="16">
        <v>0</v>
      </c>
      <c r="F487" s="16">
        <v>0</v>
      </c>
      <c r="G487" s="16">
        <v>0</v>
      </c>
      <c r="H487" s="16">
        <v>0</v>
      </c>
      <c r="I487" s="16">
        <v>1</v>
      </c>
      <c r="J487" s="2">
        <f>VLOOKUP(Table10[Year],Years[],2,FALSE)</f>
        <v>1</v>
      </c>
      <c r="K48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(535,1,535,1,0,0,0,0)</v>
      </c>
    </row>
    <row r="488" spans="1:11" x14ac:dyDescent="0.25">
      <c r="A488" t="s">
        <v>598</v>
      </c>
      <c r="B488" s="2">
        <f>VLOOKUP(A488,Players[Name]:Players[PlayerId],2,FALSE)</f>
        <v>535</v>
      </c>
      <c r="C488" s="16">
        <v>2016</v>
      </c>
      <c r="D488" s="16">
        <v>246</v>
      </c>
      <c r="E488" s="16">
        <v>41</v>
      </c>
      <c r="F488" s="16">
        <v>522</v>
      </c>
      <c r="G488" s="16">
        <v>2</v>
      </c>
      <c r="H488" s="16">
        <v>0</v>
      </c>
      <c r="I488" s="16">
        <v>74.180000000000007</v>
      </c>
      <c r="J488" s="2">
        <f>VLOOKUP(Table10[Year],Years[],2,FALSE)</f>
        <v>2</v>
      </c>
      <c r="K48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(535,2,246,74.18,41,522,2,0)</v>
      </c>
    </row>
    <row r="489" spans="1:11" x14ac:dyDescent="0.25">
      <c r="A489" t="s">
        <v>685</v>
      </c>
      <c r="B489" s="2">
        <f>VLOOKUP(A489,Players[Name]:Players[PlayerId],2,FALSE)</f>
        <v>538</v>
      </c>
      <c r="C489" s="16">
        <v>2017</v>
      </c>
      <c r="D489" s="16">
        <v>538</v>
      </c>
      <c r="E489" s="16">
        <v>0</v>
      </c>
      <c r="F489" s="16">
        <v>0</v>
      </c>
      <c r="G489" s="16">
        <v>0</v>
      </c>
      <c r="H489" s="16">
        <v>0</v>
      </c>
      <c r="I489" s="16">
        <v>0</v>
      </c>
      <c r="J489" s="2">
        <f>VLOOKUP(Table10[Year],Years[],2,FALSE)</f>
        <v>1</v>
      </c>
      <c r="K48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(538,1,538,0,0,0,0,0)</v>
      </c>
    </row>
    <row r="490" spans="1:11" x14ac:dyDescent="0.25">
      <c r="A490" t="s">
        <v>672</v>
      </c>
      <c r="B490" s="2">
        <f>VLOOKUP(A490,Players[Name]:Players[PlayerId],2,FALSE)</f>
        <v>544</v>
      </c>
      <c r="C490" s="16">
        <v>2017</v>
      </c>
      <c r="D490" s="16">
        <v>544</v>
      </c>
      <c r="E490" s="16">
        <v>0</v>
      </c>
      <c r="F490" s="16">
        <v>0</v>
      </c>
      <c r="G490" s="16">
        <v>0</v>
      </c>
      <c r="H490" s="16">
        <v>0</v>
      </c>
      <c r="I490" s="16">
        <v>0</v>
      </c>
      <c r="J490" s="2">
        <f>VLOOKUP(Table10[Year],Years[],2,FALSE)</f>
        <v>1</v>
      </c>
      <c r="K49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(544,1,544,0,0,0,0,0)</v>
      </c>
    </row>
    <row r="491" spans="1:11" x14ac:dyDescent="0.25">
      <c r="A491" t="s">
        <v>962</v>
      </c>
      <c r="B491" s="2">
        <f>VLOOKUP(A491,Players[Name]:Players[PlayerId],2,FALSE)</f>
        <v>546</v>
      </c>
      <c r="C491" s="16">
        <v>2017</v>
      </c>
      <c r="D491" s="16">
        <v>546</v>
      </c>
      <c r="E491" s="16">
        <v>0</v>
      </c>
      <c r="F491" s="16">
        <v>0</v>
      </c>
      <c r="G491" s="16">
        <v>0</v>
      </c>
      <c r="H491" s="16">
        <v>0</v>
      </c>
      <c r="I491" s="16">
        <v>0</v>
      </c>
      <c r="J491" s="2">
        <f>VLOOKUP(Table10[Year],Years[],2,FALSE)</f>
        <v>1</v>
      </c>
      <c r="K49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(546,1,546,0,0,0,0,0)</v>
      </c>
    </row>
    <row r="492" spans="1:11" x14ac:dyDescent="0.25">
      <c r="A492" t="s">
        <v>1080</v>
      </c>
      <c r="B492" s="2">
        <f>VLOOKUP(A492,Players[Name]:Players[PlayerId],2,FALSE)</f>
        <v>548</v>
      </c>
      <c r="C492" s="16">
        <v>2017</v>
      </c>
      <c r="D492" s="16">
        <v>548</v>
      </c>
      <c r="E492" s="16">
        <v>0</v>
      </c>
      <c r="F492" s="16">
        <v>0</v>
      </c>
      <c r="G492" s="16">
        <v>0</v>
      </c>
      <c r="H492" s="16">
        <v>0</v>
      </c>
      <c r="I492" s="16">
        <v>1</v>
      </c>
      <c r="J492" s="2">
        <f>VLOOKUP(Table10[Year],Years[],2,FALSE)</f>
        <v>1</v>
      </c>
      <c r="K49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(548,1,548,1,0,0,0,0)</v>
      </c>
    </row>
    <row r="493" spans="1:11" x14ac:dyDescent="0.25">
      <c r="A493" t="s">
        <v>1097</v>
      </c>
      <c r="B493" s="2">
        <f>VLOOKUP(A493,Players[Name]:Players[PlayerId],2,FALSE)</f>
        <v>550</v>
      </c>
      <c r="C493" s="16">
        <v>2017</v>
      </c>
      <c r="D493" s="16">
        <v>550</v>
      </c>
      <c r="E493" s="16">
        <v>0</v>
      </c>
      <c r="F493" s="16">
        <v>0</v>
      </c>
      <c r="G493" s="16">
        <v>0</v>
      </c>
      <c r="H493" s="16">
        <v>0</v>
      </c>
      <c r="I493" s="16">
        <v>0</v>
      </c>
      <c r="J493" s="2">
        <f>VLOOKUP(Table10[Year],Years[],2,FALSE)</f>
        <v>1</v>
      </c>
      <c r="K49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(550,1,550,0,0,0,0,0)</v>
      </c>
    </row>
    <row r="494" spans="1:11" x14ac:dyDescent="0.25">
      <c r="A494" t="s">
        <v>1019</v>
      </c>
      <c r="B494" s="2">
        <f>VLOOKUP(A494,Players[Name]:Players[PlayerId],2,FALSE)</f>
        <v>552</v>
      </c>
      <c r="C494" s="16">
        <v>2017</v>
      </c>
      <c r="D494" s="16">
        <v>552</v>
      </c>
      <c r="E494" s="16">
        <v>0</v>
      </c>
      <c r="F494" s="16">
        <v>0</v>
      </c>
      <c r="G494" s="16">
        <v>0</v>
      </c>
      <c r="H494" s="16">
        <v>0</v>
      </c>
      <c r="I494" s="16">
        <v>0</v>
      </c>
      <c r="J494" s="2">
        <f>VLOOKUP(Table10[Year],Years[],2,FALSE)</f>
        <v>1</v>
      </c>
      <c r="K49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(552,1,552,0,0,0,0,0)</v>
      </c>
    </row>
    <row r="495" spans="1:11" x14ac:dyDescent="0.25">
      <c r="A495" t="s">
        <v>940</v>
      </c>
      <c r="B495" s="2">
        <f>VLOOKUP(A495,Players[Name]:Players[PlayerId],2,FALSE)</f>
        <v>554</v>
      </c>
      <c r="C495" s="16">
        <v>2017</v>
      </c>
      <c r="D495" s="16">
        <v>554</v>
      </c>
      <c r="E495" s="16">
        <v>0</v>
      </c>
      <c r="F495" s="16">
        <v>0</v>
      </c>
      <c r="G495" s="16">
        <v>0</v>
      </c>
      <c r="H495" s="16">
        <v>0</v>
      </c>
      <c r="I495" s="16">
        <v>1</v>
      </c>
      <c r="J495" s="2">
        <f>VLOOKUP(Table10[Year],Years[],2,FALSE)</f>
        <v>1</v>
      </c>
      <c r="K49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(554,1,554,1,0,0,0,0)</v>
      </c>
    </row>
    <row r="496" spans="1:11" x14ac:dyDescent="0.25">
      <c r="A496" t="s">
        <v>689</v>
      </c>
      <c r="B496" s="2">
        <f>VLOOKUP(A496,Players[Name]:Players[PlayerId],2,FALSE)</f>
        <v>557</v>
      </c>
      <c r="C496" s="16">
        <v>2017</v>
      </c>
      <c r="D496" s="16">
        <v>557</v>
      </c>
      <c r="E496" s="16">
        <v>0</v>
      </c>
      <c r="F496" s="16">
        <v>0</v>
      </c>
      <c r="G496" s="16">
        <v>0</v>
      </c>
      <c r="H496" s="16">
        <v>0</v>
      </c>
      <c r="I496" s="16">
        <v>0</v>
      </c>
      <c r="J496" s="2">
        <f>VLOOKUP(Table10[Year],Years[],2,FALSE)</f>
        <v>1</v>
      </c>
      <c r="K49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(557,1,557,0,0,0,0,0)</v>
      </c>
    </row>
    <row r="497" spans="1:11" x14ac:dyDescent="0.25">
      <c r="A497" t="s">
        <v>675</v>
      </c>
      <c r="B497" s="2">
        <f>VLOOKUP(A497,Players[Name]:Players[PlayerId],2,FALSE)</f>
        <v>561</v>
      </c>
      <c r="C497" s="16">
        <v>2017</v>
      </c>
      <c r="D497" s="16">
        <v>561</v>
      </c>
      <c r="E497" s="16">
        <v>0</v>
      </c>
      <c r="F497" s="16">
        <v>0</v>
      </c>
      <c r="G497" s="16">
        <v>0</v>
      </c>
      <c r="H497" s="16">
        <v>0</v>
      </c>
      <c r="I497" s="16">
        <v>1</v>
      </c>
      <c r="J497" s="2">
        <f>VLOOKUP(Table10[Year],Years[],2,FALSE)</f>
        <v>1</v>
      </c>
      <c r="K49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(561,1,561,1,0,0,0,0)</v>
      </c>
    </row>
    <row r="498" spans="1:11" x14ac:dyDescent="0.25">
      <c r="A498" t="s">
        <v>681</v>
      </c>
      <c r="B498" s="2">
        <f>VLOOKUP(A498,Players[Name]:Players[PlayerId],2,FALSE)</f>
        <v>564</v>
      </c>
      <c r="C498" s="16">
        <v>2017</v>
      </c>
      <c r="D498" s="16">
        <v>564</v>
      </c>
      <c r="E498" s="16">
        <v>0</v>
      </c>
      <c r="F498" s="16">
        <v>0</v>
      </c>
      <c r="G498" s="16">
        <v>0</v>
      </c>
      <c r="H498" s="16">
        <v>0</v>
      </c>
      <c r="I498" s="16">
        <v>1</v>
      </c>
      <c r="J498" s="2">
        <f>VLOOKUP(Table10[Year],Years[],2,FALSE)</f>
        <v>1</v>
      </c>
      <c r="K49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(564,1,564,1,0,0,0,0)</v>
      </c>
    </row>
    <row r="499" spans="1:11" x14ac:dyDescent="0.25">
      <c r="A499" t="s">
        <v>870</v>
      </c>
      <c r="B499" s="2">
        <f>VLOOKUP(A499,Players[Name]:Players[PlayerId],2,FALSE)</f>
        <v>568</v>
      </c>
      <c r="C499" s="16">
        <v>2017</v>
      </c>
      <c r="D499" s="16">
        <v>568</v>
      </c>
      <c r="E499" s="16">
        <v>0</v>
      </c>
      <c r="F499" s="16">
        <v>0</v>
      </c>
      <c r="G499" s="16">
        <v>0</v>
      </c>
      <c r="H499" s="16">
        <v>0</v>
      </c>
      <c r="I499" s="16">
        <v>1</v>
      </c>
      <c r="J499" s="2">
        <f>VLOOKUP(Table10[Year],Years[],2,FALSE)</f>
        <v>1</v>
      </c>
      <c r="K49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(568,1,568,1,0,0,0,0)</v>
      </c>
    </row>
    <row r="500" spans="1:11" x14ac:dyDescent="0.25">
      <c r="A500" t="s">
        <v>858</v>
      </c>
      <c r="B500" s="2">
        <f>VLOOKUP(A500,Players[Name]:Players[PlayerId],2,FALSE)</f>
        <v>569</v>
      </c>
      <c r="C500" s="16">
        <v>2017</v>
      </c>
      <c r="D500" s="16">
        <v>569</v>
      </c>
      <c r="E500" s="16">
        <v>0</v>
      </c>
      <c r="F500" s="16">
        <v>0</v>
      </c>
      <c r="G500" s="16">
        <v>0</v>
      </c>
      <c r="H500" s="16">
        <v>0</v>
      </c>
      <c r="I500" s="16">
        <v>0</v>
      </c>
      <c r="J500" s="2">
        <f>VLOOKUP(Table10[Year],Years[],2,FALSE)</f>
        <v>1</v>
      </c>
      <c r="K50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(569,1,569,0,0,0,0,0)</v>
      </c>
    </row>
    <row r="501" spans="1:11" x14ac:dyDescent="0.25">
      <c r="A501" t="s">
        <v>831</v>
      </c>
      <c r="B501" s="2">
        <f>VLOOKUP(A501,Players[Name]:Players[PlayerId],2,FALSE)</f>
        <v>570</v>
      </c>
      <c r="C501" s="16">
        <v>2017</v>
      </c>
      <c r="D501" s="16">
        <v>570</v>
      </c>
      <c r="E501" s="16">
        <v>0</v>
      </c>
      <c r="F501" s="16">
        <v>0</v>
      </c>
      <c r="G501" s="16">
        <v>0</v>
      </c>
      <c r="H501" s="16">
        <v>0</v>
      </c>
      <c r="I501" s="16">
        <v>0</v>
      </c>
      <c r="J501" s="2">
        <f>VLOOKUP(Table10[Year],Years[],2,FALSE)</f>
        <v>1</v>
      </c>
      <c r="K50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(570,1,570,0,0,0,0,0)</v>
      </c>
    </row>
    <row r="502" spans="1:11" x14ac:dyDescent="0.25">
      <c r="A502" t="s">
        <v>869</v>
      </c>
      <c r="B502" s="2">
        <f>VLOOKUP(A502,Players[Name]:Players[PlayerId],2,FALSE)</f>
        <v>573</v>
      </c>
      <c r="C502" s="16">
        <v>2017</v>
      </c>
      <c r="D502" s="16">
        <v>573</v>
      </c>
      <c r="E502" s="16">
        <v>0</v>
      </c>
      <c r="F502" s="16">
        <v>0</v>
      </c>
      <c r="G502" s="16">
        <v>0</v>
      </c>
      <c r="H502" s="16">
        <v>0</v>
      </c>
      <c r="I502" s="16">
        <v>1</v>
      </c>
      <c r="J502" s="2">
        <f>VLOOKUP(Table10[Year],Years[],2,FALSE)</f>
        <v>1</v>
      </c>
      <c r="K50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(573,1,573,1,0,0,0,0)</v>
      </c>
    </row>
    <row r="503" spans="1:11" x14ac:dyDescent="0.25">
      <c r="A503" t="s">
        <v>1033</v>
      </c>
      <c r="B503" s="2">
        <f>VLOOKUP(A503,Players[Name]:Players[PlayerId],2,FALSE)</f>
        <v>575</v>
      </c>
      <c r="C503" s="16">
        <v>2017</v>
      </c>
      <c r="D503" s="16">
        <v>575</v>
      </c>
      <c r="E503" s="16">
        <v>0</v>
      </c>
      <c r="F503" s="16">
        <v>0</v>
      </c>
      <c r="G503" s="16">
        <v>0</v>
      </c>
      <c r="H503" s="16">
        <v>0</v>
      </c>
      <c r="I503" s="16">
        <v>0</v>
      </c>
      <c r="J503" s="2">
        <f>VLOOKUP(Table10[Year],Years[],2,FALSE)</f>
        <v>1</v>
      </c>
      <c r="K50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(575,1,575,0,0,0,0,0)</v>
      </c>
    </row>
    <row r="504" spans="1:11" x14ac:dyDescent="0.25">
      <c r="A504" t="s">
        <v>55</v>
      </c>
      <c r="B504" s="2">
        <f>VLOOKUP(A504,Players[Name]:Players[PlayerId],2,FALSE)</f>
        <v>577</v>
      </c>
      <c r="C504" s="16">
        <v>2017</v>
      </c>
      <c r="D504" s="16">
        <v>577</v>
      </c>
      <c r="E504" s="16">
        <v>0</v>
      </c>
      <c r="F504" s="16">
        <v>0</v>
      </c>
      <c r="G504" s="16">
        <v>0</v>
      </c>
      <c r="H504" s="16">
        <v>0</v>
      </c>
      <c r="I504" s="16">
        <v>0</v>
      </c>
      <c r="J504" s="2">
        <f>VLOOKUP(Table10[Year],Years[],2,FALSE)</f>
        <v>1</v>
      </c>
      <c r="K50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(577,1,577,0,0,0,0,0)</v>
      </c>
    </row>
    <row r="505" spans="1:11" x14ac:dyDescent="0.25">
      <c r="A505" t="s">
        <v>55</v>
      </c>
      <c r="B505" s="2">
        <f>VLOOKUP(A505,Players[Name]:Players[PlayerId],2,FALSE)</f>
        <v>577</v>
      </c>
      <c r="C505" s="16">
        <v>2015</v>
      </c>
      <c r="D505" s="16">
        <v>216</v>
      </c>
      <c r="E505" s="16">
        <v>45</v>
      </c>
      <c r="F505" s="16">
        <v>497</v>
      </c>
      <c r="G505" s="16">
        <v>3</v>
      </c>
      <c r="H505" s="16">
        <v>0</v>
      </c>
      <c r="I505" s="16">
        <v>82.88</v>
      </c>
      <c r="J505" s="2">
        <f>VLOOKUP(Table10[Year],Years[],2,FALSE)</f>
        <v>3</v>
      </c>
      <c r="K50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(577,3,216,82.88,45,497,3,0)</v>
      </c>
    </row>
    <row r="506" spans="1:11" x14ac:dyDescent="0.25">
      <c r="A506" t="s">
        <v>55</v>
      </c>
      <c r="B506" s="2">
        <f>VLOOKUP(A506,Players[Name]:Players[PlayerId],2,FALSE)</f>
        <v>577</v>
      </c>
      <c r="C506" s="16">
        <v>2014</v>
      </c>
      <c r="D506" s="16">
        <v>234</v>
      </c>
      <c r="E506" s="16">
        <v>35</v>
      </c>
      <c r="F506" s="16">
        <v>435</v>
      </c>
      <c r="G506" s="16">
        <v>3</v>
      </c>
      <c r="H506" s="16">
        <v>0</v>
      </c>
      <c r="I506" s="16">
        <v>70.400000000000006</v>
      </c>
      <c r="J506" s="2">
        <f>VLOOKUP(Table10[Year],Years[],2,FALSE)</f>
        <v>4</v>
      </c>
      <c r="K50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(577,4,234,70.4,35,435,3,0)</v>
      </c>
    </row>
    <row r="507" spans="1:11" x14ac:dyDescent="0.25">
      <c r="A507" t="s">
        <v>55</v>
      </c>
      <c r="B507" s="2">
        <f>VLOOKUP(A507,Players[Name]:Players[PlayerId],2,FALSE)</f>
        <v>577</v>
      </c>
      <c r="C507" s="16">
        <v>2013</v>
      </c>
      <c r="D507" s="16">
        <v>180</v>
      </c>
      <c r="E507" s="16">
        <v>52</v>
      </c>
      <c r="F507" s="16">
        <v>597</v>
      </c>
      <c r="G507" s="16">
        <v>3</v>
      </c>
      <c r="H507" s="16">
        <v>1</v>
      </c>
      <c r="I507" s="16">
        <v>94.63</v>
      </c>
      <c r="J507" s="2">
        <f>VLOOKUP(Table10[Year],Years[],2,FALSE)</f>
        <v>5</v>
      </c>
      <c r="K50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(577,5,180,94.63,52,597,3,1)</v>
      </c>
    </row>
    <row r="508" spans="1:11" x14ac:dyDescent="0.25">
      <c r="A508" t="s">
        <v>785</v>
      </c>
      <c r="B508" s="2">
        <f>VLOOKUP(A508,Players[Name]:Players[PlayerId],2,FALSE)</f>
        <v>580</v>
      </c>
      <c r="C508" s="16">
        <v>2017</v>
      </c>
      <c r="D508" s="16">
        <v>580</v>
      </c>
      <c r="E508" s="16">
        <v>0</v>
      </c>
      <c r="F508" s="16">
        <v>0</v>
      </c>
      <c r="G508" s="16">
        <v>0</v>
      </c>
      <c r="H508" s="16">
        <v>0</v>
      </c>
      <c r="I508" s="16">
        <v>0</v>
      </c>
      <c r="J508" s="2">
        <f>VLOOKUP(Table10[Year],Years[],2,FALSE)</f>
        <v>1</v>
      </c>
      <c r="K50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(580,1,580,0,0,0,0,0)</v>
      </c>
    </row>
    <row r="509" spans="1:11" x14ac:dyDescent="0.25">
      <c r="A509" t="s">
        <v>634</v>
      </c>
      <c r="B509" s="2">
        <f>VLOOKUP(A509,Players[Name]:Players[PlayerId],2,FALSE)</f>
        <v>582</v>
      </c>
      <c r="C509" s="16">
        <v>2017</v>
      </c>
      <c r="D509" s="16">
        <v>582</v>
      </c>
      <c r="E509" s="16">
        <v>0</v>
      </c>
      <c r="F509" s="16">
        <v>0</v>
      </c>
      <c r="G509" s="16">
        <v>0</v>
      </c>
      <c r="H509" s="16">
        <v>0</v>
      </c>
      <c r="I509" s="16">
        <v>1</v>
      </c>
      <c r="J509" s="2">
        <f>VLOOKUP(Table10[Year],Years[],2,FALSE)</f>
        <v>1</v>
      </c>
      <c r="K50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(582,1,582,1,0,0,0,0)</v>
      </c>
    </row>
    <row r="510" spans="1:11" x14ac:dyDescent="0.25">
      <c r="A510" t="s">
        <v>947</v>
      </c>
      <c r="B510" s="2">
        <f>VLOOKUP(A510,Players[Name]:Players[PlayerId],2,FALSE)</f>
        <v>586</v>
      </c>
      <c r="C510" s="16">
        <v>2017</v>
      </c>
      <c r="D510" s="16">
        <v>586</v>
      </c>
      <c r="E510" s="16">
        <v>0</v>
      </c>
      <c r="F510" s="16">
        <v>0</v>
      </c>
      <c r="G510" s="16">
        <v>0</v>
      </c>
      <c r="H510" s="16">
        <v>0</v>
      </c>
      <c r="I510" s="16">
        <v>0</v>
      </c>
      <c r="J510" s="2">
        <f>VLOOKUP(Table10[Year],Years[],2,FALSE)</f>
        <v>1</v>
      </c>
      <c r="K51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(586,1,586,0,0,0,0,0)</v>
      </c>
    </row>
    <row r="511" spans="1:11" x14ac:dyDescent="0.25">
      <c r="A511" t="s">
        <v>945</v>
      </c>
      <c r="B511" s="2">
        <f>VLOOKUP(A511,Players[Name]:Players[PlayerId],2,FALSE)</f>
        <v>588</v>
      </c>
      <c r="C511" s="16">
        <v>2017</v>
      </c>
      <c r="D511" s="16">
        <v>588</v>
      </c>
      <c r="E511" s="16">
        <v>0</v>
      </c>
      <c r="F511" s="16">
        <v>0</v>
      </c>
      <c r="G511" s="16">
        <v>0</v>
      </c>
      <c r="H511" s="16">
        <v>0</v>
      </c>
      <c r="I511" s="16">
        <v>0</v>
      </c>
      <c r="J511" s="2">
        <f>VLOOKUP(Table10[Year],Years[],2,FALSE)</f>
        <v>1</v>
      </c>
      <c r="K51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(588,1,588,0,0,0,0,0)</v>
      </c>
    </row>
    <row r="512" spans="1:11" x14ac:dyDescent="0.25">
      <c r="A512" t="s">
        <v>874</v>
      </c>
      <c r="B512" s="2">
        <f>VLOOKUP(A512,Players[Name]:Players[PlayerId],2,FALSE)</f>
        <v>591</v>
      </c>
      <c r="C512" s="16">
        <v>2017</v>
      </c>
      <c r="D512" s="16">
        <v>591</v>
      </c>
      <c r="E512" s="16">
        <v>0</v>
      </c>
      <c r="F512" s="16">
        <v>0</v>
      </c>
      <c r="G512" s="16">
        <v>0</v>
      </c>
      <c r="H512" s="16">
        <v>0</v>
      </c>
      <c r="I512" s="16">
        <v>0</v>
      </c>
      <c r="J512" s="2">
        <f>VLOOKUP(Table10[Year],Years[],2,FALSE)</f>
        <v>1</v>
      </c>
      <c r="K51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(591,1,591,0,0,0,0,0)</v>
      </c>
    </row>
    <row r="513" spans="1:11" x14ac:dyDescent="0.25">
      <c r="A513" t="s">
        <v>873</v>
      </c>
      <c r="B513" s="2">
        <f>VLOOKUP(A513,Players[Name]:Players[PlayerId],2,FALSE)</f>
        <v>601</v>
      </c>
      <c r="C513" s="16">
        <v>2017</v>
      </c>
      <c r="D513" s="16">
        <v>601</v>
      </c>
      <c r="E513" s="16">
        <v>0</v>
      </c>
      <c r="F513" s="16">
        <v>0</v>
      </c>
      <c r="G513" s="16">
        <v>0</v>
      </c>
      <c r="H513" s="16">
        <v>0</v>
      </c>
      <c r="I513" s="16">
        <v>1</v>
      </c>
      <c r="J513" s="2">
        <f>VLOOKUP(Table10[Year],Years[],2,FALSE)</f>
        <v>1</v>
      </c>
      <c r="K51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(601,1,601,1,0,0,0,0)</v>
      </c>
    </row>
    <row r="514" spans="1:11" x14ac:dyDescent="0.25">
      <c r="A514" t="s">
        <v>1062</v>
      </c>
      <c r="B514" s="2">
        <f>VLOOKUP(A514,Players[Name]:Players[PlayerId],2,FALSE)</f>
        <v>603</v>
      </c>
      <c r="C514" s="16">
        <v>2017</v>
      </c>
      <c r="D514" s="16">
        <v>603</v>
      </c>
      <c r="E514" s="16">
        <v>0</v>
      </c>
      <c r="F514" s="16">
        <v>0</v>
      </c>
      <c r="G514" s="16">
        <v>0</v>
      </c>
      <c r="H514" s="16">
        <v>0</v>
      </c>
      <c r="I514" s="16">
        <v>0</v>
      </c>
      <c r="J514" s="2">
        <f>VLOOKUP(Table10[Year],Years[],2,FALSE)</f>
        <v>1</v>
      </c>
      <c r="K51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(603,1,603,0,0,0,0,0)</v>
      </c>
    </row>
    <row r="515" spans="1:11" x14ac:dyDescent="0.25">
      <c r="A515" t="s">
        <v>643</v>
      </c>
      <c r="B515" s="2">
        <f>VLOOKUP(A515,Players[Name]:Players[PlayerId],2,FALSE)</f>
        <v>604</v>
      </c>
      <c r="C515" s="16">
        <v>2017</v>
      </c>
      <c r="D515" s="16">
        <v>604</v>
      </c>
      <c r="E515" s="16">
        <v>0</v>
      </c>
      <c r="F515" s="16">
        <v>0</v>
      </c>
      <c r="G515" s="16">
        <v>0</v>
      </c>
      <c r="H515" s="16">
        <v>0</v>
      </c>
      <c r="I515" s="16">
        <v>1</v>
      </c>
      <c r="J515" s="2">
        <f>VLOOKUP(Table10[Year],Years[],2,FALSE)</f>
        <v>1</v>
      </c>
      <c r="K51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(604,1,604,1,0,0,0,0)</v>
      </c>
    </row>
    <row r="516" spans="1:11" x14ac:dyDescent="0.25">
      <c r="A516" t="s">
        <v>1197</v>
      </c>
      <c r="B516" s="2">
        <f>VLOOKUP(A516,Players[Name]:Players[PlayerId],2,FALSE)</f>
        <v>605</v>
      </c>
      <c r="C516" s="16">
        <v>2017</v>
      </c>
      <c r="D516" s="16">
        <v>605</v>
      </c>
      <c r="E516" s="16">
        <v>0</v>
      </c>
      <c r="F516" s="16">
        <v>0</v>
      </c>
      <c r="G516" s="16">
        <v>0</v>
      </c>
      <c r="H516" s="16">
        <v>0</v>
      </c>
      <c r="I516" s="16">
        <v>0</v>
      </c>
      <c r="J516" s="2">
        <f>VLOOKUP(Table10[Year],Years[],2,FALSE)</f>
        <v>1</v>
      </c>
      <c r="K51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(605,1,605,0,0,0,0,0)</v>
      </c>
    </row>
    <row r="517" spans="1:11" x14ac:dyDescent="0.25">
      <c r="A517" t="s">
        <v>630</v>
      </c>
      <c r="B517" s="2">
        <f>VLOOKUP(A517,Players[Name]:Players[PlayerId],2,FALSE)</f>
        <v>607</v>
      </c>
      <c r="C517" s="16">
        <v>2017</v>
      </c>
      <c r="D517" s="16">
        <v>607</v>
      </c>
      <c r="E517" s="16">
        <v>0</v>
      </c>
      <c r="F517" s="16">
        <v>0</v>
      </c>
      <c r="G517" s="16">
        <v>0</v>
      </c>
      <c r="H517" s="16">
        <v>0</v>
      </c>
      <c r="I517" s="16">
        <v>1</v>
      </c>
      <c r="J517" s="2">
        <f>VLOOKUP(Table10[Year],Years[],2,FALSE)</f>
        <v>1</v>
      </c>
      <c r="K51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(607,1,607,1,0,0,0,0)</v>
      </c>
    </row>
    <row r="518" spans="1:11" x14ac:dyDescent="0.25">
      <c r="A518" t="s">
        <v>1014</v>
      </c>
      <c r="B518" s="2">
        <f>VLOOKUP(A518,Players[Name]:Players[PlayerId],2,FALSE)</f>
        <v>609</v>
      </c>
      <c r="C518" s="16">
        <v>2017</v>
      </c>
      <c r="D518" s="16">
        <v>609</v>
      </c>
      <c r="E518" s="16">
        <v>0</v>
      </c>
      <c r="F518" s="16">
        <v>0</v>
      </c>
      <c r="G518" s="16">
        <v>0</v>
      </c>
      <c r="H518" s="16">
        <v>0</v>
      </c>
      <c r="I518" s="16">
        <v>1</v>
      </c>
      <c r="J518" s="2">
        <f>VLOOKUP(Table10[Year],Years[],2,FALSE)</f>
        <v>1</v>
      </c>
      <c r="K51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(609,1,609,1,0,0,0,0)</v>
      </c>
    </row>
    <row r="519" spans="1:11" x14ac:dyDescent="0.25">
      <c r="A519" t="s">
        <v>1081</v>
      </c>
      <c r="B519" s="2">
        <f>VLOOKUP(A519,Players[Name]:Players[PlayerId],2,FALSE)</f>
        <v>610</v>
      </c>
      <c r="C519" s="16">
        <v>2017</v>
      </c>
      <c r="D519" s="16">
        <v>610</v>
      </c>
      <c r="E519" s="16">
        <v>0</v>
      </c>
      <c r="F519" s="16">
        <v>0</v>
      </c>
      <c r="G519" s="16">
        <v>0</v>
      </c>
      <c r="H519" s="16">
        <v>0</v>
      </c>
      <c r="I519" s="16">
        <v>0</v>
      </c>
      <c r="J519" s="2">
        <f>VLOOKUP(Table10[Year],Years[],2,FALSE)</f>
        <v>1</v>
      </c>
      <c r="K51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(610,1,610,0,0,0,0,0)</v>
      </c>
    </row>
    <row r="520" spans="1:11" x14ac:dyDescent="0.25">
      <c r="A520" t="s">
        <v>631</v>
      </c>
      <c r="B520" s="2">
        <f>VLOOKUP(A520,Players[Name]:Players[PlayerId],2,FALSE)</f>
        <v>616</v>
      </c>
      <c r="C520" s="16">
        <v>2017</v>
      </c>
      <c r="D520" s="16">
        <v>616</v>
      </c>
      <c r="E520" s="16">
        <v>0</v>
      </c>
      <c r="F520" s="16">
        <v>0</v>
      </c>
      <c r="G520" s="16">
        <v>0</v>
      </c>
      <c r="H520" s="16">
        <v>0</v>
      </c>
      <c r="I520" s="16">
        <v>1</v>
      </c>
      <c r="J520" s="2">
        <f>VLOOKUP(Table10[Year],Years[],2,FALSE)</f>
        <v>1</v>
      </c>
      <c r="K52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(616,1,616,1,0,0,0,0)</v>
      </c>
    </row>
    <row r="521" spans="1:11" x14ac:dyDescent="0.25">
      <c r="A521" t="s">
        <v>788</v>
      </c>
      <c r="B521" s="2">
        <f>VLOOKUP(A521,Players[Name]:Players[PlayerId],2,FALSE)</f>
        <v>617</v>
      </c>
      <c r="C521" s="16">
        <v>2017</v>
      </c>
      <c r="D521" s="16">
        <v>617</v>
      </c>
      <c r="E521" s="16">
        <v>0</v>
      </c>
      <c r="F521" s="16">
        <v>0</v>
      </c>
      <c r="G521" s="16">
        <v>0</v>
      </c>
      <c r="H521" s="16">
        <v>0</v>
      </c>
      <c r="I521" s="16">
        <v>0</v>
      </c>
      <c r="J521" s="2">
        <f>VLOOKUP(Table10[Year],Years[],2,FALSE)</f>
        <v>1</v>
      </c>
      <c r="K52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(617,1,617,0,0,0,0,0)</v>
      </c>
    </row>
    <row r="522" spans="1:11" x14ac:dyDescent="0.25">
      <c r="A522" t="s">
        <v>923</v>
      </c>
      <c r="B522" s="2">
        <f>VLOOKUP(A522,Players[Name]:Players[PlayerId],2,FALSE)</f>
        <v>620</v>
      </c>
      <c r="C522" s="16">
        <v>2017</v>
      </c>
      <c r="D522" s="16">
        <v>620</v>
      </c>
      <c r="E522" s="16">
        <v>0</v>
      </c>
      <c r="F522" s="16">
        <v>0</v>
      </c>
      <c r="G522" s="16">
        <v>0</v>
      </c>
      <c r="H522" s="16">
        <v>0</v>
      </c>
      <c r="I522" s="16">
        <v>0</v>
      </c>
      <c r="J522" s="2">
        <f>VLOOKUP(Table10[Year],Years[],2,FALSE)</f>
        <v>1</v>
      </c>
      <c r="K52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(620,1,620,0,0,0,0,0)</v>
      </c>
    </row>
    <row r="523" spans="1:11" x14ac:dyDescent="0.25">
      <c r="A523" t="s">
        <v>1111</v>
      </c>
      <c r="B523" s="2">
        <f>VLOOKUP(A523,Players[Name]:Players[PlayerId],2,FALSE)</f>
        <v>621</v>
      </c>
      <c r="C523" s="16">
        <v>2017</v>
      </c>
      <c r="D523" s="16">
        <v>621</v>
      </c>
      <c r="E523" s="16">
        <v>0</v>
      </c>
      <c r="F523" s="16">
        <v>0</v>
      </c>
      <c r="G523" s="16">
        <v>0</v>
      </c>
      <c r="H523" s="16">
        <v>0</v>
      </c>
      <c r="I523" s="16">
        <v>0</v>
      </c>
      <c r="J523" s="2">
        <f>VLOOKUP(Table10[Year],Years[],2,FALSE)</f>
        <v>1</v>
      </c>
      <c r="K52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(621,1,621,0,0,0,0,0)</v>
      </c>
    </row>
    <row r="524" spans="1:11" x14ac:dyDescent="0.25">
      <c r="A524" t="s">
        <v>803</v>
      </c>
      <c r="B524" s="2">
        <f>VLOOKUP(A524,Players[Name]:Players[PlayerId],2,FALSE)</f>
        <v>622</v>
      </c>
      <c r="C524" s="16">
        <v>2017</v>
      </c>
      <c r="D524" s="16">
        <v>622</v>
      </c>
      <c r="E524" s="16">
        <v>0</v>
      </c>
      <c r="F524" s="16">
        <v>0</v>
      </c>
      <c r="G524" s="16">
        <v>0</v>
      </c>
      <c r="H524" s="16">
        <v>0</v>
      </c>
      <c r="I524" s="16">
        <v>0</v>
      </c>
      <c r="J524" s="2">
        <f>VLOOKUP(Table10[Year],Years[],2,FALSE)</f>
        <v>1</v>
      </c>
      <c r="K52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(622,1,622,0,0,0,0,0)</v>
      </c>
    </row>
    <row r="525" spans="1:11" x14ac:dyDescent="0.25">
      <c r="A525" t="s">
        <v>645</v>
      </c>
      <c r="B525" s="2">
        <f>VLOOKUP(A525,Players[Name]:Players[PlayerId],2,FALSE)</f>
        <v>623</v>
      </c>
      <c r="C525" s="16">
        <v>2017</v>
      </c>
      <c r="D525" s="16">
        <v>623</v>
      </c>
      <c r="E525" s="16">
        <v>0</v>
      </c>
      <c r="F525" s="16">
        <v>0</v>
      </c>
      <c r="G525" s="16">
        <v>0</v>
      </c>
      <c r="H525" s="16">
        <v>0</v>
      </c>
      <c r="I525" s="16">
        <v>0</v>
      </c>
      <c r="J525" s="2">
        <f>VLOOKUP(Table10[Year],Years[],2,FALSE)</f>
        <v>1</v>
      </c>
      <c r="K52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(623,1,623,0,0,0,0,0)</v>
      </c>
    </row>
    <row r="526" spans="1:11" x14ac:dyDescent="0.25">
      <c r="A526" t="s">
        <v>638</v>
      </c>
      <c r="B526" s="2">
        <f>VLOOKUP(A526,Players[Name]:Players[PlayerId],2,FALSE)</f>
        <v>625</v>
      </c>
      <c r="C526" s="16">
        <v>2017</v>
      </c>
      <c r="D526" s="16">
        <v>625</v>
      </c>
      <c r="E526" s="16">
        <v>0</v>
      </c>
      <c r="F526" s="16">
        <v>0</v>
      </c>
      <c r="G526" s="16">
        <v>0</v>
      </c>
      <c r="H526" s="16">
        <v>0</v>
      </c>
      <c r="I526" s="16">
        <v>0</v>
      </c>
      <c r="J526" s="2">
        <f>VLOOKUP(Table10[Year],Years[],2,FALSE)</f>
        <v>1</v>
      </c>
      <c r="K52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(625,1,625,0,0,0,0,0)</v>
      </c>
    </row>
    <row r="527" spans="1:11" x14ac:dyDescent="0.25">
      <c r="A527" t="s">
        <v>642</v>
      </c>
      <c r="B527" s="2">
        <f>VLOOKUP(A527,Players[Name]:Players[PlayerId],2,FALSE)</f>
        <v>627</v>
      </c>
      <c r="C527" s="16">
        <v>2017</v>
      </c>
      <c r="D527" s="16">
        <v>627</v>
      </c>
      <c r="E527" s="16">
        <v>0</v>
      </c>
      <c r="F527" s="16">
        <v>0</v>
      </c>
      <c r="G527" s="16">
        <v>0</v>
      </c>
      <c r="H527" s="16">
        <v>0</v>
      </c>
      <c r="I527" s="16">
        <v>1</v>
      </c>
      <c r="J527" s="2">
        <f>VLOOKUP(Table10[Year],Years[],2,FALSE)</f>
        <v>1</v>
      </c>
      <c r="K52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(627,1,627,1,0,0,0,0)</v>
      </c>
    </row>
    <row r="528" spans="1:11" x14ac:dyDescent="0.25">
      <c r="A528" t="s">
        <v>641</v>
      </c>
      <c r="B528" s="2">
        <f>VLOOKUP(A528,Players[Name]:Players[PlayerId],2,FALSE)</f>
        <v>628</v>
      </c>
      <c r="C528" s="16">
        <v>2017</v>
      </c>
      <c r="D528" s="16">
        <v>628</v>
      </c>
      <c r="E528" s="16">
        <v>0</v>
      </c>
      <c r="F528" s="16">
        <v>0</v>
      </c>
      <c r="G528" s="16">
        <v>0</v>
      </c>
      <c r="H528" s="16">
        <v>0</v>
      </c>
      <c r="I528" s="16">
        <v>0</v>
      </c>
      <c r="J528" s="2">
        <f>VLOOKUP(Table10[Year],Years[],2,FALSE)</f>
        <v>1</v>
      </c>
      <c r="K52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(628,1,628,0,0,0,0,0)</v>
      </c>
    </row>
    <row r="529" spans="1:11" x14ac:dyDescent="0.25">
      <c r="A529" t="s">
        <v>640</v>
      </c>
      <c r="B529" s="2">
        <f>VLOOKUP(A529,Players[Name]:Players[PlayerId],2,FALSE)</f>
        <v>632</v>
      </c>
      <c r="C529" s="16">
        <v>2017</v>
      </c>
      <c r="D529" s="16">
        <v>632</v>
      </c>
      <c r="E529" s="16">
        <v>0</v>
      </c>
      <c r="F529" s="16">
        <v>0</v>
      </c>
      <c r="G529" s="16">
        <v>0</v>
      </c>
      <c r="H529" s="16">
        <v>0</v>
      </c>
      <c r="I529" s="16">
        <v>0</v>
      </c>
      <c r="J529" s="2">
        <f>VLOOKUP(Table10[Year],Years[],2,FALSE)</f>
        <v>1</v>
      </c>
      <c r="K52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(632,1,632,0,0,0,0,0)</v>
      </c>
    </row>
    <row r="530" spans="1:11" x14ac:dyDescent="0.25">
      <c r="A530" t="s">
        <v>1068</v>
      </c>
      <c r="B530" s="2">
        <f>VLOOKUP(A530,Players[Name]:Players[PlayerId],2,FALSE)</f>
        <v>634</v>
      </c>
      <c r="C530" s="16">
        <v>2017</v>
      </c>
      <c r="D530" s="16">
        <v>634</v>
      </c>
      <c r="E530" s="16">
        <v>0</v>
      </c>
      <c r="F530" s="16">
        <v>0</v>
      </c>
      <c r="G530" s="16">
        <v>0</v>
      </c>
      <c r="H530" s="16">
        <v>0</v>
      </c>
      <c r="I530" s="16">
        <v>0</v>
      </c>
      <c r="J530" s="2">
        <f>VLOOKUP(Table10[Year],Years[],2,FALSE)</f>
        <v>1</v>
      </c>
      <c r="K53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(634,1,634,0,0,0,0,0)</v>
      </c>
    </row>
    <row r="531" spans="1:11" x14ac:dyDescent="0.25">
      <c r="A531" t="s">
        <v>1102</v>
      </c>
      <c r="B531" s="2">
        <f>VLOOKUP(A531,Players[Name]:Players[PlayerId],2,FALSE)</f>
        <v>635</v>
      </c>
      <c r="C531" s="16">
        <v>2017</v>
      </c>
      <c r="D531" s="16">
        <v>635</v>
      </c>
      <c r="E531" s="16">
        <v>0</v>
      </c>
      <c r="F531" s="16">
        <v>0</v>
      </c>
      <c r="G531" s="16">
        <v>0</v>
      </c>
      <c r="H531" s="16">
        <v>0</v>
      </c>
      <c r="I531" s="16">
        <v>1</v>
      </c>
      <c r="J531" s="2">
        <f>VLOOKUP(Table10[Year],Years[],2,FALSE)</f>
        <v>1</v>
      </c>
      <c r="K53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(635,1,635,1,0,0,0,0)</v>
      </c>
    </row>
    <row r="532" spans="1:11" x14ac:dyDescent="0.25">
      <c r="A532" t="s">
        <v>931</v>
      </c>
      <c r="B532" s="2">
        <f>VLOOKUP(A532,Players[Name]:Players[PlayerId],2,FALSE)</f>
        <v>637</v>
      </c>
      <c r="C532" s="16">
        <v>2017</v>
      </c>
      <c r="D532" s="16">
        <v>637</v>
      </c>
      <c r="E532" s="16">
        <v>0</v>
      </c>
      <c r="F532" s="16">
        <v>0</v>
      </c>
      <c r="G532" s="16">
        <v>0</v>
      </c>
      <c r="H532" s="16">
        <v>0</v>
      </c>
      <c r="I532" s="16">
        <v>0</v>
      </c>
      <c r="J532" s="2">
        <f>VLOOKUP(Table10[Year],Years[],2,FALSE)</f>
        <v>1</v>
      </c>
      <c r="K53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(637,1,637,0,0,0,0,0)</v>
      </c>
    </row>
    <row r="533" spans="1:11" x14ac:dyDescent="0.25">
      <c r="A533" t="s">
        <v>775</v>
      </c>
      <c r="B533" s="2">
        <f>VLOOKUP(A533,Players[Name]:Players[PlayerId],2,FALSE)</f>
        <v>638</v>
      </c>
      <c r="C533" s="16">
        <v>2017</v>
      </c>
      <c r="D533" s="16">
        <v>638</v>
      </c>
      <c r="E533" s="16">
        <v>0</v>
      </c>
      <c r="F533" s="16">
        <v>0</v>
      </c>
      <c r="G533" s="16">
        <v>0</v>
      </c>
      <c r="H533" s="16">
        <v>0</v>
      </c>
      <c r="I533" s="16">
        <v>0</v>
      </c>
      <c r="J533" s="2">
        <f>VLOOKUP(Table10[Year],Years[],2,FALSE)</f>
        <v>1</v>
      </c>
      <c r="K53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(638,1,638,0,0,0,0,0)</v>
      </c>
    </row>
    <row r="534" spans="1:11" x14ac:dyDescent="0.25">
      <c r="A534" t="s">
        <v>944</v>
      </c>
      <c r="B534" s="2">
        <f>VLOOKUP(A534,Players[Name]:Players[PlayerId],2,FALSE)</f>
        <v>640</v>
      </c>
      <c r="C534" s="16">
        <v>2017</v>
      </c>
      <c r="D534" s="16">
        <v>640</v>
      </c>
      <c r="E534" s="16">
        <v>0</v>
      </c>
      <c r="F534" s="16">
        <v>0</v>
      </c>
      <c r="G534" s="16">
        <v>0</v>
      </c>
      <c r="H534" s="16">
        <v>0</v>
      </c>
      <c r="I534" s="16">
        <v>1</v>
      </c>
      <c r="J534" s="2">
        <f>VLOOKUP(Table10[Year],Years[],2,FALSE)</f>
        <v>1</v>
      </c>
      <c r="K53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(640,1,640,1,0,0,0,0)</v>
      </c>
    </row>
    <row r="535" spans="1:11" x14ac:dyDescent="0.25">
      <c r="A535" t="s">
        <v>944</v>
      </c>
      <c r="B535" s="2">
        <f>VLOOKUP(A535,Players[Name]:Players[PlayerId],2,FALSE)</f>
        <v>640</v>
      </c>
      <c r="C535" s="16">
        <v>2016</v>
      </c>
      <c r="D535" s="16">
        <v>367</v>
      </c>
      <c r="E535" s="16">
        <v>14</v>
      </c>
      <c r="F535" s="16">
        <v>162</v>
      </c>
      <c r="G535" s="16">
        <v>2</v>
      </c>
      <c r="H535" s="16">
        <v>2</v>
      </c>
      <c r="I535" s="16">
        <v>28.48</v>
      </c>
      <c r="J535" s="2">
        <f>VLOOKUP(Table10[Year],Years[],2,FALSE)</f>
        <v>2</v>
      </c>
      <c r="K53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(640,2,367,28.48,14,162,2,2)</v>
      </c>
    </row>
    <row r="536" spans="1:11" x14ac:dyDescent="0.25">
      <c r="A536" t="s">
        <v>1198</v>
      </c>
      <c r="B536" s="2">
        <f>VLOOKUP(A536,Players[Name]:Players[PlayerId],2,FALSE)</f>
        <v>641</v>
      </c>
      <c r="C536" s="16">
        <v>2017</v>
      </c>
      <c r="D536" s="16">
        <v>641</v>
      </c>
      <c r="E536" s="16">
        <v>0</v>
      </c>
      <c r="F536" s="16">
        <v>0</v>
      </c>
      <c r="G536" s="16">
        <v>0</v>
      </c>
      <c r="H536" s="16">
        <v>0</v>
      </c>
      <c r="I536" s="16">
        <v>0</v>
      </c>
      <c r="J536" s="2">
        <f>VLOOKUP(Table10[Year],Years[],2,FALSE)</f>
        <v>1</v>
      </c>
      <c r="K53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(641,1,641,0,0,0,0,0)</v>
      </c>
    </row>
    <row r="537" spans="1:11" x14ac:dyDescent="0.25">
      <c r="A537" t="s">
        <v>1134</v>
      </c>
      <c r="B537" s="2">
        <f>VLOOKUP(A537,Players[Name]:Players[PlayerId],2,FALSE)</f>
        <v>643</v>
      </c>
      <c r="C537" s="16">
        <v>2017</v>
      </c>
      <c r="D537" s="16">
        <v>643</v>
      </c>
      <c r="E537" s="16">
        <v>0</v>
      </c>
      <c r="F537" s="16">
        <v>0</v>
      </c>
      <c r="G537" s="16">
        <v>0</v>
      </c>
      <c r="H537" s="16">
        <v>0</v>
      </c>
      <c r="I537" s="16">
        <v>0</v>
      </c>
      <c r="J537" s="2">
        <f>VLOOKUP(Table10[Year],Years[],2,FALSE)</f>
        <v>1</v>
      </c>
      <c r="K53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(643,1,643,0,0,0,0,0)</v>
      </c>
    </row>
    <row r="538" spans="1:11" x14ac:dyDescent="0.25">
      <c r="A538" t="s">
        <v>1232</v>
      </c>
      <c r="B538" s="2">
        <f>VLOOKUP(A538,Players[Name]:Players[PlayerId],2,FALSE)</f>
        <v>649</v>
      </c>
      <c r="C538" s="16">
        <v>2017</v>
      </c>
      <c r="D538" s="16">
        <v>649</v>
      </c>
      <c r="E538" s="16">
        <v>0</v>
      </c>
      <c r="F538" s="16">
        <v>0</v>
      </c>
      <c r="G538" s="16">
        <v>0</v>
      </c>
      <c r="H538" s="16">
        <v>0</v>
      </c>
      <c r="I538" s="16">
        <v>1</v>
      </c>
      <c r="J538" s="2">
        <f>VLOOKUP(Table10[Year],Years[],2,FALSE)</f>
        <v>1</v>
      </c>
      <c r="K53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(649,1,649,1,0,0,0,0)</v>
      </c>
    </row>
    <row r="539" spans="1:11" x14ac:dyDescent="0.25">
      <c r="A539" t="s">
        <v>1184</v>
      </c>
      <c r="B539" s="2">
        <f>VLOOKUP(A539,Players[Name]:Players[PlayerId],2,FALSE)</f>
        <v>651</v>
      </c>
      <c r="C539" s="16">
        <v>2017</v>
      </c>
      <c r="D539" s="16">
        <v>651</v>
      </c>
      <c r="E539" s="16">
        <v>0</v>
      </c>
      <c r="F539" s="16">
        <v>0</v>
      </c>
      <c r="G539" s="16">
        <v>0</v>
      </c>
      <c r="H539" s="16">
        <v>0</v>
      </c>
      <c r="I539" s="16">
        <v>1</v>
      </c>
      <c r="J539" s="2">
        <f>VLOOKUP(Table10[Year],Years[],2,FALSE)</f>
        <v>1</v>
      </c>
      <c r="K53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(651,1,651,1,0,0,0,0)</v>
      </c>
    </row>
    <row r="540" spans="1:11" x14ac:dyDescent="0.25">
      <c r="A540" t="s">
        <v>1184</v>
      </c>
      <c r="B540" s="2">
        <f>VLOOKUP(A540,Players[Name]:Players[PlayerId],2,FALSE)</f>
        <v>651</v>
      </c>
      <c r="C540" s="16">
        <v>2016</v>
      </c>
      <c r="D540" s="16">
        <v>373</v>
      </c>
      <c r="E540" s="16">
        <v>9</v>
      </c>
      <c r="F540" s="16">
        <v>140</v>
      </c>
      <c r="G540" s="16">
        <v>2</v>
      </c>
      <c r="H540" s="16">
        <v>0</v>
      </c>
      <c r="I540" s="16">
        <v>27.46</v>
      </c>
      <c r="J540" s="2">
        <f>VLOOKUP(Table10[Year],Years[],2,FALSE)</f>
        <v>2</v>
      </c>
      <c r="K54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(651,2,373,27.46,9,140,2,0)</v>
      </c>
    </row>
    <row r="541" spans="1:11" x14ac:dyDescent="0.25">
      <c r="A541" t="s">
        <v>341</v>
      </c>
      <c r="B541" s="2">
        <f>VLOOKUP(A541,Players[Name]:Players[PlayerId],2,FALSE)</f>
        <v>652</v>
      </c>
      <c r="C541" s="16">
        <v>2017</v>
      </c>
      <c r="D541" s="16">
        <v>652</v>
      </c>
      <c r="E541" s="16">
        <v>0</v>
      </c>
      <c r="F541" s="16">
        <v>0</v>
      </c>
      <c r="G541" s="16">
        <v>0</v>
      </c>
      <c r="H541" s="16">
        <v>0</v>
      </c>
      <c r="I541" s="16">
        <v>1</v>
      </c>
      <c r="J541" s="2">
        <f>VLOOKUP(Table10[Year],Years[],2,FALSE)</f>
        <v>1</v>
      </c>
      <c r="K54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(652,1,652,1,0,0,0,0)</v>
      </c>
    </row>
    <row r="542" spans="1:11" x14ac:dyDescent="0.25">
      <c r="A542" t="s">
        <v>341</v>
      </c>
      <c r="B542" s="2">
        <f>VLOOKUP(A542,Players[Name]:Players[PlayerId],2,FALSE)</f>
        <v>652</v>
      </c>
      <c r="C542" s="16">
        <v>2014</v>
      </c>
      <c r="D542" s="16">
        <v>1514</v>
      </c>
      <c r="E542" s="16">
        <v>17</v>
      </c>
      <c r="F542" s="16">
        <v>193</v>
      </c>
      <c r="G542" s="16">
        <v>1</v>
      </c>
      <c r="H542" s="16">
        <v>1</v>
      </c>
      <c r="I542" s="16">
        <v>30.52</v>
      </c>
      <c r="J542" s="2">
        <f>VLOOKUP(Table10[Year],Years[],2,FALSE)</f>
        <v>4</v>
      </c>
      <c r="K54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(652,4,1514,30.52,17,193,1,1)</v>
      </c>
    </row>
    <row r="543" spans="1:11" x14ac:dyDescent="0.25">
      <c r="A543" t="s">
        <v>633</v>
      </c>
      <c r="B543" s="2">
        <f>VLOOKUP(A543,Players[Name]:Players[PlayerId],2,FALSE)</f>
        <v>654</v>
      </c>
      <c r="C543" s="16">
        <v>2017</v>
      </c>
      <c r="D543" s="16">
        <v>654</v>
      </c>
      <c r="E543" s="16">
        <v>0</v>
      </c>
      <c r="F543" s="16">
        <v>0</v>
      </c>
      <c r="G543" s="16">
        <v>0</v>
      </c>
      <c r="H543" s="16">
        <v>0</v>
      </c>
      <c r="I543" s="16">
        <v>1</v>
      </c>
      <c r="J543" s="2">
        <f>VLOOKUP(Table10[Year],Years[],2,FALSE)</f>
        <v>1</v>
      </c>
      <c r="K54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(654,1,654,1,0,0,0,0)</v>
      </c>
    </row>
    <row r="544" spans="1:11" x14ac:dyDescent="0.25">
      <c r="A544" t="s">
        <v>764</v>
      </c>
      <c r="B544" s="2">
        <f>VLOOKUP(A544,Players[Name]:Players[PlayerId],2,FALSE)</f>
        <v>655</v>
      </c>
      <c r="C544" s="16">
        <v>2017</v>
      </c>
      <c r="D544" s="16">
        <v>655</v>
      </c>
      <c r="E544" s="16">
        <v>0</v>
      </c>
      <c r="F544" s="16">
        <v>0</v>
      </c>
      <c r="G544" s="16">
        <v>0</v>
      </c>
      <c r="H544" s="16">
        <v>0</v>
      </c>
      <c r="I544" s="16">
        <v>0</v>
      </c>
      <c r="J544" s="2">
        <f>VLOOKUP(Table10[Year],Years[],2,FALSE)</f>
        <v>1</v>
      </c>
      <c r="K54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(655,1,655,0,0,0,0,0)</v>
      </c>
    </row>
    <row r="545" spans="1:11" x14ac:dyDescent="0.25">
      <c r="A545" t="s">
        <v>1208</v>
      </c>
      <c r="B545" s="2">
        <f>VLOOKUP(A545,Players[Name]:Players[PlayerId],2,FALSE)</f>
        <v>657</v>
      </c>
      <c r="C545" s="16">
        <v>2017</v>
      </c>
      <c r="D545" s="16">
        <v>657</v>
      </c>
      <c r="E545" s="16">
        <v>0</v>
      </c>
      <c r="F545" s="16">
        <v>0</v>
      </c>
      <c r="G545" s="16">
        <v>0</v>
      </c>
      <c r="H545" s="16">
        <v>0</v>
      </c>
      <c r="I545" s="16">
        <v>1</v>
      </c>
      <c r="J545" s="2">
        <f>VLOOKUP(Table10[Year],Years[],2,FALSE)</f>
        <v>1</v>
      </c>
      <c r="K54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(657,1,657,1,0,0,0,0)</v>
      </c>
    </row>
    <row r="546" spans="1:11" x14ac:dyDescent="0.25">
      <c r="A546" t="s">
        <v>1011</v>
      </c>
      <c r="B546" s="2">
        <f>VLOOKUP(A546,Players[Name]:Players[PlayerId],2,FALSE)</f>
        <v>659</v>
      </c>
      <c r="C546" s="16">
        <v>2017</v>
      </c>
      <c r="D546" s="16">
        <v>659</v>
      </c>
      <c r="E546" s="16">
        <v>0</v>
      </c>
      <c r="F546" s="16">
        <v>0</v>
      </c>
      <c r="G546" s="16">
        <v>0</v>
      </c>
      <c r="H546" s="16">
        <v>0</v>
      </c>
      <c r="I546" s="16">
        <v>0</v>
      </c>
      <c r="J546" s="2">
        <f>VLOOKUP(Table10[Year],Years[],2,FALSE)</f>
        <v>1</v>
      </c>
      <c r="K54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(659,1,659,0,0,0,0,0)</v>
      </c>
    </row>
    <row r="547" spans="1:11" x14ac:dyDescent="0.25">
      <c r="A547" t="s">
        <v>637</v>
      </c>
      <c r="B547" s="2">
        <f>VLOOKUP(A547,Players[Name]:Players[PlayerId],2,FALSE)</f>
        <v>661</v>
      </c>
      <c r="C547" s="16">
        <v>2017</v>
      </c>
      <c r="D547" s="16">
        <v>661</v>
      </c>
      <c r="E547" s="16">
        <v>0</v>
      </c>
      <c r="F547" s="16">
        <v>0</v>
      </c>
      <c r="G547" s="16">
        <v>0</v>
      </c>
      <c r="H547" s="16">
        <v>0</v>
      </c>
      <c r="I547" s="16">
        <v>0</v>
      </c>
      <c r="J547" s="2">
        <f>VLOOKUP(Table10[Year],Years[],2,FALSE)</f>
        <v>1</v>
      </c>
      <c r="K54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(661,1,661,0,0,0,0,0)</v>
      </c>
    </row>
    <row r="548" spans="1:11" x14ac:dyDescent="0.25">
      <c r="A548" t="s">
        <v>838</v>
      </c>
      <c r="B548" s="2">
        <f>VLOOKUP(A548,Players[Name]:Players[PlayerId],2,FALSE)</f>
        <v>662</v>
      </c>
      <c r="C548" s="16">
        <v>2017</v>
      </c>
      <c r="D548" s="16">
        <v>662</v>
      </c>
      <c r="E548" s="16">
        <v>0</v>
      </c>
      <c r="F548" s="16">
        <v>0</v>
      </c>
      <c r="G548" s="16">
        <v>0</v>
      </c>
      <c r="H548" s="16">
        <v>0</v>
      </c>
      <c r="I548" s="16">
        <v>0</v>
      </c>
      <c r="J548" s="2">
        <f>VLOOKUP(Table10[Year],Years[],2,FALSE)</f>
        <v>1</v>
      </c>
      <c r="K54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(662,1,662,0,0,0,0,0)</v>
      </c>
    </row>
    <row r="549" spans="1:11" x14ac:dyDescent="0.25">
      <c r="A549" t="s">
        <v>96</v>
      </c>
      <c r="B549" s="2">
        <f>VLOOKUP(A549,Players[Name]:Players[PlayerId],2,FALSE)</f>
        <v>663</v>
      </c>
      <c r="C549" s="16">
        <v>2017</v>
      </c>
      <c r="D549" s="16">
        <v>663</v>
      </c>
      <c r="E549" s="16">
        <v>0</v>
      </c>
      <c r="F549" s="16">
        <v>0</v>
      </c>
      <c r="G549" s="16">
        <v>0</v>
      </c>
      <c r="H549" s="16">
        <v>0</v>
      </c>
      <c r="I549" s="16">
        <v>0</v>
      </c>
      <c r="J549" s="2">
        <f>VLOOKUP(Table10[Year],Years[],2,FALSE)</f>
        <v>1</v>
      </c>
      <c r="K54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(663,1,663,0,0,0,0,0)</v>
      </c>
    </row>
    <row r="550" spans="1:11" x14ac:dyDescent="0.25">
      <c r="A550" t="s">
        <v>96</v>
      </c>
      <c r="B550" s="2">
        <f>VLOOKUP(A550,Players[Name]:Players[PlayerId],2,FALSE)</f>
        <v>663</v>
      </c>
      <c r="C550" s="16">
        <v>2014</v>
      </c>
      <c r="D550" s="16">
        <v>292</v>
      </c>
      <c r="E550" s="16">
        <v>31</v>
      </c>
      <c r="F550" s="16">
        <v>380</v>
      </c>
      <c r="G550" s="16">
        <v>2</v>
      </c>
      <c r="H550" s="16">
        <v>0</v>
      </c>
      <c r="I550" s="16">
        <v>58.2</v>
      </c>
      <c r="J550" s="2">
        <f>VLOOKUP(Table10[Year],Years[],2,FALSE)</f>
        <v>4</v>
      </c>
      <c r="K55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(663,4,292,58.2,31,380,2,0)</v>
      </c>
    </row>
    <row r="551" spans="1:11" x14ac:dyDescent="0.25">
      <c r="A551" t="s">
        <v>96</v>
      </c>
      <c r="B551" s="2">
        <f>VLOOKUP(A551,Players[Name]:Players[PlayerId],2,FALSE)</f>
        <v>663</v>
      </c>
      <c r="C551" s="16">
        <v>2013</v>
      </c>
      <c r="D551" s="16">
        <v>1590</v>
      </c>
      <c r="E551" s="16">
        <v>6</v>
      </c>
      <c r="F551" s="16">
        <v>37</v>
      </c>
      <c r="G551" s="16">
        <v>1</v>
      </c>
      <c r="H551" s="16">
        <v>1</v>
      </c>
      <c r="I551" s="16">
        <v>11.48</v>
      </c>
      <c r="J551" s="2">
        <f>VLOOKUP(Table10[Year],Years[],2,FALSE)</f>
        <v>5</v>
      </c>
      <c r="K55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(663,5,1590,11.48,6,37,1,1)</v>
      </c>
    </row>
    <row r="552" spans="1:11" x14ac:dyDescent="0.25">
      <c r="A552" t="s">
        <v>185</v>
      </c>
      <c r="B552" s="2">
        <f>VLOOKUP(A552,Players[Name]:Players[PlayerId],2,FALSE)</f>
        <v>664</v>
      </c>
      <c r="C552" s="16">
        <v>2017</v>
      </c>
      <c r="D552" s="16">
        <v>664</v>
      </c>
      <c r="E552" s="16">
        <v>0</v>
      </c>
      <c r="F552" s="16">
        <v>0</v>
      </c>
      <c r="G552" s="16">
        <v>0</v>
      </c>
      <c r="H552" s="16">
        <v>0</v>
      </c>
      <c r="I552" s="16">
        <v>1</v>
      </c>
      <c r="J552" s="2">
        <f>VLOOKUP(Table10[Year],Years[],2,FALSE)</f>
        <v>1</v>
      </c>
      <c r="K55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(664,1,664,1,0,0,0,0)</v>
      </c>
    </row>
    <row r="553" spans="1:11" x14ac:dyDescent="0.25">
      <c r="A553" t="s">
        <v>185</v>
      </c>
      <c r="B553" s="2">
        <f>VLOOKUP(A553,Players[Name]:Players[PlayerId],2,FALSE)</f>
        <v>664</v>
      </c>
      <c r="C553" s="16">
        <v>2015</v>
      </c>
      <c r="D553" s="16">
        <v>114</v>
      </c>
      <c r="E553" s="16">
        <v>57</v>
      </c>
      <c r="F553" s="16">
        <v>797</v>
      </c>
      <c r="G553" s="16">
        <v>8</v>
      </c>
      <c r="H553" s="16">
        <v>0</v>
      </c>
      <c r="I553" s="16">
        <v>136.88</v>
      </c>
      <c r="J553" s="2">
        <f>VLOOKUP(Table10[Year],Years[],2,FALSE)</f>
        <v>3</v>
      </c>
      <c r="K55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(664,3,114,136.88,57,797,8,0)</v>
      </c>
    </row>
    <row r="554" spans="1:11" x14ac:dyDescent="0.25">
      <c r="A554" t="s">
        <v>185</v>
      </c>
      <c r="B554" s="2">
        <f>VLOOKUP(A554,Players[Name]:Players[PlayerId],2,FALSE)</f>
        <v>664</v>
      </c>
      <c r="C554" s="16">
        <v>2014</v>
      </c>
      <c r="D554" s="16">
        <v>105</v>
      </c>
      <c r="E554" s="16">
        <v>71</v>
      </c>
      <c r="F554" s="16">
        <v>938</v>
      </c>
      <c r="G554" s="16">
        <v>3</v>
      </c>
      <c r="H554" s="16">
        <v>0</v>
      </c>
      <c r="I554" s="16">
        <v>131.52000000000001</v>
      </c>
      <c r="J554" s="2">
        <f>VLOOKUP(Table10[Year],Years[],2,FALSE)</f>
        <v>4</v>
      </c>
      <c r="K55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(664,4,105,131.52,71,938,3,0)</v>
      </c>
    </row>
    <row r="555" spans="1:11" x14ac:dyDescent="0.25">
      <c r="A555" t="s">
        <v>185</v>
      </c>
      <c r="B555" s="2">
        <f>VLOOKUP(A555,Players[Name]:Players[PlayerId],2,FALSE)</f>
        <v>664</v>
      </c>
      <c r="C555" s="16">
        <v>2013</v>
      </c>
      <c r="D555" s="16">
        <v>142</v>
      </c>
      <c r="E555" s="16">
        <v>41</v>
      </c>
      <c r="F555" s="16">
        <v>611</v>
      </c>
      <c r="G555" s="16">
        <v>6</v>
      </c>
      <c r="H555" s="16">
        <v>1</v>
      </c>
      <c r="I555" s="16">
        <v>99.44</v>
      </c>
      <c r="J555" s="2">
        <f>VLOOKUP(Table10[Year],Years[],2,FALSE)</f>
        <v>5</v>
      </c>
      <c r="K55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(664,5,142,99.44,41,611,6,1)</v>
      </c>
    </row>
    <row r="556" spans="1:11" x14ac:dyDescent="0.25">
      <c r="A556" t="s">
        <v>1217</v>
      </c>
      <c r="B556" s="2">
        <f>VLOOKUP(A556,Players[Name]:Players[PlayerId],2,FALSE)</f>
        <v>668</v>
      </c>
      <c r="C556" s="16">
        <v>2017</v>
      </c>
      <c r="D556" s="16">
        <v>668</v>
      </c>
      <c r="E556" s="16">
        <v>0</v>
      </c>
      <c r="F556" s="16">
        <v>0</v>
      </c>
      <c r="G556" s="16">
        <v>0</v>
      </c>
      <c r="H556" s="16">
        <v>0</v>
      </c>
      <c r="I556" s="16">
        <v>0</v>
      </c>
      <c r="J556" s="2">
        <f>VLOOKUP(Table10[Year],Years[],2,FALSE)</f>
        <v>1</v>
      </c>
      <c r="K55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(668,1,668,0,0,0,0,0)</v>
      </c>
    </row>
    <row r="557" spans="1:11" x14ac:dyDescent="0.25">
      <c r="A557" t="s">
        <v>1091</v>
      </c>
      <c r="B557" s="2">
        <f>VLOOKUP(A557,Players[Name]:Players[PlayerId],2,FALSE)</f>
        <v>671</v>
      </c>
      <c r="C557" s="16">
        <v>2017</v>
      </c>
      <c r="D557" s="16">
        <v>671</v>
      </c>
      <c r="E557" s="16">
        <v>0</v>
      </c>
      <c r="F557" s="16">
        <v>0</v>
      </c>
      <c r="G557" s="16">
        <v>0</v>
      </c>
      <c r="H557" s="16">
        <v>0</v>
      </c>
      <c r="I557" s="16">
        <v>0</v>
      </c>
      <c r="J557" s="2">
        <f>VLOOKUP(Table10[Year],Years[],2,FALSE)</f>
        <v>1</v>
      </c>
      <c r="K55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(671,1,671,0,0,0,0,0)</v>
      </c>
    </row>
    <row r="558" spans="1:11" x14ac:dyDescent="0.25">
      <c r="A558" t="s">
        <v>797</v>
      </c>
      <c r="B558" s="2">
        <f>VLOOKUP(A558,Players[Name]:Players[PlayerId],2,FALSE)</f>
        <v>672</v>
      </c>
      <c r="C558" s="16">
        <v>2017</v>
      </c>
      <c r="D558" s="16">
        <v>672</v>
      </c>
      <c r="E558" s="16">
        <v>0</v>
      </c>
      <c r="F558" s="16">
        <v>0</v>
      </c>
      <c r="G558" s="16">
        <v>0</v>
      </c>
      <c r="H558" s="16">
        <v>0</v>
      </c>
      <c r="I558" s="16">
        <v>0</v>
      </c>
      <c r="J558" s="2">
        <f>VLOOKUP(Table10[Year],Years[],2,FALSE)</f>
        <v>1</v>
      </c>
      <c r="K55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(672,1,672,0,0,0,0,0)</v>
      </c>
    </row>
    <row r="559" spans="1:11" x14ac:dyDescent="0.25">
      <c r="A559" t="s">
        <v>884</v>
      </c>
      <c r="B559" s="2">
        <f>VLOOKUP(A559,Players[Name]:Players[PlayerId],2,FALSE)</f>
        <v>674</v>
      </c>
      <c r="C559" s="16">
        <v>2017</v>
      </c>
      <c r="D559" s="16">
        <v>674</v>
      </c>
      <c r="E559" s="16">
        <v>0</v>
      </c>
      <c r="F559" s="16">
        <v>0</v>
      </c>
      <c r="G559" s="16">
        <v>0</v>
      </c>
      <c r="H559" s="16">
        <v>0</v>
      </c>
      <c r="I559" s="16">
        <v>0</v>
      </c>
      <c r="J559" s="2">
        <f>VLOOKUP(Table10[Year],Years[],2,FALSE)</f>
        <v>1</v>
      </c>
      <c r="K55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(674,1,674,0,0,0,0,0)</v>
      </c>
    </row>
    <row r="560" spans="1:11" x14ac:dyDescent="0.25">
      <c r="A560" t="s">
        <v>724</v>
      </c>
      <c r="B560" s="2">
        <f>VLOOKUP(A560,Players[Name]:Players[PlayerId],2,FALSE)</f>
        <v>675</v>
      </c>
      <c r="C560" s="16">
        <v>2017</v>
      </c>
      <c r="D560" s="16">
        <v>675</v>
      </c>
      <c r="E560" s="16">
        <v>0</v>
      </c>
      <c r="F560" s="16">
        <v>0</v>
      </c>
      <c r="G560" s="16">
        <v>0</v>
      </c>
      <c r="H560" s="16">
        <v>0</v>
      </c>
      <c r="I560" s="16">
        <v>1</v>
      </c>
      <c r="J560" s="2">
        <f>VLOOKUP(Table10[Year],Years[],2,FALSE)</f>
        <v>1</v>
      </c>
      <c r="K56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(675,1,675,1,0,0,0,0)</v>
      </c>
    </row>
    <row r="561" spans="1:11" x14ac:dyDescent="0.25">
      <c r="A561" t="s">
        <v>632</v>
      </c>
      <c r="B561" s="2">
        <f>VLOOKUP(A561,Players[Name]:Players[PlayerId],2,FALSE)</f>
        <v>678</v>
      </c>
      <c r="C561" s="16">
        <v>2017</v>
      </c>
      <c r="D561" s="16">
        <v>678</v>
      </c>
      <c r="E561" s="16">
        <v>0</v>
      </c>
      <c r="F561" s="16">
        <v>0</v>
      </c>
      <c r="G561" s="16">
        <v>0</v>
      </c>
      <c r="H561" s="16">
        <v>0</v>
      </c>
      <c r="I561" s="16">
        <v>0</v>
      </c>
      <c r="J561" s="2">
        <f>VLOOKUP(Table10[Year],Years[],2,FALSE)</f>
        <v>1</v>
      </c>
      <c r="K56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(678,1,678,0,0,0,0,0)</v>
      </c>
    </row>
    <row r="562" spans="1:11" x14ac:dyDescent="0.25">
      <c r="A562" t="s">
        <v>801</v>
      </c>
      <c r="B562" s="2">
        <f>VLOOKUP(A562,Players[Name]:Players[PlayerId],2,FALSE)</f>
        <v>679</v>
      </c>
      <c r="C562" s="16">
        <v>2017</v>
      </c>
      <c r="D562" s="16">
        <v>679</v>
      </c>
      <c r="E562" s="16">
        <v>0</v>
      </c>
      <c r="F562" s="16">
        <v>0</v>
      </c>
      <c r="G562" s="16">
        <v>0</v>
      </c>
      <c r="H562" s="16">
        <v>0</v>
      </c>
      <c r="I562" s="16">
        <v>0</v>
      </c>
      <c r="J562" s="2">
        <f>VLOOKUP(Table10[Year],Years[],2,FALSE)</f>
        <v>1</v>
      </c>
      <c r="K56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(679,1,679,0,0,0,0,0)</v>
      </c>
    </row>
    <row r="563" spans="1:11" x14ac:dyDescent="0.25">
      <c r="A563" t="s">
        <v>340</v>
      </c>
      <c r="B563" s="2">
        <f>VLOOKUP(A563,Players[Name]:Players[PlayerId],2,FALSE)</f>
        <v>683</v>
      </c>
      <c r="C563" s="16">
        <v>2017</v>
      </c>
      <c r="D563" s="16">
        <v>683</v>
      </c>
      <c r="E563" s="16">
        <v>0</v>
      </c>
      <c r="F563" s="16">
        <v>0</v>
      </c>
      <c r="G563" s="16">
        <v>0</v>
      </c>
      <c r="H563" s="16">
        <v>0</v>
      </c>
      <c r="I563" s="16">
        <v>0</v>
      </c>
      <c r="J563" s="2">
        <f>VLOOKUP(Table10[Year],Years[],2,FALSE)</f>
        <v>1</v>
      </c>
      <c r="K56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(683,1,683,0,0,0,0,0)</v>
      </c>
    </row>
    <row r="564" spans="1:11" x14ac:dyDescent="0.25">
      <c r="A564" t="s">
        <v>340</v>
      </c>
      <c r="B564" s="2">
        <f>VLOOKUP(A564,Players[Name]:Players[PlayerId],2,FALSE)</f>
        <v>683</v>
      </c>
      <c r="C564" s="16">
        <v>2014</v>
      </c>
      <c r="D564" s="16">
        <v>1620</v>
      </c>
      <c r="E564" s="16">
        <v>6</v>
      </c>
      <c r="F564" s="16">
        <v>78</v>
      </c>
      <c r="G564" s="16">
        <v>0</v>
      </c>
      <c r="H564" s="16">
        <v>0</v>
      </c>
      <c r="I564" s="16">
        <v>9.1199999999999992</v>
      </c>
      <c r="J564" s="2">
        <f>VLOOKUP(Table10[Year],Years[],2,FALSE)</f>
        <v>4</v>
      </c>
      <c r="K56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(683,4,1620,9.12,6,78,0,0)</v>
      </c>
    </row>
    <row r="565" spans="1:11" x14ac:dyDescent="0.25">
      <c r="A565" t="s">
        <v>340</v>
      </c>
      <c r="B565" s="2">
        <f>VLOOKUP(A565,Players[Name]:Players[PlayerId],2,FALSE)</f>
        <v>683</v>
      </c>
      <c r="C565" s="16">
        <v>2013</v>
      </c>
      <c r="D565" s="16">
        <v>1409</v>
      </c>
      <c r="E565" s="16">
        <v>22</v>
      </c>
      <c r="F565" s="16">
        <v>253</v>
      </c>
      <c r="G565" s="16">
        <v>2</v>
      </c>
      <c r="H565" s="16">
        <v>1</v>
      </c>
      <c r="I565" s="16">
        <v>42.12</v>
      </c>
      <c r="J565" s="2">
        <f>VLOOKUP(Table10[Year],Years[],2,FALSE)</f>
        <v>5</v>
      </c>
      <c r="K56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(683,5,1409,42.12,22,253,2,1)</v>
      </c>
    </row>
    <row r="566" spans="1:11" x14ac:dyDescent="0.25">
      <c r="A566" t="s">
        <v>1010</v>
      </c>
      <c r="B566" s="2">
        <f>VLOOKUP(A566,Players[Name]:Players[PlayerId],2,FALSE)</f>
        <v>691</v>
      </c>
      <c r="C566" s="16">
        <v>2017</v>
      </c>
      <c r="D566" s="16">
        <v>691</v>
      </c>
      <c r="E566" s="16">
        <v>0</v>
      </c>
      <c r="F566" s="16">
        <v>0</v>
      </c>
      <c r="G566" s="16">
        <v>0</v>
      </c>
      <c r="H566" s="16">
        <v>0</v>
      </c>
      <c r="I566" s="16">
        <v>0</v>
      </c>
      <c r="J566" s="2">
        <f>VLOOKUP(Table10[Year],Years[],2,FALSE)</f>
        <v>1</v>
      </c>
      <c r="K56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(691,1,691,0,0,0,0,0)</v>
      </c>
    </row>
    <row r="567" spans="1:11" x14ac:dyDescent="0.25">
      <c r="A567" t="s">
        <v>644</v>
      </c>
      <c r="B567" s="2">
        <f>VLOOKUP(A567,Players[Name]:Players[PlayerId],2,FALSE)</f>
        <v>692</v>
      </c>
      <c r="C567" s="16">
        <v>2017</v>
      </c>
      <c r="D567" s="16">
        <v>692</v>
      </c>
      <c r="E567" s="16">
        <v>0</v>
      </c>
      <c r="F567" s="16">
        <v>0</v>
      </c>
      <c r="G567" s="16">
        <v>0</v>
      </c>
      <c r="H567" s="16">
        <v>0</v>
      </c>
      <c r="I567" s="16">
        <v>1</v>
      </c>
      <c r="J567" s="2">
        <f>VLOOKUP(Table10[Year],Years[],2,FALSE)</f>
        <v>1</v>
      </c>
      <c r="K56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(692,1,692,1,0,0,0,0)</v>
      </c>
    </row>
    <row r="568" spans="1:11" x14ac:dyDescent="0.25">
      <c r="A568" t="s">
        <v>1082</v>
      </c>
      <c r="B568" s="2">
        <f>VLOOKUP(A568,Players[Name]:Players[PlayerId],2,FALSE)</f>
        <v>693</v>
      </c>
      <c r="C568" s="16">
        <v>2017</v>
      </c>
      <c r="D568" s="16">
        <v>693</v>
      </c>
      <c r="E568" s="16">
        <v>0</v>
      </c>
      <c r="F568" s="16">
        <v>0</v>
      </c>
      <c r="G568" s="16">
        <v>0</v>
      </c>
      <c r="H568" s="16">
        <v>0</v>
      </c>
      <c r="I568" s="16">
        <v>0</v>
      </c>
      <c r="J568" s="2">
        <f>VLOOKUP(Table10[Year],Years[],2,FALSE)</f>
        <v>1</v>
      </c>
      <c r="K56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(693,1,693,0,0,0,0,0)</v>
      </c>
    </row>
    <row r="569" spans="1:11" x14ac:dyDescent="0.25">
      <c r="A569" t="s">
        <v>220</v>
      </c>
      <c r="B569" s="2">
        <f>VLOOKUP(A569,Players[Name]:Players[PlayerId],2,FALSE)</f>
        <v>695</v>
      </c>
      <c r="C569" s="16">
        <v>2017</v>
      </c>
      <c r="D569" s="16">
        <v>695</v>
      </c>
      <c r="E569" s="16">
        <v>0</v>
      </c>
      <c r="F569" s="16">
        <v>0</v>
      </c>
      <c r="G569" s="16">
        <v>0</v>
      </c>
      <c r="H569" s="16">
        <v>0</v>
      </c>
      <c r="I569" s="16">
        <v>1</v>
      </c>
      <c r="J569" s="2">
        <f>VLOOKUP(Table10[Year],Years[],2,FALSE)</f>
        <v>1</v>
      </c>
      <c r="K56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(695,1,695,1,0,0,0,0)</v>
      </c>
    </row>
    <row r="570" spans="1:11" x14ac:dyDescent="0.25">
      <c r="A570" t="s">
        <v>220</v>
      </c>
      <c r="B570" s="2">
        <f>VLOOKUP(A570,Players[Name]:Players[PlayerId],2,FALSE)</f>
        <v>695</v>
      </c>
      <c r="C570" s="16">
        <v>2015</v>
      </c>
      <c r="D570" s="16">
        <v>129</v>
      </c>
      <c r="E570" s="16">
        <v>61</v>
      </c>
      <c r="F570" s="16">
        <v>692</v>
      </c>
      <c r="G570" s="16">
        <v>7</v>
      </c>
      <c r="H570" s="16">
        <v>1</v>
      </c>
      <c r="I570" s="16">
        <v>130.58000000000001</v>
      </c>
      <c r="J570" s="2">
        <f>VLOOKUP(Table10[Year],Years[],2,FALSE)</f>
        <v>3</v>
      </c>
      <c r="K57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(695,3,129,130.58,61,692,7,1)</v>
      </c>
    </row>
    <row r="571" spans="1:11" x14ac:dyDescent="0.25">
      <c r="A571" t="s">
        <v>220</v>
      </c>
      <c r="B571" s="2">
        <f>VLOOKUP(A571,Players[Name]:Players[PlayerId],2,FALSE)</f>
        <v>695</v>
      </c>
      <c r="C571" s="16">
        <v>2014</v>
      </c>
      <c r="D571" s="16">
        <v>68</v>
      </c>
      <c r="E571" s="16">
        <v>92</v>
      </c>
      <c r="F571" s="16">
        <v>972</v>
      </c>
      <c r="G571" s="16">
        <v>4</v>
      </c>
      <c r="H571" s="16">
        <v>0</v>
      </c>
      <c r="I571" s="16">
        <v>162.08000000000001</v>
      </c>
      <c r="J571" s="2">
        <f>VLOOKUP(Table10[Year],Years[],2,FALSE)</f>
        <v>4</v>
      </c>
      <c r="K57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(695,4,68,162.08,92,972,4,0)</v>
      </c>
    </row>
    <row r="572" spans="1:11" x14ac:dyDescent="0.25">
      <c r="A572" t="s">
        <v>220</v>
      </c>
      <c r="B572" s="2">
        <f>VLOOKUP(A572,Players[Name]:Players[PlayerId],2,FALSE)</f>
        <v>695</v>
      </c>
      <c r="C572" s="16">
        <v>2013</v>
      </c>
      <c r="D572" s="16">
        <v>63</v>
      </c>
      <c r="E572" s="16">
        <v>105</v>
      </c>
      <c r="F572" s="16">
        <v>1056</v>
      </c>
      <c r="G572" s="16">
        <v>6</v>
      </c>
      <c r="H572" s="16">
        <v>0</v>
      </c>
      <c r="I572" s="16">
        <v>188.29</v>
      </c>
      <c r="J572" s="2">
        <f>VLOOKUP(Table10[Year],Years[],2,FALSE)</f>
        <v>5</v>
      </c>
      <c r="K57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(695,5,63,188.29,105,1056,6,0)</v>
      </c>
    </row>
    <row r="573" spans="1:11" x14ac:dyDescent="0.25">
      <c r="A573" t="s">
        <v>958</v>
      </c>
      <c r="B573" s="2">
        <f>VLOOKUP(A573,Players[Name]:Players[PlayerId],2,FALSE)</f>
        <v>696</v>
      </c>
      <c r="C573" s="16">
        <v>2017</v>
      </c>
      <c r="D573" s="16">
        <v>696</v>
      </c>
      <c r="E573" s="16">
        <v>0</v>
      </c>
      <c r="F573" s="16">
        <v>0</v>
      </c>
      <c r="G573" s="16">
        <v>0</v>
      </c>
      <c r="H573" s="16">
        <v>0</v>
      </c>
      <c r="I573" s="16">
        <v>1</v>
      </c>
      <c r="J573" s="2">
        <f>VLOOKUP(Table10[Year],Years[],2,FALSE)</f>
        <v>1</v>
      </c>
      <c r="K57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(696,1,696,1,0,0,0,0)</v>
      </c>
    </row>
    <row r="574" spans="1:11" x14ac:dyDescent="0.25">
      <c r="A574" t="s">
        <v>938</v>
      </c>
      <c r="B574" s="2">
        <f>VLOOKUP(A574,Players[Name]:Players[PlayerId],2,FALSE)</f>
        <v>701</v>
      </c>
      <c r="C574" s="16">
        <v>2017</v>
      </c>
      <c r="D574" s="16">
        <v>701</v>
      </c>
      <c r="E574" s="16">
        <v>0</v>
      </c>
      <c r="F574" s="16">
        <v>0</v>
      </c>
      <c r="G574" s="16">
        <v>0</v>
      </c>
      <c r="H574" s="16">
        <v>0</v>
      </c>
      <c r="I574" s="16">
        <v>0</v>
      </c>
      <c r="J574" s="2">
        <f>VLOOKUP(Table10[Year],Years[],2,FALSE)</f>
        <v>1</v>
      </c>
      <c r="K57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(701,1,701,0,0,0,0,0)</v>
      </c>
    </row>
    <row r="575" spans="1:11" x14ac:dyDescent="0.25">
      <c r="A575" t="s">
        <v>1070</v>
      </c>
      <c r="B575" s="2">
        <f>VLOOKUP(A575,Players[Name]:Players[PlayerId],2,FALSE)</f>
        <v>705</v>
      </c>
      <c r="C575" s="16">
        <v>2017</v>
      </c>
      <c r="D575" s="16">
        <v>705</v>
      </c>
      <c r="E575" s="16">
        <v>0</v>
      </c>
      <c r="F575" s="16">
        <v>0</v>
      </c>
      <c r="G575" s="16">
        <v>0</v>
      </c>
      <c r="H575" s="16">
        <v>0</v>
      </c>
      <c r="I575" s="16">
        <v>0</v>
      </c>
      <c r="J575" s="2">
        <f>VLOOKUP(Table10[Year],Years[],2,FALSE)</f>
        <v>1</v>
      </c>
      <c r="K57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(705,1,705,0,0,0,0,0)</v>
      </c>
    </row>
    <row r="576" spans="1:11" x14ac:dyDescent="0.25">
      <c r="A576" t="s">
        <v>1072</v>
      </c>
      <c r="B576" s="2">
        <f>VLOOKUP(A576,Players[Name]:Players[PlayerId],2,FALSE)</f>
        <v>706</v>
      </c>
      <c r="C576" s="16">
        <v>2017</v>
      </c>
      <c r="D576" s="16">
        <v>706</v>
      </c>
      <c r="E576" s="16">
        <v>0</v>
      </c>
      <c r="F576" s="16">
        <v>0</v>
      </c>
      <c r="G576" s="16">
        <v>0</v>
      </c>
      <c r="H576" s="16">
        <v>0</v>
      </c>
      <c r="I576" s="16">
        <v>0</v>
      </c>
      <c r="J576" s="2">
        <f>VLOOKUP(Table10[Year],Years[],2,FALSE)</f>
        <v>1</v>
      </c>
      <c r="K57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(706,1,706,0,0,0,0,0)</v>
      </c>
    </row>
    <row r="577" spans="1:11" x14ac:dyDescent="0.25">
      <c r="A577" t="s">
        <v>653</v>
      </c>
      <c r="B577" s="2">
        <f>VLOOKUP(A577,Players[Name]:Players[PlayerId],2,FALSE)</f>
        <v>709</v>
      </c>
      <c r="C577" s="16">
        <v>2017</v>
      </c>
      <c r="D577" s="16">
        <v>709</v>
      </c>
      <c r="E577" s="16">
        <v>0</v>
      </c>
      <c r="F577" s="16">
        <v>0</v>
      </c>
      <c r="G577" s="16">
        <v>0</v>
      </c>
      <c r="H577" s="16">
        <v>0</v>
      </c>
      <c r="I577" s="16">
        <v>0</v>
      </c>
      <c r="J577" s="2">
        <f>VLOOKUP(Table10[Year],Years[],2,FALSE)</f>
        <v>1</v>
      </c>
      <c r="K57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(709,1,709,0,0,0,0,0)</v>
      </c>
    </row>
    <row r="578" spans="1:11" x14ac:dyDescent="0.25">
      <c r="A578" t="s">
        <v>1027</v>
      </c>
      <c r="B578" s="2">
        <f>VLOOKUP(A578,Players[Name]:Players[PlayerId],2,FALSE)</f>
        <v>710</v>
      </c>
      <c r="C578" s="16">
        <v>2017</v>
      </c>
      <c r="D578" s="16">
        <v>710</v>
      </c>
      <c r="E578" s="16">
        <v>0</v>
      </c>
      <c r="F578" s="16">
        <v>0</v>
      </c>
      <c r="G578" s="16">
        <v>0</v>
      </c>
      <c r="H578" s="16">
        <v>0</v>
      </c>
      <c r="I578" s="16">
        <v>0</v>
      </c>
      <c r="J578" s="2">
        <f>VLOOKUP(Table10[Year],Years[],2,FALSE)</f>
        <v>1</v>
      </c>
      <c r="K57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(710,1,710,0,0,0,0,0)</v>
      </c>
    </row>
    <row r="579" spans="1:11" x14ac:dyDescent="0.25">
      <c r="A579" t="s">
        <v>922</v>
      </c>
      <c r="B579" s="2">
        <f>VLOOKUP(A579,Players[Name]:Players[PlayerId],2,FALSE)</f>
        <v>711</v>
      </c>
      <c r="C579" s="16">
        <v>2017</v>
      </c>
      <c r="D579" s="16">
        <v>711</v>
      </c>
      <c r="E579" s="16">
        <v>0</v>
      </c>
      <c r="F579" s="16">
        <v>0</v>
      </c>
      <c r="G579" s="16">
        <v>0</v>
      </c>
      <c r="H579" s="16">
        <v>0</v>
      </c>
      <c r="I579" s="16">
        <v>0</v>
      </c>
      <c r="J579" s="2">
        <f>VLOOKUP(Table10[Year],Years[],2,FALSE)</f>
        <v>1</v>
      </c>
      <c r="K57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(711,1,711,0,0,0,0,0)</v>
      </c>
    </row>
    <row r="580" spans="1:11" x14ac:dyDescent="0.25">
      <c r="A580" t="s">
        <v>773</v>
      </c>
      <c r="B580" s="2">
        <f>VLOOKUP(A580,Players[Name]:Players[PlayerId],2,FALSE)</f>
        <v>715</v>
      </c>
      <c r="C580" s="16">
        <v>2017</v>
      </c>
      <c r="D580" s="16">
        <v>715</v>
      </c>
      <c r="E580" s="16">
        <v>0</v>
      </c>
      <c r="F580" s="16">
        <v>0</v>
      </c>
      <c r="G580" s="16">
        <v>0</v>
      </c>
      <c r="H580" s="16">
        <v>0</v>
      </c>
      <c r="I580" s="16">
        <v>1</v>
      </c>
      <c r="J580" s="2">
        <f>VLOOKUP(Table10[Year],Years[],2,FALSE)</f>
        <v>1</v>
      </c>
      <c r="K58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(715,1,715,1,0,0,0,0)</v>
      </c>
    </row>
    <row r="581" spans="1:11" x14ac:dyDescent="0.25">
      <c r="A581" t="s">
        <v>796</v>
      </c>
      <c r="B581" s="2">
        <f>VLOOKUP(A581,Players[Name]:Players[PlayerId],2,FALSE)</f>
        <v>721</v>
      </c>
      <c r="C581" s="16">
        <v>2017</v>
      </c>
      <c r="D581" s="16">
        <v>721</v>
      </c>
      <c r="E581" s="16">
        <v>0</v>
      </c>
      <c r="F581" s="16">
        <v>0</v>
      </c>
      <c r="G581" s="16">
        <v>0</v>
      </c>
      <c r="H581" s="16">
        <v>0</v>
      </c>
      <c r="I581" s="16">
        <v>0</v>
      </c>
      <c r="J581" s="2">
        <f>VLOOKUP(Table10[Year],Years[],2,FALSE)</f>
        <v>1</v>
      </c>
      <c r="K58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(721,1,721,0,0,0,0,0)</v>
      </c>
    </row>
    <row r="582" spans="1:11" x14ac:dyDescent="0.25">
      <c r="A582" t="s">
        <v>908</v>
      </c>
      <c r="B582" s="2">
        <f>VLOOKUP(A582,Players[Name]:Players[PlayerId],2,FALSE)</f>
        <v>723</v>
      </c>
      <c r="C582" s="16">
        <v>2017</v>
      </c>
      <c r="D582" s="16">
        <v>723</v>
      </c>
      <c r="E582" s="16">
        <v>0</v>
      </c>
      <c r="F582" s="16">
        <v>0</v>
      </c>
      <c r="G582" s="16">
        <v>0</v>
      </c>
      <c r="H582" s="16">
        <v>0</v>
      </c>
      <c r="I582" s="16">
        <v>0</v>
      </c>
      <c r="J582" s="2">
        <f>VLOOKUP(Table10[Year],Years[],2,FALSE)</f>
        <v>1</v>
      </c>
      <c r="K58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(723,1,723,0,0,0,0,0)</v>
      </c>
    </row>
    <row r="583" spans="1:11" x14ac:dyDescent="0.25">
      <c r="A583" t="s">
        <v>823</v>
      </c>
      <c r="B583" s="2">
        <f>VLOOKUP(A583,Players[Name]:Players[PlayerId],2,FALSE)</f>
        <v>724</v>
      </c>
      <c r="C583" s="16">
        <v>2017</v>
      </c>
      <c r="D583" s="16">
        <v>724</v>
      </c>
      <c r="E583" s="16">
        <v>0</v>
      </c>
      <c r="F583" s="16">
        <v>0</v>
      </c>
      <c r="G583" s="16">
        <v>0</v>
      </c>
      <c r="H583" s="16">
        <v>0</v>
      </c>
      <c r="I583" s="16">
        <v>0</v>
      </c>
      <c r="J583" s="2">
        <f>VLOOKUP(Table10[Year],Years[],2,FALSE)</f>
        <v>1</v>
      </c>
      <c r="K58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(724,1,724,0,0,0,0,0)</v>
      </c>
    </row>
    <row r="584" spans="1:11" x14ac:dyDescent="0.25">
      <c r="A584" t="s">
        <v>481</v>
      </c>
      <c r="B584" s="2">
        <f>VLOOKUP(A584,Players[Name]:Players[PlayerId],2,FALSE)</f>
        <v>733</v>
      </c>
      <c r="C584" s="16">
        <v>2017</v>
      </c>
      <c r="D584" s="16">
        <v>733</v>
      </c>
      <c r="E584" s="16">
        <v>0</v>
      </c>
      <c r="F584" s="16">
        <v>0</v>
      </c>
      <c r="G584" s="16">
        <v>0</v>
      </c>
      <c r="H584" s="16">
        <v>0</v>
      </c>
      <c r="I584" s="16">
        <v>0</v>
      </c>
      <c r="J584" s="2">
        <f>VLOOKUP(Table10[Year],Years[],2,FALSE)</f>
        <v>1</v>
      </c>
      <c r="K58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(733,1,733,0,0,0,0,0)</v>
      </c>
    </row>
    <row r="585" spans="1:11" x14ac:dyDescent="0.25">
      <c r="A585" t="s">
        <v>481</v>
      </c>
      <c r="B585" s="2">
        <f>VLOOKUP(A585,Players[Name]:Players[PlayerId],2,FALSE)</f>
        <v>733</v>
      </c>
      <c r="C585" s="16">
        <v>2016</v>
      </c>
      <c r="D585" s="16">
        <v>356</v>
      </c>
      <c r="E585" s="16">
        <v>21</v>
      </c>
      <c r="F585" s="16">
        <v>232</v>
      </c>
      <c r="G585" s="16">
        <v>1</v>
      </c>
      <c r="H585" s="16">
        <v>3</v>
      </c>
      <c r="I585" s="16">
        <v>30.53</v>
      </c>
      <c r="J585" s="2">
        <f>VLOOKUP(Table10[Year],Years[],2,FALSE)</f>
        <v>2</v>
      </c>
      <c r="K58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(733,2,356,30.53,21,232,1,3)</v>
      </c>
    </row>
    <row r="586" spans="1:11" x14ac:dyDescent="0.25">
      <c r="A586" t="s">
        <v>767</v>
      </c>
      <c r="B586" s="2">
        <f>VLOOKUP(A586,Players[Name]:Players[PlayerId],2,FALSE)</f>
        <v>735</v>
      </c>
      <c r="C586" s="16">
        <v>2017</v>
      </c>
      <c r="D586" s="16">
        <v>735</v>
      </c>
      <c r="E586" s="16">
        <v>0</v>
      </c>
      <c r="F586" s="16">
        <v>0</v>
      </c>
      <c r="G586" s="16">
        <v>0</v>
      </c>
      <c r="H586" s="16">
        <v>0</v>
      </c>
      <c r="I586" s="16">
        <v>1</v>
      </c>
      <c r="J586" s="2">
        <f>VLOOKUP(Table10[Year],Years[],2,FALSE)</f>
        <v>1</v>
      </c>
      <c r="K58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(735,1,735,1,0,0,0,0)</v>
      </c>
    </row>
    <row r="587" spans="1:11" x14ac:dyDescent="0.25">
      <c r="A587" t="s">
        <v>786</v>
      </c>
      <c r="B587" s="2">
        <f>VLOOKUP(A587,Players[Name]:Players[PlayerId],2,FALSE)</f>
        <v>736</v>
      </c>
      <c r="C587" s="16">
        <v>2017</v>
      </c>
      <c r="D587" s="16">
        <v>736</v>
      </c>
      <c r="E587" s="16">
        <v>0</v>
      </c>
      <c r="F587" s="16">
        <v>0</v>
      </c>
      <c r="G587" s="16">
        <v>0</v>
      </c>
      <c r="H587" s="16">
        <v>0</v>
      </c>
      <c r="I587" s="16">
        <v>1</v>
      </c>
      <c r="J587" s="2">
        <f>VLOOKUP(Table10[Year],Years[],2,FALSE)</f>
        <v>1</v>
      </c>
      <c r="K58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(736,1,736,1,0,0,0,0)</v>
      </c>
    </row>
    <row r="588" spans="1:11" x14ac:dyDescent="0.25">
      <c r="A588" t="s">
        <v>993</v>
      </c>
      <c r="B588" s="2">
        <f>VLOOKUP(A588,Players[Name]:Players[PlayerId],2,FALSE)</f>
        <v>738</v>
      </c>
      <c r="C588" s="16">
        <v>2017</v>
      </c>
      <c r="D588" s="16">
        <v>738</v>
      </c>
      <c r="E588" s="16">
        <v>0</v>
      </c>
      <c r="F588" s="16">
        <v>0</v>
      </c>
      <c r="G588" s="16">
        <v>0</v>
      </c>
      <c r="H588" s="16">
        <v>0</v>
      </c>
      <c r="I588" s="16">
        <v>1</v>
      </c>
      <c r="J588" s="2">
        <f>VLOOKUP(Table10[Year],Years[],2,FALSE)</f>
        <v>1</v>
      </c>
      <c r="K58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(738,1,738,1,0,0,0,0)</v>
      </c>
    </row>
    <row r="589" spans="1:11" x14ac:dyDescent="0.25">
      <c r="A589" t="s">
        <v>993</v>
      </c>
      <c r="B589" s="2">
        <f>VLOOKUP(A589,Players[Name]:Players[PlayerId],2,FALSE)</f>
        <v>738</v>
      </c>
      <c r="C589" s="16">
        <v>2016</v>
      </c>
      <c r="D589" s="16">
        <v>325</v>
      </c>
      <c r="E589" s="16">
        <v>19</v>
      </c>
      <c r="F589" s="16">
        <v>282</v>
      </c>
      <c r="G589" s="16">
        <v>1</v>
      </c>
      <c r="H589" s="16">
        <v>0</v>
      </c>
      <c r="I589" s="16">
        <v>39.130000000000003</v>
      </c>
      <c r="J589" s="2">
        <f>VLOOKUP(Table10[Year],Years[],2,FALSE)</f>
        <v>2</v>
      </c>
      <c r="K58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(738,2,325,39.13,19,282,1,0)</v>
      </c>
    </row>
    <row r="590" spans="1:11" x14ac:dyDescent="0.25">
      <c r="A590" t="s">
        <v>855</v>
      </c>
      <c r="B590" s="2">
        <f>VLOOKUP(A590,Players[Name]:Players[PlayerId],2,FALSE)</f>
        <v>743</v>
      </c>
      <c r="C590" s="16">
        <v>2017</v>
      </c>
      <c r="D590" s="16">
        <v>743</v>
      </c>
      <c r="E590" s="16">
        <v>0</v>
      </c>
      <c r="F590" s="16">
        <v>0</v>
      </c>
      <c r="G590" s="16">
        <v>0</v>
      </c>
      <c r="H590" s="16">
        <v>0</v>
      </c>
      <c r="I590" s="16">
        <v>0</v>
      </c>
      <c r="J590" s="2">
        <f>VLOOKUP(Table10[Year],Years[],2,FALSE)</f>
        <v>1</v>
      </c>
      <c r="K59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(743,1,743,0,0,0,0,0)</v>
      </c>
    </row>
    <row r="591" spans="1:11" x14ac:dyDescent="0.25">
      <c r="A591" t="s">
        <v>204</v>
      </c>
      <c r="B591" s="2">
        <f>VLOOKUP(A591,Players[Name]:Players[PlayerId],2,FALSE)</f>
        <v>745</v>
      </c>
      <c r="C591" s="16">
        <v>2017</v>
      </c>
      <c r="D591" s="16">
        <v>745</v>
      </c>
      <c r="E591" s="16">
        <v>0</v>
      </c>
      <c r="F591" s="16">
        <v>0</v>
      </c>
      <c r="G591" s="16">
        <v>0</v>
      </c>
      <c r="H591" s="16">
        <v>0</v>
      </c>
      <c r="I591" s="16">
        <v>0</v>
      </c>
      <c r="J591" s="2">
        <f>VLOOKUP(Table10[Year],Years[],2,FALSE)</f>
        <v>1</v>
      </c>
      <c r="K59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(745,1,745,0,0,0,0,0)</v>
      </c>
    </row>
    <row r="592" spans="1:11" x14ac:dyDescent="0.25">
      <c r="A592" t="s">
        <v>204</v>
      </c>
      <c r="B592" s="2">
        <f>VLOOKUP(A592,Players[Name]:Players[PlayerId],2,FALSE)</f>
        <v>745</v>
      </c>
      <c r="C592" s="16">
        <v>2013</v>
      </c>
      <c r="D592" s="16">
        <v>1420</v>
      </c>
      <c r="E592" s="16">
        <v>24</v>
      </c>
      <c r="F592" s="16">
        <v>259</v>
      </c>
      <c r="G592" s="16">
        <v>2</v>
      </c>
      <c r="H592" s="16">
        <v>0</v>
      </c>
      <c r="I592" s="16">
        <v>46.36</v>
      </c>
      <c r="J592" s="2">
        <f>VLOOKUP(Table10[Year],Years[],2,FALSE)</f>
        <v>5</v>
      </c>
      <c r="K59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(745,5,1420,46.36,24,259,2,0)</v>
      </c>
    </row>
    <row r="593" spans="1:11" x14ac:dyDescent="0.25">
      <c r="A593" t="s">
        <v>1140</v>
      </c>
      <c r="B593" s="2">
        <f>VLOOKUP(A593,Players[Name]:Players[PlayerId],2,FALSE)</f>
        <v>748</v>
      </c>
      <c r="C593" s="16">
        <v>2017</v>
      </c>
      <c r="D593" s="16">
        <v>748</v>
      </c>
      <c r="E593" s="16">
        <v>0</v>
      </c>
      <c r="F593" s="16">
        <v>0</v>
      </c>
      <c r="G593" s="16">
        <v>0</v>
      </c>
      <c r="H593" s="16">
        <v>0</v>
      </c>
      <c r="I593" s="16">
        <v>0</v>
      </c>
      <c r="J593" s="2">
        <f>VLOOKUP(Table10[Year],Years[],2,FALSE)</f>
        <v>1</v>
      </c>
      <c r="K59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(748,1,748,0,0,0,0,0)</v>
      </c>
    </row>
    <row r="594" spans="1:11" x14ac:dyDescent="0.25">
      <c r="A594" t="s">
        <v>849</v>
      </c>
      <c r="B594" s="2">
        <f>VLOOKUP(A594,Players[Name]:Players[PlayerId],2,FALSE)</f>
        <v>750</v>
      </c>
      <c r="C594" s="16">
        <v>2017</v>
      </c>
      <c r="D594" s="16">
        <v>750</v>
      </c>
      <c r="E594" s="16">
        <v>0</v>
      </c>
      <c r="F594" s="16">
        <v>0</v>
      </c>
      <c r="G594" s="16">
        <v>0</v>
      </c>
      <c r="H594" s="16">
        <v>0</v>
      </c>
      <c r="I594" s="16">
        <v>0</v>
      </c>
      <c r="J594" s="2">
        <f>VLOOKUP(Table10[Year],Years[],2,FALSE)</f>
        <v>1</v>
      </c>
      <c r="K59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(750,1,750,0,0,0,0,0)</v>
      </c>
    </row>
    <row r="595" spans="1:11" x14ac:dyDescent="0.25">
      <c r="A595" t="s">
        <v>1057</v>
      </c>
      <c r="B595" s="2">
        <f>VLOOKUP(A595,Players[Name]:Players[PlayerId],2,FALSE)</f>
        <v>754</v>
      </c>
      <c r="C595" s="16">
        <v>2017</v>
      </c>
      <c r="D595" s="16">
        <v>754</v>
      </c>
      <c r="E595" s="16">
        <v>0</v>
      </c>
      <c r="F595" s="16">
        <v>0</v>
      </c>
      <c r="G595" s="16">
        <v>0</v>
      </c>
      <c r="H595" s="16">
        <v>0</v>
      </c>
      <c r="I595" s="16">
        <v>0</v>
      </c>
      <c r="J595" s="2">
        <f>VLOOKUP(Table10[Year],Years[],2,FALSE)</f>
        <v>1</v>
      </c>
      <c r="K59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(754,1,754,0,0,0,0,0)</v>
      </c>
    </row>
    <row r="596" spans="1:11" x14ac:dyDescent="0.25">
      <c r="A596" t="s">
        <v>738</v>
      </c>
      <c r="B596" s="2">
        <f>VLOOKUP(A596,Players[Name]:Players[PlayerId],2,FALSE)</f>
        <v>758</v>
      </c>
      <c r="C596" s="16">
        <v>2017</v>
      </c>
      <c r="D596" s="16">
        <v>758</v>
      </c>
      <c r="E596" s="16">
        <v>0</v>
      </c>
      <c r="F596" s="16">
        <v>0</v>
      </c>
      <c r="G596" s="16">
        <v>0</v>
      </c>
      <c r="H596" s="16">
        <v>0</v>
      </c>
      <c r="I596" s="16">
        <v>0</v>
      </c>
      <c r="J596" s="2">
        <f>VLOOKUP(Table10[Year],Years[],2,FALSE)</f>
        <v>1</v>
      </c>
      <c r="K59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(758,1,758,0,0,0,0,0)</v>
      </c>
    </row>
    <row r="597" spans="1:11" x14ac:dyDescent="0.25">
      <c r="A597" t="s">
        <v>900</v>
      </c>
      <c r="B597" s="2">
        <f>VLOOKUP(A597,Players[Name]:Players[PlayerId],2,FALSE)</f>
        <v>759</v>
      </c>
      <c r="C597" s="16">
        <v>2017</v>
      </c>
      <c r="D597" s="16">
        <v>759</v>
      </c>
      <c r="E597" s="16">
        <v>0</v>
      </c>
      <c r="F597" s="16">
        <v>0</v>
      </c>
      <c r="G597" s="16">
        <v>0</v>
      </c>
      <c r="H597" s="16">
        <v>0</v>
      </c>
      <c r="I597" s="16">
        <v>1</v>
      </c>
      <c r="J597" s="2">
        <f>VLOOKUP(Table10[Year],Years[],2,FALSE)</f>
        <v>1</v>
      </c>
      <c r="K59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(759,1,759,1,0,0,0,0)</v>
      </c>
    </row>
    <row r="598" spans="1:11" x14ac:dyDescent="0.25">
      <c r="A598" t="s">
        <v>717</v>
      </c>
      <c r="B598" s="2">
        <f>VLOOKUP(A598,Players[Name]:Players[PlayerId],2,FALSE)</f>
        <v>763</v>
      </c>
      <c r="C598" s="16">
        <v>2017</v>
      </c>
      <c r="D598" s="16">
        <v>763</v>
      </c>
      <c r="E598" s="16">
        <v>0</v>
      </c>
      <c r="F598" s="16">
        <v>0</v>
      </c>
      <c r="G598" s="16">
        <v>0</v>
      </c>
      <c r="H598" s="16">
        <v>0</v>
      </c>
      <c r="I598" s="16">
        <v>0</v>
      </c>
      <c r="J598" s="2">
        <f>VLOOKUP(Table10[Year],Years[],2,FALSE)</f>
        <v>1</v>
      </c>
      <c r="K59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(763,1,763,0,0,0,0,0)</v>
      </c>
    </row>
    <row r="599" spans="1:11" x14ac:dyDescent="0.25">
      <c r="A599" t="s">
        <v>1018</v>
      </c>
      <c r="B599" s="2">
        <f>VLOOKUP(A599,Players[Name]:Players[PlayerId],2,FALSE)</f>
        <v>766</v>
      </c>
      <c r="C599" s="16">
        <v>2017</v>
      </c>
      <c r="D599" s="16">
        <v>766</v>
      </c>
      <c r="E599" s="16">
        <v>0</v>
      </c>
      <c r="F599" s="16">
        <v>0</v>
      </c>
      <c r="G599" s="16">
        <v>0</v>
      </c>
      <c r="H599" s="16">
        <v>0</v>
      </c>
      <c r="I599" s="16">
        <v>1</v>
      </c>
      <c r="J599" s="2">
        <f>VLOOKUP(Table10[Year],Years[],2,FALSE)</f>
        <v>1</v>
      </c>
      <c r="K59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(766,1,766,1,0,0,0,0)</v>
      </c>
    </row>
    <row r="600" spans="1:11" x14ac:dyDescent="0.25">
      <c r="A600" t="s">
        <v>1030</v>
      </c>
      <c r="B600" s="2">
        <f>VLOOKUP(A600,Players[Name]:Players[PlayerId],2,FALSE)</f>
        <v>769</v>
      </c>
      <c r="C600" s="16">
        <v>2017</v>
      </c>
      <c r="D600" s="16">
        <v>769</v>
      </c>
      <c r="E600" s="16">
        <v>0</v>
      </c>
      <c r="F600" s="16">
        <v>0</v>
      </c>
      <c r="G600" s="16">
        <v>0</v>
      </c>
      <c r="H600" s="16">
        <v>0</v>
      </c>
      <c r="I600" s="16">
        <v>0</v>
      </c>
      <c r="J600" s="2">
        <f>VLOOKUP(Table10[Year],Years[],2,FALSE)</f>
        <v>1</v>
      </c>
      <c r="K60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(769,1,769,0,0,0,0,0)</v>
      </c>
    </row>
    <row r="601" spans="1:11" x14ac:dyDescent="0.25">
      <c r="A601" t="s">
        <v>1212</v>
      </c>
      <c r="B601" s="2">
        <f>VLOOKUP(A601,Players[Name]:Players[PlayerId],2,FALSE)</f>
        <v>770</v>
      </c>
      <c r="C601" s="16">
        <v>2017</v>
      </c>
      <c r="D601" s="16">
        <v>770</v>
      </c>
      <c r="E601" s="16">
        <v>0</v>
      </c>
      <c r="F601" s="16">
        <v>0</v>
      </c>
      <c r="G601" s="16">
        <v>0</v>
      </c>
      <c r="H601" s="16">
        <v>0</v>
      </c>
      <c r="I601" s="16">
        <v>0</v>
      </c>
      <c r="J601" s="2">
        <f>VLOOKUP(Table10[Year],Years[],2,FALSE)</f>
        <v>1</v>
      </c>
      <c r="K60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(770,1,770,0,0,0,0,0)</v>
      </c>
    </row>
    <row r="602" spans="1:11" x14ac:dyDescent="0.25">
      <c r="A602" t="s">
        <v>703</v>
      </c>
      <c r="B602" s="2">
        <f>VLOOKUP(A602,Players[Name]:Players[PlayerId],2,FALSE)</f>
        <v>771</v>
      </c>
      <c r="C602" s="16">
        <v>2017</v>
      </c>
      <c r="D602" s="16">
        <v>771</v>
      </c>
      <c r="E602" s="16">
        <v>0</v>
      </c>
      <c r="F602" s="16">
        <v>0</v>
      </c>
      <c r="G602" s="16">
        <v>0</v>
      </c>
      <c r="H602" s="16">
        <v>0</v>
      </c>
      <c r="I602" s="16">
        <v>0</v>
      </c>
      <c r="J602" s="2">
        <f>VLOOKUP(Table10[Year],Years[],2,FALSE)</f>
        <v>1</v>
      </c>
      <c r="K60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(771,1,771,0,0,0,0,0)</v>
      </c>
    </row>
    <row r="603" spans="1:11" x14ac:dyDescent="0.25">
      <c r="A603" t="s">
        <v>719</v>
      </c>
      <c r="B603" s="2">
        <f>VLOOKUP(A603,Players[Name]:Players[PlayerId],2,FALSE)</f>
        <v>777</v>
      </c>
      <c r="C603" s="16">
        <v>2017</v>
      </c>
      <c r="D603" s="16">
        <v>777</v>
      </c>
      <c r="E603" s="16">
        <v>0</v>
      </c>
      <c r="F603" s="16">
        <v>0</v>
      </c>
      <c r="G603" s="16">
        <v>0</v>
      </c>
      <c r="H603" s="16">
        <v>0</v>
      </c>
      <c r="I603" s="16">
        <v>0</v>
      </c>
      <c r="J603" s="2">
        <f>VLOOKUP(Table10[Year],Years[],2,FALSE)</f>
        <v>1</v>
      </c>
      <c r="K60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(777,1,777,0,0,0,0,0)</v>
      </c>
    </row>
    <row r="604" spans="1:11" x14ac:dyDescent="0.25">
      <c r="A604" t="s">
        <v>735</v>
      </c>
      <c r="B604" s="2">
        <f>VLOOKUP(A604,Players[Name]:Players[PlayerId],2,FALSE)</f>
        <v>778</v>
      </c>
      <c r="C604" s="16">
        <v>2017</v>
      </c>
      <c r="D604" s="16">
        <v>778</v>
      </c>
      <c r="E604" s="16">
        <v>0</v>
      </c>
      <c r="F604" s="16">
        <v>0</v>
      </c>
      <c r="G604" s="16">
        <v>0</v>
      </c>
      <c r="H604" s="16">
        <v>0</v>
      </c>
      <c r="I604" s="16">
        <v>0</v>
      </c>
      <c r="J604" s="2">
        <f>VLOOKUP(Table10[Year],Years[],2,FALSE)</f>
        <v>1</v>
      </c>
      <c r="K60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(778,1,778,0,0,0,0,0)</v>
      </c>
    </row>
    <row r="605" spans="1:11" x14ac:dyDescent="0.25">
      <c r="A605" t="s">
        <v>879</v>
      </c>
      <c r="B605" s="2">
        <f>VLOOKUP(A605,Players[Name]:Players[PlayerId],2,FALSE)</f>
        <v>781</v>
      </c>
      <c r="C605" s="16">
        <v>2017</v>
      </c>
      <c r="D605" s="16">
        <v>781</v>
      </c>
      <c r="E605" s="16">
        <v>0</v>
      </c>
      <c r="F605" s="16">
        <v>0</v>
      </c>
      <c r="G605" s="16">
        <v>0</v>
      </c>
      <c r="H605" s="16">
        <v>0</v>
      </c>
      <c r="I605" s="16">
        <v>0</v>
      </c>
      <c r="J605" s="2">
        <f>VLOOKUP(Table10[Year],Years[],2,FALSE)</f>
        <v>1</v>
      </c>
      <c r="K60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(781,1,781,0,0,0,0,0)</v>
      </c>
    </row>
    <row r="606" spans="1:11" x14ac:dyDescent="0.25">
      <c r="A606" t="s">
        <v>1121</v>
      </c>
      <c r="B606" s="2">
        <f>VLOOKUP(A606,Players[Name]:Players[PlayerId],2,FALSE)</f>
        <v>785</v>
      </c>
      <c r="C606" s="16">
        <v>2017</v>
      </c>
      <c r="D606" s="16">
        <v>785</v>
      </c>
      <c r="E606" s="16">
        <v>0</v>
      </c>
      <c r="F606" s="16">
        <v>0</v>
      </c>
      <c r="G606" s="16">
        <v>0</v>
      </c>
      <c r="H606" s="16">
        <v>0</v>
      </c>
      <c r="I606" s="16">
        <v>1</v>
      </c>
      <c r="J606" s="2">
        <f>VLOOKUP(Table10[Year],Years[],2,FALSE)</f>
        <v>1</v>
      </c>
      <c r="K60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(785,1,785,1,0,0,0,0)</v>
      </c>
    </row>
    <row r="607" spans="1:11" x14ac:dyDescent="0.25">
      <c r="A607" t="s">
        <v>856</v>
      </c>
      <c r="B607" s="2">
        <f>VLOOKUP(A607,Players[Name]:Players[PlayerId],2,FALSE)</f>
        <v>786</v>
      </c>
      <c r="C607" s="16">
        <v>2017</v>
      </c>
      <c r="D607" s="16">
        <v>786</v>
      </c>
      <c r="E607" s="16">
        <v>0</v>
      </c>
      <c r="F607" s="16">
        <v>0</v>
      </c>
      <c r="G607" s="16">
        <v>0</v>
      </c>
      <c r="H607" s="16">
        <v>0</v>
      </c>
      <c r="I607" s="16">
        <v>0</v>
      </c>
      <c r="J607" s="2">
        <f>VLOOKUP(Table10[Year],Years[],2,FALSE)</f>
        <v>1</v>
      </c>
      <c r="K60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(786,1,786,0,0,0,0,0)</v>
      </c>
    </row>
    <row r="608" spans="1:11" x14ac:dyDescent="0.25">
      <c r="A608" t="s">
        <v>1132</v>
      </c>
      <c r="B608" s="2">
        <f>VLOOKUP(A608,Players[Name]:Players[PlayerId],2,FALSE)</f>
        <v>787</v>
      </c>
      <c r="C608" s="16">
        <v>2017</v>
      </c>
      <c r="D608" s="16">
        <v>787</v>
      </c>
      <c r="E608" s="16">
        <v>0</v>
      </c>
      <c r="F608" s="16">
        <v>0</v>
      </c>
      <c r="G608" s="16">
        <v>0</v>
      </c>
      <c r="H608" s="16">
        <v>0</v>
      </c>
      <c r="I608" s="16">
        <v>0</v>
      </c>
      <c r="J608" s="2">
        <f>VLOOKUP(Table10[Year],Years[],2,FALSE)</f>
        <v>1</v>
      </c>
      <c r="K60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(787,1,787,0,0,0,0,0)</v>
      </c>
    </row>
    <row r="609" spans="1:11" x14ac:dyDescent="0.25">
      <c r="A609" t="s">
        <v>996</v>
      </c>
      <c r="B609" s="2">
        <f>VLOOKUP(A609,Players[Name]:Players[PlayerId],2,FALSE)</f>
        <v>788</v>
      </c>
      <c r="C609" s="16">
        <v>2017</v>
      </c>
      <c r="D609" s="16">
        <v>788</v>
      </c>
      <c r="E609" s="16">
        <v>0</v>
      </c>
      <c r="F609" s="16">
        <v>0</v>
      </c>
      <c r="G609" s="16">
        <v>0</v>
      </c>
      <c r="H609" s="16">
        <v>0</v>
      </c>
      <c r="I609" s="16">
        <v>0</v>
      </c>
      <c r="J609" s="2">
        <f>VLOOKUP(Table10[Year],Years[],2,FALSE)</f>
        <v>1</v>
      </c>
      <c r="K60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(788,1,788,0,0,0,0,0)</v>
      </c>
    </row>
    <row r="610" spans="1:11" x14ac:dyDescent="0.25">
      <c r="A610" t="s">
        <v>1201</v>
      </c>
      <c r="B610" s="2">
        <f>VLOOKUP(A610,Players[Name]:Players[PlayerId],2,FALSE)</f>
        <v>793</v>
      </c>
      <c r="C610" s="16">
        <v>2017</v>
      </c>
      <c r="D610" s="16">
        <v>793</v>
      </c>
      <c r="E610" s="16">
        <v>0</v>
      </c>
      <c r="F610" s="16">
        <v>0</v>
      </c>
      <c r="G610" s="16">
        <v>0</v>
      </c>
      <c r="H610" s="16">
        <v>0</v>
      </c>
      <c r="I610" s="16">
        <v>0</v>
      </c>
      <c r="J610" s="2">
        <f>VLOOKUP(Table10[Year],Years[],2,FALSE)</f>
        <v>1</v>
      </c>
      <c r="K61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(793,1,793,0,0,0,0,0)</v>
      </c>
    </row>
    <row r="611" spans="1:11" x14ac:dyDescent="0.25">
      <c r="A611" t="s">
        <v>754</v>
      </c>
      <c r="B611" s="2">
        <f>VLOOKUP(A611,Players[Name]:Players[PlayerId],2,FALSE)</f>
        <v>794</v>
      </c>
      <c r="C611" s="16">
        <v>2017</v>
      </c>
      <c r="D611" s="16">
        <v>794</v>
      </c>
      <c r="E611" s="16">
        <v>0</v>
      </c>
      <c r="F611" s="16">
        <v>0</v>
      </c>
      <c r="G611" s="16">
        <v>0</v>
      </c>
      <c r="H611" s="16">
        <v>0</v>
      </c>
      <c r="I611" s="16">
        <v>0</v>
      </c>
      <c r="J611" s="2">
        <f>VLOOKUP(Table10[Year],Years[],2,FALSE)</f>
        <v>1</v>
      </c>
      <c r="K61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(794,1,794,0,0,0,0,0)</v>
      </c>
    </row>
    <row r="612" spans="1:11" x14ac:dyDescent="0.25">
      <c r="A612" t="s">
        <v>787</v>
      </c>
      <c r="B612" s="2">
        <f>VLOOKUP(A612,Players[Name]:Players[PlayerId],2,FALSE)</f>
        <v>795</v>
      </c>
      <c r="C612" s="16">
        <v>2017</v>
      </c>
      <c r="D612" s="16">
        <v>795</v>
      </c>
      <c r="E612" s="16">
        <v>0</v>
      </c>
      <c r="F612" s="16">
        <v>0</v>
      </c>
      <c r="G612" s="16">
        <v>0</v>
      </c>
      <c r="H612" s="16">
        <v>0</v>
      </c>
      <c r="I612" s="16">
        <v>0</v>
      </c>
      <c r="J612" s="2">
        <f>VLOOKUP(Table10[Year],Years[],2,FALSE)</f>
        <v>1</v>
      </c>
      <c r="K61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(795,1,795,0,0,0,0,0)</v>
      </c>
    </row>
    <row r="613" spans="1:11" x14ac:dyDescent="0.25">
      <c r="A613" t="s">
        <v>1043</v>
      </c>
      <c r="B613" s="2">
        <f>VLOOKUP(A613,Players[Name]:Players[PlayerId],2,FALSE)</f>
        <v>797</v>
      </c>
      <c r="C613" s="16">
        <v>2017</v>
      </c>
      <c r="D613" s="16">
        <v>797</v>
      </c>
      <c r="E613" s="16">
        <v>0</v>
      </c>
      <c r="F613" s="16">
        <v>0</v>
      </c>
      <c r="G613" s="16">
        <v>0</v>
      </c>
      <c r="H613" s="16">
        <v>0</v>
      </c>
      <c r="I613" s="16">
        <v>0</v>
      </c>
      <c r="J613" s="2">
        <f>VLOOKUP(Table10[Year],Years[],2,FALSE)</f>
        <v>1</v>
      </c>
      <c r="K61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(797,1,797,0,0,0,0,0)</v>
      </c>
    </row>
    <row r="614" spans="1:11" x14ac:dyDescent="0.25">
      <c r="A614" t="s">
        <v>1245</v>
      </c>
      <c r="B614" s="2">
        <f>VLOOKUP(A614,Players[Name]:Players[PlayerId],2,FALSE)</f>
        <v>803</v>
      </c>
      <c r="C614" s="16">
        <v>2017</v>
      </c>
      <c r="D614" s="16">
        <v>803</v>
      </c>
      <c r="E614" s="16">
        <v>0</v>
      </c>
      <c r="F614" s="16">
        <v>0</v>
      </c>
      <c r="G614" s="16">
        <v>0</v>
      </c>
      <c r="H614" s="16">
        <v>0</v>
      </c>
      <c r="I614" s="16">
        <v>0</v>
      </c>
      <c r="J614" s="2">
        <f>VLOOKUP(Table10[Year],Years[],2,FALSE)</f>
        <v>1</v>
      </c>
      <c r="K61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(803,1,803,0,0,0,0,0)</v>
      </c>
    </row>
    <row r="615" spans="1:11" x14ac:dyDescent="0.25">
      <c r="A615" t="s">
        <v>951</v>
      </c>
      <c r="B615" s="2">
        <f>VLOOKUP(A615,Players[Name]:Players[PlayerId],2,FALSE)</f>
        <v>804</v>
      </c>
      <c r="C615" s="16">
        <v>2017</v>
      </c>
      <c r="D615" s="16">
        <v>804</v>
      </c>
      <c r="E615" s="16">
        <v>0</v>
      </c>
      <c r="F615" s="16">
        <v>0</v>
      </c>
      <c r="G615" s="16">
        <v>0</v>
      </c>
      <c r="H615" s="16">
        <v>0</v>
      </c>
      <c r="I615" s="16">
        <v>0</v>
      </c>
      <c r="J615" s="2">
        <f>VLOOKUP(Table10[Year],Years[],2,FALSE)</f>
        <v>1</v>
      </c>
      <c r="K61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(804,1,804,0,0,0,0,0)</v>
      </c>
    </row>
    <row r="616" spans="1:11" x14ac:dyDescent="0.25">
      <c r="A616" t="s">
        <v>1053</v>
      </c>
      <c r="B616" s="2">
        <f>VLOOKUP(A616,Players[Name]:Players[PlayerId],2,FALSE)</f>
        <v>805</v>
      </c>
      <c r="C616" s="16">
        <v>2017</v>
      </c>
      <c r="D616" s="16">
        <v>805</v>
      </c>
      <c r="E616" s="16">
        <v>0</v>
      </c>
      <c r="F616" s="16">
        <v>0</v>
      </c>
      <c r="G616" s="16">
        <v>0</v>
      </c>
      <c r="H616" s="16">
        <v>0</v>
      </c>
      <c r="I616" s="16">
        <v>0</v>
      </c>
      <c r="J616" s="2">
        <f>VLOOKUP(Table10[Year],Years[],2,FALSE)</f>
        <v>1</v>
      </c>
      <c r="K61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(805,1,805,0,0,0,0,0)</v>
      </c>
    </row>
    <row r="617" spans="1:11" x14ac:dyDescent="0.25">
      <c r="A617" t="s">
        <v>1204</v>
      </c>
      <c r="B617" s="2">
        <f>VLOOKUP(A617,Players[Name]:Players[PlayerId],2,FALSE)</f>
        <v>807</v>
      </c>
      <c r="C617" s="16">
        <v>2017</v>
      </c>
      <c r="D617" s="16">
        <v>807</v>
      </c>
      <c r="E617" s="16">
        <v>0</v>
      </c>
      <c r="F617" s="16">
        <v>0</v>
      </c>
      <c r="G617" s="16">
        <v>0</v>
      </c>
      <c r="H617" s="16">
        <v>0</v>
      </c>
      <c r="I617" s="16">
        <v>1</v>
      </c>
      <c r="J617" s="2">
        <f>VLOOKUP(Table10[Year],Years[],2,FALSE)</f>
        <v>1</v>
      </c>
      <c r="K61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(807,1,807,1,0,0,0,0)</v>
      </c>
    </row>
    <row r="618" spans="1:11" x14ac:dyDescent="0.25">
      <c r="A618" t="s">
        <v>1203</v>
      </c>
      <c r="B618" s="2">
        <f>VLOOKUP(A618,Players[Name]:Players[PlayerId],2,FALSE)</f>
        <v>808</v>
      </c>
      <c r="C618" s="16">
        <v>2017</v>
      </c>
      <c r="D618" s="16">
        <v>808</v>
      </c>
      <c r="E618" s="16">
        <v>0</v>
      </c>
      <c r="F618" s="16">
        <v>0</v>
      </c>
      <c r="G618" s="16">
        <v>0</v>
      </c>
      <c r="H618" s="16">
        <v>0</v>
      </c>
      <c r="I618" s="16">
        <v>0</v>
      </c>
      <c r="J618" s="2">
        <f>VLOOKUP(Table10[Year],Years[],2,FALSE)</f>
        <v>1</v>
      </c>
      <c r="K61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(808,1,808,0,0,0,0,0)</v>
      </c>
    </row>
    <row r="619" spans="1:11" x14ac:dyDescent="0.25">
      <c r="A619" t="s">
        <v>1119</v>
      </c>
      <c r="B619" s="2">
        <f>VLOOKUP(A619,Players[Name]:Players[PlayerId],2,FALSE)</f>
        <v>810</v>
      </c>
      <c r="C619" s="16">
        <v>2017</v>
      </c>
      <c r="D619" s="16">
        <v>810</v>
      </c>
      <c r="E619" s="16">
        <v>0</v>
      </c>
      <c r="F619" s="16">
        <v>0</v>
      </c>
      <c r="G619" s="16">
        <v>0</v>
      </c>
      <c r="H619" s="16">
        <v>0</v>
      </c>
      <c r="I619" s="16">
        <v>0</v>
      </c>
      <c r="J619" s="2">
        <f>VLOOKUP(Table10[Year],Years[],2,FALSE)</f>
        <v>1</v>
      </c>
      <c r="K61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(810,1,810,0,0,0,0,0)</v>
      </c>
    </row>
    <row r="620" spans="1:11" x14ac:dyDescent="0.25">
      <c r="A620" t="s">
        <v>779</v>
      </c>
      <c r="B620" s="2">
        <f>VLOOKUP(A620,Players[Name]:Players[PlayerId],2,FALSE)</f>
        <v>811</v>
      </c>
      <c r="C620" s="16">
        <v>2017</v>
      </c>
      <c r="D620" s="16">
        <v>811</v>
      </c>
      <c r="E620" s="16">
        <v>0</v>
      </c>
      <c r="F620" s="16">
        <v>0</v>
      </c>
      <c r="G620" s="16">
        <v>0</v>
      </c>
      <c r="H620" s="16">
        <v>0</v>
      </c>
      <c r="I620" s="16">
        <v>0</v>
      </c>
      <c r="J620" s="2">
        <f>VLOOKUP(Table10[Year],Years[],2,FALSE)</f>
        <v>1</v>
      </c>
      <c r="K62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(811,1,811,0,0,0,0,0)</v>
      </c>
    </row>
    <row r="621" spans="1:11" x14ac:dyDescent="0.25">
      <c r="A621" t="s">
        <v>206</v>
      </c>
      <c r="B621" s="2">
        <f>VLOOKUP(A621,Players[Name]:Players[PlayerId],2,FALSE)</f>
        <v>816</v>
      </c>
      <c r="C621" s="16">
        <v>2017</v>
      </c>
      <c r="D621" s="16">
        <v>816</v>
      </c>
      <c r="E621" s="16">
        <v>0</v>
      </c>
      <c r="F621" s="16">
        <v>0</v>
      </c>
      <c r="G621" s="16">
        <v>0</v>
      </c>
      <c r="H621" s="16">
        <v>0</v>
      </c>
      <c r="I621" s="16">
        <v>0</v>
      </c>
      <c r="J621" s="2">
        <f>VLOOKUP(Table10[Year],Years[],2,FALSE)</f>
        <v>1</v>
      </c>
      <c r="K62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(816,1,816,0,0,0,0,0)</v>
      </c>
    </row>
    <row r="622" spans="1:11" x14ac:dyDescent="0.25">
      <c r="A622" t="s">
        <v>206</v>
      </c>
      <c r="B622" s="2">
        <f>VLOOKUP(A622,Players[Name]:Players[PlayerId],2,FALSE)</f>
        <v>816</v>
      </c>
      <c r="C622" s="16">
        <v>2016</v>
      </c>
      <c r="D622" s="16">
        <v>330</v>
      </c>
      <c r="E622" s="16">
        <v>18</v>
      </c>
      <c r="F622" s="16">
        <v>191</v>
      </c>
      <c r="G622" s="16">
        <v>2</v>
      </c>
      <c r="H622" s="16">
        <v>0</v>
      </c>
      <c r="I622" s="16">
        <v>37.64</v>
      </c>
      <c r="J622" s="2">
        <f>VLOOKUP(Table10[Year],Years[],2,FALSE)</f>
        <v>2</v>
      </c>
      <c r="K62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(816,2,330,37.64,18,191,2,0)</v>
      </c>
    </row>
    <row r="623" spans="1:11" x14ac:dyDescent="0.25">
      <c r="A623" t="s">
        <v>206</v>
      </c>
      <c r="B623" s="2">
        <f>VLOOKUP(A623,Players[Name]:Players[PlayerId],2,FALSE)</f>
        <v>816</v>
      </c>
      <c r="C623" s="16">
        <v>2014</v>
      </c>
      <c r="D623" s="16">
        <v>1583</v>
      </c>
      <c r="E623" s="16">
        <v>9</v>
      </c>
      <c r="F623" s="16">
        <v>84</v>
      </c>
      <c r="G623" s="16">
        <v>1</v>
      </c>
      <c r="H623" s="16">
        <v>0</v>
      </c>
      <c r="I623" s="16">
        <v>18.36</v>
      </c>
      <c r="J623" s="2">
        <f>VLOOKUP(Table10[Year],Years[],2,FALSE)</f>
        <v>4</v>
      </c>
      <c r="K62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(816,4,1583,18.36,9,84,1,0)</v>
      </c>
    </row>
    <row r="624" spans="1:11" x14ac:dyDescent="0.25">
      <c r="A624" t="s">
        <v>206</v>
      </c>
      <c r="B624" s="2">
        <f>VLOOKUP(A624,Players[Name]:Players[PlayerId],2,FALSE)</f>
        <v>816</v>
      </c>
      <c r="C624" s="16">
        <v>2013</v>
      </c>
      <c r="D624" s="16">
        <v>104</v>
      </c>
      <c r="E624" s="16">
        <v>60</v>
      </c>
      <c r="F624" s="16">
        <v>888</v>
      </c>
      <c r="G624" s="16">
        <v>4</v>
      </c>
      <c r="H624" s="16">
        <v>1</v>
      </c>
      <c r="I624" s="16">
        <v>118.87</v>
      </c>
      <c r="J624" s="2">
        <f>VLOOKUP(Table10[Year],Years[],2,FALSE)</f>
        <v>5</v>
      </c>
      <c r="K62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(816,5,104,118.87,60,888,4,1)</v>
      </c>
    </row>
    <row r="625" spans="1:11" x14ac:dyDescent="0.25">
      <c r="A625" t="s">
        <v>1220</v>
      </c>
      <c r="B625" s="2">
        <f>VLOOKUP(A625,Players[Name]:Players[PlayerId],2,FALSE)</f>
        <v>817</v>
      </c>
      <c r="C625" s="16">
        <v>2017</v>
      </c>
      <c r="D625" s="16">
        <v>817</v>
      </c>
      <c r="E625" s="16">
        <v>0</v>
      </c>
      <c r="F625" s="16">
        <v>0</v>
      </c>
      <c r="G625" s="16">
        <v>0</v>
      </c>
      <c r="H625" s="16">
        <v>0</v>
      </c>
      <c r="I625" s="16">
        <v>0</v>
      </c>
      <c r="J625" s="2">
        <f>VLOOKUP(Table10[Year],Years[],2,FALSE)</f>
        <v>1</v>
      </c>
      <c r="K62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(817,1,817,0,0,0,0,0)</v>
      </c>
    </row>
    <row r="626" spans="1:11" x14ac:dyDescent="0.25">
      <c r="A626" t="s">
        <v>777</v>
      </c>
      <c r="B626" s="2">
        <f>VLOOKUP(A626,Players[Name]:Players[PlayerId],2,FALSE)</f>
        <v>818</v>
      </c>
      <c r="C626" s="16">
        <v>2017</v>
      </c>
      <c r="D626" s="16">
        <v>818</v>
      </c>
      <c r="E626" s="16">
        <v>0</v>
      </c>
      <c r="F626" s="16">
        <v>0</v>
      </c>
      <c r="G626" s="16">
        <v>0</v>
      </c>
      <c r="H626" s="16">
        <v>0</v>
      </c>
      <c r="I626" s="16">
        <v>0</v>
      </c>
      <c r="J626" s="2">
        <f>VLOOKUP(Table10[Year],Years[],2,FALSE)</f>
        <v>1</v>
      </c>
      <c r="K62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(818,1,818,0,0,0,0,0)</v>
      </c>
    </row>
    <row r="627" spans="1:11" x14ac:dyDescent="0.25">
      <c r="A627" t="s">
        <v>967</v>
      </c>
      <c r="B627" s="2">
        <f>VLOOKUP(A627,Players[Name]:Players[PlayerId],2,FALSE)</f>
        <v>820</v>
      </c>
      <c r="C627" s="16">
        <v>2017</v>
      </c>
      <c r="D627" s="16">
        <v>820</v>
      </c>
      <c r="E627" s="16">
        <v>0</v>
      </c>
      <c r="F627" s="16">
        <v>0</v>
      </c>
      <c r="G627" s="16">
        <v>0</v>
      </c>
      <c r="H627" s="16">
        <v>0</v>
      </c>
      <c r="I627" s="16">
        <v>0</v>
      </c>
      <c r="J627" s="2">
        <f>VLOOKUP(Table10[Year],Years[],2,FALSE)</f>
        <v>1</v>
      </c>
      <c r="K62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(820,1,820,0,0,0,0,0)</v>
      </c>
    </row>
    <row r="628" spans="1:11" x14ac:dyDescent="0.25">
      <c r="A628" t="s">
        <v>984</v>
      </c>
      <c r="B628" s="2">
        <f>VLOOKUP(A628,Players[Name]:Players[PlayerId],2,FALSE)</f>
        <v>821</v>
      </c>
      <c r="C628" s="16">
        <v>2017</v>
      </c>
      <c r="D628" s="16">
        <v>821</v>
      </c>
      <c r="E628" s="16">
        <v>0</v>
      </c>
      <c r="F628" s="16">
        <v>0</v>
      </c>
      <c r="G628" s="16">
        <v>0</v>
      </c>
      <c r="H628" s="16">
        <v>0</v>
      </c>
      <c r="I628" s="16">
        <v>0</v>
      </c>
      <c r="J628" s="2">
        <f>VLOOKUP(Table10[Year],Years[],2,FALSE)</f>
        <v>1</v>
      </c>
      <c r="K62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(821,1,821,0,0,0,0,0)</v>
      </c>
    </row>
    <row r="629" spans="1:11" x14ac:dyDescent="0.25">
      <c r="A629" t="s">
        <v>1229</v>
      </c>
      <c r="B629" s="2">
        <f>VLOOKUP(A629,Players[Name]:Players[PlayerId],2,FALSE)</f>
        <v>825</v>
      </c>
      <c r="C629" s="16">
        <v>2017</v>
      </c>
      <c r="D629" s="16">
        <v>825</v>
      </c>
      <c r="E629" s="16">
        <v>0</v>
      </c>
      <c r="F629" s="16">
        <v>0</v>
      </c>
      <c r="G629" s="16">
        <v>0</v>
      </c>
      <c r="H629" s="16">
        <v>0</v>
      </c>
      <c r="I629" s="16">
        <v>0</v>
      </c>
      <c r="J629" s="2">
        <f>VLOOKUP(Table10[Year],Years[],2,FALSE)</f>
        <v>1</v>
      </c>
      <c r="K62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(825,1,825,0,0,0,0,0)</v>
      </c>
    </row>
    <row r="630" spans="1:11" x14ac:dyDescent="0.25">
      <c r="A630" t="s">
        <v>1028</v>
      </c>
      <c r="B630" s="2">
        <f>VLOOKUP(A630,Players[Name]:Players[PlayerId],2,FALSE)</f>
        <v>827</v>
      </c>
      <c r="C630" s="16">
        <v>2017</v>
      </c>
      <c r="D630" s="16">
        <v>827</v>
      </c>
      <c r="E630" s="16">
        <v>0</v>
      </c>
      <c r="F630" s="16">
        <v>0</v>
      </c>
      <c r="G630" s="16">
        <v>0</v>
      </c>
      <c r="H630" s="16">
        <v>0</v>
      </c>
      <c r="I630" s="16">
        <v>1</v>
      </c>
      <c r="J630" s="2">
        <f>VLOOKUP(Table10[Year],Years[],2,FALSE)</f>
        <v>1</v>
      </c>
      <c r="K63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(827,1,827,1,0,0,0,0)</v>
      </c>
    </row>
    <row r="631" spans="1:11" x14ac:dyDescent="0.25">
      <c r="A631" t="s">
        <v>342</v>
      </c>
      <c r="B631" s="2">
        <f>VLOOKUP(A631,Players[Name]:Players[PlayerId],2,FALSE)</f>
        <v>828</v>
      </c>
      <c r="C631" s="16">
        <v>2017</v>
      </c>
      <c r="D631" s="16">
        <v>828</v>
      </c>
      <c r="E631" s="16">
        <v>0</v>
      </c>
      <c r="F631" s="16">
        <v>0</v>
      </c>
      <c r="G631" s="16">
        <v>0</v>
      </c>
      <c r="H631" s="16">
        <v>0</v>
      </c>
      <c r="I631" s="16">
        <v>1</v>
      </c>
      <c r="J631" s="2">
        <f>VLOOKUP(Table10[Year],Years[],2,FALSE)</f>
        <v>1</v>
      </c>
      <c r="K63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(828,1,828,1,0,0,0,0)</v>
      </c>
    </row>
    <row r="632" spans="1:11" x14ac:dyDescent="0.25">
      <c r="A632" t="s">
        <v>342</v>
      </c>
      <c r="B632" s="2">
        <f>VLOOKUP(A632,Players[Name]:Players[PlayerId],2,FALSE)</f>
        <v>828</v>
      </c>
      <c r="C632" s="16">
        <v>2016</v>
      </c>
      <c r="D632" s="16">
        <v>321</v>
      </c>
      <c r="E632" s="16">
        <v>22</v>
      </c>
      <c r="F632" s="16">
        <v>249</v>
      </c>
      <c r="G632" s="16">
        <v>2</v>
      </c>
      <c r="H632" s="16">
        <v>1</v>
      </c>
      <c r="I632" s="16">
        <v>41.96</v>
      </c>
      <c r="J632" s="2">
        <f>VLOOKUP(Table10[Year],Years[],2,FALSE)</f>
        <v>2</v>
      </c>
      <c r="K63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(828,2,321,41.96,22,249,2,1)</v>
      </c>
    </row>
    <row r="633" spans="1:11" x14ac:dyDescent="0.25">
      <c r="A633" t="s">
        <v>342</v>
      </c>
      <c r="B633" s="2">
        <f>VLOOKUP(A633,Players[Name]:Players[PlayerId],2,FALSE)</f>
        <v>828</v>
      </c>
      <c r="C633" s="16">
        <v>2013</v>
      </c>
      <c r="D633" s="16">
        <v>1579</v>
      </c>
      <c r="E633" s="16">
        <v>10</v>
      </c>
      <c r="F633" s="16">
        <v>96</v>
      </c>
      <c r="G633" s="16">
        <v>0</v>
      </c>
      <c r="H633" s="16">
        <v>0</v>
      </c>
      <c r="I633" s="16">
        <v>13.84</v>
      </c>
      <c r="J633" s="2">
        <f>VLOOKUP(Table10[Year],Years[],2,FALSE)</f>
        <v>5</v>
      </c>
      <c r="K63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(828,5,1579,13.84,10,96,0,0)</v>
      </c>
    </row>
    <row r="634" spans="1:11" x14ac:dyDescent="0.25">
      <c r="A634" t="s">
        <v>1009</v>
      </c>
      <c r="B634" s="2">
        <f>VLOOKUP(A634,Players[Name]:Players[PlayerId],2,FALSE)</f>
        <v>829</v>
      </c>
      <c r="C634" s="16">
        <v>2017</v>
      </c>
      <c r="D634" s="16">
        <v>829</v>
      </c>
      <c r="E634" s="16">
        <v>0</v>
      </c>
      <c r="F634" s="16">
        <v>0</v>
      </c>
      <c r="G634" s="16">
        <v>0</v>
      </c>
      <c r="H634" s="16">
        <v>0</v>
      </c>
      <c r="I634" s="16">
        <v>1</v>
      </c>
      <c r="J634" s="2">
        <f>VLOOKUP(Table10[Year],Years[],2,FALSE)</f>
        <v>1</v>
      </c>
      <c r="K63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(829,1,829,1,0,0,0,0)</v>
      </c>
    </row>
    <row r="635" spans="1:11" x14ac:dyDescent="0.25">
      <c r="A635" t="s">
        <v>772</v>
      </c>
      <c r="B635" s="2">
        <f>VLOOKUP(A635,Players[Name]:Players[PlayerId],2,FALSE)</f>
        <v>833</v>
      </c>
      <c r="C635" s="16">
        <v>2017</v>
      </c>
      <c r="D635" s="16">
        <v>833</v>
      </c>
      <c r="E635" s="16">
        <v>0</v>
      </c>
      <c r="F635" s="16">
        <v>0</v>
      </c>
      <c r="G635" s="16">
        <v>0</v>
      </c>
      <c r="H635" s="16">
        <v>0</v>
      </c>
      <c r="I635" s="16">
        <v>1</v>
      </c>
      <c r="J635" s="2">
        <f>VLOOKUP(Table10[Year],Years[],2,FALSE)</f>
        <v>1</v>
      </c>
      <c r="K63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(833,1,833,1,0,0,0,0)</v>
      </c>
    </row>
    <row r="636" spans="1:11" x14ac:dyDescent="0.25">
      <c r="A636" t="s">
        <v>903</v>
      </c>
      <c r="B636" s="2">
        <f>VLOOKUP(A636,Players[Name]:Players[PlayerId],2,FALSE)</f>
        <v>835</v>
      </c>
      <c r="C636" s="16">
        <v>2017</v>
      </c>
      <c r="D636" s="16">
        <v>835</v>
      </c>
      <c r="E636" s="16">
        <v>0</v>
      </c>
      <c r="F636" s="16">
        <v>0</v>
      </c>
      <c r="G636" s="16">
        <v>0</v>
      </c>
      <c r="H636" s="16">
        <v>0</v>
      </c>
      <c r="I636" s="16">
        <v>0</v>
      </c>
      <c r="J636" s="2">
        <f>VLOOKUP(Table10[Year],Years[],2,FALSE)</f>
        <v>1</v>
      </c>
      <c r="K63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(835,1,835,0,0,0,0,0)</v>
      </c>
    </row>
    <row r="637" spans="1:11" x14ac:dyDescent="0.25">
      <c r="A637" t="s">
        <v>1017</v>
      </c>
      <c r="B637" s="2">
        <f>VLOOKUP(A637,Players[Name]:Players[PlayerId],2,FALSE)</f>
        <v>838</v>
      </c>
      <c r="C637" s="16">
        <v>2017</v>
      </c>
      <c r="D637" s="16">
        <v>838</v>
      </c>
      <c r="E637" s="16">
        <v>0</v>
      </c>
      <c r="F637" s="16">
        <v>0</v>
      </c>
      <c r="G637" s="16">
        <v>0</v>
      </c>
      <c r="H637" s="16">
        <v>0</v>
      </c>
      <c r="I637" s="16">
        <v>0</v>
      </c>
      <c r="J637" s="2">
        <f>VLOOKUP(Table10[Year],Years[],2,FALSE)</f>
        <v>1</v>
      </c>
      <c r="K63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(838,1,838,0,0,0,0,0)</v>
      </c>
    </row>
    <row r="638" spans="1:11" x14ac:dyDescent="0.25">
      <c r="A638" t="s">
        <v>1096</v>
      </c>
      <c r="B638" s="2">
        <f>VLOOKUP(A638,Players[Name]:Players[PlayerId],2,FALSE)</f>
        <v>840</v>
      </c>
      <c r="C638" s="16">
        <v>2017</v>
      </c>
      <c r="D638" s="16">
        <v>840</v>
      </c>
      <c r="E638" s="16">
        <v>0</v>
      </c>
      <c r="F638" s="16">
        <v>0</v>
      </c>
      <c r="G638" s="16">
        <v>0</v>
      </c>
      <c r="H638" s="16">
        <v>0</v>
      </c>
      <c r="I638" s="16">
        <v>0</v>
      </c>
      <c r="J638" s="2">
        <f>VLOOKUP(Table10[Year],Years[],2,FALSE)</f>
        <v>1</v>
      </c>
      <c r="K63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(840,1,840,0,0,0,0,0)</v>
      </c>
    </row>
    <row r="639" spans="1:11" x14ac:dyDescent="0.25">
      <c r="A639" t="s">
        <v>763</v>
      </c>
      <c r="B639" s="2">
        <f>VLOOKUP(A639,Players[Name]:Players[PlayerId],2,FALSE)</f>
        <v>847</v>
      </c>
      <c r="C639" s="16">
        <v>2017</v>
      </c>
      <c r="D639" s="16">
        <v>847</v>
      </c>
      <c r="E639" s="16">
        <v>0</v>
      </c>
      <c r="F639" s="16">
        <v>0</v>
      </c>
      <c r="G639" s="16">
        <v>0</v>
      </c>
      <c r="H639" s="16">
        <v>0</v>
      </c>
      <c r="I639" s="16">
        <v>0</v>
      </c>
      <c r="J639" s="2">
        <f>VLOOKUP(Table10[Year],Years[],2,FALSE)</f>
        <v>1</v>
      </c>
      <c r="K63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(847,1,847,0,0,0,0,0)</v>
      </c>
    </row>
    <row r="640" spans="1:11" x14ac:dyDescent="0.25">
      <c r="A640" t="s">
        <v>824</v>
      </c>
      <c r="B640" s="2">
        <f>VLOOKUP(A640,Players[Name]:Players[PlayerId],2,FALSE)</f>
        <v>848</v>
      </c>
      <c r="C640" s="16">
        <v>2017</v>
      </c>
      <c r="D640" s="16">
        <v>848</v>
      </c>
      <c r="E640" s="16">
        <v>0</v>
      </c>
      <c r="F640" s="16">
        <v>0</v>
      </c>
      <c r="G640" s="16">
        <v>0</v>
      </c>
      <c r="H640" s="16">
        <v>0</v>
      </c>
      <c r="I640" s="16">
        <v>0</v>
      </c>
      <c r="J640" s="2">
        <f>VLOOKUP(Table10[Year],Years[],2,FALSE)</f>
        <v>1</v>
      </c>
      <c r="K64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(848,1,848,0,0,0,0,0)</v>
      </c>
    </row>
    <row r="641" spans="1:11" x14ac:dyDescent="0.25">
      <c r="A641" t="s">
        <v>1084</v>
      </c>
      <c r="B641" s="2">
        <f>VLOOKUP(A641,Players[Name]:Players[PlayerId],2,FALSE)</f>
        <v>850</v>
      </c>
      <c r="C641">
        <v>2017</v>
      </c>
      <c r="D641" s="16">
        <v>850</v>
      </c>
      <c r="E641" s="16">
        <v>0</v>
      </c>
      <c r="F641" s="16">
        <v>0</v>
      </c>
      <c r="G641" s="16">
        <v>0</v>
      </c>
      <c r="H641" s="16">
        <v>0</v>
      </c>
      <c r="I641" s="16">
        <v>0</v>
      </c>
      <c r="J641" s="2">
        <f>VLOOKUP(Table10[Year],Years[],2,FALSE)</f>
        <v>1</v>
      </c>
      <c r="K64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(850,1,850,0,0,0,0,0)</v>
      </c>
    </row>
    <row r="642" spans="1:11" x14ac:dyDescent="0.25">
      <c r="A642" t="s">
        <v>1095</v>
      </c>
      <c r="B642" s="2">
        <f>VLOOKUP(A642,Players[Name]:Players[PlayerId],2,FALSE)</f>
        <v>851</v>
      </c>
      <c r="C642" s="16">
        <v>2017</v>
      </c>
      <c r="D642" s="16">
        <v>851</v>
      </c>
      <c r="E642" s="16">
        <v>0</v>
      </c>
      <c r="F642" s="16">
        <v>0</v>
      </c>
      <c r="G642" s="16">
        <v>0</v>
      </c>
      <c r="H642" s="16">
        <v>0</v>
      </c>
      <c r="I642" s="16">
        <v>0</v>
      </c>
      <c r="J642" s="2">
        <f>VLOOKUP(Table10[Year],Years[],2,FALSE)</f>
        <v>1</v>
      </c>
      <c r="K64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(851,1,851,0,0,0,0,0)</v>
      </c>
    </row>
    <row r="643" spans="1:11" x14ac:dyDescent="0.25">
      <c r="A643" t="s">
        <v>1034</v>
      </c>
      <c r="B643" s="2">
        <f>VLOOKUP(A643,Players[Name]:Players[PlayerId],2,FALSE)</f>
        <v>857</v>
      </c>
      <c r="C643" s="16">
        <v>2017</v>
      </c>
      <c r="D643" s="16">
        <v>857</v>
      </c>
      <c r="E643" s="16">
        <v>0</v>
      </c>
      <c r="F643" s="16">
        <v>0</v>
      </c>
      <c r="G643" s="16">
        <v>0</v>
      </c>
      <c r="H643" s="16">
        <v>0</v>
      </c>
      <c r="I643" s="16">
        <v>0</v>
      </c>
      <c r="J643" s="2">
        <f>VLOOKUP(Table10[Year],Years[],2,FALSE)</f>
        <v>1</v>
      </c>
      <c r="K64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(857,1,857,0,0,0,0,0)</v>
      </c>
    </row>
    <row r="644" spans="1:11" x14ac:dyDescent="0.25">
      <c r="A644" t="s">
        <v>925</v>
      </c>
      <c r="B644" s="2">
        <f>VLOOKUP(A644,Players[Name]:Players[PlayerId],2,FALSE)</f>
        <v>860</v>
      </c>
      <c r="C644" s="16">
        <v>2017</v>
      </c>
      <c r="D644" s="16">
        <v>860</v>
      </c>
      <c r="E644" s="16">
        <v>0</v>
      </c>
      <c r="F644" s="16">
        <v>0</v>
      </c>
      <c r="G644" s="16">
        <v>0</v>
      </c>
      <c r="H644" s="16">
        <v>0</v>
      </c>
      <c r="I644" s="16">
        <v>0</v>
      </c>
      <c r="J644" s="2">
        <f>VLOOKUP(Table10[Year],Years[],2,FALSE)</f>
        <v>1</v>
      </c>
      <c r="K64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(860,1,860,0,0,0,0,0)</v>
      </c>
    </row>
    <row r="645" spans="1:11" x14ac:dyDescent="0.25">
      <c r="A645" t="s">
        <v>929</v>
      </c>
      <c r="B645" s="2">
        <f>VLOOKUP(A645,Players[Name]:Players[PlayerId],2,FALSE)</f>
        <v>861</v>
      </c>
      <c r="C645" s="16">
        <v>2017</v>
      </c>
      <c r="D645" s="16">
        <v>861</v>
      </c>
      <c r="E645" s="16">
        <v>0</v>
      </c>
      <c r="F645" s="16">
        <v>0</v>
      </c>
      <c r="G645" s="16">
        <v>0</v>
      </c>
      <c r="H645" s="16">
        <v>0</v>
      </c>
      <c r="I645" s="16">
        <v>0</v>
      </c>
      <c r="J645" s="2">
        <f>VLOOKUP(Table10[Year],Years[],2,FALSE)</f>
        <v>1</v>
      </c>
      <c r="K64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(861,1,861,0,0,0,0,0)</v>
      </c>
    </row>
    <row r="646" spans="1:11" x14ac:dyDescent="0.25">
      <c r="A646" t="s">
        <v>1058</v>
      </c>
      <c r="B646" s="2">
        <f>VLOOKUP(A646,Players[Name]:Players[PlayerId],2,FALSE)</f>
        <v>863</v>
      </c>
      <c r="C646" s="16">
        <v>2017</v>
      </c>
      <c r="D646" s="16">
        <v>863</v>
      </c>
      <c r="E646" s="16">
        <v>0</v>
      </c>
      <c r="F646" s="16">
        <v>0</v>
      </c>
      <c r="G646" s="16">
        <v>0</v>
      </c>
      <c r="H646" s="16">
        <v>0</v>
      </c>
      <c r="I646" s="16">
        <v>0</v>
      </c>
      <c r="J646" s="2">
        <f>VLOOKUP(Table10[Year],Years[],2,FALSE)</f>
        <v>1</v>
      </c>
      <c r="K64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(863,1,863,0,0,0,0,0)</v>
      </c>
    </row>
    <row r="647" spans="1:11" x14ac:dyDescent="0.25">
      <c r="A647" t="s">
        <v>1083</v>
      </c>
      <c r="B647" s="2">
        <f>VLOOKUP(A647,Players[Name]:Players[PlayerId],2,FALSE)</f>
        <v>864</v>
      </c>
      <c r="C647" s="16">
        <v>2017</v>
      </c>
      <c r="D647" s="16">
        <v>864</v>
      </c>
      <c r="E647" s="16">
        <v>0</v>
      </c>
      <c r="F647" s="16">
        <v>0</v>
      </c>
      <c r="G647" s="16">
        <v>0</v>
      </c>
      <c r="H647" s="16">
        <v>0</v>
      </c>
      <c r="I647" s="16">
        <v>0</v>
      </c>
      <c r="J647" s="2">
        <f>VLOOKUP(Table10[Year],Years[],2,FALSE)</f>
        <v>1</v>
      </c>
      <c r="K64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(864,1,864,0,0,0,0,0)</v>
      </c>
    </row>
    <row r="648" spans="1:11" x14ac:dyDescent="0.25">
      <c r="A648" t="s">
        <v>880</v>
      </c>
      <c r="B648" s="2">
        <f>VLOOKUP(A648,Players[Name]:Players[PlayerId],2,FALSE)</f>
        <v>865</v>
      </c>
      <c r="C648" s="16">
        <v>2017</v>
      </c>
      <c r="D648" s="16">
        <v>865</v>
      </c>
      <c r="E648" s="16">
        <v>0</v>
      </c>
      <c r="F648" s="16">
        <v>0</v>
      </c>
      <c r="G648" s="16">
        <v>0</v>
      </c>
      <c r="H648" s="16">
        <v>0</v>
      </c>
      <c r="I648" s="16">
        <v>0</v>
      </c>
      <c r="J648" s="2">
        <f>VLOOKUP(Table10[Year],Years[],2,FALSE)</f>
        <v>1</v>
      </c>
      <c r="K64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(865,1,865,0,0,0,0,0)</v>
      </c>
    </row>
    <row r="649" spans="1:11" x14ac:dyDescent="0.25">
      <c r="A649" t="s">
        <v>896</v>
      </c>
      <c r="B649" s="2">
        <f>VLOOKUP(A649,Players[Name]:Players[PlayerId],2,FALSE)</f>
        <v>866</v>
      </c>
      <c r="C649" s="16">
        <v>2017</v>
      </c>
      <c r="D649" s="16">
        <v>866</v>
      </c>
      <c r="E649" s="16">
        <v>0</v>
      </c>
      <c r="F649" s="16">
        <v>0</v>
      </c>
      <c r="G649" s="16">
        <v>0</v>
      </c>
      <c r="H649" s="16">
        <v>0</v>
      </c>
      <c r="I649" s="16">
        <v>0</v>
      </c>
      <c r="J649" s="2">
        <f>VLOOKUP(Table10[Year],Years[],2,FALSE)</f>
        <v>1</v>
      </c>
      <c r="K64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(866,1,866,0,0,0,0,0)</v>
      </c>
    </row>
    <row r="650" spans="1:11" x14ac:dyDescent="0.25">
      <c r="A650" t="s">
        <v>1289</v>
      </c>
      <c r="B650" s="2">
        <f>VLOOKUP(A650,Players[Name]:Players[PlayerId],2,FALSE)</f>
        <v>868</v>
      </c>
      <c r="C650" s="16">
        <v>2017</v>
      </c>
      <c r="D650" s="16">
        <v>868</v>
      </c>
      <c r="E650" s="16">
        <v>0</v>
      </c>
      <c r="F650" s="16">
        <v>0</v>
      </c>
      <c r="G650" s="16">
        <v>0</v>
      </c>
      <c r="H650" s="16">
        <v>0</v>
      </c>
      <c r="I650" s="16">
        <v>1</v>
      </c>
      <c r="J650" s="2">
        <f>VLOOKUP(Table10[Year],Years[],2,FALSE)</f>
        <v>1</v>
      </c>
      <c r="K65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(868,1,868,1,0,0,0,0)</v>
      </c>
    </row>
    <row r="651" spans="1:11" x14ac:dyDescent="0.25">
      <c r="A651" t="s">
        <v>737</v>
      </c>
      <c r="B651" s="2">
        <f>VLOOKUP(A651,Players[Name]:Players[PlayerId],2,FALSE)</f>
        <v>869</v>
      </c>
      <c r="C651" s="16">
        <v>2017</v>
      </c>
      <c r="D651" s="16">
        <v>869</v>
      </c>
      <c r="E651" s="16">
        <v>0</v>
      </c>
      <c r="F651" s="16">
        <v>0</v>
      </c>
      <c r="G651" s="16">
        <v>0</v>
      </c>
      <c r="H651" s="16">
        <v>0</v>
      </c>
      <c r="I651" s="16">
        <v>1</v>
      </c>
      <c r="J651" s="2">
        <f>VLOOKUP(Table10[Year],Years[],2,FALSE)</f>
        <v>1</v>
      </c>
      <c r="K65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(869,1,869,1,0,0,0,0)</v>
      </c>
    </row>
    <row r="652" spans="1:11" x14ac:dyDescent="0.25">
      <c r="A652" t="s">
        <v>809</v>
      </c>
      <c r="B652" s="2">
        <f>VLOOKUP(A652,Players[Name]:Players[PlayerId],2,FALSE)</f>
        <v>871</v>
      </c>
      <c r="C652" s="16">
        <v>2017</v>
      </c>
      <c r="D652" s="16">
        <v>871</v>
      </c>
      <c r="E652" s="16">
        <v>0</v>
      </c>
      <c r="F652" s="16">
        <v>0</v>
      </c>
      <c r="G652" s="16">
        <v>0</v>
      </c>
      <c r="H652" s="16">
        <v>0</v>
      </c>
      <c r="I652" s="16">
        <v>0</v>
      </c>
      <c r="J652" s="2">
        <f>VLOOKUP(Table10[Year],Years[],2,FALSE)</f>
        <v>1</v>
      </c>
      <c r="K65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(871,1,871,0,0,0,0,0)</v>
      </c>
    </row>
    <row r="653" spans="1:11" x14ac:dyDescent="0.25">
      <c r="A653" t="s">
        <v>909</v>
      </c>
      <c r="B653" s="2">
        <f>VLOOKUP(A653,Players[Name]:Players[PlayerId],2,FALSE)</f>
        <v>875</v>
      </c>
      <c r="C653" s="16">
        <v>2017</v>
      </c>
      <c r="D653" s="16">
        <v>875</v>
      </c>
      <c r="E653" s="16">
        <v>0</v>
      </c>
      <c r="F653" s="16">
        <v>0</v>
      </c>
      <c r="G653" s="16">
        <v>0</v>
      </c>
      <c r="H653" s="16">
        <v>0</v>
      </c>
      <c r="I653" s="16">
        <v>0</v>
      </c>
      <c r="J653" s="2">
        <f>VLOOKUP(Table10[Year],Years[],2,FALSE)</f>
        <v>1</v>
      </c>
      <c r="K65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(875,1,875,0,0,0,0,0)</v>
      </c>
    </row>
    <row r="654" spans="1:11" x14ac:dyDescent="0.25">
      <c r="A654" t="s">
        <v>718</v>
      </c>
      <c r="B654" s="2">
        <f>VLOOKUP(A654,Players[Name]:Players[PlayerId],2,FALSE)</f>
        <v>876</v>
      </c>
      <c r="C654" s="16">
        <v>2017</v>
      </c>
      <c r="D654" s="16">
        <v>876</v>
      </c>
      <c r="E654" s="16">
        <v>0</v>
      </c>
      <c r="F654" s="16">
        <v>0</v>
      </c>
      <c r="G654" s="16">
        <v>0</v>
      </c>
      <c r="H654" s="16">
        <v>0</v>
      </c>
      <c r="I654" s="16">
        <v>0</v>
      </c>
      <c r="J654" s="2">
        <f>VLOOKUP(Table10[Year],Years[],2,FALSE)</f>
        <v>1</v>
      </c>
      <c r="K65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(876,1,876,0,0,0,0,0)</v>
      </c>
    </row>
    <row r="655" spans="1:11" x14ac:dyDescent="0.25">
      <c r="A655" t="s">
        <v>1061</v>
      </c>
      <c r="B655" s="2">
        <f>VLOOKUP(A655,Players[Name]:Players[PlayerId],2,FALSE)</f>
        <v>878</v>
      </c>
      <c r="C655" s="16">
        <v>2017</v>
      </c>
      <c r="D655" s="16">
        <v>878</v>
      </c>
      <c r="E655" s="16">
        <v>0</v>
      </c>
      <c r="F655" s="16">
        <v>0</v>
      </c>
      <c r="G655" s="16">
        <v>0</v>
      </c>
      <c r="H655" s="16">
        <v>0</v>
      </c>
      <c r="I655" s="16">
        <v>0</v>
      </c>
      <c r="J655" s="2">
        <f>VLOOKUP(Table10[Year],Years[],2,FALSE)</f>
        <v>1</v>
      </c>
      <c r="K65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(878,1,878,0,0,0,0,0)</v>
      </c>
    </row>
    <row r="656" spans="1:11" x14ac:dyDescent="0.25">
      <c r="A656" t="s">
        <v>713</v>
      </c>
      <c r="B656" s="2">
        <f>VLOOKUP(A656,Players[Name]:Players[PlayerId],2,FALSE)</f>
        <v>879</v>
      </c>
      <c r="C656" s="16">
        <v>2017</v>
      </c>
      <c r="D656" s="16">
        <v>879</v>
      </c>
      <c r="E656" s="16">
        <v>0</v>
      </c>
      <c r="F656" s="16">
        <v>0</v>
      </c>
      <c r="G656" s="16">
        <v>0</v>
      </c>
      <c r="H656" s="16">
        <v>0</v>
      </c>
      <c r="I656" s="16">
        <v>0</v>
      </c>
      <c r="J656" s="2">
        <f>VLOOKUP(Table10[Year],Years[],2,FALSE)</f>
        <v>1</v>
      </c>
      <c r="K65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(879,1,879,0,0,0,0,0)</v>
      </c>
    </row>
    <row r="657" spans="1:11" x14ac:dyDescent="0.25">
      <c r="A657" t="s">
        <v>1209</v>
      </c>
      <c r="B657" s="2">
        <f>VLOOKUP(A657,Players[Name]:Players[PlayerId],2,FALSE)</f>
        <v>880</v>
      </c>
      <c r="C657" s="16">
        <v>2017</v>
      </c>
      <c r="D657" s="16">
        <v>880</v>
      </c>
      <c r="E657" s="16">
        <v>0</v>
      </c>
      <c r="F657" s="16">
        <v>0</v>
      </c>
      <c r="G657" s="16">
        <v>0</v>
      </c>
      <c r="H657" s="16">
        <v>0</v>
      </c>
      <c r="I657" s="16">
        <v>0</v>
      </c>
      <c r="J657" s="2">
        <f>VLOOKUP(Table10[Year],Years[],2,FALSE)</f>
        <v>1</v>
      </c>
      <c r="K65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(880,1,880,0,0,0,0,0)</v>
      </c>
    </row>
    <row r="658" spans="1:11" x14ac:dyDescent="0.25">
      <c r="A658" t="s">
        <v>750</v>
      </c>
      <c r="B658" s="2">
        <f>VLOOKUP(A658,Players[Name]:Players[PlayerId],2,FALSE)</f>
        <v>881</v>
      </c>
      <c r="C658" s="16">
        <v>2017</v>
      </c>
      <c r="D658" s="16">
        <v>881</v>
      </c>
      <c r="E658" s="16">
        <v>0</v>
      </c>
      <c r="F658" s="16">
        <v>0</v>
      </c>
      <c r="G658" s="16">
        <v>0</v>
      </c>
      <c r="H658" s="16">
        <v>0</v>
      </c>
      <c r="I658" s="16">
        <v>0</v>
      </c>
      <c r="J658" s="2">
        <f>VLOOKUP(Table10[Year],Years[],2,FALSE)</f>
        <v>1</v>
      </c>
      <c r="K65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(881,1,881,0,0,0,0,0)</v>
      </c>
    </row>
    <row r="659" spans="1:11" x14ac:dyDescent="0.25">
      <c r="A659" t="s">
        <v>1130</v>
      </c>
      <c r="B659" s="2">
        <f>VLOOKUP(A659,Players[Name]:Players[PlayerId],2,FALSE)</f>
        <v>882</v>
      </c>
      <c r="C659" s="16">
        <v>2017</v>
      </c>
      <c r="D659" s="16">
        <v>882</v>
      </c>
      <c r="E659" s="16">
        <v>0</v>
      </c>
      <c r="F659" s="16">
        <v>0</v>
      </c>
      <c r="G659" s="16">
        <v>0</v>
      </c>
      <c r="H659" s="16">
        <v>0</v>
      </c>
      <c r="I659" s="16">
        <v>0</v>
      </c>
      <c r="J659" s="2">
        <f>VLOOKUP(Table10[Year],Years[],2,FALSE)</f>
        <v>1</v>
      </c>
      <c r="K65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(882,1,882,0,0,0,0,0)</v>
      </c>
    </row>
    <row r="660" spans="1:11" x14ac:dyDescent="0.25">
      <c r="A660" t="s">
        <v>948</v>
      </c>
      <c r="B660" s="2">
        <f>VLOOKUP(A660,Players[Name]:Players[PlayerId],2,FALSE)</f>
        <v>887</v>
      </c>
      <c r="C660" s="16">
        <v>2017</v>
      </c>
      <c r="D660" s="16">
        <v>887</v>
      </c>
      <c r="E660" s="16">
        <v>0</v>
      </c>
      <c r="F660" s="16">
        <v>0</v>
      </c>
      <c r="G660" s="16">
        <v>0</v>
      </c>
      <c r="H660" s="16">
        <v>0</v>
      </c>
      <c r="I660" s="16">
        <v>0</v>
      </c>
      <c r="J660" s="2">
        <f>VLOOKUP(Table10[Year],Years[],2,FALSE)</f>
        <v>1</v>
      </c>
      <c r="K66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(887,1,887,0,0,0,0,0)</v>
      </c>
    </row>
    <row r="661" spans="1:11" x14ac:dyDescent="0.25">
      <c r="A661" t="s">
        <v>919</v>
      </c>
      <c r="B661" s="2">
        <f>VLOOKUP(A661,Players[Name]:Players[PlayerId],2,FALSE)</f>
        <v>891</v>
      </c>
      <c r="C661" s="16">
        <v>2017</v>
      </c>
      <c r="D661" s="16">
        <v>891</v>
      </c>
      <c r="E661" s="16">
        <v>0</v>
      </c>
      <c r="F661" s="16">
        <v>0</v>
      </c>
      <c r="G661" s="16">
        <v>0</v>
      </c>
      <c r="H661" s="16">
        <v>0</v>
      </c>
      <c r="I661" s="16">
        <v>0</v>
      </c>
      <c r="J661" s="2">
        <f>VLOOKUP(Table10[Year],Years[],2,FALSE)</f>
        <v>1</v>
      </c>
      <c r="K66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(891,1,891,0,0,0,0,0)</v>
      </c>
    </row>
    <row r="662" spans="1:11" x14ac:dyDescent="0.25">
      <c r="A662" t="s">
        <v>1183</v>
      </c>
      <c r="B662" s="2">
        <f>VLOOKUP(A662,Players[Name]:Players[PlayerId],2,FALSE)</f>
        <v>893</v>
      </c>
      <c r="C662" s="16">
        <v>2017</v>
      </c>
      <c r="D662" s="16">
        <v>893</v>
      </c>
      <c r="E662" s="16">
        <v>0</v>
      </c>
      <c r="F662" s="16">
        <v>0</v>
      </c>
      <c r="G662" s="16">
        <v>0</v>
      </c>
      <c r="H662" s="16">
        <v>0</v>
      </c>
      <c r="I662" s="16">
        <v>0</v>
      </c>
      <c r="J662" s="2">
        <f>VLOOKUP(Table10[Year],Years[],2,FALSE)</f>
        <v>1</v>
      </c>
      <c r="K66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(893,1,893,0,0,0,0,0)</v>
      </c>
    </row>
    <row r="663" spans="1:11" x14ac:dyDescent="0.25">
      <c r="A663" t="s">
        <v>968</v>
      </c>
      <c r="B663" s="2">
        <f>VLOOKUP(A663,Players[Name]:Players[PlayerId],2,FALSE)</f>
        <v>895</v>
      </c>
      <c r="C663" s="16">
        <v>2017</v>
      </c>
      <c r="D663" s="16">
        <v>895</v>
      </c>
      <c r="E663" s="16">
        <v>0</v>
      </c>
      <c r="F663" s="16">
        <v>0</v>
      </c>
      <c r="G663" s="16">
        <v>0</v>
      </c>
      <c r="H663" s="16">
        <v>0</v>
      </c>
      <c r="I663" s="16">
        <v>1</v>
      </c>
      <c r="J663" s="2">
        <f>VLOOKUP(Table10[Year],Years[],2,FALSE)</f>
        <v>1</v>
      </c>
      <c r="K66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(895,1,895,1,0,0,0,0)</v>
      </c>
    </row>
    <row r="664" spans="1:11" x14ac:dyDescent="0.25">
      <c r="A664" t="s">
        <v>1035</v>
      </c>
      <c r="B664" s="2">
        <f>VLOOKUP(A664,Players[Name]:Players[PlayerId],2,FALSE)</f>
        <v>897</v>
      </c>
      <c r="C664" s="16">
        <v>2017</v>
      </c>
      <c r="D664" s="16">
        <v>897</v>
      </c>
      <c r="E664" s="16">
        <v>0</v>
      </c>
      <c r="F664" s="16">
        <v>0</v>
      </c>
      <c r="G664" s="16">
        <v>0</v>
      </c>
      <c r="H664" s="16">
        <v>0</v>
      </c>
      <c r="I664" s="16">
        <v>0</v>
      </c>
      <c r="J664" s="2">
        <f>VLOOKUP(Table10[Year],Years[],2,FALSE)</f>
        <v>1</v>
      </c>
      <c r="K66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(897,1,897,0,0,0,0,0)</v>
      </c>
    </row>
    <row r="665" spans="1:11" x14ac:dyDescent="0.25">
      <c r="A665" t="s">
        <v>1020</v>
      </c>
      <c r="B665" s="2">
        <f>VLOOKUP(A665,Players[Name]:Players[PlayerId],2,FALSE)</f>
        <v>898</v>
      </c>
      <c r="C665" s="16">
        <v>2017</v>
      </c>
      <c r="D665" s="16">
        <v>898</v>
      </c>
      <c r="E665" s="16">
        <v>0</v>
      </c>
      <c r="F665" s="16">
        <v>0</v>
      </c>
      <c r="G665" s="16">
        <v>0</v>
      </c>
      <c r="H665" s="16">
        <v>0</v>
      </c>
      <c r="I665" s="16">
        <v>1</v>
      </c>
      <c r="J665" s="2">
        <f>VLOOKUP(Table10[Year],Years[],2,FALSE)</f>
        <v>1</v>
      </c>
      <c r="K66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(898,1,898,1,0,0,0,0)</v>
      </c>
    </row>
    <row r="666" spans="1:11" x14ac:dyDescent="0.25">
      <c r="A666" t="s">
        <v>1213</v>
      </c>
      <c r="B666" s="2">
        <f>VLOOKUP(A666,Players[Name]:Players[PlayerId],2,FALSE)</f>
        <v>900</v>
      </c>
      <c r="C666" s="16">
        <v>2017</v>
      </c>
      <c r="D666" s="16">
        <v>900</v>
      </c>
      <c r="E666" s="16">
        <v>0</v>
      </c>
      <c r="F666" s="16">
        <v>0</v>
      </c>
      <c r="G666" s="16">
        <v>0</v>
      </c>
      <c r="H666" s="16">
        <v>0</v>
      </c>
      <c r="I666" s="16">
        <v>0</v>
      </c>
      <c r="J666" s="2">
        <f>VLOOKUP(Table10[Year],Years[],2,FALSE)</f>
        <v>1</v>
      </c>
      <c r="K66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(900,1,900,0,0,0,0,0)</v>
      </c>
    </row>
    <row r="667" spans="1:11" x14ac:dyDescent="0.25">
      <c r="A667" t="s">
        <v>1142</v>
      </c>
      <c r="B667" s="2">
        <f>VLOOKUP(A667,Players[Name]:Players[PlayerId],2,FALSE)</f>
        <v>903</v>
      </c>
      <c r="C667" s="16">
        <v>2017</v>
      </c>
      <c r="D667" s="16">
        <v>903</v>
      </c>
      <c r="E667" s="16">
        <v>0</v>
      </c>
      <c r="F667" s="16">
        <v>0</v>
      </c>
      <c r="G667" s="16">
        <v>0</v>
      </c>
      <c r="H667" s="16">
        <v>0</v>
      </c>
      <c r="I667" s="16">
        <v>0</v>
      </c>
      <c r="J667" s="2">
        <f>VLOOKUP(Table10[Year],Years[],2,FALSE)</f>
        <v>1</v>
      </c>
      <c r="K66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(903,1,903,0,0,0,0,0)</v>
      </c>
    </row>
    <row r="668" spans="1:11" x14ac:dyDescent="0.25">
      <c r="A668" t="s">
        <v>943</v>
      </c>
      <c r="B668" s="2">
        <f>VLOOKUP(A668,Players[Name]:Players[PlayerId],2,FALSE)</f>
        <v>904</v>
      </c>
      <c r="C668" s="16">
        <v>2017</v>
      </c>
      <c r="D668" s="16">
        <v>904</v>
      </c>
      <c r="E668" s="16">
        <v>0</v>
      </c>
      <c r="F668" s="16">
        <v>0</v>
      </c>
      <c r="G668" s="16">
        <v>0</v>
      </c>
      <c r="H668" s="16">
        <v>0</v>
      </c>
      <c r="I668" s="16">
        <v>0</v>
      </c>
      <c r="J668" s="2">
        <f>VLOOKUP(Table10[Year],Years[],2,FALSE)</f>
        <v>1</v>
      </c>
      <c r="K66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(904,1,904,0,0,0,0,0)</v>
      </c>
    </row>
    <row r="669" spans="1:11" x14ac:dyDescent="0.25">
      <c r="A669" t="s">
        <v>1290</v>
      </c>
      <c r="B669" s="2">
        <f>VLOOKUP(A669,Players[Name]:Players[PlayerId],2,FALSE)</f>
        <v>906</v>
      </c>
      <c r="C669" s="16">
        <v>2017</v>
      </c>
      <c r="D669" s="16">
        <v>906</v>
      </c>
      <c r="E669" s="16">
        <v>0</v>
      </c>
      <c r="F669" s="16">
        <v>0</v>
      </c>
      <c r="G669" s="16">
        <v>0</v>
      </c>
      <c r="H669" s="16">
        <v>0</v>
      </c>
      <c r="I669" s="16">
        <v>0</v>
      </c>
      <c r="J669" s="2">
        <f>VLOOKUP(Table10[Year],Years[],2,FALSE)</f>
        <v>1</v>
      </c>
      <c r="K66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(906,1,906,0,0,0,0,0)</v>
      </c>
    </row>
    <row r="670" spans="1:11" x14ac:dyDescent="0.25">
      <c r="A670" t="s">
        <v>1039</v>
      </c>
      <c r="B670" s="2">
        <f>VLOOKUP(A670,Players[Name]:Players[PlayerId],2,FALSE)</f>
        <v>909</v>
      </c>
      <c r="C670" s="16">
        <v>2017</v>
      </c>
      <c r="D670" s="16">
        <v>909</v>
      </c>
      <c r="E670" s="16">
        <v>0</v>
      </c>
      <c r="F670" s="16">
        <v>0</v>
      </c>
      <c r="G670" s="16">
        <v>0</v>
      </c>
      <c r="H670" s="16">
        <v>0</v>
      </c>
      <c r="I670" s="16">
        <v>0</v>
      </c>
      <c r="J670" s="2">
        <f>VLOOKUP(Table10[Year],Years[],2,FALSE)</f>
        <v>1</v>
      </c>
      <c r="K67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(909,1,909,0,0,0,0,0)</v>
      </c>
    </row>
    <row r="671" spans="1:11" x14ac:dyDescent="0.25">
      <c r="A671" t="s">
        <v>917</v>
      </c>
      <c r="B671" s="2">
        <f>VLOOKUP(A671,Players[Name]:Players[PlayerId],2,FALSE)</f>
        <v>910</v>
      </c>
      <c r="C671" s="16">
        <v>2017</v>
      </c>
      <c r="D671" s="16">
        <v>910</v>
      </c>
      <c r="E671" s="16">
        <v>0</v>
      </c>
      <c r="F671" s="16">
        <v>0</v>
      </c>
      <c r="G671" s="16">
        <v>0</v>
      </c>
      <c r="H671" s="16">
        <v>0</v>
      </c>
      <c r="I671" s="16">
        <v>0</v>
      </c>
      <c r="J671" s="2">
        <f>VLOOKUP(Table10[Year],Years[],2,FALSE)</f>
        <v>1</v>
      </c>
      <c r="K67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(910,1,910,0,0,0,0,0)</v>
      </c>
    </row>
    <row r="672" spans="1:11" x14ac:dyDescent="0.25">
      <c r="A672" t="s">
        <v>749</v>
      </c>
      <c r="B672" s="2">
        <f>VLOOKUP(A672,Players[Name]:Players[PlayerId],2,FALSE)</f>
        <v>911</v>
      </c>
      <c r="C672" s="16">
        <v>2017</v>
      </c>
      <c r="D672" s="16">
        <v>911</v>
      </c>
      <c r="E672" s="16">
        <v>0</v>
      </c>
      <c r="F672" s="16">
        <v>0</v>
      </c>
      <c r="G672" s="16">
        <v>0</v>
      </c>
      <c r="H672" s="16">
        <v>0</v>
      </c>
      <c r="I672" s="16">
        <v>0</v>
      </c>
      <c r="J672" s="2">
        <f>VLOOKUP(Table10[Year],Years[],2,FALSE)</f>
        <v>1</v>
      </c>
      <c r="K67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(911,1,911,0,0,0,0,0)</v>
      </c>
    </row>
    <row r="673" spans="1:11" x14ac:dyDescent="0.25">
      <c r="A673" t="s">
        <v>842</v>
      </c>
      <c r="B673" s="2">
        <f>VLOOKUP(A673,Players[Name]:Players[PlayerId],2,FALSE)</f>
        <v>915</v>
      </c>
      <c r="C673" s="16">
        <v>2017</v>
      </c>
      <c r="D673" s="16">
        <v>915</v>
      </c>
      <c r="E673" s="16">
        <v>0</v>
      </c>
      <c r="F673" s="16">
        <v>0</v>
      </c>
      <c r="G673" s="16">
        <v>0</v>
      </c>
      <c r="H673" s="16">
        <v>0</v>
      </c>
      <c r="I673" s="16">
        <v>0</v>
      </c>
      <c r="J673" s="2">
        <f>VLOOKUP(Table10[Year],Years[],2,FALSE)</f>
        <v>1</v>
      </c>
      <c r="K67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(915,1,915,0,0,0,0,0)</v>
      </c>
    </row>
    <row r="674" spans="1:11" x14ac:dyDescent="0.25">
      <c r="A674" t="s">
        <v>878</v>
      </c>
      <c r="B674" s="2">
        <f>VLOOKUP(A674,Players[Name]:Players[PlayerId],2,FALSE)</f>
        <v>919</v>
      </c>
      <c r="C674" s="16">
        <v>2017</v>
      </c>
      <c r="D674" s="16">
        <v>919</v>
      </c>
      <c r="E674" s="16">
        <v>0</v>
      </c>
      <c r="F674" s="16">
        <v>0</v>
      </c>
      <c r="G674" s="16">
        <v>0</v>
      </c>
      <c r="H674" s="16">
        <v>0</v>
      </c>
      <c r="I674" s="16">
        <v>0</v>
      </c>
      <c r="J674" s="2">
        <f>VLOOKUP(Table10[Year],Years[],2,FALSE)</f>
        <v>1</v>
      </c>
      <c r="K67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(919,1,919,0,0,0,0,0)</v>
      </c>
    </row>
    <row r="675" spans="1:11" x14ac:dyDescent="0.25">
      <c r="A675" t="s">
        <v>1085</v>
      </c>
      <c r="B675" s="2">
        <f>VLOOKUP(A675,Players[Name]:Players[PlayerId],2,FALSE)</f>
        <v>921</v>
      </c>
      <c r="C675" s="16">
        <v>2017</v>
      </c>
      <c r="D675" s="16">
        <v>921</v>
      </c>
      <c r="E675" s="16">
        <v>0</v>
      </c>
      <c r="F675" s="16">
        <v>0</v>
      </c>
      <c r="G675" s="16">
        <v>0</v>
      </c>
      <c r="H675" s="16">
        <v>0</v>
      </c>
      <c r="I675" s="16">
        <v>0</v>
      </c>
      <c r="J675" s="2">
        <f>VLOOKUP(Table10[Year],Years[],2,FALSE)</f>
        <v>1</v>
      </c>
      <c r="K67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(921,1,921,0,0,0,0,0)</v>
      </c>
    </row>
    <row r="676" spans="1:11" x14ac:dyDescent="0.25">
      <c r="A676" t="s">
        <v>1106</v>
      </c>
      <c r="B676" s="2">
        <f>VLOOKUP(A676,Players[Name]:Players[PlayerId],2,FALSE)</f>
        <v>922</v>
      </c>
      <c r="C676" s="16">
        <v>2017</v>
      </c>
      <c r="D676" s="16">
        <v>922</v>
      </c>
      <c r="E676" s="16">
        <v>0</v>
      </c>
      <c r="F676" s="16">
        <v>0</v>
      </c>
      <c r="G676" s="16">
        <v>0</v>
      </c>
      <c r="H676" s="16">
        <v>0</v>
      </c>
      <c r="I676" s="16">
        <v>0</v>
      </c>
      <c r="J676" s="2">
        <f>VLOOKUP(Table10[Year],Years[],2,FALSE)</f>
        <v>1</v>
      </c>
      <c r="K67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(922,1,922,0,0,0,0,0)</v>
      </c>
    </row>
    <row r="677" spans="1:11" x14ac:dyDescent="0.25">
      <c r="A677" t="s">
        <v>1141</v>
      </c>
      <c r="B677" s="2">
        <f>VLOOKUP(A677,Players[Name]:Players[PlayerId],2,FALSE)</f>
        <v>923</v>
      </c>
      <c r="C677" s="16">
        <v>2017</v>
      </c>
      <c r="D677" s="16">
        <v>923</v>
      </c>
      <c r="E677" s="16">
        <v>0</v>
      </c>
      <c r="F677" s="16">
        <v>0</v>
      </c>
      <c r="G677" s="16">
        <v>0</v>
      </c>
      <c r="H677" s="16">
        <v>0</v>
      </c>
      <c r="I677" s="16">
        <v>0</v>
      </c>
      <c r="J677" s="2">
        <f>VLOOKUP(Table10[Year],Years[],2,FALSE)</f>
        <v>1</v>
      </c>
      <c r="K67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(923,1,923,0,0,0,0,0)</v>
      </c>
    </row>
    <row r="678" spans="1:11" x14ac:dyDescent="0.25">
      <c r="A678" t="s">
        <v>285</v>
      </c>
      <c r="B678" s="2">
        <f>VLOOKUP(A678,Players[Name]:Players[PlayerId],2,FALSE)</f>
        <v>924</v>
      </c>
      <c r="C678" s="16">
        <v>2017</v>
      </c>
      <c r="D678" s="16">
        <v>924</v>
      </c>
      <c r="E678" s="16">
        <v>0</v>
      </c>
      <c r="F678" s="16">
        <v>0</v>
      </c>
      <c r="G678" s="16">
        <v>0</v>
      </c>
      <c r="H678" s="16">
        <v>0</v>
      </c>
      <c r="I678" s="16">
        <v>1</v>
      </c>
      <c r="J678" s="2">
        <f>VLOOKUP(Table10[Year],Years[],2,FALSE)</f>
        <v>1</v>
      </c>
      <c r="K67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(924,1,924,1,0,0,0,0)</v>
      </c>
    </row>
    <row r="679" spans="1:11" x14ac:dyDescent="0.25">
      <c r="A679" t="s">
        <v>285</v>
      </c>
      <c r="B679" s="2">
        <f>VLOOKUP(A679,Players[Name]:Players[PlayerId],2,FALSE)</f>
        <v>924</v>
      </c>
      <c r="C679" s="16">
        <v>2013</v>
      </c>
      <c r="D679" s="16">
        <v>185</v>
      </c>
      <c r="E679" s="16">
        <v>37</v>
      </c>
      <c r="F679" s="16">
        <v>519</v>
      </c>
      <c r="G679" s="16">
        <v>4</v>
      </c>
      <c r="H679" s="16">
        <v>0</v>
      </c>
      <c r="I679" s="16">
        <v>81.760000000000005</v>
      </c>
      <c r="J679" s="2">
        <f>VLOOKUP(Table10[Year],Years[],2,FALSE)</f>
        <v>5</v>
      </c>
      <c r="K67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(924,5,185,81.76,37,519,4,0)</v>
      </c>
    </row>
    <row r="680" spans="1:11" x14ac:dyDescent="0.25">
      <c r="A680" t="s">
        <v>768</v>
      </c>
      <c r="B680" s="2">
        <f>VLOOKUP(A680,Players[Name]:Players[PlayerId],2,FALSE)</f>
        <v>927</v>
      </c>
      <c r="C680" s="16">
        <v>2017</v>
      </c>
      <c r="D680" s="16">
        <v>927</v>
      </c>
      <c r="E680" s="16">
        <v>0</v>
      </c>
      <c r="F680" s="16">
        <v>0</v>
      </c>
      <c r="G680" s="16">
        <v>0</v>
      </c>
      <c r="H680" s="16">
        <v>0</v>
      </c>
      <c r="I680" s="16">
        <v>0</v>
      </c>
      <c r="J680" s="2">
        <f>VLOOKUP(Table10[Year],Years[],2,FALSE)</f>
        <v>1</v>
      </c>
      <c r="K68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(927,1,927,0,0,0,0,0)</v>
      </c>
    </row>
    <row r="681" spans="1:11" x14ac:dyDescent="0.25">
      <c r="A681" t="s">
        <v>1291</v>
      </c>
      <c r="B681" s="2">
        <f>VLOOKUP(A681,Players[Name]:Players[PlayerId],2,FALSE)</f>
        <v>933</v>
      </c>
      <c r="C681" s="16">
        <v>2017</v>
      </c>
      <c r="D681" s="16">
        <v>933</v>
      </c>
      <c r="E681" s="16">
        <v>0</v>
      </c>
      <c r="F681" s="16">
        <v>0</v>
      </c>
      <c r="G681" s="16">
        <v>0</v>
      </c>
      <c r="H681" s="16">
        <v>0</v>
      </c>
      <c r="I681" s="16">
        <v>1</v>
      </c>
      <c r="J681" s="2">
        <f>VLOOKUP(Table10[Year],Years[],2,FALSE)</f>
        <v>1</v>
      </c>
      <c r="K68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(933,1,933,1,0,0,0,0)</v>
      </c>
    </row>
    <row r="682" spans="1:11" x14ac:dyDescent="0.25">
      <c r="A682" t="s">
        <v>1138</v>
      </c>
      <c r="B682" s="2">
        <f>VLOOKUP(A682,Players[Name]:Players[PlayerId],2,FALSE)</f>
        <v>934</v>
      </c>
      <c r="C682" s="16">
        <v>2017</v>
      </c>
      <c r="D682" s="16">
        <v>934</v>
      </c>
      <c r="E682" s="16">
        <v>0</v>
      </c>
      <c r="F682" s="16">
        <v>0</v>
      </c>
      <c r="G682" s="16">
        <v>0</v>
      </c>
      <c r="H682" s="16">
        <v>0</v>
      </c>
      <c r="I682" s="16">
        <v>0</v>
      </c>
      <c r="J682" s="2">
        <f>VLOOKUP(Table10[Year],Years[],2,FALSE)</f>
        <v>1</v>
      </c>
      <c r="K68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(934,1,934,0,0,0,0,0)</v>
      </c>
    </row>
    <row r="683" spans="1:11" x14ac:dyDescent="0.25">
      <c r="A683" t="s">
        <v>1168</v>
      </c>
      <c r="B683" s="2">
        <f>VLOOKUP(A683,Players[Name]:Players[PlayerId],2,FALSE)</f>
        <v>935</v>
      </c>
      <c r="C683" s="16">
        <v>2017</v>
      </c>
      <c r="D683" s="16">
        <v>935</v>
      </c>
      <c r="E683" s="16">
        <v>0</v>
      </c>
      <c r="F683" s="16">
        <v>0</v>
      </c>
      <c r="G683" s="16">
        <v>0</v>
      </c>
      <c r="H683" s="16">
        <v>0</v>
      </c>
      <c r="I683" s="16">
        <v>0</v>
      </c>
      <c r="J683" s="2">
        <f>VLOOKUP(Table10[Year],Years[],2,FALSE)</f>
        <v>1</v>
      </c>
      <c r="K68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(935,1,935,0,0,0,0,0)</v>
      </c>
    </row>
    <row r="684" spans="1:11" x14ac:dyDescent="0.25">
      <c r="A684" t="s">
        <v>1008</v>
      </c>
      <c r="B684" s="2">
        <f>VLOOKUP(A684,Players[Name]:Players[PlayerId],2,FALSE)</f>
        <v>936</v>
      </c>
      <c r="C684" s="16">
        <v>2017</v>
      </c>
      <c r="D684" s="16">
        <v>936</v>
      </c>
      <c r="E684" s="16">
        <v>0</v>
      </c>
      <c r="F684" s="16">
        <v>0</v>
      </c>
      <c r="G684" s="16">
        <v>0</v>
      </c>
      <c r="H684" s="16">
        <v>0</v>
      </c>
      <c r="I684" s="16">
        <v>0</v>
      </c>
      <c r="J684" s="2">
        <f>VLOOKUP(Table10[Year],Years[],2,FALSE)</f>
        <v>1</v>
      </c>
      <c r="K68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(936,1,936,0,0,0,0,0)</v>
      </c>
    </row>
    <row r="685" spans="1:11" x14ac:dyDescent="0.25">
      <c r="A685" t="s">
        <v>729</v>
      </c>
      <c r="B685" s="2">
        <f>VLOOKUP(A685,Players[Name]:Players[PlayerId],2,FALSE)</f>
        <v>939</v>
      </c>
      <c r="C685" s="16">
        <v>2017</v>
      </c>
      <c r="D685" s="16">
        <v>939</v>
      </c>
      <c r="E685" s="16">
        <v>0</v>
      </c>
      <c r="F685" s="16">
        <v>0</v>
      </c>
      <c r="G685" s="16">
        <v>0</v>
      </c>
      <c r="H685" s="16">
        <v>0</v>
      </c>
      <c r="I685" s="16">
        <v>0</v>
      </c>
      <c r="J685" s="2">
        <f>VLOOKUP(Table10[Year],Years[],2,FALSE)</f>
        <v>1</v>
      </c>
      <c r="K68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(939,1,939,0,0,0,0,0)</v>
      </c>
    </row>
    <row r="686" spans="1:11" x14ac:dyDescent="0.25">
      <c r="A686" t="s">
        <v>994</v>
      </c>
      <c r="B686" s="2">
        <f>VLOOKUP(A686,Players[Name]:Players[PlayerId],2,FALSE)</f>
        <v>940</v>
      </c>
      <c r="C686" s="16">
        <v>2017</v>
      </c>
      <c r="D686" s="16">
        <v>940</v>
      </c>
      <c r="E686" s="16">
        <v>0</v>
      </c>
      <c r="F686" s="16">
        <v>0</v>
      </c>
      <c r="G686" s="16">
        <v>0</v>
      </c>
      <c r="H686" s="16">
        <v>0</v>
      </c>
      <c r="I686" s="16">
        <v>0</v>
      </c>
      <c r="J686" s="2">
        <f>VLOOKUP(Table10[Year],Years[],2,FALSE)</f>
        <v>1</v>
      </c>
      <c r="K68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(940,1,940,0,0,0,0,0)</v>
      </c>
    </row>
    <row r="687" spans="1:11" x14ac:dyDescent="0.25">
      <c r="A687" t="s">
        <v>1131</v>
      </c>
      <c r="B687" s="2">
        <f>VLOOKUP(A687,Players[Name]:Players[PlayerId],2,FALSE)</f>
        <v>942</v>
      </c>
      <c r="C687" s="16">
        <v>2017</v>
      </c>
      <c r="D687" s="16">
        <v>942</v>
      </c>
      <c r="E687" s="16">
        <v>0</v>
      </c>
      <c r="F687" s="16">
        <v>0</v>
      </c>
      <c r="G687" s="16">
        <v>0</v>
      </c>
      <c r="H687" s="16">
        <v>0</v>
      </c>
      <c r="I687" s="16">
        <v>0</v>
      </c>
      <c r="J687" s="2">
        <f>VLOOKUP(Table10[Year],Years[],2,FALSE)</f>
        <v>1</v>
      </c>
      <c r="K68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(942,1,942,0,0,0,0,0)</v>
      </c>
    </row>
    <row r="688" spans="1:11" x14ac:dyDescent="0.25">
      <c r="A688" t="s">
        <v>1038</v>
      </c>
      <c r="B688" s="2">
        <f>VLOOKUP(A688,Players[Name]:Players[PlayerId],2,FALSE)</f>
        <v>944</v>
      </c>
      <c r="C688" s="16">
        <v>2017</v>
      </c>
      <c r="D688" s="16">
        <v>944</v>
      </c>
      <c r="E688" s="16">
        <v>0</v>
      </c>
      <c r="F688" s="16">
        <v>0</v>
      </c>
      <c r="G688" s="16">
        <v>0</v>
      </c>
      <c r="H688" s="16">
        <v>0</v>
      </c>
      <c r="I688" s="16">
        <v>0</v>
      </c>
      <c r="J688" s="2">
        <f>VLOOKUP(Table10[Year],Years[],2,FALSE)</f>
        <v>1</v>
      </c>
      <c r="K68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(944,1,944,0,0,0,0,0)</v>
      </c>
    </row>
    <row r="689" spans="1:11" x14ac:dyDescent="0.25">
      <c r="A689" t="s">
        <v>1048</v>
      </c>
      <c r="B689" s="2">
        <f>VLOOKUP(A689,Players[Name]:Players[PlayerId],2,FALSE)</f>
        <v>946</v>
      </c>
      <c r="C689" s="16">
        <v>2017</v>
      </c>
      <c r="D689" s="16">
        <v>946</v>
      </c>
      <c r="E689" s="16">
        <v>0</v>
      </c>
      <c r="F689" s="16">
        <v>0</v>
      </c>
      <c r="G689" s="16">
        <v>0</v>
      </c>
      <c r="H689" s="16">
        <v>0</v>
      </c>
      <c r="I689" s="16">
        <v>0</v>
      </c>
      <c r="J689" s="2">
        <f>VLOOKUP(Table10[Year],Years[],2,FALSE)</f>
        <v>1</v>
      </c>
      <c r="K68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(946,1,946,0,0,0,0,0)</v>
      </c>
    </row>
    <row r="690" spans="1:11" x14ac:dyDescent="0.25">
      <c r="A690" t="s">
        <v>706</v>
      </c>
      <c r="B690" s="2">
        <f>VLOOKUP(A690,Players[Name]:Players[PlayerId],2,FALSE)</f>
        <v>947</v>
      </c>
      <c r="C690" s="16">
        <v>2017</v>
      </c>
      <c r="D690" s="16">
        <v>947</v>
      </c>
      <c r="E690" s="16">
        <v>0</v>
      </c>
      <c r="F690" s="16">
        <v>0</v>
      </c>
      <c r="G690" s="16">
        <v>0</v>
      </c>
      <c r="H690" s="16">
        <v>0</v>
      </c>
      <c r="I690" s="16">
        <v>0</v>
      </c>
      <c r="J690" s="2">
        <f>VLOOKUP(Table10[Year],Years[],2,FALSE)</f>
        <v>1</v>
      </c>
      <c r="K69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(947,1,947,0,0,0,0,0)</v>
      </c>
    </row>
    <row r="691" spans="1:11" x14ac:dyDescent="0.25">
      <c r="A691" t="s">
        <v>696</v>
      </c>
      <c r="B691" s="2">
        <f>VLOOKUP(A691,Players[Name]:Players[PlayerId],2,FALSE)</f>
        <v>948</v>
      </c>
      <c r="C691" s="16">
        <v>2017</v>
      </c>
      <c r="D691" s="16">
        <v>948</v>
      </c>
      <c r="E691" s="16">
        <v>0</v>
      </c>
      <c r="F691" s="16">
        <v>0</v>
      </c>
      <c r="G691" s="16">
        <v>0</v>
      </c>
      <c r="H691" s="16">
        <v>0</v>
      </c>
      <c r="I691" s="16">
        <v>0</v>
      </c>
      <c r="J691" s="2">
        <f>VLOOKUP(Table10[Year],Years[],2,FALSE)</f>
        <v>1</v>
      </c>
      <c r="K69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(948,1,948,0,0,0,0,0)</v>
      </c>
    </row>
    <row r="692" spans="1:11" x14ac:dyDescent="0.25">
      <c r="A692" t="s">
        <v>288</v>
      </c>
      <c r="B692" s="2">
        <f>VLOOKUP(A692,Players[Name]:Players[PlayerId],2,FALSE)</f>
        <v>949</v>
      </c>
      <c r="C692" s="16">
        <v>2017</v>
      </c>
      <c r="D692" s="16">
        <v>949</v>
      </c>
      <c r="E692" s="16">
        <v>0</v>
      </c>
      <c r="F692" s="16">
        <v>0</v>
      </c>
      <c r="G692" s="16">
        <v>0</v>
      </c>
      <c r="H692" s="16">
        <v>0</v>
      </c>
      <c r="I692" s="16">
        <v>0</v>
      </c>
      <c r="J692" s="2">
        <f>VLOOKUP(Table10[Year],Years[],2,FALSE)</f>
        <v>1</v>
      </c>
      <c r="K69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(949,1,949,0,0,0,0,0)</v>
      </c>
    </row>
    <row r="693" spans="1:11" x14ac:dyDescent="0.25">
      <c r="A693" t="s">
        <v>288</v>
      </c>
      <c r="B693" s="2">
        <f>VLOOKUP(A693,Players[Name]:Players[PlayerId],2,FALSE)</f>
        <v>949</v>
      </c>
      <c r="C693" s="16">
        <v>2016</v>
      </c>
      <c r="D693" s="16">
        <v>294</v>
      </c>
      <c r="E693" s="16">
        <v>37</v>
      </c>
      <c r="F693" s="16">
        <v>408</v>
      </c>
      <c r="G693" s="16">
        <v>0</v>
      </c>
      <c r="H693" s="16">
        <v>0</v>
      </c>
      <c r="I693" s="16">
        <v>53.32</v>
      </c>
      <c r="J693" s="2">
        <f>VLOOKUP(Table10[Year],Years[],2,FALSE)</f>
        <v>2</v>
      </c>
      <c r="K69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(949,2,294,53.32,37,408,0,0)</v>
      </c>
    </row>
    <row r="694" spans="1:11" x14ac:dyDescent="0.25">
      <c r="A694" t="s">
        <v>288</v>
      </c>
      <c r="B694" s="2">
        <f>VLOOKUP(A694,Players[Name]:Players[PlayerId],2,FALSE)</f>
        <v>949</v>
      </c>
      <c r="C694" s="16">
        <v>2015</v>
      </c>
      <c r="D694" s="16">
        <v>276</v>
      </c>
      <c r="E694" s="16">
        <v>30</v>
      </c>
      <c r="F694" s="16">
        <v>394</v>
      </c>
      <c r="G694" s="16">
        <v>1</v>
      </c>
      <c r="H694" s="16">
        <v>0</v>
      </c>
      <c r="I694" s="16">
        <v>52.26</v>
      </c>
      <c r="J694" s="2">
        <f>VLOOKUP(Table10[Year],Years[],2,FALSE)</f>
        <v>3</v>
      </c>
      <c r="K69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(949,3,276,52.26,30,394,1,0)</v>
      </c>
    </row>
    <row r="695" spans="1:11" x14ac:dyDescent="0.25">
      <c r="A695" t="s">
        <v>1172</v>
      </c>
      <c r="B695" s="2">
        <f>VLOOKUP(A695,Players[Name]:Players[PlayerId],2,FALSE)</f>
        <v>954</v>
      </c>
      <c r="C695" s="16">
        <v>2017</v>
      </c>
      <c r="D695" s="16">
        <v>954</v>
      </c>
      <c r="E695" s="16">
        <v>0</v>
      </c>
      <c r="F695" s="16">
        <v>0</v>
      </c>
      <c r="G695" s="16">
        <v>0</v>
      </c>
      <c r="H695" s="16">
        <v>0</v>
      </c>
      <c r="I695" s="16">
        <v>0</v>
      </c>
      <c r="J695" s="2">
        <f>VLOOKUP(Table10[Year],Years[],2,FALSE)</f>
        <v>1</v>
      </c>
      <c r="K69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(954,1,954,0,0,0,0,0)</v>
      </c>
    </row>
    <row r="696" spans="1:11" x14ac:dyDescent="0.25">
      <c r="A696" t="s">
        <v>1276</v>
      </c>
      <c r="B696" s="2">
        <f>VLOOKUP(A696,Players[Name]:Players[PlayerId],2,FALSE)</f>
        <v>958</v>
      </c>
      <c r="C696" s="16">
        <v>2017</v>
      </c>
      <c r="D696" s="16">
        <v>958</v>
      </c>
      <c r="E696" s="16">
        <v>0</v>
      </c>
      <c r="F696" s="16">
        <v>0</v>
      </c>
      <c r="G696" s="16">
        <v>0</v>
      </c>
      <c r="H696" s="16">
        <v>0</v>
      </c>
      <c r="I696" s="16">
        <v>0</v>
      </c>
      <c r="J696" s="2">
        <f>VLOOKUP(Table10[Year],Years[],2,FALSE)</f>
        <v>1</v>
      </c>
      <c r="K69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(958,1,958,0,0,0,0,0)</v>
      </c>
    </row>
    <row r="697" spans="1:11" x14ac:dyDescent="0.25">
      <c r="A697" t="s">
        <v>1092</v>
      </c>
      <c r="B697" s="2">
        <f>VLOOKUP(A697,Players[Name]:Players[PlayerId],2,FALSE)</f>
        <v>959</v>
      </c>
      <c r="C697" s="16">
        <v>2017</v>
      </c>
      <c r="D697" s="16">
        <v>959</v>
      </c>
      <c r="E697" s="16">
        <v>0</v>
      </c>
      <c r="F697" s="16">
        <v>0</v>
      </c>
      <c r="G697" s="16">
        <v>0</v>
      </c>
      <c r="H697" s="16">
        <v>0</v>
      </c>
      <c r="I697" s="16">
        <v>0</v>
      </c>
      <c r="J697" s="2">
        <f>VLOOKUP(Table10[Year],Years[],2,FALSE)</f>
        <v>1</v>
      </c>
      <c r="K69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(959,1,959,0,0,0,0,0)</v>
      </c>
    </row>
    <row r="698" spans="1:11" x14ac:dyDescent="0.25">
      <c r="A698" t="s">
        <v>1165</v>
      </c>
      <c r="B698" s="2">
        <f>VLOOKUP(A698,Players[Name]:Players[PlayerId],2,FALSE)</f>
        <v>962</v>
      </c>
      <c r="C698" s="16">
        <v>2017</v>
      </c>
      <c r="D698" s="16">
        <v>962</v>
      </c>
      <c r="E698" s="16">
        <v>0</v>
      </c>
      <c r="F698" s="16">
        <v>0</v>
      </c>
      <c r="G698" s="16">
        <v>0</v>
      </c>
      <c r="H698" s="16">
        <v>0</v>
      </c>
      <c r="I698" s="16">
        <v>0</v>
      </c>
      <c r="J698" s="2">
        <f>VLOOKUP(Table10[Year],Years[],2,FALSE)</f>
        <v>1</v>
      </c>
      <c r="K69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(962,1,962,0,0,0,0,0)</v>
      </c>
    </row>
    <row r="699" spans="1:11" x14ac:dyDescent="0.25">
      <c r="A699" t="s">
        <v>1187</v>
      </c>
      <c r="B699" s="2">
        <f>VLOOKUP(A699,Players[Name]:Players[PlayerId],2,FALSE)</f>
        <v>968</v>
      </c>
      <c r="C699" s="16">
        <v>2017</v>
      </c>
      <c r="D699" s="16">
        <v>968</v>
      </c>
      <c r="E699" s="16">
        <v>0</v>
      </c>
      <c r="F699" s="16">
        <v>0</v>
      </c>
      <c r="G699" s="16">
        <v>0</v>
      </c>
      <c r="H699" s="16">
        <v>0</v>
      </c>
      <c r="I699" s="16">
        <v>1</v>
      </c>
      <c r="J699" s="2">
        <f>VLOOKUP(Table10[Year],Years[],2,FALSE)</f>
        <v>1</v>
      </c>
      <c r="K69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(968,1,968,1,0,0,0,0)</v>
      </c>
    </row>
    <row r="700" spans="1:11" x14ac:dyDescent="0.25">
      <c r="A700" t="s">
        <v>810</v>
      </c>
      <c r="B700" s="2">
        <f>VLOOKUP(A700,Players[Name]:Players[PlayerId],2,FALSE)</f>
        <v>969</v>
      </c>
      <c r="C700" s="16">
        <v>2017</v>
      </c>
      <c r="D700" s="16">
        <v>969</v>
      </c>
      <c r="E700" s="16">
        <v>0</v>
      </c>
      <c r="F700" s="16">
        <v>0</v>
      </c>
      <c r="G700" s="16">
        <v>0</v>
      </c>
      <c r="H700" s="16">
        <v>0</v>
      </c>
      <c r="I700" s="16">
        <v>0</v>
      </c>
      <c r="J700" s="2">
        <f>VLOOKUP(Table10[Year],Years[],2,FALSE)</f>
        <v>1</v>
      </c>
      <c r="K70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(969,1,969,0,0,0,0,0)</v>
      </c>
    </row>
    <row r="701" spans="1:11" x14ac:dyDescent="0.25">
      <c r="A701" t="s">
        <v>552</v>
      </c>
      <c r="B701" s="2">
        <f>VLOOKUP(A701,Players[Name]:Players[PlayerId],2,FALSE)</f>
        <v>971</v>
      </c>
      <c r="C701" s="16">
        <v>2017</v>
      </c>
      <c r="D701" s="16">
        <v>971</v>
      </c>
      <c r="E701" s="16">
        <v>0</v>
      </c>
      <c r="F701" s="16">
        <v>0</v>
      </c>
      <c r="G701" s="16">
        <v>0</v>
      </c>
      <c r="H701" s="16">
        <v>0</v>
      </c>
      <c r="I701" s="16">
        <v>1</v>
      </c>
      <c r="J701" s="2">
        <f>VLOOKUP(Table10[Year],Years[],2,FALSE)</f>
        <v>1</v>
      </c>
      <c r="K70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(971,1,971,1,0,0,0,0)</v>
      </c>
    </row>
    <row r="702" spans="1:11" x14ac:dyDescent="0.25">
      <c r="A702" t="s">
        <v>552</v>
      </c>
      <c r="B702" s="2">
        <f>VLOOKUP(A702,Players[Name]:Players[PlayerId],2,FALSE)</f>
        <v>971</v>
      </c>
      <c r="C702" s="16">
        <v>2014</v>
      </c>
      <c r="D702" s="16">
        <v>1516</v>
      </c>
      <c r="E702" s="16">
        <v>14</v>
      </c>
      <c r="F702" s="16">
        <v>212</v>
      </c>
      <c r="G702" s="16">
        <v>1</v>
      </c>
      <c r="H702" s="16">
        <v>1</v>
      </c>
      <c r="I702" s="16">
        <v>26.48</v>
      </c>
      <c r="J702" s="2">
        <f>VLOOKUP(Table10[Year],Years[],2,FALSE)</f>
        <v>4</v>
      </c>
      <c r="K70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(971,4,1516,26.48,14,212,1,1)</v>
      </c>
    </row>
    <row r="703" spans="1:11" x14ac:dyDescent="0.25">
      <c r="A703" t="s">
        <v>828</v>
      </c>
      <c r="B703" s="2">
        <f>VLOOKUP(A703,Players[Name]:Players[PlayerId],2,FALSE)</f>
        <v>972</v>
      </c>
      <c r="C703" s="16">
        <v>2017</v>
      </c>
      <c r="D703" s="16">
        <v>972</v>
      </c>
      <c r="E703" s="16">
        <v>0</v>
      </c>
      <c r="F703" s="16">
        <v>0</v>
      </c>
      <c r="G703" s="16">
        <v>0</v>
      </c>
      <c r="H703" s="16">
        <v>0</v>
      </c>
      <c r="I703" s="16">
        <v>1</v>
      </c>
      <c r="J703" s="2">
        <f>VLOOKUP(Table10[Year],Years[],2,FALSE)</f>
        <v>1</v>
      </c>
      <c r="K70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(972,1,972,1,0,0,0,0)</v>
      </c>
    </row>
    <row r="704" spans="1:11" x14ac:dyDescent="0.25">
      <c r="A704" t="s">
        <v>1047</v>
      </c>
      <c r="B704" s="2">
        <f>VLOOKUP(A704,Players[Name]:Players[PlayerId],2,FALSE)</f>
        <v>975</v>
      </c>
      <c r="C704" s="16">
        <v>2017</v>
      </c>
      <c r="D704" s="16">
        <v>975</v>
      </c>
      <c r="E704" s="16">
        <v>0</v>
      </c>
      <c r="F704" s="16">
        <v>0</v>
      </c>
      <c r="G704" s="16">
        <v>0</v>
      </c>
      <c r="H704" s="16">
        <v>0</v>
      </c>
      <c r="I704" s="16">
        <v>0</v>
      </c>
      <c r="J704" s="2">
        <f>VLOOKUP(Table10[Year],Years[],2,FALSE)</f>
        <v>1</v>
      </c>
      <c r="K70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(975,1,975,0,0,0,0,0)</v>
      </c>
    </row>
    <row r="705" spans="1:11" x14ac:dyDescent="0.25">
      <c r="A705" t="s">
        <v>784</v>
      </c>
      <c r="B705" s="2">
        <f>VLOOKUP(A705,Players[Name]:Players[PlayerId],2,FALSE)</f>
        <v>976</v>
      </c>
      <c r="C705" s="16">
        <v>2017</v>
      </c>
      <c r="D705" s="16">
        <v>976</v>
      </c>
      <c r="E705" s="16">
        <v>0</v>
      </c>
      <c r="F705" s="16">
        <v>0</v>
      </c>
      <c r="G705" s="16">
        <v>0</v>
      </c>
      <c r="H705" s="16">
        <v>0</v>
      </c>
      <c r="I705" s="16">
        <v>0</v>
      </c>
      <c r="J705" s="2">
        <f>VLOOKUP(Table10[Year],Years[],2,FALSE)</f>
        <v>1</v>
      </c>
      <c r="K70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(976,1,976,0,0,0,0,0)</v>
      </c>
    </row>
    <row r="706" spans="1:11" x14ac:dyDescent="0.25">
      <c r="A706" t="s">
        <v>899</v>
      </c>
      <c r="B706" s="2">
        <f>VLOOKUP(A706,Players[Name]:Players[PlayerId],2,FALSE)</f>
        <v>978</v>
      </c>
      <c r="C706" s="16">
        <v>2017</v>
      </c>
      <c r="D706" s="16">
        <v>978</v>
      </c>
      <c r="E706" s="16">
        <v>0</v>
      </c>
      <c r="F706" s="16">
        <v>0</v>
      </c>
      <c r="G706" s="16">
        <v>0</v>
      </c>
      <c r="H706" s="16">
        <v>0</v>
      </c>
      <c r="I706" s="16">
        <v>0</v>
      </c>
      <c r="J706" s="2">
        <f>VLOOKUP(Table10[Year],Years[],2,FALSE)</f>
        <v>1</v>
      </c>
      <c r="K70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(978,1,978,0,0,0,0,0)</v>
      </c>
    </row>
    <row r="707" spans="1:11" x14ac:dyDescent="0.25">
      <c r="A707" t="s">
        <v>992</v>
      </c>
      <c r="B707" s="2">
        <f>VLOOKUP(A707,Players[Name]:Players[PlayerId],2,FALSE)</f>
        <v>986</v>
      </c>
      <c r="C707" s="16">
        <v>2017</v>
      </c>
      <c r="D707" s="16">
        <v>986</v>
      </c>
      <c r="E707" s="16">
        <v>0</v>
      </c>
      <c r="F707" s="16">
        <v>0</v>
      </c>
      <c r="G707" s="16">
        <v>0</v>
      </c>
      <c r="H707" s="16">
        <v>0</v>
      </c>
      <c r="I707" s="16">
        <v>0</v>
      </c>
      <c r="J707" s="2">
        <f>VLOOKUP(Table10[Year],Years[],2,FALSE)</f>
        <v>1</v>
      </c>
      <c r="K70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(986,1,986,0,0,0,0,0)</v>
      </c>
    </row>
    <row r="708" spans="1:11" x14ac:dyDescent="0.25">
      <c r="A708" t="s">
        <v>808</v>
      </c>
      <c r="B708" s="2">
        <f>VLOOKUP(A708,Players[Name]:Players[PlayerId],2,FALSE)</f>
        <v>988</v>
      </c>
      <c r="C708" s="16">
        <v>2017</v>
      </c>
      <c r="D708" s="16">
        <v>988</v>
      </c>
      <c r="E708" s="16">
        <v>0</v>
      </c>
      <c r="F708" s="16">
        <v>0</v>
      </c>
      <c r="G708" s="16">
        <v>0</v>
      </c>
      <c r="H708" s="16">
        <v>0</v>
      </c>
      <c r="I708" s="16">
        <v>0</v>
      </c>
      <c r="J708" s="2">
        <f>VLOOKUP(Table10[Year],Years[],2,FALSE)</f>
        <v>1</v>
      </c>
      <c r="K70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(988,1,988,0,0,0,0,0)</v>
      </c>
    </row>
    <row r="709" spans="1:11" x14ac:dyDescent="0.25">
      <c r="A709" t="s">
        <v>808</v>
      </c>
      <c r="B709" s="2">
        <f>VLOOKUP(A709,Players[Name]:Players[PlayerId],2,FALSE)</f>
        <v>988</v>
      </c>
      <c r="C709" s="16">
        <v>2016</v>
      </c>
      <c r="D709" s="16">
        <v>329</v>
      </c>
      <c r="E709" s="16">
        <v>17</v>
      </c>
      <c r="F709" s="16">
        <v>234</v>
      </c>
      <c r="G709" s="16">
        <v>2</v>
      </c>
      <c r="H709" s="16">
        <v>0</v>
      </c>
      <c r="I709" s="16">
        <v>38.36</v>
      </c>
      <c r="J709" s="2">
        <f>VLOOKUP(Table10[Year],Years[],2,FALSE)</f>
        <v>2</v>
      </c>
      <c r="K70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(988,2,329,38.36,17,234,2,0)</v>
      </c>
    </row>
    <row r="710" spans="1:11" x14ac:dyDescent="0.25">
      <c r="A710" t="s">
        <v>780</v>
      </c>
      <c r="B710" s="2">
        <f>VLOOKUP(A710,Players[Name]:Players[PlayerId],2,FALSE)</f>
        <v>990</v>
      </c>
      <c r="C710" s="16">
        <v>2017</v>
      </c>
      <c r="D710" s="16">
        <v>990</v>
      </c>
      <c r="E710" s="16">
        <v>0</v>
      </c>
      <c r="F710" s="16">
        <v>0</v>
      </c>
      <c r="G710" s="16">
        <v>0</v>
      </c>
      <c r="H710" s="16">
        <v>0</v>
      </c>
      <c r="I710" s="16">
        <v>0</v>
      </c>
      <c r="J710" s="2">
        <f>VLOOKUP(Table10[Year],Years[],2,FALSE)</f>
        <v>1</v>
      </c>
      <c r="K71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(990,1,990,0,0,0,0,0)</v>
      </c>
    </row>
    <row r="711" spans="1:11" x14ac:dyDescent="0.25">
      <c r="A711" t="s">
        <v>714</v>
      </c>
      <c r="B711" s="2">
        <f>VLOOKUP(A711,Players[Name]:Players[PlayerId],2,FALSE)</f>
        <v>992</v>
      </c>
      <c r="C711" s="16">
        <v>2017</v>
      </c>
      <c r="D711" s="16">
        <v>992</v>
      </c>
      <c r="E711" s="16">
        <v>0</v>
      </c>
      <c r="F711" s="16">
        <v>0</v>
      </c>
      <c r="G711" s="16">
        <v>0</v>
      </c>
      <c r="H711" s="16">
        <v>0</v>
      </c>
      <c r="I711" s="16">
        <v>0</v>
      </c>
      <c r="J711" s="2">
        <f>VLOOKUP(Table10[Year],Years[],2,FALSE)</f>
        <v>1</v>
      </c>
      <c r="K71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(992,1,992,0,0,0,0,0)</v>
      </c>
    </row>
    <row r="712" spans="1:11" x14ac:dyDescent="0.25">
      <c r="A712" t="s">
        <v>1071</v>
      </c>
      <c r="B712" s="2">
        <f>VLOOKUP(A712,Players[Name]:Players[PlayerId],2,FALSE)</f>
        <v>995</v>
      </c>
      <c r="C712" s="16">
        <v>2017</v>
      </c>
      <c r="D712" s="16">
        <v>995</v>
      </c>
      <c r="E712" s="16">
        <v>0</v>
      </c>
      <c r="F712" s="16">
        <v>0</v>
      </c>
      <c r="G712" s="16">
        <v>0</v>
      </c>
      <c r="H712" s="16">
        <v>0</v>
      </c>
      <c r="I712" s="16">
        <v>0</v>
      </c>
      <c r="J712" s="2">
        <f>VLOOKUP(Table10[Year],Years[],2,FALSE)</f>
        <v>1</v>
      </c>
      <c r="K71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(995,1,995,0,0,0,0,0)</v>
      </c>
    </row>
    <row r="713" spans="1:11" x14ac:dyDescent="0.25">
      <c r="A713" t="s">
        <v>1293</v>
      </c>
      <c r="B713" s="2">
        <f>VLOOKUP(A713,Players[Name]:Players[PlayerId],2,FALSE)</f>
        <v>996</v>
      </c>
      <c r="C713" s="16">
        <v>2017</v>
      </c>
      <c r="D713" s="16">
        <v>996</v>
      </c>
      <c r="E713" s="16">
        <v>0</v>
      </c>
      <c r="F713" s="16">
        <v>0</v>
      </c>
      <c r="G713" s="16">
        <v>0</v>
      </c>
      <c r="H713" s="16">
        <v>0</v>
      </c>
      <c r="I713" s="16">
        <v>0</v>
      </c>
      <c r="J713" s="2">
        <f>VLOOKUP(Table10[Year],Years[],2,FALSE)</f>
        <v>1</v>
      </c>
      <c r="K71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(996,1,996,0,0,0,0,0)</v>
      </c>
    </row>
    <row r="714" spans="1:11" x14ac:dyDescent="0.25">
      <c r="A714" t="s">
        <v>770</v>
      </c>
      <c r="B714" s="2">
        <f>VLOOKUP(A714,Players[Name]:Players[PlayerId],2,FALSE)</f>
        <v>997</v>
      </c>
      <c r="C714" s="16">
        <v>2017</v>
      </c>
      <c r="D714" s="16">
        <v>997</v>
      </c>
      <c r="E714" s="16">
        <v>0</v>
      </c>
      <c r="F714" s="16">
        <v>0</v>
      </c>
      <c r="G714" s="16">
        <v>0</v>
      </c>
      <c r="H714" s="16">
        <v>0</v>
      </c>
      <c r="I714" s="16">
        <v>0</v>
      </c>
      <c r="J714" s="2">
        <f>VLOOKUP(Table10[Year],Years[],2,FALSE)</f>
        <v>1</v>
      </c>
      <c r="K71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(997,1,997,0,0,0,0,0)</v>
      </c>
    </row>
    <row r="715" spans="1:11" x14ac:dyDescent="0.25">
      <c r="A715" t="s">
        <v>390</v>
      </c>
      <c r="B715" s="2">
        <f>VLOOKUP(A715,Players[Name]:Players[PlayerId],2,FALSE)</f>
        <v>999</v>
      </c>
      <c r="C715" s="16">
        <v>2017</v>
      </c>
      <c r="D715" s="16">
        <v>999</v>
      </c>
      <c r="E715" s="16">
        <v>0</v>
      </c>
      <c r="F715" s="16">
        <v>0</v>
      </c>
      <c r="G715" s="16">
        <v>0</v>
      </c>
      <c r="H715" s="16">
        <v>0</v>
      </c>
      <c r="I715" s="16">
        <v>1</v>
      </c>
      <c r="J715" s="2">
        <f>VLOOKUP(Table10[Year],Years[],2,FALSE)</f>
        <v>1</v>
      </c>
      <c r="K71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(999,1,999,1,0,0,0,0)</v>
      </c>
    </row>
    <row r="716" spans="1:11" x14ac:dyDescent="0.25">
      <c r="A716" t="s">
        <v>390</v>
      </c>
      <c r="B716" s="2">
        <f>VLOOKUP(A716,Players[Name]:Players[PlayerId],2,FALSE)</f>
        <v>999</v>
      </c>
      <c r="C716" s="16">
        <v>2016</v>
      </c>
      <c r="D716" s="16">
        <v>362</v>
      </c>
      <c r="E716" s="16">
        <v>20</v>
      </c>
      <c r="F716" s="16">
        <v>232</v>
      </c>
      <c r="G716" s="16">
        <v>0</v>
      </c>
      <c r="H716" s="16">
        <v>0</v>
      </c>
      <c r="I716" s="16">
        <v>29.28</v>
      </c>
      <c r="J716" s="2">
        <f>VLOOKUP(Table10[Year],Years[],2,FALSE)</f>
        <v>2</v>
      </c>
      <c r="K71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(999,2,362,29.28,20,232,0,0)</v>
      </c>
    </row>
    <row r="717" spans="1:11" x14ac:dyDescent="0.25">
      <c r="A717" t="s">
        <v>390</v>
      </c>
      <c r="B717" s="2">
        <f>VLOOKUP(A717,Players[Name]:Players[PlayerId],2,FALSE)</f>
        <v>999</v>
      </c>
      <c r="C717" s="16">
        <v>2014</v>
      </c>
      <c r="D717" s="16">
        <v>238</v>
      </c>
      <c r="E717" s="16">
        <v>31</v>
      </c>
      <c r="F717" s="16">
        <v>475</v>
      </c>
      <c r="G717" s="16">
        <v>2</v>
      </c>
      <c r="H717" s="16">
        <v>0</v>
      </c>
      <c r="I717" s="16">
        <v>63.7</v>
      </c>
      <c r="J717" s="2">
        <f>VLOOKUP(Table10[Year],Years[],2,FALSE)</f>
        <v>4</v>
      </c>
      <c r="K71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(999,4,238,63.7,31,475,2,0)</v>
      </c>
    </row>
    <row r="718" spans="1:11" x14ac:dyDescent="0.25">
      <c r="A718" t="s">
        <v>1021</v>
      </c>
      <c r="B718" s="2">
        <f>VLOOKUP(A718,Players[Name]:Players[PlayerId],2,FALSE)</f>
        <v>1000</v>
      </c>
      <c r="C718" s="16">
        <v>2017</v>
      </c>
      <c r="D718" s="16">
        <v>1000</v>
      </c>
      <c r="E718" s="16">
        <v>0</v>
      </c>
      <c r="F718" s="16">
        <v>0</v>
      </c>
      <c r="G718" s="16">
        <v>0</v>
      </c>
      <c r="H718" s="16">
        <v>0</v>
      </c>
      <c r="I718" s="16">
        <v>0</v>
      </c>
      <c r="J718" s="2">
        <f>VLOOKUP(Table10[Year],Years[],2,FALSE)</f>
        <v>1</v>
      </c>
      <c r="K71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(1000,1,1000,0,0,0,0,0)</v>
      </c>
    </row>
    <row r="719" spans="1:11" x14ac:dyDescent="0.25">
      <c r="A719" t="s">
        <v>829</v>
      </c>
      <c r="B719" s="2">
        <f>VLOOKUP(A719,Players[Name]:Players[PlayerId],2,FALSE)</f>
        <v>1001</v>
      </c>
      <c r="C719" s="16">
        <v>2017</v>
      </c>
      <c r="D719" s="16">
        <v>1001</v>
      </c>
      <c r="E719" s="16">
        <v>0</v>
      </c>
      <c r="F719" s="16">
        <v>0</v>
      </c>
      <c r="G719" s="16">
        <v>0</v>
      </c>
      <c r="H719" s="16">
        <v>0</v>
      </c>
      <c r="I719" s="16">
        <v>0</v>
      </c>
      <c r="J719" s="2">
        <f>VLOOKUP(Table10[Year],Years[],2,FALSE)</f>
        <v>1</v>
      </c>
      <c r="K71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(1001,1,1001,0,0,0,0,0)</v>
      </c>
    </row>
    <row r="720" spans="1:11" x14ac:dyDescent="0.25">
      <c r="A720" t="s">
        <v>915</v>
      </c>
      <c r="B720" s="2">
        <f>VLOOKUP(A720,Players[Name]:Players[PlayerId],2,FALSE)</f>
        <v>1002</v>
      </c>
      <c r="C720" s="16">
        <v>2017</v>
      </c>
      <c r="D720" s="16">
        <v>1002</v>
      </c>
      <c r="E720" s="16">
        <v>0</v>
      </c>
      <c r="F720" s="16">
        <v>0</v>
      </c>
      <c r="G720" s="16">
        <v>0</v>
      </c>
      <c r="H720" s="16">
        <v>0</v>
      </c>
      <c r="I720" s="16">
        <v>0</v>
      </c>
      <c r="J720" s="2">
        <f>VLOOKUP(Table10[Year],Years[],2,FALSE)</f>
        <v>1</v>
      </c>
      <c r="K72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(1002,1,1002,0,0,0,0,0)</v>
      </c>
    </row>
    <row r="721" spans="1:11" x14ac:dyDescent="0.25">
      <c r="A721" t="s">
        <v>1127</v>
      </c>
      <c r="B721" s="2">
        <f>VLOOKUP(A721,Players[Name]:Players[PlayerId],2,FALSE)</f>
        <v>1003</v>
      </c>
      <c r="C721" s="16">
        <v>2017</v>
      </c>
      <c r="D721" s="16">
        <v>1003</v>
      </c>
      <c r="E721" s="16">
        <v>0</v>
      </c>
      <c r="F721" s="16">
        <v>0</v>
      </c>
      <c r="G721" s="16">
        <v>0</v>
      </c>
      <c r="H721" s="16">
        <v>0</v>
      </c>
      <c r="I721" s="16">
        <v>0</v>
      </c>
      <c r="J721" s="2">
        <f>VLOOKUP(Table10[Year],Years[],2,FALSE)</f>
        <v>1</v>
      </c>
      <c r="K72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(1003,1,1003,0,0,0,0,0)</v>
      </c>
    </row>
    <row r="722" spans="1:11" x14ac:dyDescent="0.25">
      <c r="A722" t="s">
        <v>1006</v>
      </c>
      <c r="B722" s="2">
        <f>VLOOKUP(A722,Players[Name]:Players[PlayerId],2,FALSE)</f>
        <v>1005</v>
      </c>
      <c r="C722" s="16">
        <v>2017</v>
      </c>
      <c r="D722" s="16">
        <v>1005</v>
      </c>
      <c r="E722" s="16">
        <v>0</v>
      </c>
      <c r="F722" s="16">
        <v>0</v>
      </c>
      <c r="G722" s="16">
        <v>0</v>
      </c>
      <c r="H722" s="16">
        <v>0</v>
      </c>
      <c r="I722" s="16">
        <v>0</v>
      </c>
      <c r="J722" s="2">
        <f>VLOOKUP(Table10[Year],Years[],2,FALSE)</f>
        <v>1</v>
      </c>
      <c r="K72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(1005,1,1005,0,0,0,0,0)</v>
      </c>
    </row>
    <row r="723" spans="1:11" x14ac:dyDescent="0.25">
      <c r="A723" t="s">
        <v>310</v>
      </c>
      <c r="B723" s="2">
        <f>VLOOKUP(A723,Players[Name]:Players[PlayerId],2,FALSE)</f>
        <v>1009</v>
      </c>
      <c r="C723" s="16">
        <v>2017</v>
      </c>
      <c r="D723" s="16">
        <v>1009</v>
      </c>
      <c r="E723" s="16">
        <v>0</v>
      </c>
      <c r="F723" s="16">
        <v>0</v>
      </c>
      <c r="G723" s="16">
        <v>0</v>
      </c>
      <c r="H723" s="16">
        <v>0</v>
      </c>
      <c r="I723" s="16">
        <v>0</v>
      </c>
      <c r="J723" s="2">
        <f>VLOOKUP(Table10[Year],Years[],2,FALSE)</f>
        <v>1</v>
      </c>
      <c r="K72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(1009,1,1009,0,0,0,0,0)</v>
      </c>
    </row>
    <row r="724" spans="1:11" x14ac:dyDescent="0.25">
      <c r="A724" t="s">
        <v>310</v>
      </c>
      <c r="B724" s="2">
        <f>VLOOKUP(A724,Players[Name]:Players[PlayerId],2,FALSE)</f>
        <v>1009</v>
      </c>
      <c r="C724" s="16">
        <v>2016</v>
      </c>
      <c r="D724" s="16">
        <v>402</v>
      </c>
      <c r="E724" s="16">
        <v>9</v>
      </c>
      <c r="F724" s="16">
        <v>160</v>
      </c>
      <c r="G724" s="16">
        <v>1</v>
      </c>
      <c r="H724" s="16">
        <v>0</v>
      </c>
      <c r="I724" s="16">
        <v>21.4</v>
      </c>
      <c r="J724" s="2">
        <f>VLOOKUP(Table10[Year],Years[],2,FALSE)</f>
        <v>2</v>
      </c>
      <c r="K72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(1009,2,402,21.4,9,160,1,0)</v>
      </c>
    </row>
    <row r="725" spans="1:11" x14ac:dyDescent="0.25">
      <c r="A725" t="s">
        <v>310</v>
      </c>
      <c r="B725" s="2">
        <f>VLOOKUP(A725,Players[Name]:Players[PlayerId],2,FALSE)</f>
        <v>1009</v>
      </c>
      <c r="C725" s="16">
        <v>2015</v>
      </c>
      <c r="D725" s="16">
        <v>274</v>
      </c>
      <c r="E725" s="16">
        <v>28</v>
      </c>
      <c r="F725" s="16">
        <v>464</v>
      </c>
      <c r="G725" s="16">
        <v>1</v>
      </c>
      <c r="H725" s="16">
        <v>0</v>
      </c>
      <c r="I725" s="16">
        <v>52.56</v>
      </c>
      <c r="J725" s="2">
        <f>VLOOKUP(Table10[Year],Years[],2,FALSE)</f>
        <v>3</v>
      </c>
      <c r="K72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(1009,3,274,52.56,28,464,1,0)</v>
      </c>
    </row>
    <row r="726" spans="1:11" x14ac:dyDescent="0.25">
      <c r="A726" t="s">
        <v>310</v>
      </c>
      <c r="B726" s="2">
        <f>VLOOKUP(A726,Players[Name]:Players[PlayerId],2,FALSE)</f>
        <v>1009</v>
      </c>
      <c r="C726" s="16">
        <v>2014</v>
      </c>
      <c r="D726" s="16">
        <v>1559</v>
      </c>
      <c r="E726" s="16">
        <v>17</v>
      </c>
      <c r="F726" s="16">
        <v>140</v>
      </c>
      <c r="G726" s="16">
        <v>1</v>
      </c>
      <c r="H726" s="16">
        <v>0</v>
      </c>
      <c r="I726" s="16">
        <v>28.6</v>
      </c>
      <c r="J726" s="2">
        <f>VLOOKUP(Table10[Year],Years[],2,FALSE)</f>
        <v>4</v>
      </c>
      <c r="K72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(1009,4,1559,28.6,17,140,1,0)</v>
      </c>
    </row>
    <row r="727" spans="1:11" x14ac:dyDescent="0.25">
      <c r="A727" t="s">
        <v>740</v>
      </c>
      <c r="B727" s="2">
        <f>VLOOKUP(A727,Players[Name]:Players[PlayerId],2,FALSE)</f>
        <v>1010</v>
      </c>
      <c r="C727" s="16">
        <v>2017</v>
      </c>
      <c r="D727" s="16">
        <v>1010</v>
      </c>
      <c r="E727" s="16">
        <v>0</v>
      </c>
      <c r="F727" s="16">
        <v>0</v>
      </c>
      <c r="G727" s="16">
        <v>0</v>
      </c>
      <c r="H727" s="16">
        <v>0</v>
      </c>
      <c r="I727" s="16">
        <v>0</v>
      </c>
      <c r="J727" s="2">
        <f>VLOOKUP(Table10[Year],Years[],2,FALSE)</f>
        <v>1</v>
      </c>
      <c r="K72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(1010,1,1010,0,0,0,0,0)</v>
      </c>
    </row>
    <row r="728" spans="1:11" x14ac:dyDescent="0.25">
      <c r="A728" t="s">
        <v>64</v>
      </c>
      <c r="B728" s="2">
        <f>VLOOKUP(A728,Players[Name]:Players[PlayerId],2,FALSE)</f>
        <v>1011</v>
      </c>
      <c r="C728" s="16">
        <v>2017</v>
      </c>
      <c r="D728" s="16">
        <v>1011</v>
      </c>
      <c r="E728" s="16">
        <v>0</v>
      </c>
      <c r="F728" s="16">
        <v>0</v>
      </c>
      <c r="G728" s="16">
        <v>0</v>
      </c>
      <c r="H728" s="16">
        <v>0</v>
      </c>
      <c r="I728" s="16">
        <v>0</v>
      </c>
      <c r="J728" s="2">
        <f>VLOOKUP(Table10[Year],Years[],2,FALSE)</f>
        <v>1</v>
      </c>
      <c r="K72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(1011,1,1011,0,0,0,0,0)</v>
      </c>
    </row>
    <row r="729" spans="1:11" x14ac:dyDescent="0.25">
      <c r="A729" t="s">
        <v>64</v>
      </c>
      <c r="B729" s="2">
        <f>VLOOKUP(A729,Players[Name]:Players[PlayerId],2,FALSE)</f>
        <v>1011</v>
      </c>
      <c r="C729" s="16">
        <v>2016</v>
      </c>
      <c r="D729" s="16">
        <v>108</v>
      </c>
      <c r="E729" s="16">
        <v>67</v>
      </c>
      <c r="F729" s="16">
        <v>584</v>
      </c>
      <c r="G729" s="16">
        <v>8</v>
      </c>
      <c r="H729" s="16">
        <v>0</v>
      </c>
      <c r="I729" s="16">
        <v>138.36000000000001</v>
      </c>
      <c r="J729" s="2">
        <f>VLOOKUP(Table10[Year],Years[],2,FALSE)</f>
        <v>2</v>
      </c>
      <c r="K72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(1011,2,108,138.36,67,584,8,0)</v>
      </c>
    </row>
    <row r="730" spans="1:11" x14ac:dyDescent="0.25">
      <c r="A730" t="s">
        <v>64</v>
      </c>
      <c r="B730" s="2">
        <f>VLOOKUP(A730,Players[Name]:Players[PlayerId],2,FALSE)</f>
        <v>1011</v>
      </c>
      <c r="C730" s="16">
        <v>2015</v>
      </c>
      <c r="D730" s="16">
        <v>145</v>
      </c>
      <c r="E730" s="16">
        <v>69</v>
      </c>
      <c r="F730" s="16">
        <v>789</v>
      </c>
      <c r="G730" s="16">
        <v>4</v>
      </c>
      <c r="H730" s="16">
        <v>1</v>
      </c>
      <c r="I730" s="16">
        <v>122.56</v>
      </c>
      <c r="J730" s="2">
        <f>VLOOKUP(Table10[Year],Years[],2,FALSE)</f>
        <v>3</v>
      </c>
      <c r="K73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(1011,3,145,122.56,69,789,4,1)</v>
      </c>
    </row>
    <row r="731" spans="1:11" x14ac:dyDescent="0.25">
      <c r="A731" t="s">
        <v>64</v>
      </c>
      <c r="B731" s="2">
        <f>VLOOKUP(A731,Players[Name]:Players[PlayerId],2,FALSE)</f>
        <v>1011</v>
      </c>
      <c r="C731" s="16">
        <v>2014</v>
      </c>
      <c r="D731" s="16">
        <v>69</v>
      </c>
      <c r="E731" s="16">
        <v>83</v>
      </c>
      <c r="F731" s="16">
        <v>1062</v>
      </c>
      <c r="G731" s="16">
        <v>5</v>
      </c>
      <c r="H731" s="16">
        <v>0</v>
      </c>
      <c r="I731" s="16">
        <v>155.93</v>
      </c>
      <c r="J731" s="2">
        <f>VLOOKUP(Table10[Year],Years[],2,FALSE)</f>
        <v>4</v>
      </c>
      <c r="K73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(1011,4,69,155.93,83,1062,5,0)</v>
      </c>
    </row>
    <row r="732" spans="1:11" x14ac:dyDescent="0.25">
      <c r="A732" t="s">
        <v>64</v>
      </c>
      <c r="B732" s="2">
        <f>VLOOKUP(A732,Players[Name]:Players[PlayerId],2,FALSE)</f>
        <v>1011</v>
      </c>
      <c r="C732" s="16">
        <v>2013</v>
      </c>
      <c r="D732" s="16">
        <v>53</v>
      </c>
      <c r="E732" s="16">
        <v>85</v>
      </c>
      <c r="F732" s="16">
        <v>1179</v>
      </c>
      <c r="G732" s="16">
        <v>7</v>
      </c>
      <c r="H732" s="16">
        <v>0</v>
      </c>
      <c r="I732" s="16">
        <v>180.21</v>
      </c>
      <c r="J732" s="2">
        <f>VLOOKUP(Table10[Year],Years[],2,FALSE)</f>
        <v>5</v>
      </c>
      <c r="K73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(1011,5,53,180.21,85,1179,7,0)</v>
      </c>
    </row>
    <row r="733" spans="1:11" x14ac:dyDescent="0.25">
      <c r="A733" t="s">
        <v>1120</v>
      </c>
      <c r="B733" s="2">
        <f>VLOOKUP(A733,Players[Name]:Players[PlayerId],2,FALSE)</f>
        <v>1013</v>
      </c>
      <c r="C733" s="16">
        <v>2017</v>
      </c>
      <c r="D733" s="16">
        <v>1013</v>
      </c>
      <c r="E733" s="16">
        <v>0</v>
      </c>
      <c r="F733" s="16">
        <v>0</v>
      </c>
      <c r="G733" s="16">
        <v>0</v>
      </c>
      <c r="H733" s="16">
        <v>0</v>
      </c>
      <c r="I733" s="16">
        <v>0</v>
      </c>
      <c r="J733" s="2">
        <f>VLOOKUP(Table10[Year],Years[],2,FALSE)</f>
        <v>1</v>
      </c>
      <c r="K73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(1013,1,1013,0,0,0,0,0)</v>
      </c>
    </row>
    <row r="734" spans="1:11" x14ac:dyDescent="0.25">
      <c r="A734" t="s">
        <v>1151</v>
      </c>
      <c r="B734" s="2">
        <f>VLOOKUP(A734,Players[Name]:Players[PlayerId],2,FALSE)</f>
        <v>1016</v>
      </c>
      <c r="C734" s="16">
        <v>2017</v>
      </c>
      <c r="D734" s="16">
        <v>1016</v>
      </c>
      <c r="E734" s="16">
        <v>0</v>
      </c>
      <c r="F734" s="16">
        <v>0</v>
      </c>
      <c r="G734" s="16">
        <v>0</v>
      </c>
      <c r="H734" s="16">
        <v>0</v>
      </c>
      <c r="I734" s="16">
        <v>0</v>
      </c>
      <c r="J734" s="2">
        <f>VLOOKUP(Table10[Year],Years[],2,FALSE)</f>
        <v>1</v>
      </c>
      <c r="K73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(1016,1,1016,0,0,0,0,0)</v>
      </c>
    </row>
    <row r="735" spans="1:11" x14ac:dyDescent="0.25">
      <c r="A735" t="s">
        <v>488</v>
      </c>
      <c r="B735" s="2">
        <f>VLOOKUP(A735,Players[Name]:Players[PlayerId],2,FALSE)</f>
        <v>1021</v>
      </c>
      <c r="C735" s="16">
        <v>2017</v>
      </c>
      <c r="D735" s="16">
        <v>1021</v>
      </c>
      <c r="E735" s="16">
        <v>0</v>
      </c>
      <c r="F735" s="16">
        <v>0</v>
      </c>
      <c r="G735" s="16">
        <v>0</v>
      </c>
      <c r="H735" s="16">
        <v>0</v>
      </c>
      <c r="I735" s="16">
        <v>0</v>
      </c>
      <c r="J735" s="2">
        <f>VLOOKUP(Table10[Year],Years[],2,FALSE)</f>
        <v>1</v>
      </c>
      <c r="K73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(1021,1,1021,0,0,0,0,0)</v>
      </c>
    </row>
    <row r="736" spans="1:11" x14ac:dyDescent="0.25">
      <c r="A736" t="s">
        <v>897</v>
      </c>
      <c r="B736" s="2">
        <f>VLOOKUP(A736,Players[Name]:Players[PlayerId],2,FALSE)</f>
        <v>1023</v>
      </c>
      <c r="C736" s="16">
        <v>2017</v>
      </c>
      <c r="D736" s="16">
        <v>1023</v>
      </c>
      <c r="E736" s="16">
        <v>0</v>
      </c>
      <c r="F736" s="16">
        <v>0</v>
      </c>
      <c r="G736" s="16">
        <v>0</v>
      </c>
      <c r="H736" s="16">
        <v>0</v>
      </c>
      <c r="I736" s="16">
        <v>0</v>
      </c>
      <c r="J736" s="2">
        <f>VLOOKUP(Table10[Year],Years[],2,FALSE)</f>
        <v>1</v>
      </c>
      <c r="K73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(1023,1,1023,0,0,0,0,0)</v>
      </c>
    </row>
    <row r="737" spans="1:11" x14ac:dyDescent="0.25">
      <c r="A737" t="s">
        <v>553</v>
      </c>
      <c r="B737" s="2">
        <f>VLOOKUP(A737,Players[Name]:Players[PlayerId],2,FALSE)</f>
        <v>1025</v>
      </c>
      <c r="C737" s="16">
        <v>2017</v>
      </c>
      <c r="D737" s="16">
        <v>1025</v>
      </c>
      <c r="E737" s="16">
        <v>0</v>
      </c>
      <c r="F737" s="16">
        <v>0</v>
      </c>
      <c r="G737" s="16">
        <v>0</v>
      </c>
      <c r="H737" s="16">
        <v>0</v>
      </c>
      <c r="I737" s="16">
        <v>1</v>
      </c>
      <c r="J737" s="2">
        <f>VLOOKUP(Table10[Year],Years[],2,FALSE)</f>
        <v>1</v>
      </c>
      <c r="K73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(1025,1,1025,1,0,0,0,0)</v>
      </c>
    </row>
    <row r="738" spans="1:11" x14ac:dyDescent="0.25">
      <c r="A738" t="s">
        <v>280</v>
      </c>
      <c r="B738" s="2">
        <f>VLOOKUP(A738,Players[Name]:Players[PlayerId],2,FALSE)</f>
        <v>1028</v>
      </c>
      <c r="C738" s="16">
        <v>2017</v>
      </c>
      <c r="D738" s="16">
        <v>1028</v>
      </c>
      <c r="E738" s="16">
        <v>0</v>
      </c>
      <c r="F738" s="16">
        <v>0</v>
      </c>
      <c r="G738" s="16">
        <v>0</v>
      </c>
      <c r="H738" s="16">
        <v>0</v>
      </c>
      <c r="I738" s="16">
        <v>0</v>
      </c>
      <c r="J738" s="2">
        <f>VLOOKUP(Table10[Year],Years[],2,FALSE)</f>
        <v>1</v>
      </c>
      <c r="K73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(1028,1,1028,0,0,0,0,0)</v>
      </c>
    </row>
    <row r="739" spans="1:11" x14ac:dyDescent="0.25">
      <c r="A739" t="s">
        <v>280</v>
      </c>
      <c r="B739" s="2">
        <f>VLOOKUP(A739,Players[Name]:Players[PlayerId],2,FALSE)</f>
        <v>1028</v>
      </c>
      <c r="C739" s="16">
        <v>2014</v>
      </c>
      <c r="D739" s="16">
        <v>1500</v>
      </c>
      <c r="E739" s="16">
        <v>21</v>
      </c>
      <c r="F739" s="16">
        <v>262</v>
      </c>
      <c r="G739" s="16">
        <v>0</v>
      </c>
      <c r="H739" s="16">
        <v>0</v>
      </c>
      <c r="I739" s="16">
        <v>32.229999999999997</v>
      </c>
      <c r="J739" s="2">
        <f>VLOOKUP(Table10[Year],Years[],2,FALSE)</f>
        <v>4</v>
      </c>
      <c r="K73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(1028,4,1500,32.23,21,262,0,0)</v>
      </c>
    </row>
    <row r="740" spans="1:11" x14ac:dyDescent="0.25">
      <c r="A740" t="s">
        <v>280</v>
      </c>
      <c r="B740" s="2">
        <f>VLOOKUP(A740,Players[Name]:Players[PlayerId],2,FALSE)</f>
        <v>1028</v>
      </c>
      <c r="C740" s="16">
        <v>2013</v>
      </c>
      <c r="D740" s="16">
        <v>199</v>
      </c>
      <c r="E740" s="16">
        <v>32</v>
      </c>
      <c r="F740" s="16">
        <v>466</v>
      </c>
      <c r="G740" s="16">
        <v>4</v>
      </c>
      <c r="H740" s="16">
        <v>0</v>
      </c>
      <c r="I740" s="16">
        <v>74.64</v>
      </c>
      <c r="J740" s="2">
        <f>VLOOKUP(Table10[Year],Years[],2,FALSE)</f>
        <v>5</v>
      </c>
      <c r="K74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(1028,5,199,74.64,32,466,4,0)</v>
      </c>
    </row>
    <row r="741" spans="1:11" x14ac:dyDescent="0.25">
      <c r="A741" t="s">
        <v>1193</v>
      </c>
      <c r="B741" s="2">
        <f>VLOOKUP(A741,Players[Name]:Players[PlayerId],2,FALSE)</f>
        <v>1029</v>
      </c>
      <c r="C741" s="16">
        <v>2017</v>
      </c>
      <c r="D741" s="16">
        <v>1029</v>
      </c>
      <c r="E741" s="16">
        <v>0</v>
      </c>
      <c r="F741" s="16">
        <v>0</v>
      </c>
      <c r="G741" s="16">
        <v>0</v>
      </c>
      <c r="H741" s="16">
        <v>0</v>
      </c>
      <c r="I741" s="16">
        <v>0</v>
      </c>
      <c r="J741" s="2">
        <f>VLOOKUP(Table10[Year],Years[],2,FALSE)</f>
        <v>1</v>
      </c>
      <c r="K74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(1029,1,1029,0,0,0,0,0)</v>
      </c>
    </row>
    <row r="742" spans="1:11" x14ac:dyDescent="0.25">
      <c r="A742" t="s">
        <v>1126</v>
      </c>
      <c r="B742" s="2">
        <f>VLOOKUP(A742,Players[Name]:Players[PlayerId],2,FALSE)</f>
        <v>1030</v>
      </c>
      <c r="C742" s="16">
        <v>2017</v>
      </c>
      <c r="D742" s="16">
        <v>1030</v>
      </c>
      <c r="E742" s="16">
        <v>0</v>
      </c>
      <c r="F742" s="16">
        <v>0</v>
      </c>
      <c r="G742" s="16">
        <v>0</v>
      </c>
      <c r="H742" s="16">
        <v>0</v>
      </c>
      <c r="I742" s="16">
        <v>0</v>
      </c>
      <c r="J742" s="2">
        <f>VLOOKUP(Table10[Year],Years[],2,FALSE)</f>
        <v>1</v>
      </c>
      <c r="K74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(1030,1,1030,0,0,0,0,0)</v>
      </c>
    </row>
    <row r="743" spans="1:11" x14ac:dyDescent="0.25">
      <c r="A743" t="s">
        <v>1228</v>
      </c>
      <c r="B743" s="2">
        <f>VLOOKUP(A743,Players[Name]:Players[PlayerId],2,FALSE)</f>
        <v>1032</v>
      </c>
      <c r="C743" s="16">
        <v>2017</v>
      </c>
      <c r="D743" s="16">
        <v>1032</v>
      </c>
      <c r="E743" s="16">
        <v>0</v>
      </c>
      <c r="F743" s="16">
        <v>0</v>
      </c>
      <c r="G743" s="16">
        <v>0</v>
      </c>
      <c r="H743" s="16">
        <v>0</v>
      </c>
      <c r="I743" s="16">
        <v>0</v>
      </c>
      <c r="J743" s="2">
        <f>VLOOKUP(Table10[Year],Years[],2,FALSE)</f>
        <v>1</v>
      </c>
      <c r="K74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(1032,1,1032,0,0,0,0,0)</v>
      </c>
    </row>
    <row r="744" spans="1:11" x14ac:dyDescent="0.25">
      <c r="A744" t="s">
        <v>890</v>
      </c>
      <c r="B744" s="2">
        <f>VLOOKUP(A744,Players[Name]:Players[PlayerId],2,FALSE)</f>
        <v>1034</v>
      </c>
      <c r="C744" s="16">
        <v>2017</v>
      </c>
      <c r="D744" s="16">
        <v>1034</v>
      </c>
      <c r="E744" s="16">
        <v>0</v>
      </c>
      <c r="F744" s="16">
        <v>0</v>
      </c>
      <c r="G744" s="16">
        <v>0</v>
      </c>
      <c r="H744" s="16">
        <v>0</v>
      </c>
      <c r="I744" s="16">
        <v>0</v>
      </c>
      <c r="J744" s="2">
        <f>VLOOKUP(Table10[Year],Years[],2,FALSE)</f>
        <v>1</v>
      </c>
      <c r="K74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(1034,1,1034,0,0,0,0,0)</v>
      </c>
    </row>
    <row r="745" spans="1:11" x14ac:dyDescent="0.25">
      <c r="A745" t="s">
        <v>1098</v>
      </c>
      <c r="B745" s="2">
        <f>VLOOKUP(A745,Players[Name]:Players[PlayerId],2,FALSE)</f>
        <v>1037</v>
      </c>
      <c r="C745" s="16">
        <v>2017</v>
      </c>
      <c r="D745" s="16">
        <v>1037</v>
      </c>
      <c r="E745" s="16">
        <v>0</v>
      </c>
      <c r="F745" s="16">
        <v>0</v>
      </c>
      <c r="G745" s="16">
        <v>0</v>
      </c>
      <c r="H745" s="16">
        <v>0</v>
      </c>
      <c r="I745" s="16">
        <v>0</v>
      </c>
      <c r="J745" s="2">
        <f>VLOOKUP(Table10[Year],Years[],2,FALSE)</f>
        <v>1</v>
      </c>
      <c r="K74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(1037,1,1037,0,0,0,0,0)</v>
      </c>
    </row>
    <row r="746" spans="1:11" x14ac:dyDescent="0.25">
      <c r="A746" t="s">
        <v>1065</v>
      </c>
      <c r="B746" s="2">
        <f>VLOOKUP(A746,Players[Name]:Players[PlayerId],2,FALSE)</f>
        <v>1039</v>
      </c>
      <c r="C746" s="16">
        <v>2017</v>
      </c>
      <c r="D746" s="16">
        <v>1039</v>
      </c>
      <c r="E746" s="16">
        <v>0</v>
      </c>
      <c r="F746" s="16">
        <v>0</v>
      </c>
      <c r="G746" s="16">
        <v>0</v>
      </c>
      <c r="H746" s="16">
        <v>0</v>
      </c>
      <c r="I746" s="16">
        <v>0</v>
      </c>
      <c r="J746" s="2">
        <f>VLOOKUP(Table10[Year],Years[],2,FALSE)</f>
        <v>1</v>
      </c>
      <c r="K74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(1039,1,1039,0,0,0,0,0)</v>
      </c>
    </row>
    <row r="747" spans="1:11" x14ac:dyDescent="0.25">
      <c r="A747" t="s">
        <v>559</v>
      </c>
      <c r="B747" s="2">
        <f>VLOOKUP(A747,Players[Name]:Players[PlayerId],2,FALSE)</f>
        <v>1048</v>
      </c>
      <c r="C747" s="16">
        <v>2017</v>
      </c>
      <c r="D747" s="16">
        <v>1048</v>
      </c>
      <c r="E747" s="16">
        <v>0</v>
      </c>
      <c r="F747" s="16">
        <v>0</v>
      </c>
      <c r="G747" s="16">
        <v>0</v>
      </c>
      <c r="H747" s="16">
        <v>0</v>
      </c>
      <c r="I747" s="16">
        <v>0</v>
      </c>
      <c r="J747" s="2">
        <f>VLOOKUP(Table10[Year],Years[],2,FALSE)</f>
        <v>1</v>
      </c>
      <c r="K74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(1048,1,1048,0,0,0,0,0)</v>
      </c>
    </row>
    <row r="748" spans="1:11" x14ac:dyDescent="0.25">
      <c r="A748" t="s">
        <v>559</v>
      </c>
      <c r="B748" s="2">
        <f>VLOOKUP(A748,Players[Name]:Players[PlayerId],2,FALSE)</f>
        <v>1048</v>
      </c>
      <c r="C748" s="16">
        <v>2016</v>
      </c>
      <c r="D748" s="16">
        <v>368</v>
      </c>
      <c r="E748" s="16">
        <v>16</v>
      </c>
      <c r="F748" s="16">
        <v>113</v>
      </c>
      <c r="G748" s="16">
        <v>1</v>
      </c>
      <c r="H748" s="16">
        <v>0</v>
      </c>
      <c r="I748" s="16">
        <v>28.27</v>
      </c>
      <c r="J748" s="2">
        <f>VLOOKUP(Table10[Year],Years[],2,FALSE)</f>
        <v>2</v>
      </c>
      <c r="K74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(1048,2,368,28.27,16,113,1,0)</v>
      </c>
    </row>
    <row r="749" spans="1:11" x14ac:dyDescent="0.25">
      <c r="A749" t="s">
        <v>559</v>
      </c>
      <c r="B749" s="2">
        <f>VLOOKUP(A749,Players[Name]:Players[PlayerId],2,FALSE)</f>
        <v>1048</v>
      </c>
      <c r="C749" s="16">
        <v>2015</v>
      </c>
      <c r="D749" s="16">
        <v>268</v>
      </c>
      <c r="E749" s="16">
        <v>27</v>
      </c>
      <c r="F749" s="16">
        <v>312</v>
      </c>
      <c r="G749" s="16">
        <v>3</v>
      </c>
      <c r="H749" s="16">
        <v>0</v>
      </c>
      <c r="I749" s="16">
        <v>57.48</v>
      </c>
      <c r="J749" s="2">
        <f>VLOOKUP(Table10[Year],Years[],2,FALSE)</f>
        <v>3</v>
      </c>
      <c r="K74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(1048,3,268,57.48,27,312,3,0)</v>
      </c>
    </row>
    <row r="750" spans="1:11" x14ac:dyDescent="0.25">
      <c r="A750" t="s">
        <v>559</v>
      </c>
      <c r="B750" s="2">
        <f>VLOOKUP(A750,Players[Name]:Players[PlayerId],2,FALSE)</f>
        <v>1048</v>
      </c>
      <c r="C750" s="16">
        <v>2014</v>
      </c>
      <c r="D750" s="16">
        <v>1582</v>
      </c>
      <c r="E750" s="16">
        <v>8</v>
      </c>
      <c r="F750" s="16">
        <v>98</v>
      </c>
      <c r="G750" s="16">
        <v>0</v>
      </c>
      <c r="H750" s="16">
        <v>1</v>
      </c>
      <c r="I750" s="16">
        <v>10.52</v>
      </c>
      <c r="J750" s="2">
        <f>VLOOKUP(Table10[Year],Years[],2,FALSE)</f>
        <v>4</v>
      </c>
      <c r="K75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(1048,4,1582,10.52,8,98,0,1)</v>
      </c>
    </row>
    <row r="751" spans="1:11" x14ac:dyDescent="0.25">
      <c r="A751" t="s">
        <v>1037</v>
      </c>
      <c r="B751" s="2">
        <f>VLOOKUP(A751,Players[Name]:Players[PlayerId],2,FALSE)</f>
        <v>1052</v>
      </c>
      <c r="C751" s="16">
        <v>2017</v>
      </c>
      <c r="D751" s="16">
        <v>1052</v>
      </c>
      <c r="E751" s="16">
        <v>0</v>
      </c>
      <c r="F751" s="16">
        <v>0</v>
      </c>
      <c r="G751" s="16">
        <v>0</v>
      </c>
      <c r="H751" s="16">
        <v>0</v>
      </c>
      <c r="I751" s="16">
        <v>0</v>
      </c>
      <c r="J751" s="2">
        <f>VLOOKUP(Table10[Year],Years[],2,FALSE)</f>
        <v>1</v>
      </c>
      <c r="K75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(1052,1,1052,0,0,0,0,0)</v>
      </c>
    </row>
    <row r="752" spans="1:11" x14ac:dyDescent="0.25">
      <c r="A752" t="s">
        <v>629</v>
      </c>
      <c r="B752" s="2">
        <f>VLOOKUP(A752,Players[Name]:Players[PlayerId],2,FALSE)</f>
        <v>1053</v>
      </c>
      <c r="C752" s="16">
        <v>2017</v>
      </c>
      <c r="D752" s="16">
        <v>1053</v>
      </c>
      <c r="E752" s="16">
        <v>0</v>
      </c>
      <c r="F752" s="16">
        <v>0</v>
      </c>
      <c r="G752" s="16">
        <v>0</v>
      </c>
      <c r="H752" s="16">
        <v>0</v>
      </c>
      <c r="I752" s="16">
        <v>1</v>
      </c>
      <c r="J752" s="2">
        <f>VLOOKUP(Table10[Year],Years[],2,FALSE)</f>
        <v>1</v>
      </c>
      <c r="K75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(1053,1,1053,1,0,0,0,0)</v>
      </c>
    </row>
    <row r="753" spans="1:11" x14ac:dyDescent="0.25">
      <c r="A753" t="s">
        <v>560</v>
      </c>
      <c r="B753" s="2">
        <f>VLOOKUP(A753,Players[Name]:Players[PlayerId],2,FALSE)</f>
        <v>1055</v>
      </c>
      <c r="C753" s="16">
        <v>2017</v>
      </c>
      <c r="D753" s="16">
        <v>1055</v>
      </c>
      <c r="E753" s="16">
        <v>0</v>
      </c>
      <c r="F753" s="16">
        <v>0</v>
      </c>
      <c r="G753" s="16">
        <v>0</v>
      </c>
      <c r="H753" s="16">
        <v>0</v>
      </c>
      <c r="I753" s="16">
        <v>1</v>
      </c>
      <c r="J753" s="2">
        <f>VLOOKUP(Table10[Year],Years[],2,FALSE)</f>
        <v>1</v>
      </c>
      <c r="K75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(1055,1,1055,1,0,0,0,0)</v>
      </c>
    </row>
    <row r="754" spans="1:11" x14ac:dyDescent="0.25">
      <c r="A754" t="s">
        <v>560</v>
      </c>
      <c r="B754" s="2">
        <f>VLOOKUP(A754,Players[Name]:Players[PlayerId],2,FALSE)</f>
        <v>1055</v>
      </c>
      <c r="C754" s="16">
        <v>2014</v>
      </c>
      <c r="D754" s="16">
        <v>1630</v>
      </c>
      <c r="E754" s="16">
        <v>7</v>
      </c>
      <c r="F754" s="16">
        <v>68</v>
      </c>
      <c r="G754" s="16">
        <v>0</v>
      </c>
      <c r="H754" s="16">
        <v>0</v>
      </c>
      <c r="I754" s="16">
        <v>9.7200000000000006</v>
      </c>
      <c r="J754" s="2">
        <f>VLOOKUP(Table10[Year],Years[],2,FALSE)</f>
        <v>4</v>
      </c>
      <c r="K75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(1055,4,1630,9.72,7,68,0,0)</v>
      </c>
    </row>
    <row r="755" spans="1:11" x14ac:dyDescent="0.25">
      <c r="A755" t="s">
        <v>563</v>
      </c>
      <c r="B755" s="2">
        <f>VLOOKUP(A755,Players[Name]:Players[PlayerId],2,FALSE)</f>
        <v>1056</v>
      </c>
      <c r="C755" s="16">
        <v>2017</v>
      </c>
      <c r="D755" s="16">
        <v>1056</v>
      </c>
      <c r="E755" s="16">
        <v>0</v>
      </c>
      <c r="F755" s="16">
        <v>0</v>
      </c>
      <c r="G755" s="16">
        <v>0</v>
      </c>
      <c r="H755" s="16">
        <v>0</v>
      </c>
      <c r="I755" s="16">
        <v>0</v>
      </c>
      <c r="J755" s="2">
        <f>VLOOKUP(Table10[Year],Years[],2,FALSE)</f>
        <v>1</v>
      </c>
      <c r="K75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(1056,1,1056,0,0,0,0,0)</v>
      </c>
    </row>
    <row r="756" spans="1:11" x14ac:dyDescent="0.25">
      <c r="A756" t="s">
        <v>521</v>
      </c>
      <c r="B756" s="2">
        <f>VLOOKUP(A756,Players[Name]:Players[PlayerId],2,FALSE)</f>
        <v>1059</v>
      </c>
      <c r="C756" s="16">
        <v>2017</v>
      </c>
      <c r="D756" s="16">
        <v>1059</v>
      </c>
      <c r="E756" s="16">
        <v>0</v>
      </c>
      <c r="F756" s="16">
        <v>0</v>
      </c>
      <c r="G756" s="16">
        <v>0</v>
      </c>
      <c r="H756" s="16">
        <v>0</v>
      </c>
      <c r="I756" s="16">
        <v>1</v>
      </c>
      <c r="J756" s="2">
        <f>VLOOKUP(Table10[Year],Years[],2,FALSE)</f>
        <v>1</v>
      </c>
      <c r="K75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(1059,1,1059,1,0,0,0,0)</v>
      </c>
    </row>
    <row r="757" spans="1:11" x14ac:dyDescent="0.25">
      <c r="A757" t="s">
        <v>522</v>
      </c>
      <c r="B757" s="2">
        <f>VLOOKUP(A757,Players[Name]:Players[PlayerId],2,FALSE)</f>
        <v>1062</v>
      </c>
      <c r="C757" s="16">
        <v>2017</v>
      </c>
      <c r="D757" s="16">
        <v>1062</v>
      </c>
      <c r="E757" s="16">
        <v>0</v>
      </c>
      <c r="F757" s="16">
        <v>0</v>
      </c>
      <c r="G757" s="16">
        <v>0</v>
      </c>
      <c r="H757" s="16">
        <v>0</v>
      </c>
      <c r="I757" s="16">
        <v>1</v>
      </c>
      <c r="J757" s="2">
        <f>VLOOKUP(Table10[Year],Years[],2,FALSE)</f>
        <v>1</v>
      </c>
      <c r="K75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(1062,1,1062,1,0,0,0,0)</v>
      </c>
    </row>
    <row r="758" spans="1:11" x14ac:dyDescent="0.25">
      <c r="A758" t="s">
        <v>38</v>
      </c>
      <c r="B758" s="2">
        <f>VLOOKUP(A758,Players[Name]:Players[PlayerId],2,FALSE)</f>
        <v>1063</v>
      </c>
      <c r="C758" s="16">
        <v>2017</v>
      </c>
      <c r="D758" s="16">
        <v>1063</v>
      </c>
      <c r="E758" s="16">
        <v>0</v>
      </c>
      <c r="F758" s="16">
        <v>0</v>
      </c>
      <c r="G758" s="16">
        <v>0</v>
      </c>
      <c r="H758" s="16">
        <v>0</v>
      </c>
      <c r="I758" s="16">
        <v>0</v>
      </c>
      <c r="J758" s="2">
        <f>VLOOKUP(Table10[Year],Years[],2,FALSE)</f>
        <v>1</v>
      </c>
      <c r="K75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(1063,1,1063,0,0,0,0,0)</v>
      </c>
    </row>
    <row r="759" spans="1:11" x14ac:dyDescent="0.25">
      <c r="A759" t="s">
        <v>38</v>
      </c>
      <c r="B759" s="2">
        <f>VLOOKUP(A759,Players[Name]:Players[PlayerId],2,FALSE)</f>
        <v>1063</v>
      </c>
      <c r="C759" s="16">
        <v>2016</v>
      </c>
      <c r="D759" s="16">
        <v>399</v>
      </c>
      <c r="E759" s="16">
        <v>15</v>
      </c>
      <c r="F759" s="16">
        <v>173</v>
      </c>
      <c r="G759" s="16">
        <v>0</v>
      </c>
      <c r="H759" s="16">
        <v>0</v>
      </c>
      <c r="I759" s="16">
        <v>21.92</v>
      </c>
      <c r="J759" s="2">
        <f>VLOOKUP(Table10[Year],Years[],2,FALSE)</f>
        <v>2</v>
      </c>
      <c r="K75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(1063,2,399,21.92,15,173,0,0)</v>
      </c>
    </row>
    <row r="760" spans="1:11" x14ac:dyDescent="0.25">
      <c r="A760" t="s">
        <v>38</v>
      </c>
      <c r="B760" s="2">
        <f>VLOOKUP(A760,Players[Name]:Players[PlayerId],2,FALSE)</f>
        <v>1063</v>
      </c>
      <c r="C760" s="16">
        <v>2015</v>
      </c>
      <c r="D760" s="16">
        <v>235</v>
      </c>
      <c r="E760" s="16">
        <v>33</v>
      </c>
      <c r="F760" s="16">
        <v>543</v>
      </c>
      <c r="G760" s="16">
        <v>3</v>
      </c>
      <c r="H760" s="16">
        <v>0</v>
      </c>
      <c r="I760" s="16">
        <v>74.72</v>
      </c>
      <c r="J760" s="2">
        <f>VLOOKUP(Table10[Year],Years[],2,FALSE)</f>
        <v>3</v>
      </c>
      <c r="K76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(1063,3,235,74.72,33,543,3,0)</v>
      </c>
    </row>
    <row r="761" spans="1:11" x14ac:dyDescent="0.25">
      <c r="A761" t="s">
        <v>38</v>
      </c>
      <c r="B761" s="2">
        <f>VLOOKUP(A761,Players[Name]:Players[PlayerId],2,FALSE)</f>
        <v>1063</v>
      </c>
      <c r="C761" s="16">
        <v>2014</v>
      </c>
      <c r="D761" s="16">
        <v>110</v>
      </c>
      <c r="E761" s="16">
        <v>70</v>
      </c>
      <c r="F761" s="16">
        <v>1002</v>
      </c>
      <c r="G761" s="16">
        <v>2</v>
      </c>
      <c r="H761" s="16">
        <v>1</v>
      </c>
      <c r="I761" s="16">
        <v>125.08</v>
      </c>
      <c r="J761" s="2">
        <f>VLOOKUP(Table10[Year],Years[],2,FALSE)</f>
        <v>4</v>
      </c>
      <c r="K76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(1063,4,110,125.08,70,1002,2,1)</v>
      </c>
    </row>
    <row r="762" spans="1:11" x14ac:dyDescent="0.25">
      <c r="A762" t="s">
        <v>38</v>
      </c>
      <c r="B762" s="2">
        <f>VLOOKUP(A762,Players[Name]:Players[PlayerId],2,FALSE)</f>
        <v>1063</v>
      </c>
      <c r="C762" s="16">
        <v>2013</v>
      </c>
      <c r="D762" s="16">
        <v>50</v>
      </c>
      <c r="E762" s="16">
        <v>78</v>
      </c>
      <c r="F762" s="16">
        <v>1224</v>
      </c>
      <c r="G762" s="16">
        <v>7</v>
      </c>
      <c r="H762" s="16">
        <v>0</v>
      </c>
      <c r="I762" s="16">
        <v>179.21</v>
      </c>
      <c r="J762" s="2">
        <f>VLOOKUP(Table10[Year],Years[],2,FALSE)</f>
        <v>5</v>
      </c>
      <c r="K76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(1063,5,50,179.21,78,1224,7,0)</v>
      </c>
    </row>
    <row r="763" spans="1:11" x14ac:dyDescent="0.25">
      <c r="A763" t="s">
        <v>490</v>
      </c>
      <c r="B763" s="2">
        <f>VLOOKUP(A763,Players[Name]:Players[PlayerId],2,FALSE)</f>
        <v>1064</v>
      </c>
      <c r="C763" s="16">
        <v>2017</v>
      </c>
      <c r="D763" s="16">
        <v>1064</v>
      </c>
      <c r="E763" s="16">
        <v>0</v>
      </c>
      <c r="F763" s="16">
        <v>0</v>
      </c>
      <c r="G763" s="16">
        <v>0</v>
      </c>
      <c r="H763" s="16">
        <v>0</v>
      </c>
      <c r="I763" s="16">
        <v>1</v>
      </c>
      <c r="J763" s="2">
        <f>VLOOKUP(Table10[Year],Years[],2,FALSE)</f>
        <v>1</v>
      </c>
      <c r="K76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(1064,1,1064,1,0,0,0,0)</v>
      </c>
    </row>
    <row r="764" spans="1:11" x14ac:dyDescent="0.25">
      <c r="A764" t="s">
        <v>1230</v>
      </c>
      <c r="B764" s="2">
        <f>VLOOKUP(A764,Players[Name]:Players[PlayerId],2,FALSE)</f>
        <v>1066</v>
      </c>
      <c r="C764" s="16">
        <v>2017</v>
      </c>
      <c r="D764" s="16">
        <v>1066</v>
      </c>
      <c r="E764" s="16">
        <v>0</v>
      </c>
      <c r="F764" s="16">
        <v>0</v>
      </c>
      <c r="G764" s="16">
        <v>0</v>
      </c>
      <c r="H764" s="16">
        <v>0</v>
      </c>
      <c r="I764" s="16">
        <v>1</v>
      </c>
      <c r="J764" s="2">
        <f>VLOOKUP(Table10[Year],Years[],2,FALSE)</f>
        <v>1</v>
      </c>
      <c r="K76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(1066,1,1066,1,0,0,0,0)</v>
      </c>
    </row>
    <row r="765" spans="1:11" x14ac:dyDescent="0.25">
      <c r="A765" t="s">
        <v>1230</v>
      </c>
      <c r="B765" s="2">
        <f>VLOOKUP(A765,Players[Name]:Players[PlayerId],2,FALSE)</f>
        <v>1066</v>
      </c>
      <c r="C765">
        <v>2016</v>
      </c>
      <c r="D765" s="16">
        <v>412</v>
      </c>
      <c r="E765" s="16">
        <v>14</v>
      </c>
      <c r="F765" s="16">
        <v>142</v>
      </c>
      <c r="G765" s="16">
        <v>0</v>
      </c>
      <c r="H765" s="16">
        <v>0</v>
      </c>
      <c r="I765" s="16">
        <v>19.68</v>
      </c>
      <c r="J765" s="2">
        <f>VLOOKUP(Table10[Year],Years[],2,FALSE)</f>
        <v>2</v>
      </c>
      <c r="K76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(1066,2,412,19.68,14,142,0,0)</v>
      </c>
    </row>
    <row r="766" spans="1:11" x14ac:dyDescent="0.25">
      <c r="A766" t="s">
        <v>497</v>
      </c>
      <c r="B766" s="2">
        <f>VLOOKUP(A766,Players[Name]:Players[PlayerId],2,FALSE)</f>
        <v>1068</v>
      </c>
      <c r="C766" s="16">
        <v>2017</v>
      </c>
      <c r="D766" s="16">
        <v>1068</v>
      </c>
      <c r="E766" s="16">
        <v>0</v>
      </c>
      <c r="F766" s="16">
        <v>0</v>
      </c>
      <c r="G766" s="16">
        <v>0</v>
      </c>
      <c r="H766" s="16">
        <v>0</v>
      </c>
      <c r="I766" s="16">
        <v>1</v>
      </c>
      <c r="J766" s="2">
        <f>VLOOKUP(Table10[Year],Years[],2,FALSE)</f>
        <v>1</v>
      </c>
      <c r="K76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(1068,1,1068,1,0,0,0,0)</v>
      </c>
    </row>
    <row r="767" spans="1:11" x14ac:dyDescent="0.25">
      <c r="A767" t="s">
        <v>497</v>
      </c>
      <c r="B767" s="2">
        <f>VLOOKUP(A767,Players[Name]:Players[PlayerId],2,FALSE)</f>
        <v>1068</v>
      </c>
      <c r="C767" s="16">
        <v>2016</v>
      </c>
      <c r="D767" s="16">
        <v>149</v>
      </c>
      <c r="E767" s="16">
        <v>58</v>
      </c>
      <c r="F767" s="16">
        <v>857</v>
      </c>
      <c r="G767" s="16">
        <v>4</v>
      </c>
      <c r="H767" s="16">
        <v>0</v>
      </c>
      <c r="I767" s="16">
        <v>117.13</v>
      </c>
      <c r="J767" s="2">
        <f>VLOOKUP(Table10[Year],Years[],2,FALSE)</f>
        <v>2</v>
      </c>
      <c r="K76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(1068,2,149,117.13,58,857,4,0)</v>
      </c>
    </row>
    <row r="768" spans="1:11" x14ac:dyDescent="0.25">
      <c r="A768" t="s">
        <v>953</v>
      </c>
      <c r="B768" s="2">
        <f>VLOOKUP(A768,Players[Name]:Players[PlayerId],2,FALSE)</f>
        <v>1072</v>
      </c>
      <c r="C768" s="16">
        <v>2017</v>
      </c>
      <c r="D768" s="16">
        <v>1072</v>
      </c>
      <c r="E768" s="16">
        <v>0</v>
      </c>
      <c r="F768" s="16">
        <v>0</v>
      </c>
      <c r="G768" s="16">
        <v>0</v>
      </c>
      <c r="H768" s="16">
        <v>0</v>
      </c>
      <c r="I768" s="16">
        <v>0</v>
      </c>
      <c r="J768" s="2">
        <f>VLOOKUP(Table10[Year],Years[],2,FALSE)</f>
        <v>1</v>
      </c>
      <c r="K76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(1072,1,1072,0,0,0,0,0)</v>
      </c>
    </row>
    <row r="769" spans="1:11" x14ac:dyDescent="0.25">
      <c r="A769" t="s">
        <v>926</v>
      </c>
      <c r="B769" s="2">
        <f>VLOOKUP(A769,Players[Name]:Players[PlayerId],2,FALSE)</f>
        <v>1077</v>
      </c>
      <c r="C769" s="16">
        <v>2017</v>
      </c>
      <c r="D769" s="16">
        <v>1077</v>
      </c>
      <c r="E769" s="16">
        <v>0</v>
      </c>
      <c r="F769" s="16">
        <v>0</v>
      </c>
      <c r="G769" s="16">
        <v>0</v>
      </c>
      <c r="H769" s="16">
        <v>0</v>
      </c>
      <c r="I769" s="16">
        <v>1</v>
      </c>
      <c r="J769" s="2">
        <f>VLOOKUP(Table10[Year],Years[],2,FALSE)</f>
        <v>1</v>
      </c>
      <c r="K76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(1077,1,1077,1,0,0,0,0)</v>
      </c>
    </row>
    <row r="770" spans="1:11" x14ac:dyDescent="0.25">
      <c r="A770" t="s">
        <v>957</v>
      </c>
      <c r="B770" s="2">
        <f>VLOOKUP(A770,Players[Name]:Players[PlayerId],2,FALSE)</f>
        <v>1079</v>
      </c>
      <c r="C770" s="16">
        <v>2017</v>
      </c>
      <c r="D770" s="16">
        <v>1079</v>
      </c>
      <c r="E770" s="16">
        <v>0</v>
      </c>
      <c r="F770" s="16">
        <v>0</v>
      </c>
      <c r="G770" s="16">
        <v>0</v>
      </c>
      <c r="H770" s="16">
        <v>0</v>
      </c>
      <c r="I770" s="16">
        <v>0</v>
      </c>
      <c r="J770" s="2">
        <f>VLOOKUP(Table10[Year],Years[],2,FALSE)</f>
        <v>1</v>
      </c>
      <c r="K77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(1079,1,1079,0,0,0,0,0)</v>
      </c>
    </row>
    <row r="771" spans="1:11" x14ac:dyDescent="0.25">
      <c r="A771" t="s">
        <v>1210</v>
      </c>
      <c r="B771" s="2">
        <f>VLOOKUP(A771,Players[Name]:Players[PlayerId],2,FALSE)</f>
        <v>1084</v>
      </c>
      <c r="C771" s="16">
        <v>2017</v>
      </c>
      <c r="D771" s="16">
        <v>1084</v>
      </c>
      <c r="E771" s="16">
        <v>0</v>
      </c>
      <c r="F771" s="16">
        <v>0</v>
      </c>
      <c r="G771" s="16">
        <v>0</v>
      </c>
      <c r="H771" s="16">
        <v>0</v>
      </c>
      <c r="I771" s="16">
        <v>0</v>
      </c>
      <c r="J771" s="2">
        <f>VLOOKUP(Table10[Year],Years[],2,FALSE)</f>
        <v>1</v>
      </c>
      <c r="K77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(1084,1,1084,0,0,0,0,0)</v>
      </c>
    </row>
    <row r="772" spans="1:11" x14ac:dyDescent="0.25">
      <c r="A772" t="s">
        <v>1161</v>
      </c>
      <c r="B772" s="2">
        <f>VLOOKUP(A772,Players[Name]:Players[PlayerId],2,FALSE)</f>
        <v>1086</v>
      </c>
      <c r="C772" s="16">
        <v>2017</v>
      </c>
      <c r="D772" s="16">
        <v>1086</v>
      </c>
      <c r="E772" s="16">
        <v>0</v>
      </c>
      <c r="F772" s="16">
        <v>0</v>
      </c>
      <c r="G772" s="16">
        <v>0</v>
      </c>
      <c r="H772" s="16">
        <v>0</v>
      </c>
      <c r="I772" s="16">
        <v>0</v>
      </c>
      <c r="J772" s="2">
        <f>VLOOKUP(Table10[Year],Years[],2,FALSE)</f>
        <v>1</v>
      </c>
      <c r="K77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(1086,1,1086,0,0,0,0,0)</v>
      </c>
    </row>
    <row r="773" spans="1:11" x14ac:dyDescent="0.25">
      <c r="A773" t="s">
        <v>1117</v>
      </c>
      <c r="B773" s="2">
        <f>VLOOKUP(A773,Players[Name]:Players[PlayerId],2,FALSE)</f>
        <v>1087</v>
      </c>
      <c r="C773" s="16">
        <v>2017</v>
      </c>
      <c r="D773" s="16">
        <v>1087</v>
      </c>
      <c r="E773" s="16">
        <v>0</v>
      </c>
      <c r="F773" s="16">
        <v>0</v>
      </c>
      <c r="G773" s="16">
        <v>0</v>
      </c>
      <c r="H773" s="16">
        <v>0</v>
      </c>
      <c r="I773" s="16">
        <v>0</v>
      </c>
      <c r="J773" s="2">
        <f>VLOOKUP(Table10[Year],Years[],2,FALSE)</f>
        <v>1</v>
      </c>
      <c r="K77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(1087,1,1087,0,0,0,0,0)</v>
      </c>
    </row>
    <row r="774" spans="1:11" x14ac:dyDescent="0.25">
      <c r="A774" t="s">
        <v>1117</v>
      </c>
      <c r="B774" s="2">
        <f>VLOOKUP(A774,Players[Name]:Players[PlayerId],2,FALSE)</f>
        <v>1087</v>
      </c>
      <c r="C774" s="16">
        <v>2016</v>
      </c>
      <c r="D774" s="16">
        <v>318</v>
      </c>
      <c r="E774" s="16">
        <v>27</v>
      </c>
      <c r="F774" s="16">
        <v>276</v>
      </c>
      <c r="G774" s="16">
        <v>1</v>
      </c>
      <c r="H774" s="16">
        <v>1</v>
      </c>
      <c r="I774" s="16">
        <v>42.84</v>
      </c>
      <c r="J774" s="2">
        <f>VLOOKUP(Table10[Year],Years[],2,FALSE)</f>
        <v>2</v>
      </c>
      <c r="K77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(1087,2,318,42.84,27,276,1,1)</v>
      </c>
    </row>
    <row r="775" spans="1:11" x14ac:dyDescent="0.25">
      <c r="A775" t="s">
        <v>1117</v>
      </c>
      <c r="B775" s="2">
        <f>VLOOKUP(A775,Players[Name]:Players[PlayerId],2,FALSE)</f>
        <v>1087</v>
      </c>
      <c r="C775" s="16">
        <v>2015</v>
      </c>
      <c r="D775" s="16">
        <v>231</v>
      </c>
      <c r="E775" s="16">
        <v>31</v>
      </c>
      <c r="F775" s="16">
        <v>447</v>
      </c>
      <c r="G775" s="16">
        <v>4</v>
      </c>
      <c r="H775" s="16">
        <v>0</v>
      </c>
      <c r="I775" s="16">
        <v>76.28</v>
      </c>
      <c r="J775" s="2">
        <f>VLOOKUP(Table10[Year],Years[],2,FALSE)</f>
        <v>3</v>
      </c>
      <c r="K77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(1087,3,231,76.28,31,447,4,0)</v>
      </c>
    </row>
    <row r="776" spans="1:11" x14ac:dyDescent="0.25">
      <c r="A776" t="s">
        <v>862</v>
      </c>
      <c r="B776" s="2">
        <f>VLOOKUP(A776,Players[Name]:Players[PlayerId],2,FALSE)</f>
        <v>1091</v>
      </c>
      <c r="C776" s="16">
        <v>2017</v>
      </c>
      <c r="D776" s="16">
        <v>1091</v>
      </c>
      <c r="E776" s="16">
        <v>0</v>
      </c>
      <c r="F776" s="16">
        <v>0</v>
      </c>
      <c r="G776" s="16">
        <v>0</v>
      </c>
      <c r="H776" s="16">
        <v>0</v>
      </c>
      <c r="I776" s="16">
        <v>0</v>
      </c>
      <c r="J776" s="2">
        <f>VLOOKUP(Table10[Year],Years[],2,FALSE)</f>
        <v>1</v>
      </c>
      <c r="K77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(1091,1,1091,0,0,0,0,0)</v>
      </c>
    </row>
    <row r="777" spans="1:11" x14ac:dyDescent="0.25">
      <c r="A777" t="s">
        <v>507</v>
      </c>
      <c r="B777" s="2">
        <f>VLOOKUP(A777,Players[Name]:Players[PlayerId],2,FALSE)</f>
        <v>1092</v>
      </c>
      <c r="C777" s="16">
        <v>2017</v>
      </c>
      <c r="D777" s="16">
        <v>1092</v>
      </c>
      <c r="E777" s="16">
        <v>0</v>
      </c>
      <c r="F777" s="16">
        <v>0</v>
      </c>
      <c r="G777" s="16">
        <v>0</v>
      </c>
      <c r="H777" s="16">
        <v>0</v>
      </c>
      <c r="I777" s="16">
        <v>1</v>
      </c>
      <c r="J777" s="2">
        <f>VLOOKUP(Table10[Year],Years[],2,FALSE)</f>
        <v>1</v>
      </c>
      <c r="K77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(1092,1,1092,1,0,0,0,0)</v>
      </c>
    </row>
    <row r="778" spans="1:11" x14ac:dyDescent="0.25">
      <c r="A778" t="s">
        <v>985</v>
      </c>
      <c r="B778" s="2">
        <f>VLOOKUP(A778,Players[Name]:Players[PlayerId],2,FALSE)</f>
        <v>1093</v>
      </c>
      <c r="C778" s="16">
        <v>2017</v>
      </c>
      <c r="D778" s="16">
        <v>1093</v>
      </c>
      <c r="E778" s="16">
        <v>0</v>
      </c>
      <c r="F778" s="16">
        <v>0</v>
      </c>
      <c r="G778" s="16">
        <v>0</v>
      </c>
      <c r="H778" s="16">
        <v>0</v>
      </c>
      <c r="I778" s="16">
        <v>0</v>
      </c>
      <c r="J778" s="2">
        <f>VLOOKUP(Table10[Year],Years[],2,FALSE)</f>
        <v>1</v>
      </c>
      <c r="K77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(1093,1,1093,0,0,0,0,0)</v>
      </c>
    </row>
    <row r="779" spans="1:11" x14ac:dyDescent="0.25">
      <c r="A779" t="s">
        <v>901</v>
      </c>
      <c r="B779" s="2">
        <f>VLOOKUP(A779,Players[Name]:Players[PlayerId],2,FALSE)</f>
        <v>1096</v>
      </c>
      <c r="C779" s="16">
        <v>2017</v>
      </c>
      <c r="D779" s="16">
        <v>1096</v>
      </c>
      <c r="E779" s="16">
        <v>0</v>
      </c>
      <c r="F779" s="16">
        <v>0</v>
      </c>
      <c r="G779" s="16">
        <v>0</v>
      </c>
      <c r="H779" s="16">
        <v>0</v>
      </c>
      <c r="I779" s="16">
        <v>0</v>
      </c>
      <c r="J779" s="2">
        <f>VLOOKUP(Table10[Year],Years[],2,FALSE)</f>
        <v>1</v>
      </c>
      <c r="K77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(1096,1,1096,0,0,0,0,0)</v>
      </c>
    </row>
    <row r="780" spans="1:11" x14ac:dyDescent="0.25">
      <c r="A780" t="s">
        <v>901</v>
      </c>
      <c r="B780" s="2">
        <f>VLOOKUP(A780,Players[Name]:Players[PlayerId],2,FALSE)</f>
        <v>1096</v>
      </c>
      <c r="C780" s="16">
        <v>2016</v>
      </c>
      <c r="D780" s="16">
        <v>413</v>
      </c>
      <c r="E780" s="16">
        <v>8</v>
      </c>
      <c r="F780" s="16">
        <v>142</v>
      </c>
      <c r="G780" s="16">
        <v>1</v>
      </c>
      <c r="H780" s="16">
        <v>0</v>
      </c>
      <c r="I780" s="16">
        <v>19.68</v>
      </c>
      <c r="J780" s="2">
        <f>VLOOKUP(Table10[Year],Years[],2,FALSE)</f>
        <v>2</v>
      </c>
      <c r="K78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(1096,2,413,19.68,8,142,1,0)</v>
      </c>
    </row>
    <row r="781" spans="1:11" x14ac:dyDescent="0.25">
      <c r="A781" t="s">
        <v>748</v>
      </c>
      <c r="B781" s="2">
        <f>VLOOKUP(A781,Players[Name]:Players[PlayerId],2,FALSE)</f>
        <v>1098</v>
      </c>
      <c r="C781" s="16">
        <v>2017</v>
      </c>
      <c r="D781" s="16">
        <v>1098</v>
      </c>
      <c r="E781" s="16">
        <v>0</v>
      </c>
      <c r="F781" s="16">
        <v>0</v>
      </c>
      <c r="G781" s="16">
        <v>0</v>
      </c>
      <c r="H781" s="16">
        <v>0</v>
      </c>
      <c r="I781" s="16">
        <v>1</v>
      </c>
      <c r="J781" s="2">
        <f>VLOOKUP(Table10[Year],Years[],2,FALSE)</f>
        <v>1</v>
      </c>
      <c r="K78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(1098,1,1098,1,0,0,0,0)</v>
      </c>
    </row>
    <row r="782" spans="1:11" x14ac:dyDescent="0.25">
      <c r="A782" t="s">
        <v>734</v>
      </c>
      <c r="B782" s="2">
        <f>VLOOKUP(A782,Players[Name]:Players[PlayerId],2,FALSE)</f>
        <v>1102</v>
      </c>
      <c r="C782" s="16">
        <v>2017</v>
      </c>
      <c r="D782" s="16">
        <v>1102</v>
      </c>
      <c r="E782" s="16">
        <v>0</v>
      </c>
      <c r="F782" s="16">
        <v>0</v>
      </c>
      <c r="G782" s="16">
        <v>0</v>
      </c>
      <c r="H782" s="16">
        <v>0</v>
      </c>
      <c r="I782" s="16">
        <v>1</v>
      </c>
      <c r="J782" s="2">
        <f>VLOOKUP(Table10[Year],Years[],2,FALSE)</f>
        <v>1</v>
      </c>
      <c r="K78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(1102,1,1102,1,0,0,0,0)</v>
      </c>
    </row>
    <row r="783" spans="1:11" x14ac:dyDescent="0.25">
      <c r="A783" t="s">
        <v>820</v>
      </c>
      <c r="B783" s="2">
        <f>VLOOKUP(A783,Players[Name]:Players[PlayerId],2,FALSE)</f>
        <v>1103</v>
      </c>
      <c r="C783" s="16">
        <v>2017</v>
      </c>
      <c r="D783" s="16">
        <v>1103</v>
      </c>
      <c r="E783" s="16">
        <v>0</v>
      </c>
      <c r="F783" s="16">
        <v>0</v>
      </c>
      <c r="G783" s="16">
        <v>0</v>
      </c>
      <c r="H783" s="16">
        <v>0</v>
      </c>
      <c r="I783" s="16">
        <v>0</v>
      </c>
      <c r="J783" s="2">
        <f>VLOOKUP(Table10[Year],Years[],2,FALSE)</f>
        <v>1</v>
      </c>
      <c r="K78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(1103,1,1103,0,0,0,0,0)</v>
      </c>
    </row>
    <row r="784" spans="1:11" x14ac:dyDescent="0.25">
      <c r="A784" t="s">
        <v>1125</v>
      </c>
      <c r="B784" s="2">
        <f>VLOOKUP(A784,Players[Name]:Players[PlayerId],2,FALSE)</f>
        <v>1108</v>
      </c>
      <c r="C784" s="16">
        <v>2017</v>
      </c>
      <c r="D784" s="16">
        <v>1108</v>
      </c>
      <c r="E784" s="16">
        <v>0</v>
      </c>
      <c r="F784" s="16">
        <v>0</v>
      </c>
      <c r="G784" s="16">
        <v>0</v>
      </c>
      <c r="H784" s="16">
        <v>0</v>
      </c>
      <c r="I784" s="16">
        <v>0</v>
      </c>
      <c r="J784" s="2">
        <f>VLOOKUP(Table10[Year],Years[],2,FALSE)</f>
        <v>1</v>
      </c>
      <c r="K78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(1108,1,1108,0,0,0,0,0)</v>
      </c>
    </row>
    <row r="785" spans="1:11" x14ac:dyDescent="0.25">
      <c r="A785" t="s">
        <v>1060</v>
      </c>
      <c r="B785" s="2">
        <f>VLOOKUP(A785,Players[Name]:Players[PlayerId],2,FALSE)</f>
        <v>1127</v>
      </c>
      <c r="C785" s="16">
        <v>2017</v>
      </c>
      <c r="D785" s="16">
        <v>1127</v>
      </c>
      <c r="E785" s="16">
        <v>0</v>
      </c>
      <c r="F785" s="16">
        <v>0</v>
      </c>
      <c r="G785" s="16">
        <v>0</v>
      </c>
      <c r="H785" s="16">
        <v>0</v>
      </c>
      <c r="I785" s="16">
        <v>0</v>
      </c>
      <c r="J785" s="2">
        <f>VLOOKUP(Table10[Year],Years[],2,FALSE)</f>
        <v>1</v>
      </c>
      <c r="K78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(1127,1,1127,0,0,0,0,0)</v>
      </c>
    </row>
    <row r="786" spans="1:11" x14ac:dyDescent="0.25">
      <c r="A786" t="s">
        <v>506</v>
      </c>
      <c r="B786" s="2">
        <f>VLOOKUP(A786,Players[Name]:Players[PlayerId],2,FALSE)</f>
        <v>1134</v>
      </c>
      <c r="C786" s="16">
        <v>2017</v>
      </c>
      <c r="D786" s="16">
        <v>1134</v>
      </c>
      <c r="E786" s="16">
        <v>0</v>
      </c>
      <c r="F786" s="16">
        <v>0</v>
      </c>
      <c r="G786" s="16">
        <v>0</v>
      </c>
      <c r="H786" s="16">
        <v>0</v>
      </c>
      <c r="I786" s="16">
        <v>1</v>
      </c>
      <c r="J786" s="2">
        <f>VLOOKUP(Table10[Year],Years[],2,FALSE)</f>
        <v>1</v>
      </c>
      <c r="K78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(1134,1,1134,1,0,0,0,0)</v>
      </c>
    </row>
    <row r="787" spans="1:11" x14ac:dyDescent="0.25">
      <c r="A787" t="s">
        <v>407</v>
      </c>
      <c r="B787" s="2">
        <f>VLOOKUP(A787,Players[Name]:Players[PlayerId],2,FALSE)</f>
        <v>1135</v>
      </c>
      <c r="C787" s="16">
        <v>2017</v>
      </c>
      <c r="D787" s="16">
        <v>1135</v>
      </c>
      <c r="E787" s="16">
        <v>0</v>
      </c>
      <c r="F787" s="16">
        <v>0</v>
      </c>
      <c r="G787" s="16">
        <v>0</v>
      </c>
      <c r="H787" s="16">
        <v>0</v>
      </c>
      <c r="I787" s="16">
        <v>0</v>
      </c>
      <c r="J787" s="2">
        <f>VLOOKUP(Table10[Year],Years[],2,FALSE)</f>
        <v>1</v>
      </c>
      <c r="K78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(1135,1,1135,0,0,0,0,0)</v>
      </c>
    </row>
    <row r="788" spans="1:11" x14ac:dyDescent="0.25">
      <c r="A788" t="s">
        <v>407</v>
      </c>
      <c r="B788" s="2">
        <f>VLOOKUP(A788,Players[Name]:Players[PlayerId],2,FALSE)</f>
        <v>1135</v>
      </c>
      <c r="C788" s="16">
        <v>2016</v>
      </c>
      <c r="D788" s="16">
        <v>276</v>
      </c>
      <c r="E788" s="16">
        <v>36</v>
      </c>
      <c r="F788" s="16">
        <v>392</v>
      </c>
      <c r="G788" s="16">
        <v>2</v>
      </c>
      <c r="H788" s="16">
        <v>0</v>
      </c>
      <c r="I788" s="16">
        <v>63.68</v>
      </c>
      <c r="J788" s="2">
        <f>VLOOKUP(Table10[Year],Years[],2,FALSE)</f>
        <v>2</v>
      </c>
      <c r="K78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(1135,2,276,63.68,36,392,2,0)</v>
      </c>
    </row>
    <row r="789" spans="1:11" x14ac:dyDescent="0.25">
      <c r="A789" t="s">
        <v>407</v>
      </c>
      <c r="B789" s="2">
        <f>VLOOKUP(A789,Players[Name]:Players[PlayerId],2,FALSE)</f>
        <v>1135</v>
      </c>
      <c r="C789" s="16">
        <v>2015</v>
      </c>
      <c r="D789" s="16">
        <v>221</v>
      </c>
      <c r="E789" s="16">
        <v>32</v>
      </c>
      <c r="F789" s="16">
        <v>549</v>
      </c>
      <c r="G789" s="16">
        <v>4</v>
      </c>
      <c r="H789" s="16">
        <v>0</v>
      </c>
      <c r="I789" s="16">
        <v>79.959999999999994</v>
      </c>
      <c r="J789" s="2">
        <f>VLOOKUP(Table10[Year],Years[],2,FALSE)</f>
        <v>3</v>
      </c>
      <c r="K78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(1135,3,221,79.96,32,549,4,0)</v>
      </c>
    </row>
    <row r="790" spans="1:11" x14ac:dyDescent="0.25">
      <c r="A790" t="s">
        <v>487</v>
      </c>
      <c r="B790" s="2">
        <f>VLOOKUP(A790,Players[Name]:Players[PlayerId],2,FALSE)</f>
        <v>1142</v>
      </c>
      <c r="C790" s="16">
        <v>2017</v>
      </c>
      <c r="D790" s="16">
        <v>1142</v>
      </c>
      <c r="E790" s="16">
        <v>0</v>
      </c>
      <c r="F790" s="16">
        <v>0</v>
      </c>
      <c r="G790" s="16">
        <v>0</v>
      </c>
      <c r="H790" s="16">
        <v>0</v>
      </c>
      <c r="I790" s="16">
        <v>1</v>
      </c>
      <c r="J790" s="2">
        <f>VLOOKUP(Table10[Year],Years[],2,FALSE)</f>
        <v>1</v>
      </c>
      <c r="K79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(1142,1,1142,1,0,0,0,0)</v>
      </c>
    </row>
    <row r="791" spans="1:11" x14ac:dyDescent="0.25">
      <c r="A791" t="s">
        <v>505</v>
      </c>
      <c r="B791" s="2">
        <f>VLOOKUP(A791,Players[Name]:Players[PlayerId],2,FALSE)</f>
        <v>1144</v>
      </c>
      <c r="C791" s="16">
        <v>2017</v>
      </c>
      <c r="D791" s="16">
        <v>1144</v>
      </c>
      <c r="E791" s="16">
        <v>0</v>
      </c>
      <c r="F791" s="16">
        <v>0</v>
      </c>
      <c r="G791" s="16">
        <v>0</v>
      </c>
      <c r="H791" s="16">
        <v>0</v>
      </c>
      <c r="I791" s="16">
        <v>0</v>
      </c>
      <c r="J791" s="2">
        <f>VLOOKUP(Table10[Year],Years[],2,FALSE)</f>
        <v>1</v>
      </c>
      <c r="K79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(1144,1,1144,0,0,0,0,0)</v>
      </c>
    </row>
    <row r="792" spans="1:11" x14ac:dyDescent="0.25">
      <c r="A792" t="s">
        <v>1124</v>
      </c>
      <c r="B792" s="2">
        <f>VLOOKUP(A792,Players[Name]:Players[PlayerId],2,FALSE)</f>
        <v>1146</v>
      </c>
      <c r="C792" s="16">
        <v>2017</v>
      </c>
      <c r="D792" s="16">
        <v>1146</v>
      </c>
      <c r="E792" s="16">
        <v>0</v>
      </c>
      <c r="F792" s="16">
        <v>0</v>
      </c>
      <c r="G792" s="16">
        <v>0</v>
      </c>
      <c r="H792" s="16">
        <v>0</v>
      </c>
      <c r="I792" s="16">
        <v>1</v>
      </c>
      <c r="J792" s="2">
        <f>VLOOKUP(Table10[Year],Years[],2,FALSE)</f>
        <v>1</v>
      </c>
      <c r="K79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(1146,1,1146,1,0,0,0,0)</v>
      </c>
    </row>
    <row r="793" spans="1:11" x14ac:dyDescent="0.25">
      <c r="A793" t="s">
        <v>564</v>
      </c>
      <c r="B793" s="2">
        <f>VLOOKUP(A793,Players[Name]:Players[PlayerId],2,FALSE)</f>
        <v>1148</v>
      </c>
      <c r="C793" s="16">
        <v>2017</v>
      </c>
      <c r="D793" s="16">
        <v>1148</v>
      </c>
      <c r="E793" s="16">
        <v>0</v>
      </c>
      <c r="F793" s="16">
        <v>0</v>
      </c>
      <c r="G793" s="16">
        <v>0</v>
      </c>
      <c r="H793" s="16">
        <v>0</v>
      </c>
      <c r="I793" s="16">
        <v>0</v>
      </c>
      <c r="J793" s="2">
        <f>VLOOKUP(Table10[Year],Years[],2,FALSE)</f>
        <v>1</v>
      </c>
      <c r="K79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(1148,1,1148,0,0,0,0,0)</v>
      </c>
    </row>
    <row r="794" spans="1:11" x14ac:dyDescent="0.25">
      <c r="A794" t="s">
        <v>564</v>
      </c>
      <c r="B794" s="2">
        <f>VLOOKUP(A794,Players[Name]:Players[PlayerId],2,FALSE)</f>
        <v>1148</v>
      </c>
      <c r="C794" s="16">
        <v>2016</v>
      </c>
      <c r="D794" s="16">
        <v>317</v>
      </c>
      <c r="E794" s="16">
        <v>24</v>
      </c>
      <c r="F794" s="16">
        <v>231</v>
      </c>
      <c r="G794" s="16">
        <v>2</v>
      </c>
      <c r="H794" s="16">
        <v>1</v>
      </c>
      <c r="I794" s="16">
        <v>43.69</v>
      </c>
      <c r="J794" s="2">
        <f>VLOOKUP(Table10[Year],Years[],2,FALSE)</f>
        <v>2</v>
      </c>
      <c r="K79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(1148,2,317,43.69,24,231,2,1)</v>
      </c>
    </row>
    <row r="795" spans="1:11" x14ac:dyDescent="0.25">
      <c r="A795" t="s">
        <v>564</v>
      </c>
      <c r="B795" s="2">
        <f>VLOOKUP(A795,Players[Name]:Players[PlayerId],2,FALSE)</f>
        <v>1148</v>
      </c>
      <c r="C795" s="16">
        <v>2015</v>
      </c>
      <c r="D795" s="16">
        <v>273</v>
      </c>
      <c r="E795" s="16">
        <v>32</v>
      </c>
      <c r="F795" s="16">
        <v>368</v>
      </c>
      <c r="G795" s="16">
        <v>1</v>
      </c>
      <c r="H795" s="16">
        <v>0</v>
      </c>
      <c r="I795" s="16">
        <v>52.72</v>
      </c>
      <c r="J795" s="2">
        <f>VLOOKUP(Table10[Year],Years[],2,FALSE)</f>
        <v>3</v>
      </c>
      <c r="K79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(1148,3,273,52.72,32,368,1,0)</v>
      </c>
    </row>
    <row r="796" spans="1:11" x14ac:dyDescent="0.25">
      <c r="A796" t="s">
        <v>564</v>
      </c>
      <c r="B796" s="2">
        <f>VLOOKUP(A796,Players[Name]:Players[PlayerId],2,FALSE)</f>
        <v>1148</v>
      </c>
      <c r="C796" s="16">
        <v>2014</v>
      </c>
      <c r="D796" s="16">
        <v>1639</v>
      </c>
      <c r="E796" s="16">
        <v>6</v>
      </c>
      <c r="F796" s="16">
        <v>57</v>
      </c>
      <c r="G796" s="16">
        <v>0</v>
      </c>
      <c r="H796" s="16">
        <v>0</v>
      </c>
      <c r="I796" s="16">
        <v>8.43</v>
      </c>
      <c r="J796" s="2">
        <f>VLOOKUP(Table10[Year],Years[],2,FALSE)</f>
        <v>4</v>
      </c>
      <c r="K79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(1148,4,1639,8.43,6,57,0,0)</v>
      </c>
    </row>
    <row r="797" spans="1:11" x14ac:dyDescent="0.25">
      <c r="A797" t="s">
        <v>504</v>
      </c>
      <c r="B797" s="2">
        <f>VLOOKUP(A797,Players[Name]:Players[PlayerId],2,FALSE)</f>
        <v>1150</v>
      </c>
      <c r="C797" s="16">
        <v>2017</v>
      </c>
      <c r="D797" s="16">
        <v>1150</v>
      </c>
      <c r="E797" s="16">
        <v>0</v>
      </c>
      <c r="F797" s="16">
        <v>0</v>
      </c>
      <c r="G797" s="16">
        <v>0</v>
      </c>
      <c r="H797" s="16">
        <v>0</v>
      </c>
      <c r="I797" s="16">
        <v>0</v>
      </c>
      <c r="J797" s="2">
        <f>VLOOKUP(Table10[Year],Years[],2,FALSE)</f>
        <v>1</v>
      </c>
      <c r="K79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(1150,1,1150,0,0,0,0,0)</v>
      </c>
    </row>
    <row r="798" spans="1:11" x14ac:dyDescent="0.25">
      <c r="A798" t="s">
        <v>1022</v>
      </c>
      <c r="B798" s="2">
        <f>VLOOKUP(A798,Players[Name]:Players[PlayerId],2,FALSE)</f>
        <v>1153</v>
      </c>
      <c r="C798" s="16">
        <v>2017</v>
      </c>
      <c r="D798" s="16">
        <v>1153</v>
      </c>
      <c r="E798" s="16">
        <v>0</v>
      </c>
      <c r="F798" s="16">
        <v>0</v>
      </c>
      <c r="G798" s="16">
        <v>0</v>
      </c>
      <c r="H798" s="16">
        <v>0</v>
      </c>
      <c r="I798" s="16">
        <v>0</v>
      </c>
      <c r="J798" s="2">
        <f>VLOOKUP(Table10[Year],Years[],2,FALSE)</f>
        <v>1</v>
      </c>
      <c r="K79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(1153,1,1153,0,0,0,0,0)</v>
      </c>
    </row>
    <row r="799" spans="1:11" x14ac:dyDescent="0.25">
      <c r="A799" t="s">
        <v>1012</v>
      </c>
      <c r="B799" s="2">
        <f>VLOOKUP(A799,Players[Name]:Players[PlayerId],2,FALSE)</f>
        <v>1154</v>
      </c>
      <c r="C799" s="16">
        <v>2017</v>
      </c>
      <c r="D799" s="16">
        <v>1154</v>
      </c>
      <c r="E799" s="16">
        <v>0</v>
      </c>
      <c r="F799" s="16">
        <v>0</v>
      </c>
      <c r="G799" s="16">
        <v>0</v>
      </c>
      <c r="H799" s="16">
        <v>0</v>
      </c>
      <c r="I799" s="16">
        <v>1</v>
      </c>
      <c r="J799" s="2">
        <f>VLOOKUP(Table10[Year],Years[],2,FALSE)</f>
        <v>1</v>
      </c>
      <c r="K79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(1154,1,1154,1,0,0,0,0)</v>
      </c>
    </row>
    <row r="800" spans="1:11" x14ac:dyDescent="0.25">
      <c r="A800" t="s">
        <v>514</v>
      </c>
      <c r="B800" s="2">
        <f>VLOOKUP(A800,Players[Name]:Players[PlayerId],2,FALSE)</f>
        <v>1155</v>
      </c>
      <c r="C800" s="16">
        <v>2017</v>
      </c>
      <c r="D800" s="16">
        <v>1155</v>
      </c>
      <c r="E800" s="16">
        <v>0</v>
      </c>
      <c r="F800" s="16">
        <v>0</v>
      </c>
      <c r="G800" s="16">
        <v>0</v>
      </c>
      <c r="H800" s="16">
        <v>0</v>
      </c>
      <c r="I800" s="16">
        <v>1</v>
      </c>
      <c r="J800" s="2">
        <f>VLOOKUP(Table10[Year],Years[],2,FALSE)</f>
        <v>1</v>
      </c>
      <c r="K800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(1155,1,1155,1,0,0,0,0)</v>
      </c>
    </row>
    <row r="801" spans="1:11" x14ac:dyDescent="0.25">
      <c r="A801" t="s">
        <v>1295</v>
      </c>
      <c r="B801" s="2">
        <f>VLOOKUP(A801,Players[Name]:Players[PlayerId],2,FALSE)</f>
        <v>1165</v>
      </c>
      <c r="C801" s="16">
        <v>2017</v>
      </c>
      <c r="D801" s="16">
        <v>1165</v>
      </c>
      <c r="E801" s="16">
        <v>0</v>
      </c>
      <c r="F801" s="16">
        <v>0</v>
      </c>
      <c r="G801" s="16">
        <v>0</v>
      </c>
      <c r="H801" s="16">
        <v>0</v>
      </c>
      <c r="I801" s="16">
        <v>0</v>
      </c>
      <c r="J801" s="2">
        <f>VLOOKUP(Table10[Year],Years[],2,FALSE)</f>
        <v>1</v>
      </c>
      <c r="K801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(1165,1,1165,0,0,0,0,0)</v>
      </c>
    </row>
    <row r="802" spans="1:11" x14ac:dyDescent="0.25">
      <c r="A802" t="s">
        <v>515</v>
      </c>
      <c r="B802" s="2">
        <f>VLOOKUP(A802,Players[Name]:Players[PlayerId],2,FALSE)</f>
        <v>1166</v>
      </c>
      <c r="C802" s="16">
        <v>2017</v>
      </c>
      <c r="D802" s="16">
        <v>1166</v>
      </c>
      <c r="E802" s="16">
        <v>0</v>
      </c>
      <c r="F802" s="16">
        <v>0</v>
      </c>
      <c r="G802" s="16">
        <v>0</v>
      </c>
      <c r="H802" s="16">
        <v>0</v>
      </c>
      <c r="I802" s="16">
        <v>0</v>
      </c>
      <c r="J802" s="2">
        <f>VLOOKUP(Table10[Year],Years[],2,FALSE)</f>
        <v>1</v>
      </c>
      <c r="K802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(1166,1,1166,0,0,0,0,0)</v>
      </c>
    </row>
    <row r="803" spans="1:11" x14ac:dyDescent="0.25">
      <c r="A803" t="s">
        <v>1064</v>
      </c>
      <c r="B803" s="2">
        <f>VLOOKUP(A803,Players[Name]:Players[PlayerId],2,FALSE)</f>
        <v>1168</v>
      </c>
      <c r="C803" s="16">
        <v>2017</v>
      </c>
      <c r="D803" s="16">
        <v>1168</v>
      </c>
      <c r="E803" s="16">
        <v>0</v>
      </c>
      <c r="F803" s="16">
        <v>0</v>
      </c>
      <c r="G803" s="16">
        <v>0</v>
      </c>
      <c r="H803" s="16">
        <v>0</v>
      </c>
      <c r="I803" s="16">
        <v>0</v>
      </c>
      <c r="J803" s="2">
        <f>VLOOKUP(Table10[Year],Years[],2,FALSE)</f>
        <v>1</v>
      </c>
      <c r="K803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(1168,1,1168,0,0,0,0,0)</v>
      </c>
    </row>
    <row r="804" spans="1:11" x14ac:dyDescent="0.25">
      <c r="A804" t="s">
        <v>499</v>
      </c>
      <c r="B804" s="2">
        <f>VLOOKUP(A804,Players[Name]:Players[PlayerId],2,FALSE)</f>
        <v>1169</v>
      </c>
      <c r="C804" s="16">
        <v>2017</v>
      </c>
      <c r="D804" s="16">
        <v>1169</v>
      </c>
      <c r="E804" s="16">
        <v>0</v>
      </c>
      <c r="F804" s="16">
        <v>0</v>
      </c>
      <c r="G804" s="16">
        <v>0</v>
      </c>
      <c r="H804" s="16">
        <v>0</v>
      </c>
      <c r="I804" s="16">
        <v>1</v>
      </c>
      <c r="J804" s="2">
        <f>VLOOKUP(Table10[Year],Years[],2,FALSE)</f>
        <v>1</v>
      </c>
      <c r="K804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(1169,1,1169,1,0,0,0,0)</v>
      </c>
    </row>
    <row r="805" spans="1:11" x14ac:dyDescent="0.25">
      <c r="A805" t="s">
        <v>1129</v>
      </c>
      <c r="B805" s="2">
        <f>VLOOKUP(A805,Players[Name]:Players[PlayerId],2,FALSE)</f>
        <v>1173</v>
      </c>
      <c r="C805" s="16">
        <v>2017</v>
      </c>
      <c r="D805" s="16">
        <v>1173</v>
      </c>
      <c r="E805" s="16">
        <v>0</v>
      </c>
      <c r="F805" s="16">
        <v>0</v>
      </c>
      <c r="G805" s="16">
        <v>0</v>
      </c>
      <c r="H805" s="16">
        <v>0</v>
      </c>
      <c r="I805" s="16">
        <v>0</v>
      </c>
      <c r="J805" s="2">
        <f>VLOOKUP(Table10[Year],Years[],2,FALSE)</f>
        <v>1</v>
      </c>
      <c r="K805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(1173,1,1173,0,0,0,0,0)</v>
      </c>
    </row>
    <row r="806" spans="1:11" x14ac:dyDescent="0.25">
      <c r="A806" t="s">
        <v>176</v>
      </c>
      <c r="B806" s="2">
        <f>VLOOKUP(A806,Players[Name]:Players[PlayerId],2,FALSE)</f>
        <v>1174</v>
      </c>
      <c r="C806" s="16">
        <v>2017</v>
      </c>
      <c r="D806" s="16">
        <v>1174</v>
      </c>
      <c r="E806" s="16">
        <v>0</v>
      </c>
      <c r="F806" s="16">
        <v>0</v>
      </c>
      <c r="G806" s="16">
        <v>0</v>
      </c>
      <c r="H806" s="16">
        <v>0</v>
      </c>
      <c r="I806" s="16">
        <v>0</v>
      </c>
      <c r="J806" s="2">
        <f>VLOOKUP(Table10[Year],Years[],2,FALSE)</f>
        <v>1</v>
      </c>
      <c r="K806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(1174,1,1174,0,0,0,0,0)</v>
      </c>
    </row>
    <row r="807" spans="1:11" x14ac:dyDescent="0.25">
      <c r="A807" t="s">
        <v>176</v>
      </c>
      <c r="B807" s="2">
        <f>VLOOKUP(A807,Players[Name]:Players[PlayerId],2,FALSE)</f>
        <v>1174</v>
      </c>
      <c r="C807" s="16">
        <v>2016</v>
      </c>
      <c r="D807" s="16">
        <v>264</v>
      </c>
      <c r="E807" s="16">
        <v>39</v>
      </c>
      <c r="F807" s="16">
        <v>586</v>
      </c>
      <c r="G807" s="16">
        <v>1</v>
      </c>
      <c r="H807" s="16">
        <v>1</v>
      </c>
      <c r="I807" s="16">
        <v>66.44</v>
      </c>
      <c r="J807" s="2">
        <f>VLOOKUP(Table10[Year],Years[],2,FALSE)</f>
        <v>2</v>
      </c>
      <c r="K807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(1174,2,264,66.44,39,586,1,1)</v>
      </c>
    </row>
    <row r="808" spans="1:11" x14ac:dyDescent="0.25">
      <c r="A808" t="s">
        <v>176</v>
      </c>
      <c r="B808" s="2">
        <f>VLOOKUP(A808,Players[Name]:Players[PlayerId],2,FALSE)</f>
        <v>1174</v>
      </c>
      <c r="C808" s="16">
        <v>2014</v>
      </c>
      <c r="D808" s="16">
        <v>1444</v>
      </c>
      <c r="E808" s="16">
        <v>23</v>
      </c>
      <c r="F808" s="16">
        <v>337</v>
      </c>
      <c r="G808" s="16">
        <v>1</v>
      </c>
      <c r="H808" s="16">
        <v>0</v>
      </c>
      <c r="I808" s="16">
        <v>42.48</v>
      </c>
      <c r="J808" s="2">
        <f>VLOOKUP(Table10[Year],Years[],2,FALSE)</f>
        <v>4</v>
      </c>
      <c r="K808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(1174,4,1444,42.48,23,337,1,0)</v>
      </c>
    </row>
    <row r="809" spans="1:11" x14ac:dyDescent="0.25">
      <c r="A809" t="s">
        <v>176</v>
      </c>
      <c r="B809" s="2">
        <f>VLOOKUP(A809,Players[Name]:Players[PlayerId],2,FALSE)</f>
        <v>1174</v>
      </c>
      <c r="C809" s="16">
        <v>2013</v>
      </c>
      <c r="D809" s="16">
        <v>90</v>
      </c>
      <c r="E809" s="16">
        <v>73</v>
      </c>
      <c r="F809" s="16">
        <v>998</v>
      </c>
      <c r="G809" s="16">
        <v>4</v>
      </c>
      <c r="H809" s="16">
        <v>1</v>
      </c>
      <c r="I809" s="16">
        <v>139.91999999999999</v>
      </c>
      <c r="J809" s="2">
        <f>VLOOKUP(Table10[Year],Years[],2,FALSE)</f>
        <v>5</v>
      </c>
      <c r="K809" s="2" t="str">
        <f>CONCATENATE("INSERT INTO wrStats(playerId,yearId,ranking,points,receptions,receivingYards,receivingTDs,fumbles) VALUES (",Table10[playerId],",",Table10[YearId],",",Table10[Rank],",",Table10[Points],",",Table10[Receptions],",",Table10[RecYards],",",Table10[RecTDs],",",Table10[Fumbles],")")</f>
        <v>INSERT INTO wrStats(playerId,yearId,ranking,points,receptions,receivingYards,receivingTDs,fumbles) VALUES (1174,5,90,139.92,73,998,4,1)</v>
      </c>
    </row>
  </sheetData>
  <conditionalFormatting sqref="C1:C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F1:F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G1:G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I1:I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Years</vt:lpstr>
      <vt:lpstr>Positions</vt:lpstr>
      <vt:lpstr>Teams</vt:lpstr>
      <vt:lpstr>Picks</vt:lpstr>
      <vt:lpstr>Rosters</vt:lpstr>
      <vt:lpstr>Players</vt:lpstr>
      <vt:lpstr>QBStats</vt:lpstr>
      <vt:lpstr>RBStats</vt:lpstr>
      <vt:lpstr>WRStats</vt:lpstr>
      <vt:lpstr>TEStats</vt:lpstr>
      <vt:lpstr>DSTStats</vt:lpstr>
      <vt:lpstr>KStats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Hart</dc:creator>
  <cp:lastModifiedBy>Corey Hart</cp:lastModifiedBy>
  <dcterms:created xsi:type="dcterms:W3CDTF">2011-08-07T00:16:59Z</dcterms:created>
  <dcterms:modified xsi:type="dcterms:W3CDTF">2017-09-06T01:12:34Z</dcterms:modified>
</cp:coreProperties>
</file>