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480" windowHeight="8220" activeTab="1"/>
  </bookViews>
  <sheets>
    <sheet name="Задание 27" sheetId="1" r:id="rId1"/>
    <sheet name="Задание 36" sheetId="3" r:id="rId2"/>
    <sheet name="Задание 40" sheetId="5" r:id="rId3"/>
    <sheet name="Заданиее 41" sheetId="6" r:id="rId4"/>
    <sheet name="Лист1" sheetId="8" r:id="rId5"/>
    <sheet name="Задание 42" sheetId="7" r:id="rId6"/>
  </sheets>
  <calcPr calcId="162913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7"/>
  <c r="E6"/>
  <c r="E5"/>
  <c r="E4"/>
  <c r="E3"/>
  <c r="E17" i="6"/>
  <c r="C17"/>
  <c r="B17"/>
  <c r="E3" i="3"/>
  <c r="E4"/>
  <c r="E5"/>
  <c r="E6"/>
  <c r="F6"/>
  <c r="F5"/>
  <c r="F4"/>
  <c r="F3"/>
  <c r="F2"/>
  <c r="F7" s="1"/>
  <c r="E2"/>
  <c r="E7" s="1"/>
  <c r="H5" i="5"/>
  <c r="H9"/>
  <c r="H3"/>
  <c r="G4"/>
  <c r="G5"/>
  <c r="I5" s="1"/>
  <c r="G6"/>
  <c r="H6" s="1"/>
  <c r="I6" s="1"/>
  <c r="G7"/>
  <c r="G8"/>
  <c r="G9"/>
  <c r="I9" s="1"/>
  <c r="G10"/>
  <c r="H10" s="1"/>
  <c r="I10" s="1"/>
  <c r="G11"/>
  <c r="G12"/>
  <c r="G3"/>
  <c r="G13" s="1"/>
  <c r="D5" i="6"/>
  <c r="F5" s="1"/>
  <c r="F16"/>
  <c r="G16" s="1"/>
  <c r="F12"/>
  <c r="G12" s="1"/>
  <c r="F8"/>
  <c r="G8" s="1"/>
  <c r="F3"/>
  <c r="D14"/>
  <c r="D16"/>
  <c r="D15"/>
  <c r="D13"/>
  <c r="D12"/>
  <c r="D11"/>
  <c r="D10"/>
  <c r="D9"/>
  <c r="D8"/>
  <c r="D7"/>
  <c r="D6"/>
  <c r="D4"/>
  <c r="D3"/>
  <c r="G3" s="1"/>
  <c r="D2"/>
  <c r="F2" s="1"/>
  <c r="G15" l="1"/>
  <c r="H8"/>
  <c r="I8"/>
  <c r="J8"/>
  <c r="G4"/>
  <c r="H12"/>
  <c r="J12" s="1"/>
  <c r="I12"/>
  <c r="I12" i="5"/>
  <c r="I8"/>
  <c r="H3" i="6"/>
  <c r="J3" s="1"/>
  <c r="I3"/>
  <c r="H16"/>
  <c r="J16" s="1"/>
  <c r="I16"/>
  <c r="F4"/>
  <c r="F17" s="1"/>
  <c r="G17" s="1"/>
  <c r="F9"/>
  <c r="G9" s="1"/>
  <c r="F13"/>
  <c r="G13" s="1"/>
  <c r="G2"/>
  <c r="G5"/>
  <c r="H12" i="5"/>
  <c r="H8"/>
  <c r="H4"/>
  <c r="I4" s="1"/>
  <c r="I3"/>
  <c r="D17" i="6"/>
  <c r="F6"/>
  <c r="G6" s="1"/>
  <c r="F10"/>
  <c r="G10" s="1"/>
  <c r="F14"/>
  <c r="G14" s="1"/>
  <c r="H11" i="5"/>
  <c r="I11" s="1"/>
  <c r="H7"/>
  <c r="I7" s="1"/>
  <c r="F7" i="6"/>
  <c r="G7" s="1"/>
  <c r="F11"/>
  <c r="G11" s="1"/>
  <c r="F15"/>
  <c r="G7" i="1"/>
  <c r="G8"/>
  <c r="G9"/>
  <c r="G10"/>
  <c r="G11"/>
  <c r="G12"/>
  <c r="G13"/>
  <c r="G14"/>
  <c r="G15"/>
  <c r="G16"/>
  <c r="G17"/>
  <c r="G6"/>
  <c r="G5"/>
  <c r="G4"/>
  <c r="G3"/>
  <c r="I9" i="6" l="1"/>
  <c r="H9"/>
  <c r="J9"/>
  <c r="J6"/>
  <c r="H6"/>
  <c r="I6"/>
  <c r="H14"/>
  <c r="J14" s="1"/>
  <c r="I14"/>
  <c r="I13"/>
  <c r="H13"/>
  <c r="J13" s="1"/>
  <c r="H11"/>
  <c r="I11"/>
  <c r="J11"/>
  <c r="I17"/>
  <c r="H17"/>
  <c r="H7"/>
  <c r="I7"/>
  <c r="J7" s="1"/>
  <c r="I10"/>
  <c r="H10"/>
  <c r="J10" s="1"/>
  <c r="J2"/>
  <c r="I2"/>
  <c r="H2"/>
  <c r="H13" i="5"/>
  <c r="I13" s="1"/>
  <c r="H15" i="6"/>
  <c r="J15" s="1"/>
  <c r="I15"/>
  <c r="H4"/>
  <c r="J4" s="1"/>
  <c r="I4"/>
  <c r="I5"/>
  <c r="H5"/>
  <c r="J5" s="1"/>
  <c r="J17" l="1"/>
</calcChain>
</file>

<file path=xl/comments1.xml><?xml version="1.0" encoding="utf-8"?>
<comments xmlns="http://schemas.openxmlformats.org/spreadsheetml/2006/main">
  <authors>
    <author>user</author>
  </authors>
  <commentList>
    <comment ref="J1" authorId="0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За январь 2013 года</t>
        </r>
      </text>
    </comment>
  </commentList>
</comments>
</file>

<file path=xl/sharedStrings.xml><?xml version="1.0" encoding="utf-8"?>
<sst xmlns="http://schemas.openxmlformats.org/spreadsheetml/2006/main" count="93" uniqueCount="93">
  <si>
    <t>ФИО студента</t>
  </si>
  <si>
    <t>Журнал Успеваемости группы</t>
  </si>
  <si>
    <t>Л.раб.1</t>
  </si>
  <si>
    <t>Л.раб.2</t>
  </si>
  <si>
    <t>Л.раб.3</t>
  </si>
  <si>
    <t>Л.раб.4</t>
  </si>
  <si>
    <t>Л.раб.5</t>
  </si>
  <si>
    <t>Рейтинг</t>
  </si>
  <si>
    <t>№</t>
  </si>
  <si>
    <t>Наименование</t>
  </si>
  <si>
    <t>Кол-во</t>
  </si>
  <si>
    <r>
      <t xml:space="preserve">Цена в </t>
    </r>
    <r>
      <rPr>
        <sz val="11"/>
        <color theme="1"/>
        <rFont val="Calibri"/>
        <family val="2"/>
        <charset val="204"/>
      </rPr>
      <t>$</t>
    </r>
  </si>
  <si>
    <r>
      <t>сумма в</t>
    </r>
    <r>
      <rPr>
        <sz val="11"/>
        <color theme="1"/>
        <rFont val="Calibri"/>
        <family val="2"/>
        <charset val="204"/>
      </rPr>
      <t>$</t>
    </r>
  </si>
  <si>
    <t>сумма в сомах</t>
  </si>
  <si>
    <t>Принтер</t>
  </si>
  <si>
    <t>мышь</t>
  </si>
  <si>
    <t>СD-диск</t>
  </si>
  <si>
    <t>Компьютер</t>
  </si>
  <si>
    <t>сканер</t>
  </si>
  <si>
    <t>Итого :</t>
  </si>
  <si>
    <t>Ведомость</t>
  </si>
  <si>
    <t>№ п/п</t>
  </si>
  <si>
    <t>Ф.И.О.</t>
  </si>
  <si>
    <t>Разряд</t>
  </si>
  <si>
    <t>Коэффициент</t>
  </si>
  <si>
    <t>Налог</t>
  </si>
  <si>
    <t>Оклад</t>
  </si>
  <si>
    <t>Сумма</t>
  </si>
  <si>
    <t>Сумма налога</t>
  </si>
  <si>
    <t>Сумма к выдаче</t>
  </si>
  <si>
    <t>Касымов К.А</t>
  </si>
  <si>
    <t>Касенов Н.Н</t>
  </si>
  <si>
    <t>Морозов П.С</t>
  </si>
  <si>
    <t>Салтыков В.В</t>
  </si>
  <si>
    <t>Сидоров С.Р</t>
  </si>
  <si>
    <t>нарбаев И.К</t>
  </si>
  <si>
    <t>Боронов Р.М</t>
  </si>
  <si>
    <t>Акылов С.А.</t>
  </si>
  <si>
    <t>Аманов О.Ж</t>
  </si>
  <si>
    <t>Денисов Л.О</t>
  </si>
  <si>
    <t>Итого</t>
  </si>
  <si>
    <t>Должность</t>
  </si>
  <si>
    <t>Тариф</t>
  </si>
  <si>
    <t>Часы</t>
  </si>
  <si>
    <t>Сумма по тарифу</t>
  </si>
  <si>
    <t>Премия %</t>
  </si>
  <si>
    <t>Всего начисленно</t>
  </si>
  <si>
    <t>Сумма на руки</t>
  </si>
  <si>
    <t>Сотрудник 1</t>
  </si>
  <si>
    <t>Сотрудник 2</t>
  </si>
  <si>
    <t>Сотрудник 3</t>
  </si>
  <si>
    <t>Сотрудник 4</t>
  </si>
  <si>
    <t>Сотрудник 5</t>
  </si>
  <si>
    <t>Сотрудник 6</t>
  </si>
  <si>
    <t>Сотрудник 7</t>
  </si>
  <si>
    <t>Сотрудник 8</t>
  </si>
  <si>
    <t>Сотрудник 9</t>
  </si>
  <si>
    <t>Сотрудник 10</t>
  </si>
  <si>
    <t>Сотрудник 11</t>
  </si>
  <si>
    <t>Сотрудник 12</t>
  </si>
  <si>
    <t>Сотрудник 13</t>
  </si>
  <si>
    <t>Сотрудник 14</t>
  </si>
  <si>
    <t>Сотрудник 15</t>
  </si>
  <si>
    <t>Всего</t>
  </si>
  <si>
    <t>Премия</t>
  </si>
  <si>
    <t>Пенсионый фонд</t>
  </si>
  <si>
    <t>Подоходный налог</t>
  </si>
  <si>
    <t>Алмагул кызы О.</t>
  </si>
  <si>
    <t>Петрович.К.П.</t>
  </si>
  <si>
    <t>Микаэль.Ш.</t>
  </si>
  <si>
    <t>Миллер.Г.</t>
  </si>
  <si>
    <t>Альбертов.А.А.</t>
  </si>
  <si>
    <t>Петровна.П.П.</t>
  </si>
  <si>
    <t>Садыров . Б.Б.</t>
  </si>
  <si>
    <t>Бакишова.Т.Т.</t>
  </si>
  <si>
    <t>ивановна.Д.Р.</t>
  </si>
  <si>
    <t>Яров . В . И.</t>
  </si>
  <si>
    <t>Жаныбердиев. Н.Р</t>
  </si>
  <si>
    <t>Шамшиев.К.Ж</t>
  </si>
  <si>
    <t>Сейтимбетова.Т.О</t>
  </si>
  <si>
    <t>Лесников.И.П</t>
  </si>
  <si>
    <t>Путин. В.В</t>
  </si>
  <si>
    <t>Консультанты</t>
  </si>
  <si>
    <t>Продажи (сом)</t>
  </si>
  <si>
    <t xml:space="preserve">янв </t>
  </si>
  <si>
    <t>фев</t>
  </si>
  <si>
    <t>март</t>
  </si>
  <si>
    <t>Болотканов.М.М</t>
  </si>
  <si>
    <t>Башкатов.М.А.</t>
  </si>
  <si>
    <t>Иванов.А.К.</t>
  </si>
  <si>
    <t>Алибеков.А.Э.</t>
  </si>
  <si>
    <t>Алмазбеков.К.И</t>
  </si>
  <si>
    <t>Сумма прод. за перв . кв</t>
  </si>
</sst>
</file>

<file path=xl/styles.xml><?xml version="1.0" encoding="utf-8"?>
<styleSheet xmlns="http://schemas.openxmlformats.org/spreadsheetml/2006/main">
  <numFmts count="1">
    <numFmt numFmtId="43" formatCode="_-* #,##0.00_р_._-;\-* #,##0.00_р_._-;_-* &quot;-&quot;??_р_._-;_-@_-"/>
  </numFmts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2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/>
    <xf numFmtId="9" fontId="0" fillId="0" borderId="1" xfId="0" applyNumberFormat="1" applyBorder="1" applyAlignment="1"/>
    <xf numFmtId="0" fontId="0" fillId="0" borderId="1" xfId="0" applyFill="1" applyBorder="1"/>
    <xf numFmtId="43" fontId="0" fillId="0" borderId="1" xfId="1" applyFont="1" applyBorder="1" applyAlignment="1"/>
    <xf numFmtId="43" fontId="0" fillId="0" borderId="1" xfId="0" applyNumberFormat="1" applyBorder="1" applyAlignment="1"/>
    <xf numFmtId="43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/>
    <xf numFmtId="0" fontId="0" fillId="0" borderId="8" xfId="0" applyBorder="1" applyAlignme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</cellXfs>
  <cellStyles count="3">
    <cellStyle name="Обычный" xfId="0" builtinId="0"/>
    <cellStyle name="Стиль 1" xfId="2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F11" sqref="F11"/>
    </sheetView>
  </sheetViews>
  <sheetFormatPr defaultRowHeight="15"/>
  <cols>
    <col min="1" max="1" width="20.42578125" customWidth="1"/>
    <col min="2" max="2" width="10.42578125" customWidth="1"/>
    <col min="3" max="3" width="10.140625" customWidth="1"/>
    <col min="4" max="4" width="11.28515625" customWidth="1"/>
    <col min="5" max="5" width="10.7109375" customWidth="1"/>
    <col min="6" max="6" width="11.140625" customWidth="1"/>
    <col min="7" max="7" width="12.85546875" customWidth="1"/>
  </cols>
  <sheetData>
    <row r="1" spans="1:7">
      <c r="A1" s="2"/>
      <c r="B1" s="3" t="s">
        <v>1</v>
      </c>
      <c r="C1" s="3"/>
      <c r="D1" s="3"/>
      <c r="E1" s="3"/>
      <c r="F1" s="3"/>
      <c r="G1" s="4"/>
    </row>
    <row r="2" spans="1:7">
      <c r="A2" s="1" t="s">
        <v>0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>
      <c r="A3" s="1" t="s">
        <v>76</v>
      </c>
      <c r="B3" s="1">
        <v>2</v>
      </c>
      <c r="C3" s="1">
        <v>1</v>
      </c>
      <c r="D3" s="1">
        <v>3</v>
      </c>
      <c r="E3" s="1">
        <v>3</v>
      </c>
      <c r="F3" s="1">
        <v>3</v>
      </c>
      <c r="G3" s="1">
        <f t="shared" ref="G3:G17" si="0">SUM(B3:F3)</f>
        <v>12</v>
      </c>
    </row>
    <row r="4" spans="1:7">
      <c r="A4" s="1" t="s">
        <v>75</v>
      </c>
      <c r="B4" s="1">
        <v>2</v>
      </c>
      <c r="C4" s="1">
        <v>3</v>
      </c>
      <c r="D4" s="1">
        <v>2</v>
      </c>
      <c r="E4" s="1">
        <v>3</v>
      </c>
      <c r="F4" s="1">
        <v>3</v>
      </c>
      <c r="G4" s="1">
        <f t="shared" si="0"/>
        <v>13</v>
      </c>
    </row>
    <row r="5" spans="1:7">
      <c r="A5" s="1" t="s">
        <v>74</v>
      </c>
      <c r="B5" s="1">
        <v>5</v>
      </c>
      <c r="C5" s="1">
        <v>4</v>
      </c>
      <c r="D5" s="1">
        <v>5</v>
      </c>
      <c r="E5" s="1">
        <v>4</v>
      </c>
      <c r="F5" s="1">
        <v>5</v>
      </c>
      <c r="G5" s="1">
        <f t="shared" si="0"/>
        <v>23</v>
      </c>
    </row>
    <row r="6" spans="1:7">
      <c r="A6" s="1" t="s">
        <v>73</v>
      </c>
      <c r="B6" s="1">
        <v>5</v>
      </c>
      <c r="C6" s="1">
        <v>4</v>
      </c>
      <c r="D6" s="1">
        <v>2</v>
      </c>
      <c r="E6" s="1">
        <v>4</v>
      </c>
      <c r="F6" s="1">
        <v>2</v>
      </c>
      <c r="G6" s="1">
        <f t="shared" si="0"/>
        <v>17</v>
      </c>
    </row>
    <row r="7" spans="1:7">
      <c r="A7" s="1" t="s">
        <v>72</v>
      </c>
      <c r="B7" s="1">
        <v>4</v>
      </c>
      <c r="C7" s="1">
        <v>1</v>
      </c>
      <c r="D7" s="1">
        <v>5</v>
      </c>
      <c r="E7" s="1">
        <v>5</v>
      </c>
      <c r="F7" s="1">
        <v>5</v>
      </c>
      <c r="G7" s="1">
        <f t="shared" si="0"/>
        <v>20</v>
      </c>
    </row>
    <row r="8" spans="1:7">
      <c r="A8" s="1" t="s">
        <v>71</v>
      </c>
      <c r="B8" s="1">
        <v>5</v>
      </c>
      <c r="C8" s="1">
        <v>1</v>
      </c>
      <c r="D8" s="1">
        <v>2</v>
      </c>
      <c r="E8" s="1">
        <v>5</v>
      </c>
      <c r="F8" s="1">
        <v>1</v>
      </c>
      <c r="G8" s="1">
        <f t="shared" si="0"/>
        <v>14</v>
      </c>
    </row>
    <row r="9" spans="1:7">
      <c r="A9" s="1" t="s">
        <v>70</v>
      </c>
      <c r="B9" s="1">
        <v>2</v>
      </c>
      <c r="C9" s="1">
        <v>1</v>
      </c>
      <c r="D9" s="1">
        <v>2</v>
      </c>
      <c r="E9" s="1">
        <v>5</v>
      </c>
      <c r="F9" s="1">
        <v>4</v>
      </c>
      <c r="G9" s="1">
        <f t="shared" si="0"/>
        <v>14</v>
      </c>
    </row>
    <row r="10" spans="1:7">
      <c r="A10" s="1" t="s">
        <v>69</v>
      </c>
      <c r="B10" s="1">
        <v>2</v>
      </c>
      <c r="C10" s="1">
        <v>3</v>
      </c>
      <c r="D10" s="1">
        <v>3</v>
      </c>
      <c r="E10" s="1">
        <v>5</v>
      </c>
      <c r="F10" s="1">
        <v>1</v>
      </c>
      <c r="G10" s="1">
        <f t="shared" si="0"/>
        <v>14</v>
      </c>
    </row>
    <row r="11" spans="1:7">
      <c r="A11" s="1" t="s">
        <v>68</v>
      </c>
      <c r="B11" s="1">
        <v>3</v>
      </c>
      <c r="C11" s="1">
        <v>2</v>
      </c>
      <c r="D11" s="1">
        <v>3</v>
      </c>
      <c r="E11" s="1">
        <v>3</v>
      </c>
      <c r="F11" s="1">
        <v>3</v>
      </c>
      <c r="G11" s="1">
        <f t="shared" si="0"/>
        <v>14</v>
      </c>
    </row>
    <row r="12" spans="1:7">
      <c r="A12" s="1" t="s">
        <v>67</v>
      </c>
      <c r="B12" s="1">
        <v>3</v>
      </c>
      <c r="C12" s="1">
        <v>3</v>
      </c>
      <c r="D12" s="1">
        <v>3</v>
      </c>
      <c r="E12" s="1">
        <v>1</v>
      </c>
      <c r="F12" s="1">
        <v>4</v>
      </c>
      <c r="G12" s="1">
        <f t="shared" si="0"/>
        <v>14</v>
      </c>
    </row>
    <row r="13" spans="1:7">
      <c r="A13" s="1" t="s">
        <v>77</v>
      </c>
      <c r="B13" s="1">
        <v>3</v>
      </c>
      <c r="C13" s="1">
        <v>3</v>
      </c>
      <c r="D13" s="1">
        <v>4</v>
      </c>
      <c r="E13" s="1">
        <v>3</v>
      </c>
      <c r="F13" s="1">
        <v>3</v>
      </c>
      <c r="G13" s="1">
        <f t="shared" si="0"/>
        <v>16</v>
      </c>
    </row>
    <row r="14" spans="1:7">
      <c r="A14" s="1" t="s">
        <v>78</v>
      </c>
      <c r="B14" s="1">
        <v>3</v>
      </c>
      <c r="C14" s="1">
        <v>3</v>
      </c>
      <c r="D14" s="1">
        <v>2</v>
      </c>
      <c r="E14" s="1">
        <v>4</v>
      </c>
      <c r="F14" s="1">
        <v>4</v>
      </c>
      <c r="G14" s="1">
        <f t="shared" si="0"/>
        <v>16</v>
      </c>
    </row>
    <row r="15" spans="1:7">
      <c r="A15" s="1" t="s">
        <v>79</v>
      </c>
      <c r="B15" s="1">
        <v>4</v>
      </c>
      <c r="C15" s="1">
        <v>4</v>
      </c>
      <c r="D15" s="1">
        <v>4</v>
      </c>
      <c r="E15" s="1">
        <v>2</v>
      </c>
      <c r="F15" s="1">
        <v>3</v>
      </c>
      <c r="G15" s="1">
        <f t="shared" si="0"/>
        <v>17</v>
      </c>
    </row>
    <row r="16" spans="1:7">
      <c r="A16" s="1" t="s">
        <v>80</v>
      </c>
      <c r="B16" s="1">
        <v>2</v>
      </c>
      <c r="C16" s="1">
        <v>2</v>
      </c>
      <c r="D16" s="1">
        <v>3</v>
      </c>
      <c r="E16" s="1">
        <v>3</v>
      </c>
      <c r="F16" s="1">
        <v>3</v>
      </c>
      <c r="G16" s="1">
        <f t="shared" si="0"/>
        <v>13</v>
      </c>
    </row>
    <row r="17" spans="1:7">
      <c r="A17" s="1" t="s">
        <v>81</v>
      </c>
      <c r="B17" s="1">
        <v>2</v>
      </c>
      <c r="C17" s="1">
        <v>3</v>
      </c>
      <c r="D17" s="1">
        <v>3</v>
      </c>
      <c r="E17" s="1">
        <v>3</v>
      </c>
      <c r="F17" s="1">
        <v>3</v>
      </c>
      <c r="G17" s="1">
        <f t="shared" si="0"/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>
      <selection activeCell="A2" sqref="A2"/>
    </sheetView>
  </sheetViews>
  <sheetFormatPr defaultRowHeight="15"/>
  <cols>
    <col min="1" max="1" width="5.7109375" customWidth="1"/>
    <col min="2" max="2" width="14.5703125" customWidth="1"/>
    <col min="6" max="6" width="13.5703125" customWidth="1"/>
  </cols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</row>
    <row r="2" spans="1:7">
      <c r="A2" s="1">
        <v>1</v>
      </c>
      <c r="B2" s="1" t="s">
        <v>17</v>
      </c>
      <c r="C2" s="1">
        <v>4</v>
      </c>
      <c r="D2" s="1">
        <v>500</v>
      </c>
      <c r="E2" s="1">
        <f>C2*D2</f>
        <v>2000</v>
      </c>
      <c r="F2" s="1">
        <f>D2*G2</f>
        <v>33500</v>
      </c>
      <c r="G2">
        <v>67</v>
      </c>
    </row>
    <row r="3" spans="1:7">
      <c r="A3" s="1">
        <v>2</v>
      </c>
      <c r="B3" s="1" t="s">
        <v>14</v>
      </c>
      <c r="C3" s="1">
        <v>2</v>
      </c>
      <c r="D3" s="1">
        <v>350</v>
      </c>
      <c r="E3" s="1">
        <f t="shared" ref="E3:E6" si="0">C3*D3</f>
        <v>700</v>
      </c>
      <c r="F3" s="1">
        <f>D3*G2</f>
        <v>23450</v>
      </c>
    </row>
    <row r="4" spans="1:7">
      <c r="A4" s="1">
        <v>3</v>
      </c>
      <c r="B4" s="1" t="s">
        <v>18</v>
      </c>
      <c r="C4" s="1">
        <v>1</v>
      </c>
      <c r="D4" s="1">
        <v>290</v>
      </c>
      <c r="E4" s="1">
        <f t="shared" si="0"/>
        <v>290</v>
      </c>
      <c r="F4" s="1">
        <f>D4*G2</f>
        <v>19430</v>
      </c>
    </row>
    <row r="5" spans="1:7">
      <c r="A5" s="1">
        <v>4</v>
      </c>
      <c r="B5" s="1" t="s">
        <v>15</v>
      </c>
      <c r="C5" s="1">
        <v>4</v>
      </c>
      <c r="D5" s="1">
        <v>5</v>
      </c>
      <c r="E5" s="1">
        <f t="shared" si="0"/>
        <v>20</v>
      </c>
      <c r="F5" s="1">
        <f>G2*D5</f>
        <v>335</v>
      </c>
    </row>
    <row r="6" spans="1:7">
      <c r="A6" s="1">
        <v>5</v>
      </c>
      <c r="B6" s="1" t="s">
        <v>16</v>
      </c>
      <c r="C6" s="1">
        <v>20</v>
      </c>
      <c r="D6" s="1">
        <v>2</v>
      </c>
      <c r="E6" s="1">
        <f t="shared" si="0"/>
        <v>40</v>
      </c>
      <c r="F6" s="1">
        <f>G2*D6</f>
        <v>134</v>
      </c>
    </row>
    <row r="7" spans="1:7">
      <c r="A7" s="1"/>
      <c r="B7" s="1" t="s">
        <v>19</v>
      </c>
      <c r="C7" s="1"/>
      <c r="D7" s="1"/>
      <c r="E7" s="1">
        <f>SUM(E2:E6)</f>
        <v>3050</v>
      </c>
      <c r="F7" s="1">
        <f>SUM(F2:F6)</f>
        <v>76849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J18" sqref="J18"/>
    </sheetView>
  </sheetViews>
  <sheetFormatPr defaultRowHeight="15"/>
  <cols>
    <col min="2" max="2" width="15.5703125" customWidth="1"/>
    <col min="4" max="4" width="13.5703125" customWidth="1"/>
    <col min="6" max="6" width="13.85546875" customWidth="1"/>
    <col min="7" max="7" width="15.140625" customWidth="1"/>
    <col min="8" max="8" width="13.7109375" bestFit="1" customWidth="1"/>
    <col min="9" max="9" width="15.5703125" customWidth="1"/>
  </cols>
  <sheetData>
    <row r="1" spans="1:9">
      <c r="A1" s="5"/>
      <c r="B1" s="5"/>
      <c r="C1" s="5"/>
      <c r="D1" s="5"/>
      <c r="E1" s="11" t="s">
        <v>20</v>
      </c>
      <c r="F1" s="12"/>
      <c r="G1" s="5"/>
      <c r="H1" s="5"/>
      <c r="I1" s="5"/>
    </row>
    <row r="2" spans="1:9">
      <c r="A2" s="5" t="s">
        <v>21</v>
      </c>
      <c r="B2" s="5" t="s">
        <v>22</v>
      </c>
      <c r="C2" s="5" t="s">
        <v>23</v>
      </c>
      <c r="D2" s="5" t="s">
        <v>24</v>
      </c>
      <c r="E2" s="5" t="s">
        <v>25</v>
      </c>
      <c r="F2" s="5" t="s">
        <v>26</v>
      </c>
      <c r="G2" s="5" t="s">
        <v>27</v>
      </c>
      <c r="H2" s="5" t="s">
        <v>28</v>
      </c>
      <c r="I2" s="5" t="s">
        <v>29</v>
      </c>
    </row>
    <row r="3" spans="1:9">
      <c r="A3" s="5">
        <v>1</v>
      </c>
      <c r="B3" s="5" t="s">
        <v>30</v>
      </c>
      <c r="C3" s="5">
        <v>4</v>
      </c>
      <c r="D3" s="5">
        <v>1.4</v>
      </c>
      <c r="E3" s="6">
        <v>0.12</v>
      </c>
      <c r="F3" s="8">
        <v>3000</v>
      </c>
      <c r="G3" s="9">
        <f>D3*F3</f>
        <v>4200</v>
      </c>
      <c r="H3" s="9">
        <f>E3*G3</f>
        <v>504</v>
      </c>
      <c r="I3" s="9">
        <f>G3-H3</f>
        <v>3696</v>
      </c>
    </row>
    <row r="4" spans="1:9">
      <c r="A4" s="5">
        <v>2</v>
      </c>
      <c r="B4" s="5" t="s">
        <v>31</v>
      </c>
      <c r="C4" s="5">
        <v>8</v>
      </c>
      <c r="D4" s="5">
        <v>2.2000000000000002</v>
      </c>
      <c r="E4" s="6">
        <v>0.12</v>
      </c>
      <c r="F4" s="8">
        <v>2500</v>
      </c>
      <c r="G4" s="9">
        <f t="shared" ref="G4:G12" si="0">D4*F4</f>
        <v>5500</v>
      </c>
      <c r="H4" s="9">
        <f t="shared" ref="H4:H12" si="1">E4*G4</f>
        <v>660</v>
      </c>
      <c r="I4" s="9">
        <f t="shared" ref="I4:I13" si="2">G4-H4</f>
        <v>4840</v>
      </c>
    </row>
    <row r="5" spans="1:9">
      <c r="A5" s="5">
        <v>3</v>
      </c>
      <c r="B5" s="5" t="s">
        <v>32</v>
      </c>
      <c r="C5" s="5">
        <v>6</v>
      </c>
      <c r="D5" s="5">
        <v>1.8</v>
      </c>
      <c r="E5" s="6">
        <v>0.12</v>
      </c>
      <c r="F5" s="8">
        <v>1900</v>
      </c>
      <c r="G5" s="9">
        <f t="shared" si="0"/>
        <v>3420</v>
      </c>
      <c r="H5" s="9">
        <f t="shared" si="1"/>
        <v>410.4</v>
      </c>
      <c r="I5" s="9">
        <f t="shared" si="2"/>
        <v>3009.6</v>
      </c>
    </row>
    <row r="6" spans="1:9">
      <c r="A6" s="5">
        <v>4</v>
      </c>
      <c r="B6" s="5" t="s">
        <v>33</v>
      </c>
      <c r="C6" s="5">
        <v>5</v>
      </c>
      <c r="D6" s="5">
        <v>1.7</v>
      </c>
      <c r="E6" s="6">
        <v>0.12</v>
      </c>
      <c r="F6" s="8">
        <v>4500</v>
      </c>
      <c r="G6" s="9">
        <f t="shared" si="0"/>
        <v>7650</v>
      </c>
      <c r="H6" s="9">
        <f t="shared" si="1"/>
        <v>918</v>
      </c>
      <c r="I6" s="9">
        <f t="shared" si="2"/>
        <v>6732</v>
      </c>
    </row>
    <row r="7" spans="1:9">
      <c r="A7" s="5">
        <v>5</v>
      </c>
      <c r="B7" s="5" t="s">
        <v>34</v>
      </c>
      <c r="C7" s="5">
        <v>6</v>
      </c>
      <c r="D7" s="5">
        <v>1.8</v>
      </c>
      <c r="E7" s="6">
        <v>0.12</v>
      </c>
      <c r="F7" s="8">
        <v>3250</v>
      </c>
      <c r="G7" s="9">
        <f t="shared" si="0"/>
        <v>5850</v>
      </c>
      <c r="H7" s="9">
        <f t="shared" si="1"/>
        <v>702</v>
      </c>
      <c r="I7" s="9">
        <f t="shared" si="2"/>
        <v>5148</v>
      </c>
    </row>
    <row r="8" spans="1:9">
      <c r="A8" s="5">
        <v>6</v>
      </c>
      <c r="B8" s="5" t="s">
        <v>35</v>
      </c>
      <c r="C8" s="5">
        <v>9</v>
      </c>
      <c r="D8" s="5">
        <v>2.5</v>
      </c>
      <c r="E8" s="6">
        <v>0.12</v>
      </c>
      <c r="F8" s="8">
        <v>4630</v>
      </c>
      <c r="G8" s="9">
        <f t="shared" si="0"/>
        <v>11575</v>
      </c>
      <c r="H8" s="9">
        <f t="shared" si="1"/>
        <v>1389</v>
      </c>
      <c r="I8" s="9">
        <f t="shared" si="2"/>
        <v>10186</v>
      </c>
    </row>
    <row r="9" spans="1:9">
      <c r="A9" s="5">
        <v>7</v>
      </c>
      <c r="B9" s="5" t="s">
        <v>36</v>
      </c>
      <c r="C9" s="5">
        <v>3</v>
      </c>
      <c r="D9" s="5">
        <v>1.3</v>
      </c>
      <c r="E9" s="6">
        <v>0.12</v>
      </c>
      <c r="F9" s="8">
        <v>2600</v>
      </c>
      <c r="G9" s="9">
        <f t="shared" si="0"/>
        <v>3380</v>
      </c>
      <c r="H9" s="9">
        <f t="shared" si="1"/>
        <v>405.59999999999997</v>
      </c>
      <c r="I9" s="9">
        <f t="shared" si="2"/>
        <v>2974.4</v>
      </c>
    </row>
    <row r="10" spans="1:9">
      <c r="A10" s="5">
        <v>8</v>
      </c>
      <c r="B10" s="5" t="s">
        <v>37</v>
      </c>
      <c r="C10" s="5">
        <v>7</v>
      </c>
      <c r="D10" s="5">
        <v>2</v>
      </c>
      <c r="E10" s="6">
        <v>0.12</v>
      </c>
      <c r="F10" s="8">
        <v>3700</v>
      </c>
      <c r="G10" s="9">
        <f t="shared" si="0"/>
        <v>7400</v>
      </c>
      <c r="H10" s="9">
        <f t="shared" si="1"/>
        <v>888</v>
      </c>
      <c r="I10" s="9">
        <f t="shared" si="2"/>
        <v>6512</v>
      </c>
    </row>
    <row r="11" spans="1:9">
      <c r="A11" s="5">
        <v>9</v>
      </c>
      <c r="B11" s="5" t="s">
        <v>38</v>
      </c>
      <c r="C11" s="5">
        <v>10</v>
      </c>
      <c r="D11" s="5">
        <v>2.7</v>
      </c>
      <c r="E11" s="6">
        <v>0.12</v>
      </c>
      <c r="F11" s="8">
        <v>5200</v>
      </c>
      <c r="G11" s="9">
        <f t="shared" si="0"/>
        <v>14040.000000000002</v>
      </c>
      <c r="H11" s="9">
        <f t="shared" si="1"/>
        <v>1684.8000000000002</v>
      </c>
      <c r="I11" s="9">
        <f t="shared" si="2"/>
        <v>12355.2</v>
      </c>
    </row>
    <row r="12" spans="1:9">
      <c r="A12" s="5">
        <v>10</v>
      </c>
      <c r="B12" s="5" t="s">
        <v>39</v>
      </c>
      <c r="C12" s="5">
        <v>4</v>
      </c>
      <c r="D12" s="5">
        <v>1.5</v>
      </c>
      <c r="E12" s="6">
        <v>0.12</v>
      </c>
      <c r="F12" s="8">
        <v>6300</v>
      </c>
      <c r="G12" s="9">
        <f t="shared" si="0"/>
        <v>9450</v>
      </c>
      <c r="H12" s="9">
        <f t="shared" si="1"/>
        <v>1134</v>
      </c>
      <c r="I12" s="9">
        <f t="shared" si="2"/>
        <v>8316</v>
      </c>
    </row>
    <row r="13" spans="1:9">
      <c r="A13" s="5"/>
      <c r="B13" s="5"/>
      <c r="C13" s="5"/>
      <c r="D13" s="5"/>
      <c r="E13" s="5"/>
      <c r="F13" s="5" t="s">
        <v>40</v>
      </c>
      <c r="G13" s="9">
        <f>SUM(G3:G12)</f>
        <v>72465</v>
      </c>
      <c r="H13" s="9">
        <f>SUM(H3:H12)</f>
        <v>8695.7999999999993</v>
      </c>
      <c r="I13" s="5">
        <f t="shared" si="2"/>
        <v>63769.2</v>
      </c>
    </row>
    <row r="14" spans="1:9">
      <c r="I14" s="10"/>
    </row>
  </sheetData>
  <mergeCells count="1">
    <mergeCell ref="E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selection activeCell="A12" sqref="A12"/>
    </sheetView>
  </sheetViews>
  <sheetFormatPr defaultRowHeight="15"/>
  <cols>
    <col min="1" max="1" width="12.85546875" customWidth="1"/>
    <col min="4" max="4" width="16.5703125" customWidth="1"/>
    <col min="5" max="5" width="10" customWidth="1"/>
    <col min="6" max="6" width="13.7109375" customWidth="1"/>
    <col min="7" max="7" width="17.5703125" customWidth="1"/>
    <col min="8" max="8" width="19" customWidth="1"/>
    <col min="9" max="9" width="18.140625" customWidth="1"/>
    <col min="10" max="10" width="14.28515625" customWidth="1"/>
  </cols>
  <sheetData>
    <row r="1" spans="1:10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64</v>
      </c>
      <c r="G1" s="1" t="s">
        <v>46</v>
      </c>
      <c r="H1" s="1" t="s">
        <v>65</v>
      </c>
      <c r="I1" s="1" t="s">
        <v>66</v>
      </c>
      <c r="J1" s="7" t="s">
        <v>47</v>
      </c>
    </row>
    <row r="2" spans="1:10">
      <c r="A2" s="1" t="s">
        <v>48</v>
      </c>
      <c r="B2" s="1">
        <v>2000</v>
      </c>
      <c r="C2" s="1">
        <v>170</v>
      </c>
      <c r="D2" s="1">
        <f t="shared" ref="D2:D16" si="0">B2*C2</f>
        <v>340000</v>
      </c>
      <c r="E2" s="1">
        <v>30</v>
      </c>
      <c r="F2" s="1">
        <f t="shared" ref="F2:F16" si="1">D2*E2/100</f>
        <v>102000</v>
      </c>
      <c r="G2" s="1">
        <f t="shared" ref="G2:G17" si="2">D2+F2</f>
        <v>442000</v>
      </c>
      <c r="H2" s="1">
        <f t="shared" ref="H2:H17" si="3">G2/100</f>
        <v>4420</v>
      </c>
      <c r="I2" s="1">
        <f t="shared" ref="I2:I17" si="4">G2*10%</f>
        <v>44200</v>
      </c>
      <c r="J2" s="1">
        <f t="shared" ref="J2:J17" si="5">G2-H2-I2</f>
        <v>393380</v>
      </c>
    </row>
    <row r="3" spans="1:10">
      <c r="A3" s="1" t="s">
        <v>49</v>
      </c>
      <c r="B3" s="1">
        <v>2700</v>
      </c>
      <c r="C3" s="1">
        <v>200</v>
      </c>
      <c r="D3" s="1">
        <f t="shared" si="0"/>
        <v>540000</v>
      </c>
      <c r="E3" s="1">
        <v>35</v>
      </c>
      <c r="F3" s="1">
        <f t="shared" si="1"/>
        <v>189000</v>
      </c>
      <c r="G3" s="1">
        <f t="shared" si="2"/>
        <v>729000</v>
      </c>
      <c r="H3" s="1">
        <f t="shared" si="3"/>
        <v>7290</v>
      </c>
      <c r="I3" s="1">
        <f t="shared" si="4"/>
        <v>72900</v>
      </c>
      <c r="J3" s="1">
        <f t="shared" si="5"/>
        <v>648810</v>
      </c>
    </row>
    <row r="4" spans="1:10">
      <c r="A4" s="1" t="s">
        <v>50</v>
      </c>
      <c r="B4" s="1">
        <v>3000</v>
      </c>
      <c r="C4" s="1">
        <v>180</v>
      </c>
      <c r="D4" s="1">
        <f t="shared" si="0"/>
        <v>540000</v>
      </c>
      <c r="E4" s="1">
        <v>30</v>
      </c>
      <c r="F4" s="1">
        <f t="shared" si="1"/>
        <v>162000</v>
      </c>
      <c r="G4" s="1">
        <f t="shared" si="2"/>
        <v>702000</v>
      </c>
      <c r="H4" s="1">
        <f t="shared" si="3"/>
        <v>7020</v>
      </c>
      <c r="I4" s="1">
        <f t="shared" si="4"/>
        <v>70200</v>
      </c>
      <c r="J4" s="1">
        <f t="shared" si="5"/>
        <v>624780</v>
      </c>
    </row>
    <row r="5" spans="1:10">
      <c r="A5" s="1" t="s">
        <v>51</v>
      </c>
      <c r="B5" s="1">
        <v>3100</v>
      </c>
      <c r="C5" s="1">
        <v>175</v>
      </c>
      <c r="D5" s="1">
        <f t="shared" si="0"/>
        <v>542500</v>
      </c>
      <c r="E5" s="1">
        <v>25</v>
      </c>
      <c r="F5" s="1">
        <f t="shared" si="1"/>
        <v>135625</v>
      </c>
      <c r="G5" s="1">
        <f t="shared" si="2"/>
        <v>678125</v>
      </c>
      <c r="H5" s="1">
        <f t="shared" si="3"/>
        <v>6781.25</v>
      </c>
      <c r="I5" s="1">
        <f t="shared" si="4"/>
        <v>67812.5</v>
      </c>
      <c r="J5" s="1">
        <f t="shared" si="5"/>
        <v>603531.25</v>
      </c>
    </row>
    <row r="6" spans="1:10">
      <c r="A6" s="1" t="s">
        <v>52</v>
      </c>
      <c r="B6" s="1">
        <v>6900</v>
      </c>
      <c r="C6" s="1">
        <v>200</v>
      </c>
      <c r="D6" s="1">
        <f t="shared" si="0"/>
        <v>1380000</v>
      </c>
      <c r="E6" s="1">
        <v>30</v>
      </c>
      <c r="F6" s="1">
        <f t="shared" si="1"/>
        <v>414000</v>
      </c>
      <c r="G6" s="1">
        <f t="shared" si="2"/>
        <v>1794000</v>
      </c>
      <c r="H6" s="1">
        <f t="shared" si="3"/>
        <v>17940</v>
      </c>
      <c r="I6" s="1">
        <f t="shared" si="4"/>
        <v>179400</v>
      </c>
      <c r="J6" s="1">
        <f t="shared" si="5"/>
        <v>1596660</v>
      </c>
    </row>
    <row r="7" spans="1:10">
      <c r="A7" s="1" t="s">
        <v>53</v>
      </c>
      <c r="B7" s="1">
        <v>2600</v>
      </c>
      <c r="C7" s="1">
        <v>290</v>
      </c>
      <c r="D7" s="1">
        <f t="shared" si="0"/>
        <v>754000</v>
      </c>
      <c r="E7" s="1">
        <v>30</v>
      </c>
      <c r="F7" s="1">
        <f t="shared" si="1"/>
        <v>226200</v>
      </c>
      <c r="G7" s="1">
        <f t="shared" si="2"/>
        <v>980200</v>
      </c>
      <c r="H7" s="1">
        <f t="shared" si="3"/>
        <v>9802</v>
      </c>
      <c r="I7" s="1">
        <f t="shared" si="4"/>
        <v>98020</v>
      </c>
      <c r="J7" s="1">
        <f t="shared" si="5"/>
        <v>872378</v>
      </c>
    </row>
    <row r="8" spans="1:10">
      <c r="A8" s="1" t="s">
        <v>54</v>
      </c>
      <c r="B8" s="1">
        <v>4000</v>
      </c>
      <c r="C8" s="1">
        <v>160</v>
      </c>
      <c r="D8" s="1">
        <f t="shared" si="0"/>
        <v>640000</v>
      </c>
      <c r="E8" s="1">
        <v>25</v>
      </c>
      <c r="F8" s="1">
        <f t="shared" si="1"/>
        <v>160000</v>
      </c>
      <c r="G8" s="1">
        <f t="shared" si="2"/>
        <v>800000</v>
      </c>
      <c r="H8" s="1">
        <f t="shared" si="3"/>
        <v>8000</v>
      </c>
      <c r="I8" s="1">
        <f t="shared" si="4"/>
        <v>80000</v>
      </c>
      <c r="J8" s="1">
        <f t="shared" si="5"/>
        <v>712000</v>
      </c>
    </row>
    <row r="9" spans="1:10">
      <c r="A9" s="1" t="s">
        <v>55</v>
      </c>
      <c r="B9" s="1">
        <v>1500</v>
      </c>
      <c r="C9" s="1">
        <v>270</v>
      </c>
      <c r="D9" s="1">
        <f t="shared" si="0"/>
        <v>405000</v>
      </c>
      <c r="E9" s="1">
        <v>35</v>
      </c>
      <c r="F9" s="1">
        <f t="shared" si="1"/>
        <v>141750</v>
      </c>
      <c r="G9" s="1">
        <f t="shared" si="2"/>
        <v>546750</v>
      </c>
      <c r="H9" s="1">
        <f t="shared" si="3"/>
        <v>5467.5</v>
      </c>
      <c r="I9" s="1">
        <f t="shared" si="4"/>
        <v>54675</v>
      </c>
      <c r="J9" s="1">
        <f t="shared" si="5"/>
        <v>486607.5</v>
      </c>
    </row>
    <row r="10" spans="1:10">
      <c r="A10" s="1" t="s">
        <v>56</v>
      </c>
      <c r="B10" s="1">
        <v>4400</v>
      </c>
      <c r="C10" s="1">
        <v>185</v>
      </c>
      <c r="D10" s="1">
        <f t="shared" si="0"/>
        <v>814000</v>
      </c>
      <c r="E10" s="1">
        <v>28</v>
      </c>
      <c r="F10" s="1">
        <f t="shared" si="1"/>
        <v>227920</v>
      </c>
      <c r="G10" s="1">
        <f t="shared" si="2"/>
        <v>1041920</v>
      </c>
      <c r="H10" s="1">
        <f t="shared" si="3"/>
        <v>10419.200000000001</v>
      </c>
      <c r="I10" s="1">
        <f t="shared" si="4"/>
        <v>104192</v>
      </c>
      <c r="J10" s="1">
        <f t="shared" si="5"/>
        <v>927308.80000000005</v>
      </c>
    </row>
    <row r="11" spans="1:10">
      <c r="A11" s="1" t="s">
        <v>57</v>
      </c>
      <c r="B11" s="1">
        <v>2700</v>
      </c>
      <c r="C11" s="1">
        <v>196</v>
      </c>
      <c r="D11" s="1">
        <f t="shared" si="0"/>
        <v>529200</v>
      </c>
      <c r="E11" s="1">
        <v>30</v>
      </c>
      <c r="F11" s="1">
        <f t="shared" si="1"/>
        <v>158760</v>
      </c>
      <c r="G11" s="1">
        <f t="shared" si="2"/>
        <v>687960</v>
      </c>
      <c r="H11" s="1">
        <f t="shared" si="3"/>
        <v>6879.6</v>
      </c>
      <c r="I11" s="1">
        <f t="shared" si="4"/>
        <v>68796</v>
      </c>
      <c r="J11" s="1">
        <f t="shared" si="5"/>
        <v>612284.4</v>
      </c>
    </row>
    <row r="12" spans="1:10">
      <c r="A12" s="1" t="s">
        <v>58</v>
      </c>
      <c r="B12" s="1">
        <v>4307</v>
      </c>
      <c r="C12" s="1">
        <v>200</v>
      </c>
      <c r="D12" s="1">
        <f t="shared" si="0"/>
        <v>861400</v>
      </c>
      <c r="E12" s="1">
        <v>30</v>
      </c>
      <c r="F12" s="1">
        <f t="shared" si="1"/>
        <v>258420</v>
      </c>
      <c r="G12" s="1">
        <f t="shared" si="2"/>
        <v>1119820</v>
      </c>
      <c r="H12" s="1">
        <f t="shared" si="3"/>
        <v>11198.2</v>
      </c>
      <c r="I12" s="1">
        <f t="shared" si="4"/>
        <v>111982</v>
      </c>
      <c r="J12" s="1">
        <f t="shared" si="5"/>
        <v>996639.8</v>
      </c>
    </row>
    <row r="13" spans="1:10">
      <c r="A13" s="1" t="s">
        <v>59</v>
      </c>
      <c r="B13" s="1">
        <v>2650</v>
      </c>
      <c r="C13" s="1">
        <v>186</v>
      </c>
      <c r="D13" s="1">
        <f t="shared" si="0"/>
        <v>492900</v>
      </c>
      <c r="E13" s="1">
        <v>25</v>
      </c>
      <c r="F13" s="1">
        <f t="shared" si="1"/>
        <v>123225</v>
      </c>
      <c r="G13" s="1">
        <f t="shared" si="2"/>
        <v>616125</v>
      </c>
      <c r="H13" s="1">
        <f t="shared" si="3"/>
        <v>6161.25</v>
      </c>
      <c r="I13" s="1">
        <f t="shared" si="4"/>
        <v>61612.5</v>
      </c>
      <c r="J13" s="1">
        <f t="shared" si="5"/>
        <v>548351.25</v>
      </c>
    </row>
    <row r="14" spans="1:10">
      <c r="A14" s="1" t="s">
        <v>60</v>
      </c>
      <c r="B14" s="1">
        <v>2540</v>
      </c>
      <c r="C14" s="1">
        <v>287</v>
      </c>
      <c r="D14" s="1">
        <f t="shared" si="0"/>
        <v>728980</v>
      </c>
      <c r="E14" s="1">
        <v>30</v>
      </c>
      <c r="F14" s="1">
        <f t="shared" si="1"/>
        <v>218694</v>
      </c>
      <c r="G14" s="1">
        <f t="shared" si="2"/>
        <v>947674</v>
      </c>
      <c r="H14" s="1">
        <f t="shared" si="3"/>
        <v>9476.74</v>
      </c>
      <c r="I14" s="1">
        <f t="shared" si="4"/>
        <v>94767.400000000009</v>
      </c>
      <c r="J14" s="1">
        <f t="shared" si="5"/>
        <v>843429.86</v>
      </c>
    </row>
    <row r="15" spans="1:10">
      <c r="A15" s="1" t="s">
        <v>61</v>
      </c>
      <c r="B15" s="1">
        <v>1800</v>
      </c>
      <c r="C15" s="1">
        <v>285</v>
      </c>
      <c r="D15" s="1">
        <f t="shared" si="0"/>
        <v>513000</v>
      </c>
      <c r="E15" s="1">
        <v>35</v>
      </c>
      <c r="F15" s="1">
        <f t="shared" si="1"/>
        <v>179550</v>
      </c>
      <c r="G15" s="1">
        <f t="shared" si="2"/>
        <v>692550</v>
      </c>
      <c r="H15" s="1">
        <f t="shared" si="3"/>
        <v>6925.5</v>
      </c>
      <c r="I15" s="1">
        <f t="shared" si="4"/>
        <v>69255</v>
      </c>
      <c r="J15" s="1">
        <f t="shared" si="5"/>
        <v>616369.5</v>
      </c>
    </row>
    <row r="16" spans="1:10">
      <c r="A16" s="1" t="s">
        <v>62</v>
      </c>
      <c r="B16" s="1">
        <v>5000</v>
      </c>
      <c r="C16" s="1">
        <v>400</v>
      </c>
      <c r="D16" s="1">
        <f t="shared" si="0"/>
        <v>2000000</v>
      </c>
      <c r="E16" s="1">
        <v>40</v>
      </c>
      <c r="F16" s="1">
        <f t="shared" si="1"/>
        <v>800000</v>
      </c>
      <c r="G16" s="1">
        <f t="shared" si="2"/>
        <v>2800000</v>
      </c>
      <c r="H16" s="1">
        <f t="shared" si="3"/>
        <v>28000</v>
      </c>
      <c r="I16" s="1">
        <f t="shared" si="4"/>
        <v>280000</v>
      </c>
      <c r="J16" s="1">
        <f t="shared" si="5"/>
        <v>2492000</v>
      </c>
    </row>
    <row r="17" spans="1:10">
      <c r="A17" s="1" t="s">
        <v>63</v>
      </c>
      <c r="B17" s="1">
        <f>SUM(B2:B16)</f>
        <v>49197</v>
      </c>
      <c r="C17" s="1">
        <f>SUM(C2:C16)</f>
        <v>3384</v>
      </c>
      <c r="D17" s="1">
        <f>SUM(D2:D16)</f>
        <v>11080980</v>
      </c>
      <c r="E17" s="1">
        <f>SUM(E2:E16)</f>
        <v>458</v>
      </c>
      <c r="F17" s="1">
        <f>SUM(F2:F16)</f>
        <v>3497144</v>
      </c>
      <c r="G17" s="1">
        <f t="shared" si="2"/>
        <v>14578124</v>
      </c>
      <c r="H17" s="1">
        <f t="shared" si="3"/>
        <v>145781.24</v>
      </c>
      <c r="I17" s="1">
        <f t="shared" si="4"/>
        <v>1457812.4000000001</v>
      </c>
      <c r="J17" s="1">
        <f t="shared" si="5"/>
        <v>12974530.359999999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E8" sqref="E8"/>
    </sheetView>
  </sheetViews>
  <sheetFormatPr defaultRowHeight="15"/>
  <cols>
    <col min="1" max="1" width="15.85546875" customWidth="1"/>
    <col min="4" max="4" width="11.42578125" customWidth="1"/>
    <col min="5" max="5" width="19" customWidth="1"/>
  </cols>
  <sheetData>
    <row r="1" spans="1:5">
      <c r="A1" s="13" t="s">
        <v>82</v>
      </c>
      <c r="B1" s="15" t="s">
        <v>83</v>
      </c>
      <c r="C1" s="16"/>
      <c r="D1" s="17"/>
      <c r="E1" s="18" t="s">
        <v>92</v>
      </c>
    </row>
    <row r="2" spans="1:5">
      <c r="A2" s="14"/>
      <c r="B2" t="s">
        <v>84</v>
      </c>
      <c r="C2" s="1" t="s">
        <v>85</v>
      </c>
      <c r="D2" t="s">
        <v>86</v>
      </c>
      <c r="E2" s="19"/>
    </row>
    <row r="3" spans="1:5">
      <c r="A3" s="1" t="s">
        <v>87</v>
      </c>
      <c r="B3" s="1">
        <v>1200</v>
      </c>
      <c r="C3" s="1">
        <v>8500</v>
      </c>
      <c r="D3" s="1">
        <v>9000</v>
      </c>
      <c r="E3" s="1">
        <f>B3+C3+D3</f>
        <v>18700</v>
      </c>
    </row>
    <row r="4" spans="1:5">
      <c r="A4" s="1" t="s">
        <v>89</v>
      </c>
      <c r="B4" s="1">
        <v>1500</v>
      </c>
      <c r="C4" s="1">
        <v>7500</v>
      </c>
      <c r="D4" s="1">
        <v>7000</v>
      </c>
      <c r="E4" s="1">
        <f>B4+C4+D4</f>
        <v>16000</v>
      </c>
    </row>
    <row r="5" spans="1:5">
      <c r="A5" s="1" t="s">
        <v>88</v>
      </c>
      <c r="B5" s="1">
        <v>1800</v>
      </c>
      <c r="C5" s="1">
        <v>6000</v>
      </c>
      <c r="D5" s="1">
        <v>3500</v>
      </c>
      <c r="E5" s="1">
        <f>B5+C5+D5</f>
        <v>11300</v>
      </c>
    </row>
    <row r="6" spans="1:5">
      <c r="A6" s="1" t="s">
        <v>90</v>
      </c>
      <c r="B6" s="1">
        <v>1300</v>
      </c>
      <c r="C6" s="1">
        <v>8300</v>
      </c>
      <c r="D6" s="1">
        <v>4000</v>
      </c>
      <c r="E6" s="1">
        <f>B6+C6+D6</f>
        <v>13600</v>
      </c>
    </row>
    <row r="7" spans="1:5">
      <c r="A7" s="1" t="s">
        <v>91</v>
      </c>
      <c r="B7" s="1">
        <v>7500</v>
      </c>
      <c r="C7" s="1">
        <v>5000</v>
      </c>
      <c r="D7" s="1">
        <v>10000</v>
      </c>
      <c r="E7" s="1">
        <f>B7+C7+D7</f>
        <v>22500</v>
      </c>
    </row>
  </sheetData>
  <mergeCells count="3">
    <mergeCell ref="A1:A2"/>
    <mergeCell ref="B1:D1"/>
    <mergeCell ref="E1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Задание 27</vt:lpstr>
      <vt:lpstr>Задание 36</vt:lpstr>
      <vt:lpstr>Задание 40</vt:lpstr>
      <vt:lpstr>Заданиее 41</vt:lpstr>
      <vt:lpstr>Лист1</vt:lpstr>
      <vt:lpstr>Задание 42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Бекбай</cp:lastModifiedBy>
  <dcterms:created xsi:type="dcterms:W3CDTF">2017-04-25T17:16:30Z</dcterms:created>
  <dcterms:modified xsi:type="dcterms:W3CDTF">2016-07-24T06:07:03Z</dcterms:modified>
</cp:coreProperties>
</file>