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Обменный пункт" sheetId="4" r:id="rId1"/>
    <sheet name="32" sheetId="6" r:id="rId2"/>
    <sheet name="35" sheetId="8" r:id="rId3"/>
    <sheet name="37" sheetId="9" r:id="rId4"/>
  </sheets>
  <calcPr calcId="125725"/>
</workbook>
</file>

<file path=xl/calcChain.xml><?xml version="1.0" encoding="utf-8"?>
<calcChain xmlns="http://schemas.openxmlformats.org/spreadsheetml/2006/main">
  <c r="E4" i="9"/>
  <c r="E5"/>
  <c r="E6"/>
  <c r="E7"/>
  <c r="E8"/>
  <c r="E9"/>
  <c r="E3"/>
  <c r="D11"/>
  <c r="D12" s="1"/>
  <c r="D10"/>
  <c r="C10"/>
  <c r="C11" s="1"/>
  <c r="C12" s="1"/>
  <c r="B10"/>
  <c r="B11" s="1"/>
  <c r="B12" s="1"/>
  <c r="B7" i="8"/>
  <c r="C7"/>
  <c r="D7"/>
  <c r="E4"/>
  <c r="E5"/>
  <c r="E6"/>
  <c r="E3"/>
  <c r="E7" s="1"/>
  <c r="C12" i="6"/>
  <c r="D12"/>
  <c r="E12"/>
  <c r="F12"/>
  <c r="B12"/>
  <c r="C10"/>
  <c r="C11" s="1"/>
  <c r="D10"/>
  <c r="D11" s="1"/>
  <c r="E10"/>
  <c r="E11" s="1"/>
  <c r="F10"/>
  <c r="F11" s="1"/>
  <c r="B10"/>
  <c r="B11" s="1"/>
  <c r="F8" i="4"/>
</calcChain>
</file>

<file path=xl/sharedStrings.xml><?xml version="1.0" encoding="utf-8"?>
<sst xmlns="http://schemas.openxmlformats.org/spreadsheetml/2006/main" count="49" uniqueCount="48">
  <si>
    <t>Итого</t>
  </si>
  <si>
    <t>А</t>
  </si>
  <si>
    <t>В</t>
  </si>
  <si>
    <t>С</t>
  </si>
  <si>
    <t>Обенный пункт</t>
  </si>
  <si>
    <t>Курс $</t>
  </si>
  <si>
    <t>Сумма в $</t>
  </si>
  <si>
    <t>Сумма в сомах</t>
  </si>
  <si>
    <t>Чуйская</t>
  </si>
  <si>
    <t>Ошская</t>
  </si>
  <si>
    <t>Талаская</t>
  </si>
  <si>
    <t>Нарынская</t>
  </si>
  <si>
    <t>Иссыу-Кульская</t>
  </si>
  <si>
    <t xml:space="preserve">Баткенская </t>
  </si>
  <si>
    <t>Жалал- Абадская</t>
  </si>
  <si>
    <t>Всего в Кыргызстане</t>
  </si>
  <si>
    <t>Экологическая ситуация в Кыргызстан: загрязнение воздуха от стационарных источника</t>
  </si>
  <si>
    <t>Число источников выбросов всредных атмосферу (ед)</t>
  </si>
  <si>
    <t>Всего отходных вредных веществ от всех стационардых источников (т/год)</t>
  </si>
  <si>
    <t>Из них поступает на очистые сооружения (т/год)</t>
  </si>
  <si>
    <t>Из поступивших на отчистные сооружения уловлено и обезврежено</t>
  </si>
  <si>
    <t>Всего попадает в атмосферу</t>
  </si>
  <si>
    <t>Сиредний показатель</t>
  </si>
  <si>
    <t>МАКС</t>
  </si>
  <si>
    <t>Количество видеодисков компании "Меломан"</t>
  </si>
  <si>
    <t>Боевики</t>
  </si>
  <si>
    <t>Мелодрамы</t>
  </si>
  <si>
    <t>Детективы</t>
  </si>
  <si>
    <t>Ужасы</t>
  </si>
  <si>
    <t>Расходы</t>
  </si>
  <si>
    <t>День недели</t>
  </si>
  <si>
    <t>Питание</t>
  </si>
  <si>
    <t>Транспорт</t>
  </si>
  <si>
    <t>Интернет</t>
  </si>
  <si>
    <t>Понидельник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</si>
  <si>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</si>
  <si>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</si>
  <si>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</si>
  <si>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</si>
  <si>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</si>
  <si>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</si>
  <si>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2016 г.</t>
  </si>
  <si>
    <t>2015 г.</t>
  </si>
  <si>
    <t>2014 г.</t>
  </si>
  <si>
    <t>Общая сумма</t>
  </si>
  <si>
    <t>итого месяц</t>
  </si>
  <si>
    <t>итого года</t>
  </si>
  <si>
    <t>Общая сумма по дням</t>
  </si>
</sst>
</file>

<file path=xl/styles.xml><?xml version="1.0" encoding="utf-8"?>
<styleSheet xmlns="http://schemas.openxmlformats.org/spreadsheetml/2006/main">
  <numFmts count="2">
    <numFmt numFmtId="166" formatCode="#,##0.00\ [$сом-440];[Red]#,##0.00\ [$сом-440]"/>
    <numFmt numFmtId="167" formatCode="[$$-409]#,##0.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left" textRotation="90" wrapText="1"/>
    </xf>
    <xf numFmtId="0" fontId="0" fillId="0" borderId="1" xfId="0" applyBorder="1" applyAlignment="1">
      <alignment textRotation="90" wrapText="1"/>
    </xf>
    <xf numFmtId="0" fontId="0" fillId="0" borderId="0" xfId="0" applyAlignment="1">
      <alignment horizontal="right" vertical="top"/>
    </xf>
    <xf numFmtId="0" fontId="0" fillId="0" borderId="0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8"/>
  <sheetViews>
    <sheetView workbookViewId="0">
      <selection activeCell="I10" sqref="I10"/>
    </sheetView>
  </sheetViews>
  <sheetFormatPr defaultRowHeight="15"/>
  <cols>
    <col min="5" max="6" width="18" customWidth="1"/>
  </cols>
  <sheetData>
    <row r="3" spans="3:6">
      <c r="C3" s="1"/>
      <c r="D3" s="2" t="s">
        <v>1</v>
      </c>
      <c r="E3" s="2" t="s">
        <v>2</v>
      </c>
      <c r="F3" s="2" t="s">
        <v>3</v>
      </c>
    </row>
    <row r="4" spans="3:6">
      <c r="C4" s="2">
        <v>1</v>
      </c>
      <c r="D4" s="1"/>
      <c r="E4" s="15" t="s">
        <v>4</v>
      </c>
      <c r="F4" s="16"/>
    </row>
    <row r="5" spans="3:6">
      <c r="C5" s="2">
        <v>2</v>
      </c>
      <c r="D5" s="1"/>
      <c r="E5" s="17"/>
      <c r="F5" s="18"/>
    </row>
    <row r="6" spans="3:6">
      <c r="C6" s="2">
        <v>3</v>
      </c>
      <c r="D6" s="1"/>
      <c r="E6" s="5" t="s">
        <v>5</v>
      </c>
      <c r="F6" s="6">
        <v>67.900000000000006</v>
      </c>
    </row>
    <row r="7" spans="3:6">
      <c r="C7" s="2">
        <v>4</v>
      </c>
      <c r="D7" s="1"/>
      <c r="E7" s="4" t="s">
        <v>6</v>
      </c>
      <c r="F7" s="7">
        <v>55</v>
      </c>
    </row>
    <row r="8" spans="3:6">
      <c r="C8" s="2">
        <v>5</v>
      </c>
      <c r="D8" s="1"/>
      <c r="E8" s="3" t="s">
        <v>7</v>
      </c>
      <c r="F8" s="6">
        <f>F6*F7</f>
        <v>3734.5000000000005</v>
      </c>
    </row>
  </sheetData>
  <mergeCells count="2">
    <mergeCell ref="E4:F4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K17" sqref="K17"/>
    </sheetView>
  </sheetViews>
  <sheetFormatPr defaultRowHeight="15"/>
  <cols>
    <col min="1" max="1" width="24.85546875" customWidth="1"/>
    <col min="2" max="2" width="14.7109375" customWidth="1"/>
    <col min="3" max="3" width="20.5703125" customWidth="1"/>
    <col min="4" max="4" width="14.28515625" customWidth="1"/>
    <col min="5" max="5" width="14.5703125" customWidth="1"/>
    <col min="6" max="6" width="14.28515625" customWidth="1"/>
  </cols>
  <sheetData>
    <row r="1" spans="1:7" ht="27.75" customHeight="1">
      <c r="A1" s="17" t="s">
        <v>16</v>
      </c>
      <c r="B1" s="19"/>
      <c r="C1" s="19"/>
      <c r="D1" s="19"/>
      <c r="E1" s="19"/>
      <c r="F1" s="18"/>
    </row>
    <row r="2" spans="1:7" ht="82.5" customHeight="1">
      <c r="A2" s="1"/>
      <c r="B2" s="8" t="s">
        <v>17</v>
      </c>
      <c r="C2" s="9" t="s">
        <v>18</v>
      </c>
      <c r="D2" s="9" t="s">
        <v>19</v>
      </c>
      <c r="E2" s="9" t="s">
        <v>20</v>
      </c>
      <c r="F2" s="8" t="s">
        <v>21</v>
      </c>
      <c r="G2" s="10"/>
    </row>
    <row r="3" spans="1:7">
      <c r="A3" s="1" t="s">
        <v>8</v>
      </c>
      <c r="B3" s="1">
        <v>4183</v>
      </c>
      <c r="C3" s="1">
        <v>18137</v>
      </c>
      <c r="D3" s="1">
        <v>13731</v>
      </c>
      <c r="E3" s="1">
        <v>13381</v>
      </c>
      <c r="F3" s="1">
        <v>4756</v>
      </c>
    </row>
    <row r="4" spans="1:7">
      <c r="A4" s="1" t="s">
        <v>9</v>
      </c>
      <c r="B4" s="1">
        <v>4625</v>
      </c>
      <c r="C4" s="1">
        <v>6246</v>
      </c>
      <c r="D4" s="1">
        <v>29699</v>
      </c>
      <c r="E4" s="1">
        <v>28591</v>
      </c>
      <c r="F4" s="1">
        <v>31654</v>
      </c>
    </row>
    <row r="5" spans="1:7">
      <c r="A5" s="1" t="s">
        <v>10</v>
      </c>
      <c r="B5" s="1">
        <v>1452</v>
      </c>
      <c r="C5" s="1">
        <v>16653</v>
      </c>
      <c r="D5" s="1">
        <v>9346</v>
      </c>
      <c r="E5" s="1">
        <v>9177</v>
      </c>
      <c r="F5" s="1">
        <v>7475</v>
      </c>
    </row>
    <row r="6" spans="1:7">
      <c r="A6" s="1" t="s">
        <v>11</v>
      </c>
      <c r="B6" s="1">
        <v>3858</v>
      </c>
      <c r="C6" s="1">
        <v>46171</v>
      </c>
      <c r="D6" s="1">
        <v>41523</v>
      </c>
      <c r="E6" s="1">
        <v>4589</v>
      </c>
      <c r="F6" s="1">
        <v>5582</v>
      </c>
    </row>
    <row r="7" spans="1:7">
      <c r="A7" s="1" t="s">
        <v>12</v>
      </c>
      <c r="B7" s="1">
        <v>5500</v>
      </c>
      <c r="C7" s="1">
        <v>148261</v>
      </c>
      <c r="D7" s="1">
        <v>116988</v>
      </c>
      <c r="E7" s="1">
        <v>112123</v>
      </c>
      <c r="F7" s="1">
        <v>36137</v>
      </c>
    </row>
    <row r="8" spans="1:7">
      <c r="A8" s="1" t="s">
        <v>13</v>
      </c>
      <c r="B8" s="1">
        <v>811</v>
      </c>
      <c r="C8" s="1">
        <v>10358</v>
      </c>
      <c r="D8" s="1">
        <v>708</v>
      </c>
      <c r="E8" s="1">
        <v>623</v>
      </c>
      <c r="F8" s="1">
        <v>9735</v>
      </c>
    </row>
    <row r="9" spans="1:7">
      <c r="A9" s="1" t="s">
        <v>14</v>
      </c>
      <c r="B9" s="1">
        <v>5617</v>
      </c>
      <c r="C9" s="1">
        <v>121151</v>
      </c>
      <c r="D9" s="1">
        <v>68310</v>
      </c>
      <c r="E9" s="1">
        <v>66155</v>
      </c>
      <c r="F9" s="1">
        <v>54996</v>
      </c>
    </row>
    <row r="10" spans="1:7">
      <c r="A10" s="1" t="s">
        <v>15</v>
      </c>
      <c r="B10" s="1">
        <f>SUM(B3:B9)</f>
        <v>26046</v>
      </c>
      <c r="C10" s="1">
        <f t="shared" ref="C10:F10" si="0">SUM(C3:C9)</f>
        <v>366977</v>
      </c>
      <c r="D10" s="1">
        <f t="shared" si="0"/>
        <v>280305</v>
      </c>
      <c r="E10" s="1">
        <f t="shared" si="0"/>
        <v>234639</v>
      </c>
      <c r="F10" s="1">
        <f t="shared" si="0"/>
        <v>150335</v>
      </c>
    </row>
    <row r="11" spans="1:7">
      <c r="A11" s="1" t="s">
        <v>22</v>
      </c>
      <c r="B11" s="12">
        <f>B10/7</f>
        <v>3720.8571428571427</v>
      </c>
      <c r="C11" s="12">
        <f t="shared" ref="C11:F11" si="1">C10/7</f>
        <v>52425.285714285717</v>
      </c>
      <c r="D11" s="12">
        <f t="shared" si="1"/>
        <v>40043.571428571428</v>
      </c>
      <c r="E11" s="12">
        <f t="shared" si="1"/>
        <v>33519.857142857145</v>
      </c>
      <c r="F11" s="12">
        <f t="shared" si="1"/>
        <v>21476.428571428572</v>
      </c>
    </row>
    <row r="12" spans="1:7">
      <c r="A12" s="1" t="s">
        <v>23</v>
      </c>
      <c r="B12" s="1">
        <f>MAX(B3:B9)</f>
        <v>5617</v>
      </c>
      <c r="C12" s="1">
        <f t="shared" ref="C12:F12" si="2">MAX(C3:C9)</f>
        <v>148261</v>
      </c>
      <c r="D12" s="1">
        <f t="shared" si="2"/>
        <v>116988</v>
      </c>
      <c r="E12" s="1">
        <f t="shared" si="2"/>
        <v>112123</v>
      </c>
      <c r="F12" s="1">
        <f t="shared" si="2"/>
        <v>54996</v>
      </c>
    </row>
    <row r="13" spans="1:7">
      <c r="A13" s="11"/>
      <c r="B13" s="11"/>
      <c r="C13" s="11"/>
      <c r="D13" s="11"/>
      <c r="E13" s="11"/>
      <c r="F13" s="1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E7"/>
    </sheetView>
  </sheetViews>
  <sheetFormatPr defaultRowHeight="15"/>
  <cols>
    <col min="1" max="1" width="18.140625" customWidth="1"/>
    <col min="2" max="2" width="18" customWidth="1"/>
    <col min="3" max="3" width="18.7109375" customWidth="1"/>
    <col min="4" max="4" width="18" customWidth="1"/>
  </cols>
  <sheetData>
    <row r="1" spans="1:5">
      <c r="A1" s="20" t="s">
        <v>24</v>
      </c>
      <c r="B1" s="21"/>
      <c r="C1" s="21"/>
      <c r="D1" s="22"/>
    </row>
    <row r="2" spans="1:5">
      <c r="A2" s="1"/>
      <c r="B2" s="1" t="s">
        <v>43</v>
      </c>
      <c r="C2" s="1" t="s">
        <v>42</v>
      </c>
      <c r="D2" s="1" t="s">
        <v>41</v>
      </c>
      <c r="E2" s="1" t="s">
        <v>0</v>
      </c>
    </row>
    <row r="3" spans="1:5">
      <c r="A3" s="1" t="s">
        <v>25</v>
      </c>
      <c r="B3" s="1">
        <v>2500</v>
      </c>
      <c r="C3" s="1">
        <v>3500</v>
      </c>
      <c r="D3" s="1">
        <v>4500</v>
      </c>
      <c r="E3" s="1">
        <f>B3+C3+D3</f>
        <v>10500</v>
      </c>
    </row>
    <row r="4" spans="1:5">
      <c r="A4" s="1" t="s">
        <v>26</v>
      </c>
      <c r="B4" s="1">
        <v>1500</v>
      </c>
      <c r="C4" s="1">
        <v>2500</v>
      </c>
      <c r="D4" s="1">
        <v>3500</v>
      </c>
      <c r="E4" s="1">
        <f t="shared" ref="E4:E6" si="0">B4+C4+D4</f>
        <v>7500</v>
      </c>
    </row>
    <row r="5" spans="1:5">
      <c r="A5" s="1" t="s">
        <v>27</v>
      </c>
      <c r="B5" s="1">
        <v>1000</v>
      </c>
      <c r="C5" s="1">
        <v>2000</v>
      </c>
      <c r="D5" s="1">
        <v>3000</v>
      </c>
      <c r="E5" s="1">
        <f t="shared" si="0"/>
        <v>6000</v>
      </c>
    </row>
    <row r="6" spans="1:5">
      <c r="A6" s="1" t="s">
        <v>28</v>
      </c>
      <c r="B6" s="1">
        <v>100</v>
      </c>
      <c r="C6" s="1">
        <v>200</v>
      </c>
      <c r="D6" s="1">
        <v>300</v>
      </c>
      <c r="E6" s="1">
        <f t="shared" si="0"/>
        <v>600</v>
      </c>
    </row>
    <row r="7" spans="1:5">
      <c r="A7" s="13" t="s">
        <v>0</v>
      </c>
      <c r="B7" s="1">
        <f>SUM(B3:B6)</f>
        <v>5100</v>
      </c>
      <c r="C7" s="1">
        <f>SUM(C3:C6)</f>
        <v>8200</v>
      </c>
      <c r="D7" s="1">
        <f>SUM(D3:D6)</f>
        <v>11300</v>
      </c>
      <c r="E7" s="1">
        <f>SUM(E3:E6)</f>
        <v>24600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2" sqref="D12"/>
    </sheetView>
  </sheetViews>
  <sheetFormatPr defaultRowHeight="15"/>
  <cols>
    <col min="1" max="1" width="24.5703125" customWidth="1"/>
    <col min="2" max="2" width="14.42578125" customWidth="1"/>
    <col min="3" max="3" width="14" customWidth="1"/>
    <col min="4" max="4" width="13.85546875" customWidth="1"/>
  </cols>
  <sheetData>
    <row r="1" spans="1:5">
      <c r="A1" s="23" t="s">
        <v>30</v>
      </c>
      <c r="B1" s="17" t="s">
        <v>29</v>
      </c>
      <c r="C1" s="19"/>
      <c r="D1" s="18"/>
      <c r="E1" s="1"/>
    </row>
    <row r="2" spans="1:5" ht="45" customHeight="1">
      <c r="A2" s="24"/>
      <c r="B2" s="1" t="s">
        <v>31</v>
      </c>
      <c r="C2" s="1" t="s">
        <v>32</v>
      </c>
      <c r="D2" s="1" t="s">
        <v>33</v>
      </c>
      <c r="E2" s="14" t="s">
        <v>47</v>
      </c>
    </row>
    <row r="3" spans="1:5">
      <c r="A3" s="1" t="s">
        <v>34</v>
      </c>
      <c r="B3" s="1">
        <v>450</v>
      </c>
      <c r="C3" s="1">
        <v>40</v>
      </c>
      <c r="D3" s="1">
        <v>5</v>
      </c>
      <c r="E3" s="1">
        <f>B3+C3+D3</f>
        <v>495</v>
      </c>
    </row>
    <row r="4" spans="1:5">
      <c r="A4" s="1" t="s">
        <v>35</v>
      </c>
      <c r="B4" s="1">
        <v>400</v>
      </c>
      <c r="C4" s="1">
        <v>20</v>
      </c>
      <c r="D4" s="1">
        <v>5</v>
      </c>
      <c r="E4" s="1">
        <f t="shared" ref="E4:E9" si="0">B4+C4+D4</f>
        <v>425</v>
      </c>
    </row>
    <row r="5" spans="1:5">
      <c r="A5" s="1" t="s">
        <v>36</v>
      </c>
      <c r="B5" s="1">
        <v>450</v>
      </c>
      <c r="C5" s="1">
        <v>40</v>
      </c>
      <c r="D5" s="1">
        <v>5</v>
      </c>
      <c r="E5" s="1">
        <f t="shared" si="0"/>
        <v>495</v>
      </c>
    </row>
    <row r="6" spans="1:5">
      <c r="A6" s="1" t="s">
        <v>37</v>
      </c>
      <c r="B6" s="1">
        <v>400</v>
      </c>
      <c r="C6" s="1">
        <v>20</v>
      </c>
      <c r="D6" s="1">
        <v>5</v>
      </c>
      <c r="E6" s="1">
        <f t="shared" si="0"/>
        <v>425</v>
      </c>
    </row>
    <row r="7" spans="1:5">
      <c r="A7" s="1" t="s">
        <v>38</v>
      </c>
      <c r="B7" s="1">
        <v>450</v>
      </c>
      <c r="C7" s="1">
        <v>40</v>
      </c>
      <c r="D7" s="1">
        <v>5</v>
      </c>
      <c r="E7" s="1">
        <f t="shared" si="0"/>
        <v>495</v>
      </c>
    </row>
    <row r="8" spans="1:5">
      <c r="A8" s="1" t="s">
        <v>39</v>
      </c>
      <c r="B8" s="1">
        <v>420</v>
      </c>
      <c r="C8" s="1">
        <v>20</v>
      </c>
      <c r="D8" s="1">
        <v>5</v>
      </c>
      <c r="E8" s="1">
        <f t="shared" si="0"/>
        <v>445</v>
      </c>
    </row>
    <row r="9" spans="1:5">
      <c r="A9" s="1" t="s">
        <v>40</v>
      </c>
      <c r="B9" s="1">
        <v>400</v>
      </c>
      <c r="C9" s="1">
        <v>0</v>
      </c>
      <c r="D9" s="1">
        <v>5</v>
      </c>
      <c r="E9" s="1">
        <f t="shared" si="0"/>
        <v>405</v>
      </c>
    </row>
    <row r="10" spans="1:5">
      <c r="A10" s="1" t="s">
        <v>44</v>
      </c>
      <c r="B10" s="1">
        <f>SUM(B3:B9)</f>
        <v>2970</v>
      </c>
      <c r="C10" s="1">
        <f>SUM(C3:C9)</f>
        <v>180</v>
      </c>
      <c r="D10" s="1">
        <f>SUM(D3:D9)</f>
        <v>35</v>
      </c>
      <c r="E10" s="1"/>
    </row>
    <row r="11" spans="1:5">
      <c r="A11" s="1" t="s">
        <v>45</v>
      </c>
      <c r="B11" s="1">
        <f>B10*4+2</f>
        <v>11882</v>
      </c>
      <c r="C11" s="1">
        <f t="shared" ref="C11:D11" si="1">C10*4+2</f>
        <v>722</v>
      </c>
      <c r="D11" s="1">
        <f t="shared" si="1"/>
        <v>142</v>
      </c>
      <c r="E11" s="1"/>
    </row>
    <row r="12" spans="1:5">
      <c r="A12" s="1" t="s">
        <v>46</v>
      </c>
      <c r="B12" s="1">
        <f>B11*12</f>
        <v>142584</v>
      </c>
      <c r="C12" s="1">
        <f t="shared" ref="C12:D12" si="2">C11*12</f>
        <v>8664</v>
      </c>
      <c r="D12" s="1">
        <f t="shared" si="2"/>
        <v>1704</v>
      </c>
      <c r="E12" s="1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Обменный пункт</vt:lpstr>
      <vt:lpstr>32</vt:lpstr>
      <vt:lpstr>35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2017-05-25T16:19:01Z</dcterms:modified>
</cp:coreProperties>
</file>