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480" windowHeight="6030" activeTab="3"/>
  </bookViews>
  <sheets>
    <sheet name="75" sheetId="1" r:id="rId1"/>
    <sheet name="76" sheetId="2" r:id="rId2"/>
    <sheet name="77" sheetId="3" r:id="rId3"/>
    <sheet name="79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/>
  <c r="C6" i="4" l="1"/>
  <c r="C7" s="1"/>
  <c r="C8" s="1"/>
  <c r="D6"/>
  <c r="D7" s="1"/>
  <c r="D8" s="1"/>
  <c r="E6"/>
  <c r="E7" s="1"/>
  <c r="E8" s="1"/>
  <c r="F6"/>
  <c r="F7" s="1"/>
  <c r="F8" s="1"/>
  <c r="G6"/>
  <c r="G7" s="1"/>
  <c r="G8" s="1"/>
  <c r="B6"/>
  <c r="B7" s="1"/>
  <c r="B8" s="1"/>
  <c r="H3" i="3"/>
  <c r="G5"/>
  <c r="G6"/>
  <c r="G7"/>
  <c r="G8"/>
  <c r="G9"/>
  <c r="G10"/>
  <c r="G11"/>
  <c r="G4"/>
  <c r="G3"/>
  <c r="F12"/>
  <c r="E12"/>
  <c r="D12"/>
  <c r="C12"/>
  <c r="B12"/>
  <c r="L12" i="2"/>
  <c r="L13"/>
  <c r="L11"/>
  <c r="L10"/>
  <c r="L9"/>
  <c r="L8"/>
  <c r="J8"/>
  <c r="K8" s="1"/>
  <c r="J9"/>
  <c r="K9" s="1"/>
  <c r="J10"/>
  <c r="K10" s="1"/>
  <c r="J11"/>
  <c r="K11" s="1"/>
  <c r="J12"/>
  <c r="K12" s="1"/>
  <c r="J13"/>
  <c r="K13" s="1"/>
  <c r="L7"/>
  <c r="L6"/>
  <c r="L5"/>
  <c r="L4"/>
  <c r="K6"/>
  <c r="K7"/>
  <c r="K5"/>
  <c r="K4"/>
  <c r="I5"/>
  <c r="J5"/>
  <c r="J6"/>
  <c r="J7"/>
  <c r="J4"/>
  <c r="I4"/>
</calcChain>
</file>

<file path=xl/sharedStrings.xml><?xml version="1.0" encoding="utf-8"?>
<sst xmlns="http://schemas.openxmlformats.org/spreadsheetml/2006/main" count="54" uniqueCount="54">
  <si>
    <t>Суточный рацион взрослого человека</t>
  </si>
  <si>
    <t>Белки,г</t>
  </si>
  <si>
    <t>Жиры,г</t>
  </si>
  <si>
    <t>Углеводы,г</t>
  </si>
  <si>
    <t>Кальций,мг</t>
  </si>
  <si>
    <t>Фосфор,мг</t>
  </si>
  <si>
    <t>Железо,мг</t>
  </si>
  <si>
    <t>Витамин,мгА</t>
  </si>
  <si>
    <t>Витмин,мгВ1</t>
  </si>
  <si>
    <t>Витамин,мгВ2</t>
  </si>
  <si>
    <t>витамин,мгС</t>
  </si>
  <si>
    <t>ФИО студента</t>
  </si>
  <si>
    <t>Осмонов Б.</t>
  </si>
  <si>
    <t>Асанов А.</t>
  </si>
  <si>
    <t>Бердигулов Н.</t>
  </si>
  <si>
    <t>Усенов Н.</t>
  </si>
  <si>
    <t>Камчыбеков Н.</t>
  </si>
  <si>
    <t>Орозалиев А.</t>
  </si>
  <si>
    <t>Шамудинова Э.</t>
  </si>
  <si>
    <t>Акерова Э.</t>
  </si>
  <si>
    <t>Самиева А.</t>
  </si>
  <si>
    <t>Акерова Ж.</t>
  </si>
  <si>
    <t>Пропущено по неуважительной причине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</si>
  <si>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</si>
  <si>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</si>
  <si>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</si>
  <si>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</si>
  <si>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</si>
  <si>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</si>
  <si>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Среднее кол-во</t>
  </si>
  <si>
    <t>Общее кол-во</t>
  </si>
  <si>
    <t>Макс. кол-во</t>
  </si>
  <si>
    <t>Выданные ссуды, тыс.сом</t>
  </si>
  <si>
    <t>Название банка</t>
  </si>
  <si>
    <t>"Национальный банк КР"</t>
  </si>
  <si>
    <t>"Айыл Банк"</t>
  </si>
  <si>
    <t>"Коммерческий банк Кыргызстан"</t>
  </si>
  <si>
    <t>"Аманбанк"</t>
  </si>
  <si>
    <t>"Оптима Банк"</t>
  </si>
  <si>
    <t>АКБ "Толубай"</t>
  </si>
  <si>
    <t>"РСК Банк"</t>
  </si>
  <si>
    <t>"БТА Банк"</t>
  </si>
  <si>
    <t>"Микрофинансовый Банк Бай-Тушум"</t>
  </si>
  <si>
    <t>Общая сумма за каждый год</t>
  </si>
  <si>
    <t>Сумма ссуд за 5 лет</t>
  </si>
  <si>
    <t>Вклад %</t>
  </si>
  <si>
    <t>Количество преступлений</t>
  </si>
  <si>
    <t>Виды преступных деяний</t>
  </si>
  <si>
    <t>Грабеж</t>
  </si>
  <si>
    <t>Разбой</t>
  </si>
  <si>
    <t>Общее кол-во преступлений</t>
  </si>
  <si>
    <t>Макс. кол-во преступлений</t>
  </si>
  <si>
    <t>Наибольший соверший за год</t>
  </si>
  <si>
    <t>Кража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</si>
</sst>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/>
    <xf numFmtId="0" fontId="0" fillId="0" borderId="1" xfId="0" applyFont="1" applyBorder="1"/>
    <xf numFmtId="9" fontId="0" fillId="0" borderId="1" xfId="1" applyFont="1" applyBorder="1"/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ofPieChart>
        <c:ofPieType val="bar"/>
        <c:varyColors val="1"/>
        <c:ser>
          <c:idx val="0"/>
          <c:order val="0"/>
          <c:cat>
            <c:strRef>
              <c:f>'75'!$A$2:$A$11</c:f>
              <c:strCache>
                <c:ptCount val="10"/>
                <c:pt idx="0">
                  <c:v>Белки,г</c:v>
                </c:pt>
                <c:pt idx="1">
                  <c:v>Жиры,г</c:v>
                </c:pt>
                <c:pt idx="2">
                  <c:v>Углеводы,г</c:v>
                </c:pt>
                <c:pt idx="3">
                  <c:v>Кальций,мг</c:v>
                </c:pt>
                <c:pt idx="4">
                  <c:v>Фосфор,мг</c:v>
                </c:pt>
                <c:pt idx="5">
                  <c:v>Железо,мг</c:v>
                </c:pt>
                <c:pt idx="6">
                  <c:v>Витамин,мгА</c:v>
                </c:pt>
                <c:pt idx="7">
                  <c:v>Витмин,мгВ1</c:v>
                </c:pt>
                <c:pt idx="8">
                  <c:v>Витамин,мгВ2</c:v>
                </c:pt>
                <c:pt idx="9">
                  <c:v>витамин,мгС</c:v>
                </c:pt>
              </c:strCache>
            </c:strRef>
          </c:cat>
          <c:val>
            <c:numRef>
              <c:f>'75'!$B$2:$B$11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>
                  <c:v>114</c:v>
                </c:pt>
                <c:pt idx="6">
                  <c:v>1.5</c:v>
                </c:pt>
                <c:pt idx="7">
                  <c:v>1.7</c:v>
                </c:pt>
                <c:pt idx="8">
                  <c:v>1.2</c:v>
                </c:pt>
                <c:pt idx="9">
                  <c:v>70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'76'!$A$12</c:f>
              <c:strCache>
                <c:ptCount val="1"/>
                <c:pt idx="0">
                  <c:v>Самиева А.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B47-408D-A72D-85D3D87997DD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47-408D-A72D-85D3D87997DD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B47-408D-A72D-85D3D87997DD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47-408D-A72D-85D3D87997DD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B47-408D-A72D-85D3D87997DD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47-408D-A72D-85D3D87997DD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B47-408D-A72D-85D3D87997DD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B47-408D-A72D-85D3D87997DD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B47-408D-A72D-85D3D87997DD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B47-408D-A72D-85D3D87997DD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5B47-408D-A72D-85D3D87997DD}"/>
              </c:ext>
            </c:extLst>
          </c:dPt>
          <c:val>
            <c:numRef>
              <c:f>'76'!$B$12:$L$12</c:f>
              <c:numCache>
                <c:formatCode>General</c:formatCode>
                <c:ptCount val="11"/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20</c:v>
                </c:pt>
                <c:pt idx="9">
                  <c:v>17.149999999999999</c:v>
                </c:pt>
                <c:pt idx="1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CA-4021-9DCD-24AEAD628C22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'76'!$A$13</c:f>
              <c:strCache>
                <c:ptCount val="1"/>
                <c:pt idx="0">
                  <c:v>Акерова Ж.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2C1-4FDA-B6DF-8A6BE0ADED7B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2C1-4FDA-B6DF-8A6BE0ADED7B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2C1-4FDA-B6DF-8A6BE0ADED7B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2C1-4FDA-B6DF-8A6BE0ADED7B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2C1-4FDA-B6DF-8A6BE0ADED7B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2C1-4FDA-B6DF-8A6BE0ADED7B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2C1-4FDA-B6DF-8A6BE0ADED7B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2C1-4FDA-B6DF-8A6BE0ADED7B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2C1-4FDA-B6DF-8A6BE0ADED7B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2C1-4FDA-B6DF-8A6BE0ADED7B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52C1-4FDA-B6DF-8A6BE0ADED7B}"/>
              </c:ext>
            </c:extLst>
          </c:dPt>
          <c:val>
            <c:numRef>
              <c:f>'76'!$B$13:$L$13</c:f>
              <c:numCache>
                <c:formatCode>General</c:formatCode>
                <c:ptCount val="11"/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8">
                  <c:v>29</c:v>
                </c:pt>
                <c:pt idx="9">
                  <c:v>28.03448275862069</c:v>
                </c:pt>
                <c:pt idx="10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A5-4827-A940-F5F737580177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ser>
          <c:idx val="0"/>
          <c:order val="0"/>
          <c:tx>
            <c:strRef>
              <c:f>'77'!$A$3</c:f>
              <c:strCache>
                <c:ptCount val="1"/>
                <c:pt idx="0">
                  <c:v>"Национальный банк КР"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'77'!$B$3:$H$3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150</c:v>
                </c:pt>
                <c:pt idx="3">
                  <c:v>150</c:v>
                </c:pt>
                <c:pt idx="4">
                  <c:v>250</c:v>
                </c:pt>
                <c:pt idx="5">
                  <c:v>1735</c:v>
                </c:pt>
                <c:pt idx="6" formatCode="0%">
                  <c:v>499.40922190201729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AE-4FA6-9FF6-9A28CF9D5C95}"/>
            </c:ext>
          </c:extLst>
        </c:ser>
        <c:ser>
          <c:idx val="1"/>
          <c:order val="1"/>
          <c:tx>
            <c:strRef>
              <c:f>'77'!$A$4</c:f>
              <c:strCache>
                <c:ptCount val="1"/>
                <c:pt idx="0">
                  <c:v>"Айыл Банк"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'77'!$B$4:$H$4</c:f>
              <c:numCache>
                <c:formatCode>General</c:formatCode>
                <c:ptCount val="7"/>
                <c:pt idx="0">
                  <c:v>80</c:v>
                </c:pt>
                <c:pt idx="1">
                  <c:v>90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  <c:pt idx="5">
                  <c:v>840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E-4FA6-9FF6-9A28CF9D5C95}"/>
            </c:ext>
          </c:extLst>
        </c:ser>
        <c:ser>
          <c:idx val="2"/>
          <c:order val="2"/>
          <c:tx>
            <c:strRef>
              <c:f>'77'!$A$5</c:f>
              <c:strCache>
                <c:ptCount val="1"/>
                <c:pt idx="0">
                  <c:v>"Коммерческий банк Кыргызстан"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'77'!$B$5:$H$5</c:f>
              <c:numCache>
                <c:formatCode>General</c:formatCode>
                <c:ptCount val="7"/>
                <c:pt idx="0">
                  <c:v>85</c:v>
                </c:pt>
                <c:pt idx="1">
                  <c:v>92</c:v>
                </c:pt>
                <c:pt idx="2">
                  <c:v>100</c:v>
                </c:pt>
                <c:pt idx="3">
                  <c:v>150</c:v>
                </c:pt>
                <c:pt idx="4">
                  <c:v>80</c:v>
                </c:pt>
                <c:pt idx="5">
                  <c:v>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AE-4FA6-9FF6-9A28CF9D5C95}"/>
            </c:ext>
          </c:extLst>
        </c:ser>
        <c:ser>
          <c:idx val="3"/>
          <c:order val="3"/>
          <c:tx>
            <c:strRef>
              <c:f>'77'!$A$6</c:f>
              <c:strCache>
                <c:ptCount val="1"/>
                <c:pt idx="0">
                  <c:v>"Аманбанк"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'77'!$B$6:$H$6</c:f>
              <c:numCache>
                <c:formatCode>General</c:formatCode>
                <c:ptCount val="7"/>
                <c:pt idx="0">
                  <c:v>120</c:v>
                </c:pt>
                <c:pt idx="1">
                  <c:v>120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AE-4FA6-9FF6-9A28CF9D5C95}"/>
            </c:ext>
          </c:extLst>
        </c:ser>
        <c:ser>
          <c:idx val="4"/>
          <c:order val="4"/>
          <c:tx>
            <c:strRef>
              <c:f>'77'!$A$7</c:f>
              <c:strCache>
                <c:ptCount val="1"/>
                <c:pt idx="0">
                  <c:v>"Оптима Банк"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'77'!$B$7:$H$7</c:f>
              <c:numCache>
                <c:formatCode>General</c:formatCode>
                <c:ptCount val="7"/>
                <c:pt idx="0">
                  <c:v>150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150</c:v>
                </c:pt>
                <c:pt idx="5">
                  <c:v>1260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AE-4FA6-9FF6-9A28CF9D5C95}"/>
            </c:ext>
          </c:extLst>
        </c:ser>
        <c:ser>
          <c:idx val="5"/>
          <c:order val="5"/>
          <c:tx>
            <c:strRef>
              <c:f>'77'!$A$8</c:f>
              <c:strCache>
                <c:ptCount val="1"/>
                <c:pt idx="0">
                  <c:v>АКБ "Толубай"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'77'!$B$8:$H$8</c:f>
              <c:numCache>
                <c:formatCode>General</c:formatCode>
                <c:ptCount val="7"/>
                <c:pt idx="0">
                  <c:v>140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120</c:v>
                </c:pt>
                <c:pt idx="5">
                  <c:v>1100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0AE-4FA6-9FF6-9A28CF9D5C95}"/>
            </c:ext>
          </c:extLst>
        </c:ser>
        <c:ser>
          <c:idx val="6"/>
          <c:order val="6"/>
          <c:tx>
            <c:strRef>
              <c:f>'77'!$A$9</c:f>
              <c:strCache>
                <c:ptCount val="1"/>
                <c:pt idx="0">
                  <c:v>"РСК Банк"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'77'!$B$9:$H$9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AE-4FA6-9FF6-9A28CF9D5C95}"/>
            </c:ext>
          </c:extLst>
        </c:ser>
        <c:ser>
          <c:idx val="7"/>
          <c:order val="7"/>
          <c:tx>
            <c:strRef>
              <c:f>'77'!$A$10</c:f>
              <c:strCache>
                <c:ptCount val="1"/>
                <c:pt idx="0">
                  <c:v>"БТА Банк"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'77'!$B$10:$H$10</c:f>
              <c:numCache>
                <c:formatCode>General</c:formatCode>
                <c:ptCount val="7"/>
                <c:pt idx="0">
                  <c:v>180</c:v>
                </c:pt>
                <c:pt idx="1">
                  <c:v>180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1530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0AE-4FA6-9FF6-9A28CF9D5C95}"/>
            </c:ext>
          </c:extLst>
        </c:ser>
        <c:ser>
          <c:idx val="8"/>
          <c:order val="8"/>
          <c:tx>
            <c:strRef>
              <c:f>'77'!$A$11</c:f>
              <c:strCache>
                <c:ptCount val="1"/>
                <c:pt idx="0">
                  <c:v>"Микрофинансовый Банк Бай-Тушум"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'77'!$B$11:$H$11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0AE-4FA6-9FF6-9A28CF9D5C95}"/>
            </c:ext>
          </c:extLst>
        </c:ser>
        <c:ser>
          <c:idx val="9"/>
          <c:order val="9"/>
          <c:tx>
            <c:strRef>
              <c:f>'77'!$A$12</c:f>
              <c:strCache>
                <c:ptCount val="1"/>
                <c:pt idx="0">
                  <c:v>Общая сумма за каждый год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'77'!$B$12:$H$12</c:f>
              <c:numCache>
                <c:formatCode>General</c:formatCode>
                <c:ptCount val="7"/>
                <c:pt idx="0">
                  <c:v>1035</c:v>
                </c:pt>
                <c:pt idx="1">
                  <c:v>1052</c:v>
                </c:pt>
                <c:pt idx="2">
                  <c:v>1010</c:v>
                </c:pt>
                <c:pt idx="3">
                  <c:v>1060</c:v>
                </c:pt>
                <c:pt idx="4">
                  <c:v>1200</c:v>
                </c:pt>
                <c:pt idx="6" formatCode="0%">
                  <c:v>499.40922190201729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0AE-4FA6-9FF6-9A28CF9D5C95}"/>
            </c:ext>
          </c:extLst>
        </c:ser>
        <c:dLbls/>
        <c:shape val="box"/>
        <c:axId val="74629120"/>
        <c:axId val="74630656"/>
        <c:axId val="0"/>
      </c:bar3DChart>
      <c:catAx>
        <c:axId val="74629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30656"/>
        <c:crosses val="autoZero"/>
        <c:auto val="1"/>
        <c:lblAlgn val="ctr"/>
        <c:lblOffset val="100"/>
      </c:catAx>
      <c:valAx>
        <c:axId val="74630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val>
            <c:numRef>
              <c:f>'79'!$F$2:$F$8</c:f>
              <c:numCache>
                <c:formatCode>General</c:formatCode>
                <c:ptCount val="7"/>
                <c:pt idx="0">
                  <c:v>2015</c:v>
                </c:pt>
                <c:pt idx="1">
                  <c:v>20</c:v>
                </c:pt>
                <c:pt idx="2">
                  <c:v>6</c:v>
                </c:pt>
                <c:pt idx="3">
                  <c:v>3</c:v>
                </c:pt>
                <c:pt idx="4">
                  <c:v>29</c:v>
                </c:pt>
                <c:pt idx="5">
                  <c:v>29</c:v>
                </c:pt>
                <c:pt idx="6">
                  <c:v>348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'76'!$A$4</c:f>
              <c:strCache>
                <c:ptCount val="1"/>
                <c:pt idx="0">
                  <c:v>Осмонов Б.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2CD-4F00-A6B8-3EB94A6AD572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2CD-4F00-A6B8-3EB94A6AD572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2CD-4F00-A6B8-3EB94A6AD572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2CD-4F00-A6B8-3EB94A6AD572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2CD-4F00-A6B8-3EB94A6AD572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2CD-4F00-A6B8-3EB94A6AD572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2CD-4F00-A6B8-3EB94A6AD572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2CD-4F00-A6B8-3EB94A6AD572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2CD-4F00-A6B8-3EB94A6AD572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2CD-4F00-A6B8-3EB94A6AD572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2CD-4F00-A6B8-3EB94A6AD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'76'!$B$4:$L$4</c:f>
              <c:numCache>
                <c:formatCode>General</c:formatCode>
                <c:ptCount val="11"/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2-4C19-B6B3-FF4089CC2A71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'76'!$A$5</c:f>
              <c:strCache>
                <c:ptCount val="1"/>
                <c:pt idx="0">
                  <c:v>Асанов А.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20E-403F-9C18-8D70F87DCA80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0E-403F-9C18-8D70F87DCA80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20E-403F-9C18-8D70F87DCA80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0E-403F-9C18-8D70F87DCA80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20E-403F-9C18-8D70F87DCA80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20E-403F-9C18-8D70F87DCA80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20E-403F-9C18-8D70F87DCA80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20E-403F-9C18-8D70F87DCA80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D20E-403F-9C18-8D70F87DCA80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20E-403F-9C18-8D70F87DCA80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D20E-403F-9C18-8D70F87DCA80}"/>
              </c:ext>
            </c:extLst>
          </c:dPt>
          <c:val>
            <c:numRef>
              <c:f>'76'!$B$5:$L$5</c:f>
              <c:numCache>
                <c:formatCode>General</c:formatCode>
                <c:ptCount val="11"/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5.333333333333333</c:v>
                </c:pt>
                <c:pt idx="8">
                  <c:v>32</c:v>
                </c:pt>
                <c:pt idx="9">
                  <c:v>22.3125</c:v>
                </c:pt>
                <c:pt idx="1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53-4F4B-811E-86C1E400D2C9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'76'!$A$6</c:f>
              <c:strCache>
                <c:ptCount val="1"/>
                <c:pt idx="0">
                  <c:v>Бердигулов Н.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5BE-462C-8F1A-57425D8F7C5F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BE-462C-8F1A-57425D8F7C5F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5BE-462C-8F1A-57425D8F7C5F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BE-462C-8F1A-57425D8F7C5F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5BE-462C-8F1A-57425D8F7C5F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5BE-462C-8F1A-57425D8F7C5F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5BE-462C-8F1A-57425D8F7C5F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5BE-462C-8F1A-57425D8F7C5F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5BE-462C-8F1A-57425D8F7C5F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5BE-462C-8F1A-57425D8F7C5F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5BE-462C-8F1A-57425D8F7C5F}"/>
              </c:ext>
            </c:extLst>
          </c:dPt>
          <c:val>
            <c:numRef>
              <c:f>'76'!$B$6:$L$6</c:f>
              <c:numCache>
                <c:formatCode>General</c:formatCode>
                <c:ptCount val="11"/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8">
                  <c:v>31</c:v>
                </c:pt>
                <c:pt idx="9">
                  <c:v>26.161290322580644</c:v>
                </c:pt>
                <c:pt idx="10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31-47E2-BF1E-EA9F70442927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'76'!$A$7</c:f>
              <c:strCache>
                <c:ptCount val="1"/>
                <c:pt idx="0">
                  <c:v>Усенов Н.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8A-420C-861C-B90B01EA332F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8A-420C-861C-B90B01EA332F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28A-420C-861C-B90B01EA332F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8A-420C-861C-B90B01EA332F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28A-420C-861C-B90B01EA332F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8A-420C-861C-B90B01EA332F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28A-420C-861C-B90B01EA332F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8A-420C-861C-B90B01EA332F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28A-420C-861C-B90B01EA332F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28A-420C-861C-B90B01EA332F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28A-420C-861C-B90B01EA332F}"/>
              </c:ext>
            </c:extLst>
          </c:dPt>
          <c:val>
            <c:numRef>
              <c:f>'76'!$B$7:$L$7</c:f>
              <c:numCache>
                <c:formatCode>General</c:formatCode>
                <c:ptCount val="11"/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8">
                  <c:v>24</c:v>
                </c:pt>
                <c:pt idx="9">
                  <c:v>20.166666666666668</c:v>
                </c:pt>
                <c:pt idx="1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2A-4A5E-B2A3-BAD678CCFF03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'76'!$A$8</c:f>
              <c:strCache>
                <c:ptCount val="1"/>
                <c:pt idx="0">
                  <c:v>Камчыбеков Н.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610-406E-BC92-BCEEACDE6BD7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610-406E-BC92-BCEEACDE6BD7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610-406E-BC92-BCEEACDE6BD7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610-406E-BC92-BCEEACDE6BD7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610-406E-BC92-BCEEACDE6BD7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610-406E-BC92-BCEEACDE6BD7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B610-406E-BC92-BCEEACDE6BD7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610-406E-BC92-BCEEACDE6BD7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B610-406E-BC92-BCEEACDE6BD7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610-406E-BC92-BCEEACDE6BD7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B610-406E-BC92-BCEEACDE6BD7}"/>
              </c:ext>
            </c:extLst>
          </c:dPt>
          <c:val>
            <c:numRef>
              <c:f>'76'!$B$8:$L$8</c:f>
              <c:numCache>
                <c:formatCode>General</c:formatCode>
                <c:ptCount val="11"/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8">
                  <c:v>32</c:v>
                </c:pt>
                <c:pt idx="9">
                  <c:v>27.15625</c:v>
                </c:pt>
                <c:pt idx="1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38-4704-B982-875CBD274DD5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'76'!$A$9</c:f>
              <c:strCache>
                <c:ptCount val="1"/>
                <c:pt idx="0">
                  <c:v>Орозалиев А.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75B-4C7C-97AD-CAD5FEC1864C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5B-4C7C-97AD-CAD5FEC1864C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75B-4C7C-97AD-CAD5FEC1864C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5B-4C7C-97AD-CAD5FEC1864C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75B-4C7C-97AD-CAD5FEC1864C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75B-4C7C-97AD-CAD5FEC1864C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75B-4C7C-97AD-CAD5FEC1864C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75B-4C7C-97AD-CAD5FEC1864C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75B-4C7C-97AD-CAD5FEC1864C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75B-4C7C-97AD-CAD5FEC1864C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75B-4C7C-97AD-CAD5FEC1864C}"/>
              </c:ext>
            </c:extLst>
          </c:dPt>
          <c:val>
            <c:numRef>
              <c:f>'76'!$B$9:$L$9</c:f>
              <c:numCache>
                <c:formatCode>General</c:formatCode>
                <c:ptCount val="11"/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8">
                  <c:v>34</c:v>
                </c:pt>
                <c:pt idx="9">
                  <c:v>26.235294117647058</c:v>
                </c:pt>
                <c:pt idx="10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8F-41A1-B938-65D61EFA4B86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'76'!$A$10</c:f>
              <c:strCache>
                <c:ptCount val="1"/>
                <c:pt idx="0">
                  <c:v>Шамудинова Э.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70D-4230-96EF-35E5AE4B115B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0D-4230-96EF-35E5AE4B115B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70D-4230-96EF-35E5AE4B115B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0D-4230-96EF-35E5AE4B115B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70D-4230-96EF-35E5AE4B115B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0D-4230-96EF-35E5AE4B115B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70D-4230-96EF-35E5AE4B115B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0D-4230-96EF-35E5AE4B115B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70D-4230-96EF-35E5AE4B115B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0D-4230-96EF-35E5AE4B115B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70D-4230-96EF-35E5AE4B115B}"/>
              </c:ext>
            </c:extLst>
          </c:dPt>
          <c:val>
            <c:numRef>
              <c:f>'76'!$B$10:$L$10</c:f>
              <c:numCache>
                <c:formatCode>General</c:formatCode>
                <c:ptCount val="11"/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8">
                  <c:v>31</c:v>
                </c:pt>
                <c:pt idx="9">
                  <c:v>23.258064516129032</c:v>
                </c:pt>
                <c:pt idx="10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0-4F9E-9026-14461FFBBD33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'76'!$A$11</c:f>
              <c:strCache>
                <c:ptCount val="1"/>
                <c:pt idx="0">
                  <c:v>Акерова Э.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C3C-4CE4-876E-14A6CAA49C8F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3C-4CE4-876E-14A6CAA49C8F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C3C-4CE4-876E-14A6CAA49C8F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3C-4CE4-876E-14A6CAA49C8F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C3C-4CE4-876E-14A6CAA49C8F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C3C-4CE4-876E-14A6CAA49C8F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C3C-4CE4-876E-14A6CAA49C8F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C3C-4CE4-876E-14A6CAA49C8F}"/>
              </c:ext>
            </c:extLst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C3C-4CE4-876E-14A6CAA49C8F}"/>
              </c:ext>
            </c:extLst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C3C-4CE4-876E-14A6CAA49C8F}"/>
              </c:ext>
            </c:extLst>
          </c:dPt>
          <c:dP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C3C-4CE4-876E-14A6CAA49C8F}"/>
              </c:ext>
            </c:extLst>
          </c:dPt>
          <c:val>
            <c:numRef>
              <c:f>'76'!$B$11:$L$11</c:f>
              <c:numCache>
                <c:formatCode>General</c:formatCode>
                <c:ptCount val="11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8">
                  <c:v>37</c:v>
                </c:pt>
                <c:pt idx="9">
                  <c:v>35.054054054054056</c:v>
                </c:pt>
                <c:pt idx="10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60-4828-995D-F4E2C9CD7252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12</xdr:row>
      <xdr:rowOff>95250</xdr:rowOff>
    </xdr:from>
    <xdr:to>
      <xdr:col>11</xdr:col>
      <xdr:colOff>171450</xdr:colOff>
      <xdr:row>26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15</xdr:col>
      <xdr:colOff>542925</xdr:colOff>
      <xdr:row>10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0</xdr:row>
      <xdr:rowOff>0</xdr:rowOff>
    </xdr:from>
    <xdr:to>
      <xdr:col>19</xdr:col>
      <xdr:colOff>533400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504825</xdr:colOff>
      <xdr:row>0</xdr:row>
      <xdr:rowOff>9525</xdr:rowOff>
    </xdr:from>
    <xdr:to>
      <xdr:col>23</xdr:col>
      <xdr:colOff>552451</xdr:colOff>
      <xdr:row>10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9524</xdr:rowOff>
    </xdr:from>
    <xdr:to>
      <xdr:col>4</xdr:col>
      <xdr:colOff>219074</xdr:colOff>
      <xdr:row>24</xdr:row>
      <xdr:rowOff>38099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209551</xdr:colOff>
      <xdr:row>13</xdr:row>
      <xdr:rowOff>9524</xdr:rowOff>
    </xdr:from>
    <xdr:to>
      <xdr:col>9</xdr:col>
      <xdr:colOff>257175</xdr:colOff>
      <xdr:row>24</xdr:row>
      <xdr:rowOff>38099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247651</xdr:colOff>
      <xdr:row>13</xdr:row>
      <xdr:rowOff>9525</xdr:rowOff>
    </xdr:from>
    <xdr:to>
      <xdr:col>13</xdr:col>
      <xdr:colOff>361950</xdr:colOff>
      <xdr:row>24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361950</xdr:colOff>
      <xdr:row>13</xdr:row>
      <xdr:rowOff>9525</xdr:rowOff>
    </xdr:from>
    <xdr:to>
      <xdr:col>17</xdr:col>
      <xdr:colOff>304800</xdr:colOff>
      <xdr:row>24</xdr:row>
      <xdr:rowOff>38100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295276</xdr:colOff>
      <xdr:row>13</xdr:row>
      <xdr:rowOff>9525</xdr:rowOff>
    </xdr:from>
    <xdr:to>
      <xdr:col>21</xdr:col>
      <xdr:colOff>390525</xdr:colOff>
      <xdr:row>24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24</xdr:row>
      <xdr:rowOff>9525</xdr:rowOff>
    </xdr:from>
    <xdr:to>
      <xdr:col>4</xdr:col>
      <xdr:colOff>219075</xdr:colOff>
      <xdr:row>34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209550</xdr:colOff>
      <xdr:row>24</xdr:row>
      <xdr:rowOff>19050</xdr:rowOff>
    </xdr:from>
    <xdr:to>
      <xdr:col>9</xdr:col>
      <xdr:colOff>295274</xdr:colOff>
      <xdr:row>34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23812</xdr:rowOff>
    </xdr:from>
    <xdr:to>
      <xdr:col>4</xdr:col>
      <xdr:colOff>266700</xdr:colOff>
      <xdr:row>26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12</xdr:row>
      <xdr:rowOff>95250</xdr:rowOff>
    </xdr:from>
    <xdr:to>
      <xdr:col>11</xdr:col>
      <xdr:colOff>285750</xdr:colOff>
      <xdr:row>26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2" sqref="A2:B11"/>
    </sheetView>
  </sheetViews>
  <sheetFormatPr defaultRowHeight="15"/>
  <cols>
    <col min="1" max="1" width="27.42578125" customWidth="1"/>
    <col min="2" max="2" width="12" customWidth="1"/>
  </cols>
  <sheetData>
    <row r="1" spans="1:2">
      <c r="A1" s="8" t="s">
        <v>0</v>
      </c>
      <c r="B1" s="9"/>
    </row>
    <row r="2" spans="1:2">
      <c r="A2" s="1" t="s">
        <v>1</v>
      </c>
      <c r="B2" s="1">
        <v>80</v>
      </c>
    </row>
    <row r="3" spans="1:2">
      <c r="A3" s="1" t="s">
        <v>2</v>
      </c>
      <c r="B3" s="1">
        <v>100</v>
      </c>
    </row>
    <row r="4" spans="1:2">
      <c r="A4" s="1" t="s">
        <v>3</v>
      </c>
      <c r="B4" s="1">
        <v>400</v>
      </c>
    </row>
    <row r="5" spans="1:2">
      <c r="A5" s="1" t="s">
        <v>4</v>
      </c>
      <c r="B5" s="1">
        <v>800</v>
      </c>
    </row>
    <row r="6" spans="1:2">
      <c r="A6" s="1" t="s">
        <v>5</v>
      </c>
      <c r="B6" s="1">
        <v>1200</v>
      </c>
    </row>
    <row r="7" spans="1:2">
      <c r="A7" s="1" t="s">
        <v>6</v>
      </c>
      <c r="B7" s="1">
        <v>114</v>
      </c>
    </row>
    <row r="8" spans="1:2">
      <c r="A8" s="1" t="s">
        <v>7</v>
      </c>
      <c r="B8" s="1">
        <v>1.5</v>
      </c>
    </row>
    <row r="9" spans="1:2">
      <c r="A9" s="1" t="s">
        <v>8</v>
      </c>
      <c r="B9" s="1">
        <v>1.7</v>
      </c>
    </row>
    <row r="10" spans="1:2">
      <c r="A10" s="1" t="s">
        <v>9</v>
      </c>
      <c r="B10" s="1">
        <v>1.2</v>
      </c>
    </row>
    <row r="11" spans="1:2">
      <c r="A11" s="1" t="s">
        <v>10</v>
      </c>
      <c r="B11" s="1">
        <v>70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4" sqref="L4"/>
    </sheetView>
  </sheetViews>
  <sheetFormatPr defaultRowHeight="15"/>
  <cols>
    <col min="2" max="2" width="4.85546875" customWidth="1"/>
    <col min="8" max="8" width="9.140625" customWidth="1"/>
    <col min="9" max="9" width="0.140625" customWidth="1"/>
  </cols>
  <sheetData>
    <row r="1" spans="1:12">
      <c r="A1" s="10" t="s">
        <v>11</v>
      </c>
      <c r="B1" s="10"/>
      <c r="C1" s="11" t="s">
        <v>22</v>
      </c>
      <c r="D1" s="11"/>
      <c r="E1" s="11"/>
      <c r="F1" s="11"/>
      <c r="G1" s="11"/>
      <c r="H1" s="11"/>
      <c r="I1" s="11"/>
      <c r="J1" s="10" t="s">
        <v>30</v>
      </c>
      <c r="K1" s="10" t="s">
        <v>29</v>
      </c>
      <c r="L1" s="10" t="s">
        <v>31</v>
      </c>
    </row>
    <row r="2" spans="1:12">
      <c r="A2" s="10"/>
      <c r="B2" s="10"/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4"/>
      <c r="J2" s="10"/>
      <c r="K2" s="10"/>
      <c r="L2" s="10"/>
    </row>
    <row r="3" spans="1:12">
      <c r="A3" s="10"/>
      <c r="B3" s="10"/>
      <c r="C3" s="10"/>
      <c r="D3" s="10"/>
      <c r="E3" s="10"/>
      <c r="F3" s="10"/>
      <c r="G3" s="10"/>
      <c r="H3" s="10"/>
      <c r="I3" s="4"/>
      <c r="J3" s="10"/>
      <c r="K3" s="10"/>
      <c r="L3" s="10"/>
    </row>
    <row r="4" spans="1:12">
      <c r="A4" s="12" t="s">
        <v>12</v>
      </c>
      <c r="B4" s="12"/>
      <c r="C4" s="3">
        <v>5</v>
      </c>
      <c r="D4" s="3">
        <v>8</v>
      </c>
      <c r="E4" s="3">
        <v>3</v>
      </c>
      <c r="F4" s="3">
        <v>2</v>
      </c>
      <c r="G4" s="3">
        <v>1</v>
      </c>
      <c r="H4" s="3">
        <v>0</v>
      </c>
      <c r="I4" s="3">
        <f>SUM(C4:H4)</f>
        <v>19</v>
      </c>
      <c r="J4" s="3">
        <f>C4+D4+E4+F4+G4+H4</f>
        <v>19</v>
      </c>
      <c r="K4" s="3">
        <f>C4+D4+E4+F4+G4+H4/J4</f>
        <v>19</v>
      </c>
      <c r="L4" s="3">
        <f t="shared" ref="L4:L13" si="0">MAX(C4:K4)</f>
        <v>19</v>
      </c>
    </row>
    <row r="5" spans="1:12">
      <c r="A5" s="12" t="s">
        <v>13</v>
      </c>
      <c r="B5" s="12"/>
      <c r="C5" s="3">
        <v>4</v>
      </c>
      <c r="D5" s="3">
        <v>2</v>
      </c>
      <c r="E5" s="3">
        <v>6</v>
      </c>
      <c r="F5" s="3">
        <v>2</v>
      </c>
      <c r="G5" s="3">
        <v>8</v>
      </c>
      <c r="H5" s="3">
        <v>10</v>
      </c>
      <c r="I5" s="3">
        <f>AVERAGE(C5:H5)</f>
        <v>5.333333333333333</v>
      </c>
      <c r="J5" s="3">
        <f t="shared" ref="J5:J12" si="1">C5+D5+E5+F5+G5+H5</f>
        <v>32</v>
      </c>
      <c r="K5" s="3">
        <f>C5+D5+E5+F5+G5+H5/J5</f>
        <v>22.3125</v>
      </c>
      <c r="L5" s="3">
        <f t="shared" si="0"/>
        <v>32</v>
      </c>
    </row>
    <row r="6" spans="1:12">
      <c r="A6" s="12" t="s">
        <v>14</v>
      </c>
      <c r="B6" s="12"/>
      <c r="C6" s="3">
        <v>2</v>
      </c>
      <c r="D6" s="3">
        <v>6</v>
      </c>
      <c r="E6" s="3">
        <v>4</v>
      </c>
      <c r="F6" s="3">
        <v>4</v>
      </c>
      <c r="G6" s="3">
        <v>10</v>
      </c>
      <c r="H6" s="3">
        <v>5</v>
      </c>
      <c r="I6" s="3"/>
      <c r="J6" s="3">
        <f t="shared" si="1"/>
        <v>31</v>
      </c>
      <c r="K6" s="3">
        <f t="shared" ref="K6:K13" si="2">C6+D6+E6+F6+G6+H6/J6</f>
        <v>26.161290322580644</v>
      </c>
      <c r="L6" s="3">
        <f t="shared" si="0"/>
        <v>31</v>
      </c>
    </row>
    <row r="7" spans="1:12">
      <c r="A7" s="12" t="s">
        <v>15</v>
      </c>
      <c r="B7" s="12"/>
      <c r="C7" s="3">
        <v>5</v>
      </c>
      <c r="D7" s="3">
        <v>6</v>
      </c>
      <c r="E7" s="3">
        <v>2</v>
      </c>
      <c r="F7" s="3">
        <v>3</v>
      </c>
      <c r="G7" s="3">
        <v>4</v>
      </c>
      <c r="H7" s="3">
        <v>4</v>
      </c>
      <c r="I7" s="3"/>
      <c r="J7" s="3">
        <f t="shared" si="1"/>
        <v>24</v>
      </c>
      <c r="K7" s="3">
        <f t="shared" si="2"/>
        <v>20.166666666666668</v>
      </c>
      <c r="L7" s="3">
        <f t="shared" si="0"/>
        <v>24</v>
      </c>
    </row>
    <row r="8" spans="1:12">
      <c r="A8" s="12" t="s">
        <v>16</v>
      </c>
      <c r="B8" s="12"/>
      <c r="C8" s="3">
        <v>10</v>
      </c>
      <c r="D8" s="3">
        <v>5</v>
      </c>
      <c r="E8" s="3">
        <v>2</v>
      </c>
      <c r="F8" s="3">
        <v>8</v>
      </c>
      <c r="G8" s="3">
        <v>2</v>
      </c>
      <c r="H8" s="3">
        <v>5</v>
      </c>
      <c r="I8" s="3"/>
      <c r="J8" s="3">
        <f t="shared" si="1"/>
        <v>32</v>
      </c>
      <c r="K8" s="3">
        <f t="shared" si="2"/>
        <v>27.15625</v>
      </c>
      <c r="L8" s="3">
        <f t="shared" si="0"/>
        <v>32</v>
      </c>
    </row>
    <row r="9" spans="1:12">
      <c r="A9" s="12" t="s">
        <v>17</v>
      </c>
      <c r="B9" s="12"/>
      <c r="C9" s="3">
        <v>5</v>
      </c>
      <c r="D9" s="3">
        <v>5</v>
      </c>
      <c r="E9" s="3">
        <v>10</v>
      </c>
      <c r="F9" s="3">
        <v>2</v>
      </c>
      <c r="G9" s="3">
        <v>4</v>
      </c>
      <c r="H9" s="3">
        <v>8</v>
      </c>
      <c r="I9" s="3"/>
      <c r="J9" s="3">
        <f t="shared" si="1"/>
        <v>34</v>
      </c>
      <c r="K9" s="3">
        <f t="shared" si="2"/>
        <v>26.235294117647058</v>
      </c>
      <c r="L9" s="3">
        <f t="shared" si="0"/>
        <v>34</v>
      </c>
    </row>
    <row r="10" spans="1:12">
      <c r="A10" s="12" t="s">
        <v>18</v>
      </c>
      <c r="B10" s="12"/>
      <c r="C10" s="3">
        <v>5</v>
      </c>
      <c r="D10" s="3">
        <v>8</v>
      </c>
      <c r="E10" s="3">
        <v>3</v>
      </c>
      <c r="F10" s="3">
        <v>5</v>
      </c>
      <c r="G10" s="3">
        <v>2</v>
      </c>
      <c r="H10" s="3">
        <v>8</v>
      </c>
      <c r="I10" s="3"/>
      <c r="J10" s="3">
        <f t="shared" si="1"/>
        <v>31</v>
      </c>
      <c r="K10" s="3">
        <f t="shared" si="2"/>
        <v>23.258064516129032</v>
      </c>
      <c r="L10" s="3">
        <f t="shared" si="0"/>
        <v>31</v>
      </c>
    </row>
    <row r="11" spans="1:12">
      <c r="A11" s="12" t="s">
        <v>19</v>
      </c>
      <c r="B11" s="12"/>
      <c r="C11" s="3">
        <v>8</v>
      </c>
      <c r="D11" s="3">
        <v>8</v>
      </c>
      <c r="E11" s="3">
        <v>8</v>
      </c>
      <c r="F11" s="3">
        <v>5</v>
      </c>
      <c r="G11" s="3">
        <v>6</v>
      </c>
      <c r="H11" s="3">
        <v>2</v>
      </c>
      <c r="I11" s="3"/>
      <c r="J11" s="3">
        <f t="shared" si="1"/>
        <v>37</v>
      </c>
      <c r="K11" s="3">
        <f t="shared" si="2"/>
        <v>35.054054054054056</v>
      </c>
      <c r="L11" s="3">
        <f t="shared" si="0"/>
        <v>37</v>
      </c>
    </row>
    <row r="12" spans="1:12">
      <c r="A12" s="12" t="s">
        <v>20</v>
      </c>
      <c r="B12" s="12"/>
      <c r="C12" s="3">
        <v>8</v>
      </c>
      <c r="D12" s="3">
        <v>2</v>
      </c>
      <c r="E12" s="3">
        <v>4</v>
      </c>
      <c r="F12" s="3">
        <v>2</v>
      </c>
      <c r="G12" s="3">
        <v>1</v>
      </c>
      <c r="H12" s="3">
        <v>3</v>
      </c>
      <c r="I12" s="3"/>
      <c r="J12" s="3">
        <f t="shared" si="1"/>
        <v>20</v>
      </c>
      <c r="K12" s="3">
        <f t="shared" si="2"/>
        <v>17.149999999999999</v>
      </c>
      <c r="L12" s="3">
        <f t="shared" si="0"/>
        <v>20</v>
      </c>
    </row>
    <row r="13" spans="1:12">
      <c r="A13" s="12" t="s">
        <v>21</v>
      </c>
      <c r="B13" s="12"/>
      <c r="C13" s="3">
        <v>3</v>
      </c>
      <c r="D13" s="3">
        <v>10</v>
      </c>
      <c r="E13" s="3">
        <v>2</v>
      </c>
      <c r="F13" s="3">
        <v>5</v>
      </c>
      <c r="G13" s="3">
        <v>8</v>
      </c>
      <c r="H13" s="3">
        <v>1</v>
      </c>
      <c r="I13" s="3"/>
      <c r="J13" s="3">
        <f>C13+D13+E13+F13+G13+H13</f>
        <v>29</v>
      </c>
      <c r="K13" s="3">
        <f t="shared" si="2"/>
        <v>28.03448275862069</v>
      </c>
      <c r="L13" s="3">
        <f t="shared" si="0"/>
        <v>29</v>
      </c>
    </row>
    <row r="14" spans="1:12" ht="15" customHeight="1"/>
    <row r="16" spans="1:12" ht="15" customHeight="1"/>
    <row r="18" ht="15" customHeight="1"/>
  </sheetData>
  <mergeCells count="21">
    <mergeCell ref="A8:B8"/>
    <mergeCell ref="A1:B3"/>
    <mergeCell ref="A4:B4"/>
    <mergeCell ref="A5:B5"/>
    <mergeCell ref="A6:B6"/>
    <mergeCell ref="A7:B7"/>
    <mergeCell ref="A9:B9"/>
    <mergeCell ref="A10:B10"/>
    <mergeCell ref="A11:B11"/>
    <mergeCell ref="A12:B12"/>
    <mergeCell ref="A13:B13"/>
    <mergeCell ref="J1:J3"/>
    <mergeCell ref="K1:K3"/>
    <mergeCell ref="L1:L3"/>
    <mergeCell ref="G2:G3"/>
    <mergeCell ref="H2:H3"/>
    <mergeCell ref="C1:I1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G19" sqref="G19"/>
    </sheetView>
  </sheetViews>
  <sheetFormatPr defaultRowHeight="15"/>
  <cols>
    <col min="1" max="1" width="37.140625" customWidth="1"/>
    <col min="8" max="8" width="10.5703125" bestFit="1" customWidth="1"/>
  </cols>
  <sheetData>
    <row r="1" spans="1:8">
      <c r="A1" s="16" t="s">
        <v>33</v>
      </c>
      <c r="B1" s="13" t="s">
        <v>32</v>
      </c>
      <c r="C1" s="14"/>
      <c r="D1" s="14"/>
      <c r="E1" s="14"/>
      <c r="F1" s="15"/>
      <c r="G1" s="18" t="s">
        <v>44</v>
      </c>
      <c r="H1" s="16" t="s">
        <v>45</v>
      </c>
    </row>
    <row r="2" spans="1:8">
      <c r="A2" s="17"/>
      <c r="B2" s="2">
        <v>2013</v>
      </c>
      <c r="C2" s="2">
        <v>2014</v>
      </c>
      <c r="D2" s="2">
        <v>2015</v>
      </c>
      <c r="E2" s="2">
        <v>2016</v>
      </c>
      <c r="F2" s="2">
        <v>2017</v>
      </c>
      <c r="G2" s="19"/>
      <c r="H2" s="17"/>
    </row>
    <row r="3" spans="1:8">
      <c r="A3" s="1" t="s">
        <v>34</v>
      </c>
      <c r="B3" s="1">
        <v>100</v>
      </c>
      <c r="C3" s="1">
        <v>85</v>
      </c>
      <c r="D3" s="1">
        <v>150</v>
      </c>
      <c r="E3" s="1">
        <v>150</v>
      </c>
      <c r="F3" s="1">
        <v>250</v>
      </c>
      <c r="G3" s="1">
        <f>B3+C3+D3+E3+F3*5</f>
        <v>1735</v>
      </c>
      <c r="H3" s="6">
        <f>B3+C3+D3+E3+F3/G3*100</f>
        <v>499.40922190201729</v>
      </c>
    </row>
    <row r="4" spans="1:8">
      <c r="A4" s="1" t="s">
        <v>35</v>
      </c>
      <c r="B4" s="1">
        <v>80</v>
      </c>
      <c r="C4" s="1">
        <v>90</v>
      </c>
      <c r="D4" s="1">
        <v>120</v>
      </c>
      <c r="E4" s="1">
        <v>100</v>
      </c>
      <c r="F4" s="1">
        <v>90</v>
      </c>
      <c r="G4" s="1">
        <f>B4+C4+D4+E4+F4*5</f>
        <v>840</v>
      </c>
      <c r="H4" s="1"/>
    </row>
    <row r="5" spans="1:8">
      <c r="A5" s="5" t="s">
        <v>36</v>
      </c>
      <c r="B5" s="1">
        <v>85</v>
      </c>
      <c r="C5" s="1">
        <v>92</v>
      </c>
      <c r="D5" s="1">
        <v>100</v>
      </c>
      <c r="E5" s="1">
        <v>150</v>
      </c>
      <c r="F5" s="1">
        <v>80</v>
      </c>
      <c r="G5" s="1">
        <f t="shared" ref="G5:G11" si="0">B5+C5+D5+E5+F5*5</f>
        <v>827</v>
      </c>
      <c r="H5" s="1"/>
    </row>
    <row r="6" spans="1:8">
      <c r="A6" s="1" t="s">
        <v>37</v>
      </c>
      <c r="B6" s="1">
        <v>120</v>
      </c>
      <c r="C6" s="1">
        <v>120</v>
      </c>
      <c r="D6" s="1">
        <v>90</v>
      </c>
      <c r="E6" s="1">
        <v>80</v>
      </c>
      <c r="F6" s="1">
        <v>90</v>
      </c>
      <c r="G6" s="1">
        <f t="shared" si="0"/>
        <v>860</v>
      </c>
      <c r="H6" s="1"/>
    </row>
    <row r="7" spans="1:8">
      <c r="A7" s="1" t="s">
        <v>38</v>
      </c>
      <c r="B7" s="1">
        <v>150</v>
      </c>
      <c r="C7" s="1">
        <v>150</v>
      </c>
      <c r="D7" s="1">
        <v>120</v>
      </c>
      <c r="E7" s="1">
        <v>90</v>
      </c>
      <c r="F7" s="1">
        <v>150</v>
      </c>
      <c r="G7" s="1">
        <f t="shared" si="0"/>
        <v>1260</v>
      </c>
      <c r="H7" s="1"/>
    </row>
    <row r="8" spans="1:8">
      <c r="A8" s="1" t="s">
        <v>39</v>
      </c>
      <c r="B8" s="1">
        <v>140</v>
      </c>
      <c r="C8" s="1">
        <v>150</v>
      </c>
      <c r="D8" s="1">
        <v>120</v>
      </c>
      <c r="E8" s="1">
        <v>90</v>
      </c>
      <c r="F8" s="1">
        <v>120</v>
      </c>
      <c r="G8" s="1">
        <f t="shared" si="0"/>
        <v>1100</v>
      </c>
      <c r="H8" s="1"/>
    </row>
    <row r="9" spans="1:8">
      <c r="A9" s="1" t="s">
        <v>40</v>
      </c>
      <c r="B9" s="1">
        <v>100</v>
      </c>
      <c r="C9" s="1">
        <v>100</v>
      </c>
      <c r="D9" s="1">
        <v>100</v>
      </c>
      <c r="E9" s="1">
        <v>150</v>
      </c>
      <c r="F9" s="1">
        <v>150</v>
      </c>
      <c r="G9" s="1">
        <f t="shared" si="0"/>
        <v>1200</v>
      </c>
      <c r="H9" s="1"/>
    </row>
    <row r="10" spans="1:8">
      <c r="A10" s="1" t="s">
        <v>41</v>
      </c>
      <c r="B10" s="1">
        <v>180</v>
      </c>
      <c r="C10" s="1">
        <v>180</v>
      </c>
      <c r="D10" s="1">
        <v>120</v>
      </c>
      <c r="E10" s="1">
        <v>150</v>
      </c>
      <c r="F10" s="1">
        <v>180</v>
      </c>
      <c r="G10" s="1">
        <f t="shared" si="0"/>
        <v>1530</v>
      </c>
      <c r="H10" s="1"/>
    </row>
    <row r="11" spans="1:8">
      <c r="A11" s="1" t="s">
        <v>42</v>
      </c>
      <c r="B11" s="1">
        <v>80</v>
      </c>
      <c r="C11" s="1">
        <v>85</v>
      </c>
      <c r="D11" s="1">
        <v>90</v>
      </c>
      <c r="E11" s="1">
        <v>100</v>
      </c>
      <c r="F11" s="1">
        <v>90</v>
      </c>
      <c r="G11" s="1">
        <f t="shared" si="0"/>
        <v>805</v>
      </c>
      <c r="H11" s="1"/>
    </row>
    <row r="12" spans="1:8">
      <c r="A12" s="1" t="s">
        <v>43</v>
      </c>
      <c r="B12" s="1">
        <f>SUM(B3:B11)</f>
        <v>1035</v>
      </c>
      <c r="C12" s="1">
        <f>SUM(C3:C11)</f>
        <v>1052</v>
      </c>
      <c r="D12" s="1">
        <f>SUM(D3:D11)</f>
        <v>1010</v>
      </c>
      <c r="E12" s="1">
        <f>SUM(E3:E11)</f>
        <v>1060</v>
      </c>
      <c r="F12" s="1">
        <f>SUM(F3:F11)</f>
        <v>1200</v>
      </c>
      <c r="G12" s="1"/>
      <c r="H12" s="25">
        <f>SUM(H3:H11)</f>
        <v>499.40922190201729</v>
      </c>
    </row>
  </sheetData>
  <mergeCells count="4">
    <mergeCell ref="B1:F1"/>
    <mergeCell ref="A1:A2"/>
    <mergeCell ref="G1:G2"/>
    <mergeCell ref="H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F2" sqref="F2:F8"/>
    </sheetView>
  </sheetViews>
  <sheetFormatPr defaultRowHeight="15"/>
  <cols>
    <col min="1" max="1" width="28.5703125" customWidth="1"/>
  </cols>
  <sheetData>
    <row r="1" spans="1:7">
      <c r="A1" s="20" t="s">
        <v>47</v>
      </c>
      <c r="B1" s="22" t="s">
        <v>46</v>
      </c>
      <c r="C1" s="23"/>
      <c r="D1" s="23"/>
      <c r="E1" s="23"/>
      <c r="F1" s="23"/>
      <c r="G1" s="24"/>
    </row>
    <row r="2" spans="1:7">
      <c r="A2" s="21"/>
      <c r="B2" s="2">
        <v>2011</v>
      </c>
      <c r="C2" s="2">
        <v>2012</v>
      </c>
      <c r="D2" s="2">
        <v>2013</v>
      </c>
      <c r="E2" s="2">
        <v>2014</v>
      </c>
      <c r="F2" s="2">
        <v>2015</v>
      </c>
      <c r="G2" s="2">
        <v>2016</v>
      </c>
    </row>
    <row r="3" spans="1:7">
      <c r="A3" s="7" t="s">
        <v>53</v>
      </c>
      <c r="B3" s="1">
        <v>5</v>
      </c>
      <c r="C3" s="1">
        <v>10</v>
      </c>
      <c r="D3" s="1">
        <v>8</v>
      </c>
      <c r="E3" s="1">
        <v>9</v>
      </c>
      <c r="F3" s="1">
        <v>20</v>
      </c>
      <c r="G3" s="1">
        <v>15</v>
      </c>
    </row>
    <row r="4" spans="1:7">
      <c r="A4" s="1" t="s">
        <v>48</v>
      </c>
      <c r="B4" s="1">
        <v>8</v>
      </c>
      <c r="C4" s="1">
        <v>9</v>
      </c>
      <c r="D4" s="1">
        <v>3</v>
      </c>
      <c r="E4" s="1">
        <v>8</v>
      </c>
      <c r="F4" s="1">
        <v>6</v>
      </c>
      <c r="G4" s="1">
        <v>10</v>
      </c>
    </row>
    <row r="5" spans="1:7">
      <c r="A5" s="1" t="s">
        <v>49</v>
      </c>
      <c r="B5" s="1">
        <v>5</v>
      </c>
      <c r="C5" s="1">
        <v>7</v>
      </c>
      <c r="D5" s="1">
        <v>4</v>
      </c>
      <c r="E5" s="1">
        <v>6</v>
      </c>
      <c r="F5" s="1">
        <v>3</v>
      </c>
      <c r="G5" s="1">
        <v>8</v>
      </c>
    </row>
    <row r="6" spans="1:7">
      <c r="A6" s="1" t="s">
        <v>50</v>
      </c>
      <c r="B6" s="1">
        <f>SUM(B3:B5)</f>
        <v>18</v>
      </c>
      <c r="C6" s="1">
        <f t="shared" ref="C6:G6" si="0">SUM(C3:C5)</f>
        <v>26</v>
      </c>
      <c r="D6" s="1">
        <f t="shared" si="0"/>
        <v>15</v>
      </c>
      <c r="E6" s="1">
        <f t="shared" si="0"/>
        <v>23</v>
      </c>
      <c r="F6" s="1">
        <f t="shared" si="0"/>
        <v>29</v>
      </c>
      <c r="G6" s="1">
        <f t="shared" si="0"/>
        <v>33</v>
      </c>
    </row>
    <row r="7" spans="1:7">
      <c r="A7" s="1" t="s">
        <v>51</v>
      </c>
      <c r="B7" s="1">
        <f t="shared" ref="B7:G7" si="1">MAX(B3:B6)</f>
        <v>18</v>
      </c>
      <c r="C7" s="1">
        <f t="shared" si="1"/>
        <v>26</v>
      </c>
      <c r="D7" s="1">
        <f t="shared" si="1"/>
        <v>15</v>
      </c>
      <c r="E7" s="1">
        <f t="shared" si="1"/>
        <v>23</v>
      </c>
      <c r="F7" s="1">
        <f t="shared" si="1"/>
        <v>29</v>
      </c>
      <c r="G7" s="1">
        <f t="shared" si="1"/>
        <v>33</v>
      </c>
    </row>
    <row r="8" spans="1:7" ht="15" customHeight="1">
      <c r="A8" s="1" t="s">
        <v>52</v>
      </c>
      <c r="B8" s="1">
        <f>B7*12</f>
        <v>216</v>
      </c>
      <c r="C8" s="1">
        <f>C7*12</f>
        <v>312</v>
      </c>
      <c r="D8" s="1">
        <f>D7*12</f>
        <v>180</v>
      </c>
      <c r="E8" s="1">
        <f t="shared" ref="E8:G8" si="2">E7*12</f>
        <v>276</v>
      </c>
      <c r="F8" s="1">
        <f t="shared" si="2"/>
        <v>348</v>
      </c>
      <c r="G8" s="1">
        <f t="shared" si="2"/>
        <v>396</v>
      </c>
    </row>
    <row r="10" spans="1:7" ht="15" customHeight="1"/>
    <row r="13" spans="1:7" ht="15" customHeight="1"/>
    <row r="16" spans="1:7" ht="15" customHeight="1"/>
    <row r="21" ht="15" customHeight="1"/>
    <row r="23" ht="15" customHeight="1"/>
    <row r="25" ht="15" customHeight="1"/>
    <row r="31" ht="14.25" customHeight="1"/>
  </sheetData>
  <mergeCells count="2">
    <mergeCell ref="A1:A2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75</vt:lpstr>
      <vt:lpstr>76</vt:lpstr>
      <vt:lpstr>77</vt:lpstr>
      <vt:lpstr>79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Bosaihan Jumabekov</dc:creator>
  <cp:lastModifiedBy>izer</cp:lastModifiedBy>
  <dcterms:created xsi:type="dcterms:W3CDTF">2017-05-16T13:27:06Z</dcterms:created>
  <dcterms:modified xsi:type="dcterms:W3CDTF">2017-05-25T16:14:04Z</dcterms:modified>
</cp:coreProperties>
</file>