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40" windowWidth="22530" windowHeight="8895" activeTab="6"/>
  </bookViews>
  <sheets>
    <sheet name="reptest1" sheetId="8" r:id="rId1"/>
    <sheet name="reptest2" sheetId="1" r:id="rId2"/>
    <sheet name="reptest3" sheetId="2" r:id="rId3"/>
    <sheet name="reptest4" sheetId="3" r:id="rId4"/>
    <sheet name="reptest5" sheetId="4" r:id="rId5"/>
    <sheet name="reptest6" sheetId="5" r:id="rId6"/>
    <sheet name="reptest7" sheetId="6" r:id="rId7"/>
    <sheet name="Sheet7" sheetId="7" r:id="rId8"/>
  </sheets>
  <calcPr calcId="144525"/>
</workbook>
</file>

<file path=xl/calcChain.xml><?xml version="1.0" encoding="utf-8"?>
<calcChain xmlns="http://schemas.openxmlformats.org/spreadsheetml/2006/main">
  <c r="R2" i="6" l="1"/>
  <c r="Q2" i="6"/>
  <c r="P2" i="6"/>
  <c r="O2" i="6"/>
  <c r="R10" i="6"/>
  <c r="Q10" i="6"/>
  <c r="P10" i="6"/>
  <c r="O10" i="6"/>
  <c r="R9" i="6"/>
  <c r="Q9" i="6"/>
  <c r="P9" i="6"/>
  <c r="O9" i="6"/>
  <c r="R8" i="6"/>
  <c r="Q8" i="6"/>
  <c r="P8" i="6"/>
  <c r="O8" i="6"/>
  <c r="R4" i="6"/>
  <c r="Q4" i="6"/>
  <c r="P4" i="6"/>
  <c r="O4" i="6"/>
  <c r="R3" i="6"/>
  <c r="Q3" i="6"/>
  <c r="P3" i="6"/>
  <c r="O3" i="6"/>
  <c r="E8" i="7" l="1"/>
  <c r="E7" i="7"/>
  <c r="E4" i="7"/>
  <c r="E6" i="7"/>
  <c r="E5" i="7"/>
  <c r="E3" i="7"/>
  <c r="D8" i="7"/>
  <c r="D7" i="7"/>
  <c r="D6" i="7"/>
  <c r="D5" i="7"/>
  <c r="D4" i="7"/>
  <c r="D3" i="7"/>
  <c r="C8" i="7"/>
  <c r="B5" i="7"/>
  <c r="C5" i="7"/>
  <c r="C3" i="7"/>
  <c r="B3" i="7"/>
  <c r="B4" i="7"/>
  <c r="C4" i="7"/>
  <c r="B8" i="7"/>
  <c r="C6" i="7"/>
  <c r="B6" i="7"/>
  <c r="C7" i="7"/>
  <c r="Q15" i="6"/>
  <c r="Q21" i="6"/>
  <c r="Q27" i="6"/>
  <c r="Q33" i="6"/>
  <c r="D43" i="6" l="1"/>
  <c r="D44" i="6"/>
  <c r="D45" i="6"/>
  <c r="D46" i="6"/>
  <c r="R34" i="6"/>
  <c r="E51" i="6" s="1"/>
  <c r="Q34" i="6"/>
  <c r="D51" i="6" s="1"/>
  <c r="P34" i="6"/>
  <c r="C51" i="6" s="1"/>
  <c r="O34" i="6"/>
  <c r="B51" i="6" s="1"/>
  <c r="R33" i="6"/>
  <c r="E46" i="6" s="1"/>
  <c r="P33" i="6"/>
  <c r="C46" i="6" s="1"/>
  <c r="O33" i="6"/>
  <c r="B46" i="6" s="1"/>
  <c r="R32" i="6"/>
  <c r="E41" i="6" s="1"/>
  <c r="Q32" i="6"/>
  <c r="D41" i="6" s="1"/>
  <c r="P32" i="6"/>
  <c r="C41" i="6" s="1"/>
  <c r="O32" i="6"/>
  <c r="B41" i="6" s="1"/>
  <c r="R28" i="6"/>
  <c r="E50" i="6" s="1"/>
  <c r="Q28" i="6"/>
  <c r="D50" i="6" s="1"/>
  <c r="P28" i="6"/>
  <c r="C50" i="6" s="1"/>
  <c r="O28" i="6"/>
  <c r="B50" i="6" s="1"/>
  <c r="R27" i="6"/>
  <c r="E45" i="6" s="1"/>
  <c r="P27" i="6"/>
  <c r="C45" i="6" s="1"/>
  <c r="O27" i="6"/>
  <c r="B45" i="6" s="1"/>
  <c r="R26" i="6"/>
  <c r="E40" i="6" s="1"/>
  <c r="Q26" i="6"/>
  <c r="D40" i="6" s="1"/>
  <c r="P26" i="6"/>
  <c r="C40" i="6" s="1"/>
  <c r="O26" i="6"/>
  <c r="B40" i="6" s="1"/>
  <c r="R22" i="6"/>
  <c r="E49" i="6" s="1"/>
  <c r="Q22" i="6"/>
  <c r="D49" i="6" s="1"/>
  <c r="P22" i="6"/>
  <c r="C49" i="6" s="1"/>
  <c r="O22" i="6"/>
  <c r="B49" i="6" s="1"/>
  <c r="R21" i="6"/>
  <c r="E44" i="6" s="1"/>
  <c r="P21" i="6"/>
  <c r="C44" i="6" s="1"/>
  <c r="O21" i="6"/>
  <c r="B44" i="6" s="1"/>
  <c r="R20" i="6"/>
  <c r="E39" i="6" s="1"/>
  <c r="Q20" i="6"/>
  <c r="D39" i="6" s="1"/>
  <c r="P20" i="6"/>
  <c r="C39" i="6" s="1"/>
  <c r="O20" i="6"/>
  <c r="B39" i="6" s="1"/>
  <c r="R16" i="6"/>
  <c r="E48" i="6" s="1"/>
  <c r="Q16" i="6"/>
  <c r="D48" i="6" s="1"/>
  <c r="P16" i="6"/>
  <c r="C48" i="6" s="1"/>
  <c r="O16" i="6"/>
  <c r="B48" i="6" s="1"/>
  <c r="R15" i="6"/>
  <c r="E43" i="6" s="1"/>
  <c r="P15" i="6"/>
  <c r="C43" i="6" s="1"/>
  <c r="O15" i="6"/>
  <c r="B43" i="6" s="1"/>
  <c r="R14" i="6"/>
  <c r="E38" i="6" s="1"/>
  <c r="Q14" i="6"/>
  <c r="D38" i="6" s="1"/>
  <c r="P14" i="6"/>
  <c r="C38" i="6" s="1"/>
  <c r="O14" i="6"/>
  <c r="B38" i="6" s="1"/>
  <c r="B7" i="7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B40" i="8"/>
  <c r="B41" i="8"/>
  <c r="B42" i="8"/>
  <c r="B39" i="8"/>
  <c r="B38" i="8"/>
  <c r="S32" i="5"/>
  <c r="E43" i="5" s="1"/>
  <c r="R32" i="5"/>
  <c r="D43" i="5" s="1"/>
  <c r="P32" i="5"/>
  <c r="B43" i="5" s="1"/>
  <c r="S26" i="5"/>
  <c r="R26" i="5"/>
  <c r="Q26" i="5"/>
  <c r="P26" i="5"/>
  <c r="S20" i="5"/>
  <c r="R20" i="5"/>
  <c r="Q20" i="5"/>
  <c r="P20" i="5"/>
  <c r="S14" i="5"/>
  <c r="R14" i="5"/>
  <c r="Q14" i="5"/>
  <c r="P14" i="5"/>
  <c r="S8" i="5"/>
  <c r="R8" i="5"/>
  <c r="Q8" i="5"/>
  <c r="P8" i="5"/>
  <c r="S2" i="5"/>
  <c r="R2" i="5"/>
  <c r="Q2" i="5"/>
  <c r="P2" i="5"/>
  <c r="S32" i="4"/>
  <c r="E43" i="4" s="1"/>
  <c r="R32" i="4"/>
  <c r="D43" i="4" s="1"/>
  <c r="P32" i="4"/>
  <c r="B43" i="4" s="1"/>
  <c r="S26" i="4"/>
  <c r="R26" i="4"/>
  <c r="Q26" i="4"/>
  <c r="P26" i="4"/>
  <c r="S20" i="4"/>
  <c r="R20" i="4"/>
  <c r="Q20" i="4"/>
  <c r="P20" i="4"/>
  <c r="S14" i="4"/>
  <c r="R14" i="4"/>
  <c r="Q14" i="4"/>
  <c r="P14" i="4"/>
  <c r="S8" i="4"/>
  <c r="R8" i="4"/>
  <c r="Q8" i="4"/>
  <c r="P8" i="4"/>
  <c r="S2" i="4"/>
  <c r="R2" i="4"/>
  <c r="Q2" i="4"/>
  <c r="P2" i="4"/>
  <c r="S32" i="3"/>
  <c r="E43" i="3" s="1"/>
  <c r="R32" i="3"/>
  <c r="D43" i="3" s="1"/>
  <c r="P32" i="3"/>
  <c r="B43" i="3" s="1"/>
  <c r="S26" i="3"/>
  <c r="R26" i="3"/>
  <c r="Q26" i="3"/>
  <c r="P26" i="3"/>
  <c r="S20" i="3"/>
  <c r="R20" i="3"/>
  <c r="Q20" i="3"/>
  <c r="P20" i="3"/>
  <c r="S14" i="3"/>
  <c r="R14" i="3"/>
  <c r="Q14" i="3"/>
  <c r="P14" i="3"/>
  <c r="S8" i="3"/>
  <c r="R8" i="3"/>
  <c r="Q8" i="3"/>
  <c r="P8" i="3"/>
  <c r="S2" i="3"/>
  <c r="R2" i="3"/>
  <c r="Q2" i="3"/>
  <c r="P2" i="3"/>
  <c r="S32" i="2"/>
  <c r="E43" i="2" s="1"/>
  <c r="R32" i="2"/>
  <c r="D43" i="2" s="1"/>
  <c r="P32" i="2"/>
  <c r="B43" i="2" s="1"/>
  <c r="S26" i="2"/>
  <c r="R26" i="2"/>
  <c r="Q26" i="2"/>
  <c r="P26" i="2"/>
  <c r="S20" i="2"/>
  <c r="R20" i="2"/>
  <c r="Q20" i="2"/>
  <c r="P20" i="2"/>
  <c r="S14" i="2"/>
  <c r="R14" i="2"/>
  <c r="Q14" i="2"/>
  <c r="P14" i="2"/>
  <c r="S8" i="2"/>
  <c r="R8" i="2"/>
  <c r="Q8" i="2"/>
  <c r="P8" i="2"/>
  <c r="S2" i="2"/>
  <c r="R2" i="2"/>
  <c r="Q2" i="2"/>
  <c r="P2" i="2"/>
  <c r="S32" i="1"/>
  <c r="E43" i="1" s="1"/>
  <c r="R32" i="1"/>
  <c r="D43" i="1" s="1"/>
  <c r="P32" i="1"/>
  <c r="B43" i="1" s="1"/>
  <c r="S26" i="1"/>
  <c r="R26" i="1"/>
  <c r="Q26" i="1"/>
  <c r="P26" i="1"/>
  <c r="S20" i="1"/>
  <c r="R20" i="1"/>
  <c r="Q20" i="1"/>
  <c r="P20" i="1"/>
  <c r="S14" i="1"/>
  <c r="R14" i="1"/>
  <c r="Q14" i="1"/>
  <c r="P14" i="1"/>
  <c r="S8" i="1"/>
  <c r="R8" i="1"/>
  <c r="Q8" i="1"/>
  <c r="P8" i="1"/>
  <c r="S2" i="1"/>
  <c r="R2" i="1"/>
  <c r="Q2" i="1"/>
  <c r="P2" i="1"/>
  <c r="S32" i="8"/>
  <c r="E43" i="8" s="1"/>
  <c r="R32" i="8"/>
  <c r="D43" i="8" s="1"/>
  <c r="P32" i="8"/>
  <c r="B43" i="8" s="1"/>
  <c r="S26" i="8"/>
  <c r="R26" i="8"/>
  <c r="Q26" i="8"/>
  <c r="P26" i="8"/>
  <c r="S20" i="8"/>
  <c r="R20" i="8"/>
  <c r="Q20" i="8"/>
  <c r="P20" i="8"/>
  <c r="S14" i="8"/>
  <c r="R14" i="8"/>
  <c r="Q14" i="8"/>
  <c r="P14" i="8"/>
  <c r="S8" i="8"/>
  <c r="R8" i="8"/>
  <c r="Q8" i="8"/>
  <c r="P8" i="8"/>
  <c r="S2" i="8"/>
  <c r="R2" i="8"/>
  <c r="Q2" i="8"/>
  <c r="P2" i="8"/>
  <c r="O35" i="8" l="1"/>
  <c r="N35" i="8"/>
  <c r="M35" i="8"/>
  <c r="L35" i="8"/>
  <c r="O34" i="8"/>
  <c r="N34" i="8"/>
  <c r="M34" i="8"/>
  <c r="L34" i="8"/>
  <c r="O33" i="8"/>
  <c r="N33" i="8"/>
  <c r="M33" i="8"/>
  <c r="L33" i="8"/>
  <c r="O32" i="8"/>
  <c r="N32" i="8"/>
  <c r="M32" i="8"/>
  <c r="L32" i="8"/>
  <c r="O29" i="8"/>
  <c r="N29" i="8"/>
  <c r="M29" i="8"/>
  <c r="L29" i="8"/>
  <c r="O28" i="8"/>
  <c r="N28" i="8"/>
  <c r="M28" i="8"/>
  <c r="L28" i="8"/>
  <c r="O27" i="8"/>
  <c r="N27" i="8"/>
  <c r="M27" i="8"/>
  <c r="L27" i="8"/>
  <c r="O26" i="8"/>
  <c r="N26" i="8"/>
  <c r="M26" i="8"/>
  <c r="L26" i="8"/>
  <c r="L21" i="8"/>
  <c r="M21" i="8"/>
  <c r="N21" i="8"/>
  <c r="O21" i="8"/>
  <c r="L22" i="8"/>
  <c r="M22" i="8"/>
  <c r="N22" i="8"/>
  <c r="O22" i="8"/>
  <c r="L23" i="8"/>
  <c r="M23" i="8"/>
  <c r="N23" i="8"/>
  <c r="O23" i="8"/>
  <c r="O20" i="8"/>
  <c r="N20" i="8"/>
  <c r="M20" i="8"/>
  <c r="L20" i="8"/>
  <c r="L9" i="8"/>
  <c r="M9" i="8"/>
  <c r="N9" i="8"/>
  <c r="O9" i="8"/>
  <c r="L10" i="8"/>
  <c r="M10" i="8"/>
  <c r="N10" i="8"/>
  <c r="O10" i="8"/>
  <c r="L11" i="8"/>
  <c r="M11" i="8"/>
  <c r="N11" i="8"/>
  <c r="O11" i="8"/>
  <c r="O8" i="8"/>
  <c r="N8" i="8"/>
  <c r="M8" i="8"/>
  <c r="L8" i="8"/>
  <c r="O17" i="8"/>
  <c r="N17" i="8"/>
  <c r="M17" i="8"/>
  <c r="L17" i="8"/>
  <c r="O16" i="8"/>
  <c r="N16" i="8"/>
  <c r="M16" i="8"/>
  <c r="L16" i="8"/>
  <c r="O15" i="8"/>
  <c r="N15" i="8"/>
  <c r="M15" i="8"/>
  <c r="L15" i="8"/>
  <c r="O14" i="8"/>
  <c r="N14" i="8"/>
  <c r="M14" i="8"/>
  <c r="L14" i="8"/>
  <c r="O5" i="8"/>
  <c r="N5" i="8"/>
  <c r="M5" i="8"/>
  <c r="L5" i="8"/>
  <c r="O4" i="8"/>
  <c r="N4" i="8"/>
  <c r="M4" i="8"/>
  <c r="L4" i="8"/>
  <c r="O3" i="8"/>
  <c r="N3" i="8"/>
  <c r="M3" i="8"/>
  <c r="L3" i="8"/>
  <c r="O2" i="8"/>
  <c r="N2" i="8"/>
  <c r="M2" i="8"/>
  <c r="L2" i="8"/>
  <c r="Q32" i="8" l="1"/>
  <c r="C43" i="8" s="1"/>
  <c r="M35" i="6"/>
  <c r="M34" i="6"/>
  <c r="M33" i="6"/>
  <c r="M32" i="6"/>
  <c r="M29" i="6"/>
  <c r="M28" i="6"/>
  <c r="M27" i="6"/>
  <c r="M26" i="6"/>
  <c r="M23" i="6"/>
  <c r="M22" i="6"/>
  <c r="M21" i="6"/>
  <c r="M20" i="6"/>
  <c r="M17" i="6"/>
  <c r="M16" i="6"/>
  <c r="M15" i="6"/>
  <c r="M14" i="6"/>
  <c r="M11" i="6"/>
  <c r="M10" i="6"/>
  <c r="M9" i="6"/>
  <c r="M8" i="6"/>
  <c r="M5" i="6"/>
  <c r="M4" i="6"/>
  <c r="M3" i="6"/>
  <c r="M2" i="6"/>
  <c r="K35" i="6"/>
  <c r="K34" i="6"/>
  <c r="K33" i="6"/>
  <c r="K32" i="6"/>
  <c r="K29" i="6"/>
  <c r="K28" i="6"/>
  <c r="K27" i="6"/>
  <c r="K26" i="6"/>
  <c r="K23" i="6"/>
  <c r="K22" i="6"/>
  <c r="K21" i="6"/>
  <c r="K20" i="6"/>
  <c r="K17" i="6"/>
  <c r="K16" i="6"/>
  <c r="K15" i="6"/>
  <c r="K14" i="6"/>
  <c r="K11" i="6"/>
  <c r="K10" i="6"/>
  <c r="K9" i="6"/>
  <c r="K8" i="6"/>
  <c r="K5" i="6"/>
  <c r="K4" i="6"/>
  <c r="K3" i="6"/>
  <c r="K2" i="6"/>
  <c r="N35" i="6"/>
  <c r="L35" i="6"/>
  <c r="N34" i="6"/>
  <c r="L34" i="6"/>
  <c r="N33" i="6"/>
  <c r="L33" i="6"/>
  <c r="N32" i="6"/>
  <c r="L32" i="6"/>
  <c r="N17" i="6"/>
  <c r="L17" i="6"/>
  <c r="N16" i="6"/>
  <c r="L16" i="6"/>
  <c r="N15" i="6"/>
  <c r="L15" i="6"/>
  <c r="N14" i="6"/>
  <c r="L14" i="6"/>
  <c r="N11" i="6"/>
  <c r="L11" i="6"/>
  <c r="N10" i="6"/>
  <c r="L10" i="6"/>
  <c r="N9" i="6"/>
  <c r="L9" i="6"/>
  <c r="N8" i="6"/>
  <c r="L8" i="6"/>
  <c r="N5" i="6"/>
  <c r="L5" i="6"/>
  <c r="N4" i="6"/>
  <c r="L4" i="6"/>
  <c r="N3" i="6"/>
  <c r="L3" i="6"/>
  <c r="N29" i="6"/>
  <c r="L29" i="6"/>
  <c r="N28" i="6"/>
  <c r="L28" i="6"/>
  <c r="N27" i="6"/>
  <c r="L27" i="6"/>
  <c r="N26" i="6"/>
  <c r="L26" i="6"/>
  <c r="N23" i="6"/>
  <c r="L23" i="6"/>
  <c r="N22" i="6"/>
  <c r="L22" i="6"/>
  <c r="N21" i="6"/>
  <c r="L21" i="6"/>
  <c r="N20" i="6"/>
  <c r="L20" i="6"/>
  <c r="N2" i="6"/>
  <c r="L2" i="6"/>
  <c r="O35" i="5"/>
  <c r="N35" i="5"/>
  <c r="M35" i="5"/>
  <c r="L35" i="5"/>
  <c r="O34" i="5"/>
  <c r="N34" i="5"/>
  <c r="M34" i="5"/>
  <c r="L34" i="5"/>
  <c r="O33" i="5"/>
  <c r="N33" i="5"/>
  <c r="M33" i="5"/>
  <c r="L33" i="5"/>
  <c r="Q32" i="5" s="1"/>
  <c r="C43" i="5" s="1"/>
  <c r="O32" i="5"/>
  <c r="N32" i="5"/>
  <c r="M32" i="5"/>
  <c r="L32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5" i="5"/>
  <c r="N5" i="5"/>
  <c r="M5" i="5"/>
  <c r="L5" i="5"/>
  <c r="O4" i="5"/>
  <c r="N4" i="5"/>
  <c r="M4" i="5"/>
  <c r="L4" i="5"/>
  <c r="O3" i="5"/>
  <c r="N3" i="5"/>
  <c r="M3" i="5"/>
  <c r="L3" i="5"/>
  <c r="O2" i="5"/>
  <c r="N2" i="5"/>
  <c r="M2" i="5"/>
  <c r="L2" i="5"/>
  <c r="O35" i="4"/>
  <c r="N35" i="4"/>
  <c r="M35" i="4"/>
  <c r="L35" i="4"/>
  <c r="O34" i="4"/>
  <c r="N34" i="4"/>
  <c r="M34" i="4"/>
  <c r="L34" i="4"/>
  <c r="O33" i="4"/>
  <c r="N33" i="4"/>
  <c r="M33" i="4"/>
  <c r="L33" i="4"/>
  <c r="Q32" i="4" s="1"/>
  <c r="C43" i="4" s="1"/>
  <c r="O32" i="4"/>
  <c r="N32" i="4"/>
  <c r="M32" i="4"/>
  <c r="L32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5" i="4"/>
  <c r="N5" i="4"/>
  <c r="M5" i="4"/>
  <c r="L5" i="4"/>
  <c r="O4" i="4"/>
  <c r="N4" i="4"/>
  <c r="M4" i="4"/>
  <c r="L4" i="4"/>
  <c r="O3" i="4"/>
  <c r="N3" i="4"/>
  <c r="M3" i="4"/>
  <c r="L3" i="4"/>
  <c r="O2" i="4"/>
  <c r="N2" i="4"/>
  <c r="M2" i="4"/>
  <c r="L2" i="4"/>
  <c r="O35" i="3"/>
  <c r="N35" i="3"/>
  <c r="M35" i="3"/>
  <c r="L35" i="3"/>
  <c r="O34" i="3"/>
  <c r="N34" i="3"/>
  <c r="M34" i="3"/>
  <c r="L34" i="3"/>
  <c r="O33" i="3"/>
  <c r="N33" i="3"/>
  <c r="M33" i="3"/>
  <c r="L33" i="3"/>
  <c r="Q32" i="3" s="1"/>
  <c r="C43" i="3" s="1"/>
  <c r="O32" i="3"/>
  <c r="N32" i="3"/>
  <c r="M32" i="3"/>
  <c r="L32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5" i="3"/>
  <c r="N5" i="3"/>
  <c r="M5" i="3"/>
  <c r="L5" i="3"/>
  <c r="O4" i="3"/>
  <c r="N4" i="3"/>
  <c r="M4" i="3"/>
  <c r="L4" i="3"/>
  <c r="O3" i="3"/>
  <c r="N3" i="3"/>
  <c r="M3" i="3"/>
  <c r="L3" i="3"/>
  <c r="O2" i="3"/>
  <c r="N2" i="3"/>
  <c r="M2" i="3"/>
  <c r="L2" i="3"/>
  <c r="O35" i="2"/>
  <c r="N35" i="2"/>
  <c r="M35" i="2"/>
  <c r="L35" i="2"/>
  <c r="O34" i="2"/>
  <c r="N34" i="2"/>
  <c r="M34" i="2"/>
  <c r="L34" i="2"/>
  <c r="O33" i="2"/>
  <c r="N33" i="2"/>
  <c r="M33" i="2"/>
  <c r="L33" i="2"/>
  <c r="Q32" i="2" s="1"/>
  <c r="C43" i="2" s="1"/>
  <c r="O32" i="2"/>
  <c r="N32" i="2"/>
  <c r="M32" i="2"/>
  <c r="L32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L2" i="2"/>
  <c r="L32" i="1"/>
  <c r="M32" i="1"/>
  <c r="N32" i="1"/>
  <c r="O32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3" i="1"/>
  <c r="M33" i="1"/>
  <c r="N33" i="1"/>
  <c r="O33" i="1"/>
  <c r="L34" i="1"/>
  <c r="M34" i="1"/>
  <c r="N34" i="1"/>
  <c r="O34" i="1"/>
  <c r="L35" i="1"/>
  <c r="M35" i="1"/>
  <c r="N35" i="1"/>
  <c r="O35" i="1"/>
  <c r="L3" i="1"/>
  <c r="M3" i="1"/>
  <c r="N3" i="1"/>
  <c r="O3" i="1"/>
  <c r="L4" i="1"/>
  <c r="M4" i="1"/>
  <c r="N4" i="1"/>
  <c r="O4" i="1"/>
  <c r="L5" i="1"/>
  <c r="M5" i="1"/>
  <c r="N5" i="1"/>
  <c r="O5" i="1"/>
  <c r="O2" i="1"/>
  <c r="N2" i="1"/>
  <c r="M2" i="1"/>
  <c r="L2" i="1"/>
  <c r="Q32" i="1" l="1"/>
  <c r="C43" i="1" s="1"/>
</calcChain>
</file>

<file path=xl/sharedStrings.xml><?xml version="1.0" encoding="utf-8"?>
<sst xmlns="http://schemas.openxmlformats.org/spreadsheetml/2006/main" count="744" uniqueCount="86">
  <si>
    <t>B sort, random 0.1m input</t>
  </si>
  <si>
    <t>max</t>
  </si>
  <si>
    <t>min</t>
  </si>
  <si>
    <t>average</t>
  </si>
  <si>
    <t>stdev</t>
  </si>
  <si>
    <r>
      <t>1</t>
    </r>
    <r>
      <rPr>
        <vertAlign val="superscript"/>
        <sz val="11"/>
        <color theme="1"/>
        <rFont val="Liberation Sans"/>
        <family val="2"/>
      </rPr>
      <t>st</t>
    </r>
  </si>
  <si>
    <r>
      <t>2</t>
    </r>
    <r>
      <rPr>
        <vertAlign val="superscript"/>
        <sz val="11"/>
        <color theme="1"/>
        <rFont val="Liberation Sans"/>
        <family val="2"/>
      </rPr>
      <t>nd</t>
    </r>
  </si>
  <si>
    <r>
      <t>3</t>
    </r>
    <r>
      <rPr>
        <vertAlign val="superscript"/>
        <sz val="11"/>
        <color theme="1"/>
        <rFont val="Liberation Sans"/>
        <family val="2"/>
      </rPr>
      <t>rd</t>
    </r>
  </si>
  <si>
    <r>
      <t>4</t>
    </r>
    <r>
      <rPr>
        <vertAlign val="superscript"/>
        <sz val="11"/>
        <color theme="1"/>
        <rFont val="Liberation Sans"/>
        <family val="2"/>
      </rPr>
      <t>th</t>
    </r>
  </si>
  <si>
    <t>I sort, random 0.1m input</t>
  </si>
  <si>
    <t>H sort, random 0.1m input</t>
  </si>
  <si>
    <t>M sort, random 0.1m input</t>
  </si>
  <si>
    <t>Q sort, random 0.1m input</t>
  </si>
  <si>
    <t>R sort, random 0.1m input</t>
  </si>
  <si>
    <t>B sort, sorted 0.1m input</t>
  </si>
  <si>
    <t>I sort, sorted 0.1m input</t>
  </si>
  <si>
    <t>H sort, sorted 0.1m input</t>
  </si>
  <si>
    <t>M sort, sorted 0.1m input</t>
  </si>
  <si>
    <t>Q sort, sorted 0.1m input</t>
  </si>
  <si>
    <t>R sort, sorted 0.1m input</t>
  </si>
  <si>
    <t>B sort,r-sorted 0.1m input</t>
  </si>
  <si>
    <t>I sort, r-sorted 0.1m input</t>
  </si>
  <si>
    <t>H sort, r-sorted 0.1m input</t>
  </si>
  <si>
    <t>M sort, r-sorted 0.1m input</t>
  </si>
  <si>
    <t>Q sort, r-sorted 0.1m input</t>
  </si>
  <si>
    <t>R sort, r-sorted 0.1m input</t>
  </si>
  <si>
    <t>B sort, same 0.1m input</t>
  </si>
  <si>
    <t>I sort, same 0.1m input</t>
  </si>
  <si>
    <t>H sort, same 0.1m input</t>
  </si>
  <si>
    <t>M sort, same 0.1m input</t>
  </si>
  <si>
    <t>Q sort, same 0.1m input</t>
  </si>
  <si>
    <t>null</t>
  </si>
  <si>
    <t>R sort, same 0.1m input</t>
  </si>
  <si>
    <t>B sort, same 0.01m input</t>
  </si>
  <si>
    <t>I sort, same 0.01m input</t>
  </si>
  <si>
    <t>H sort, same 0.01m input</t>
  </si>
  <si>
    <t>M sort, same 0.01m input</t>
  </si>
  <si>
    <t>Q sort, same 0.01m input</t>
  </si>
  <si>
    <t>R sort, same 0.01m input</t>
  </si>
  <si>
    <t>Sorted-1</t>
  </si>
  <si>
    <t>Sorted-2</t>
  </si>
  <si>
    <t>Sorted-3</t>
  </si>
  <si>
    <t>R-sorted-1</t>
  </si>
  <si>
    <t>R-sorted-2</t>
  </si>
  <si>
    <t>R-sorted-3</t>
  </si>
  <si>
    <t>H sort, 1m input</t>
  </si>
  <si>
    <t>M sort, 1m input</t>
    <phoneticPr fontId="15" type="noConversion"/>
  </si>
  <si>
    <t>Q sort, 1m input</t>
    <phoneticPr fontId="15" type="noConversion"/>
  </si>
  <si>
    <t>R sort, 1m input</t>
    <phoneticPr fontId="15" type="noConversion"/>
  </si>
  <si>
    <t>B sort, rBndom 1m input</t>
  </si>
  <si>
    <t>RBndom-1</t>
  </si>
  <si>
    <t>RBndom-2</t>
  </si>
  <si>
    <t>RBndom-3</t>
  </si>
  <si>
    <t>I sort, rBndom 1m input</t>
  </si>
  <si>
    <t>MAX</t>
  </si>
  <si>
    <t>AVERAGE</t>
  </si>
  <si>
    <t>B sort, random 0.01m input</t>
  </si>
  <si>
    <t>I sort, random 0.01m input</t>
  </si>
  <si>
    <t>H sort, random 0.01m input</t>
  </si>
  <si>
    <t>M sort, random 0.01m input</t>
  </si>
  <si>
    <t>Q sort, random 0.01m input</t>
  </si>
  <si>
    <t>R sort, random 0.01m input</t>
  </si>
  <si>
    <t>max</t>
    <phoneticPr fontId="15" type="noConversion"/>
  </si>
  <si>
    <t>min</t>
    <phoneticPr fontId="15" type="noConversion"/>
  </si>
  <si>
    <t>average</t>
    <phoneticPr fontId="15" type="noConversion"/>
  </si>
  <si>
    <t>stdev</t>
    <phoneticPr fontId="15" type="noConversion"/>
  </si>
  <si>
    <t>Bubble Sort</t>
    <phoneticPr fontId="15" type="noConversion"/>
  </si>
  <si>
    <t>random 0.01m input</t>
    <phoneticPr fontId="15" type="noConversion"/>
  </si>
  <si>
    <t>Insertion Sort</t>
    <phoneticPr fontId="15" type="noConversion"/>
  </si>
  <si>
    <t>Heap Sort</t>
    <phoneticPr fontId="15" type="noConversion"/>
  </si>
  <si>
    <t>Merge Sort</t>
    <phoneticPr fontId="15" type="noConversion"/>
  </si>
  <si>
    <t>Quick Sort</t>
    <phoneticPr fontId="15" type="noConversion"/>
  </si>
  <si>
    <t>Radix Sort</t>
    <phoneticPr fontId="15" type="noConversion"/>
  </si>
  <si>
    <t>random 0.1m input</t>
    <phoneticPr fontId="15" type="noConversion"/>
  </si>
  <si>
    <t>sorted 0.1m input</t>
    <phoneticPr fontId="15" type="noConversion"/>
  </si>
  <si>
    <t>reverse-sorted 0.1m input</t>
    <phoneticPr fontId="15" type="noConversion"/>
  </si>
  <si>
    <t>same 0.1m input</t>
    <phoneticPr fontId="15" type="noConversion"/>
  </si>
  <si>
    <t>same 0.01m input</t>
    <phoneticPr fontId="15" type="noConversion"/>
  </si>
  <si>
    <t>0.1m input</t>
    <phoneticPr fontId="15" type="noConversion"/>
  </si>
  <si>
    <t>max</t>
    <phoneticPr fontId="15" type="noConversion"/>
  </si>
  <si>
    <t>min</t>
    <phoneticPr fontId="15" type="noConversion"/>
  </si>
  <si>
    <t>average</t>
    <phoneticPr fontId="15" type="noConversion"/>
  </si>
  <si>
    <t>stdev</t>
    <phoneticPr fontId="15" type="noConversion"/>
  </si>
  <si>
    <t>1m input, random</t>
    <phoneticPr fontId="15" type="noConversion"/>
  </si>
  <si>
    <t>1m input, sorted</t>
    <phoneticPr fontId="15" type="noConversion"/>
  </si>
  <si>
    <t>1m input, r-sorted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</si>
</sst>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16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vertAlign val="superscript"/>
      <sz val="11"/>
      <color theme="1"/>
      <name val="Liberation Sans"/>
      <family val="2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16">
      <alignment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0" workbookViewId="0">
      <selection activeCell="B43" sqref="B43:E43"/>
    </sheetView>
  </sheetViews>
  <sheetFormatPr defaultRowHeight="14.25"/>
  <cols>
    <col min="1" max="1" width="25.375" bestFit="1" customWidth="1"/>
    <col min="2" max="2" width="5" bestFit="1" customWidth="1"/>
    <col min="3" max="3" width="4.5" bestFit="1" customWidth="1"/>
    <col min="4" max="4" width="8" bestFit="1" customWidth="1"/>
    <col min="5" max="5" width="5.875" bestFit="1" customWidth="1"/>
    <col min="6" max="11" width="4.5" bestFit="1" customWidth="1"/>
    <col min="12" max="12" width="5" bestFit="1" customWidth="1"/>
    <col min="13" max="13" width="4.5" bestFit="1" customWidth="1"/>
    <col min="14" max="14" width="8" style="2" bestFit="1" customWidth="1"/>
    <col min="15" max="15" width="5.875" style="2" bestFit="1" customWidth="1"/>
    <col min="16" max="16" width="5" bestFit="1" customWidth="1"/>
    <col min="17" max="17" width="4.5" bestFit="1" customWidth="1"/>
    <col min="18" max="18" width="8" style="2" bestFit="1" customWidth="1"/>
    <col min="19" max="19" width="5.875" style="2" bestFit="1" customWidth="1"/>
  </cols>
  <sheetData>
    <row r="1" spans="1:19">
      <c r="A1" t="s">
        <v>56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120</v>
      </c>
      <c r="C2">
        <v>121</v>
      </c>
      <c r="D2">
        <v>129</v>
      </c>
      <c r="E2">
        <v>121</v>
      </c>
      <c r="F2">
        <v>122</v>
      </c>
      <c r="G2">
        <v>121</v>
      </c>
      <c r="H2">
        <v>128</v>
      </c>
      <c r="I2">
        <v>125</v>
      </c>
      <c r="J2">
        <v>123</v>
      </c>
      <c r="K2">
        <v>120</v>
      </c>
      <c r="L2">
        <f>MAX(B2:K2)</f>
        <v>129</v>
      </c>
      <c r="M2">
        <f>MIN(B2:K2)</f>
        <v>120</v>
      </c>
      <c r="N2" s="2">
        <f>AVERAGE(B2:K2)</f>
        <v>123</v>
      </c>
      <c r="O2" s="2">
        <f>_xlfn.STDEV.S(B2:K2)</f>
        <v>3.2659863237109041</v>
      </c>
      <c r="P2">
        <f>MAX(B3:K5)</f>
        <v>132</v>
      </c>
      <c r="Q2">
        <f>MIN(B3:M5)</f>
        <v>109</v>
      </c>
      <c r="R2" s="2">
        <f>AVERAGE(B3:K5)</f>
        <v>117.1</v>
      </c>
      <c r="S2" s="2">
        <f>_xlfn.STDEV.S(B3:K5)</f>
        <v>5.6161712322849304</v>
      </c>
    </row>
    <row r="3" spans="1:19" ht="16.5">
      <c r="A3" t="s">
        <v>6</v>
      </c>
      <c r="B3">
        <v>121</v>
      </c>
      <c r="C3">
        <v>119</v>
      </c>
      <c r="D3">
        <v>132</v>
      </c>
      <c r="E3">
        <v>126</v>
      </c>
      <c r="F3">
        <v>118</v>
      </c>
      <c r="G3">
        <v>120</v>
      </c>
      <c r="H3">
        <v>122</v>
      </c>
      <c r="I3">
        <v>123</v>
      </c>
      <c r="J3">
        <v>119</v>
      </c>
      <c r="K3">
        <v>119</v>
      </c>
      <c r="L3">
        <f>MAX(B3:K3)</f>
        <v>132</v>
      </c>
      <c r="M3">
        <f>MIN(B3:K3)</f>
        <v>118</v>
      </c>
      <c r="N3" s="2">
        <f>AVERAGE(B3:K3)</f>
        <v>121.9</v>
      </c>
      <c r="O3" s="2">
        <f>_xlfn.STDEV.S(B3:K3)</f>
        <v>4.2804464979978682</v>
      </c>
    </row>
    <row r="4" spans="1:19" ht="16.5">
      <c r="A4" t="s">
        <v>7</v>
      </c>
      <c r="B4">
        <v>111</v>
      </c>
      <c r="C4">
        <v>110</v>
      </c>
      <c r="D4">
        <v>110</v>
      </c>
      <c r="E4">
        <v>118</v>
      </c>
      <c r="F4">
        <v>113</v>
      </c>
      <c r="G4">
        <v>110</v>
      </c>
      <c r="H4">
        <v>115</v>
      </c>
      <c r="I4">
        <v>111</v>
      </c>
      <c r="J4">
        <v>109</v>
      </c>
      <c r="K4">
        <v>111</v>
      </c>
      <c r="L4">
        <f>MAX(B4:K4)</f>
        <v>118</v>
      </c>
      <c r="M4">
        <f>MIN(B4:K4)</f>
        <v>109</v>
      </c>
      <c r="N4" s="2">
        <f>AVERAGE(B4:K4)</f>
        <v>111.8</v>
      </c>
      <c r="O4" s="2">
        <f>_xlfn.STDEV.S(B4:K4)</f>
        <v>2.780887148615228</v>
      </c>
    </row>
    <row r="5" spans="1:19" ht="16.5">
      <c r="A5" t="s">
        <v>8</v>
      </c>
      <c r="B5">
        <v>116</v>
      </c>
      <c r="C5">
        <v>117</v>
      </c>
      <c r="D5">
        <v>117</v>
      </c>
      <c r="E5">
        <v>111</v>
      </c>
      <c r="F5">
        <v>118</v>
      </c>
      <c r="G5">
        <v>121</v>
      </c>
      <c r="H5">
        <v>112</v>
      </c>
      <c r="I5">
        <v>126</v>
      </c>
      <c r="J5">
        <v>120</v>
      </c>
      <c r="K5">
        <v>118</v>
      </c>
      <c r="L5">
        <f>MAX(B5:K5)</f>
        <v>126</v>
      </c>
      <c r="M5">
        <f>MIN(B5:K5)</f>
        <v>111</v>
      </c>
      <c r="N5" s="2">
        <f>AVERAGE(B5:K5)</f>
        <v>117.6</v>
      </c>
      <c r="O5" s="2">
        <f>_xlfn.STDEV.S(B5:K5)</f>
        <v>4.2998707990925595</v>
      </c>
    </row>
    <row r="7" spans="1:19">
      <c r="A7" t="s">
        <v>57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16</v>
      </c>
      <c r="C8">
        <v>16</v>
      </c>
      <c r="D8">
        <v>17</v>
      </c>
      <c r="E8">
        <v>21</v>
      </c>
      <c r="F8">
        <v>20</v>
      </c>
      <c r="G8">
        <v>14</v>
      </c>
      <c r="H8">
        <v>20</v>
      </c>
      <c r="I8">
        <v>13</v>
      </c>
      <c r="J8">
        <v>15</v>
      </c>
      <c r="K8">
        <v>20</v>
      </c>
      <c r="L8">
        <f>MAX(B8:K8)</f>
        <v>21</v>
      </c>
      <c r="M8">
        <f>MIN(B8:K8)</f>
        <v>13</v>
      </c>
      <c r="N8" s="2">
        <f>AVERAGE(B8:K8)</f>
        <v>17.2</v>
      </c>
      <c r="O8" s="2">
        <f>_xlfn.STDEV.S(B8:K8)</f>
        <v>2.8596814119369607</v>
      </c>
      <c r="P8">
        <f>MAX(B9:K11)</f>
        <v>16</v>
      </c>
      <c r="Q8">
        <f>MIN(B9:M11)</f>
        <v>8</v>
      </c>
      <c r="R8" s="2">
        <f>AVERAGE(B9:K11)</f>
        <v>10.566666666666666</v>
      </c>
      <c r="S8" s="2">
        <f>_xlfn.STDEV.S(B9:K11)</f>
        <v>2.9674479146965305</v>
      </c>
    </row>
    <row r="9" spans="1:19" ht="16.5">
      <c r="A9" t="s">
        <v>6</v>
      </c>
      <c r="B9">
        <v>14</v>
      </c>
      <c r="C9">
        <v>15</v>
      </c>
      <c r="D9">
        <v>13</v>
      </c>
      <c r="E9">
        <v>16</v>
      </c>
      <c r="F9">
        <v>15</v>
      </c>
      <c r="G9">
        <v>14</v>
      </c>
      <c r="H9">
        <v>14</v>
      </c>
      <c r="I9">
        <v>15</v>
      </c>
      <c r="J9">
        <v>15</v>
      </c>
      <c r="K9">
        <v>15</v>
      </c>
      <c r="L9">
        <f t="shared" ref="L9:L11" si="0">MAX(B9:K9)</f>
        <v>16</v>
      </c>
      <c r="M9">
        <f t="shared" ref="M9:M11" si="1">MIN(B9:K9)</f>
        <v>13</v>
      </c>
      <c r="N9" s="2">
        <f t="shared" ref="N9:N11" si="2">AVERAGE(B9:K9)</f>
        <v>14.6</v>
      </c>
      <c r="O9" s="2">
        <f t="shared" ref="O9:O11" si="3">_xlfn.STDEV.S(B9:K9)</f>
        <v>0.84327404271156781</v>
      </c>
    </row>
    <row r="10" spans="1:19" ht="16.5">
      <c r="A10" t="s">
        <v>7</v>
      </c>
      <c r="B10">
        <v>8</v>
      </c>
      <c r="C10">
        <v>9</v>
      </c>
      <c r="D10">
        <v>9</v>
      </c>
      <c r="E10">
        <v>9</v>
      </c>
      <c r="F10">
        <v>9</v>
      </c>
      <c r="G10">
        <v>8</v>
      </c>
      <c r="H10">
        <v>9</v>
      </c>
      <c r="I10">
        <v>8</v>
      </c>
      <c r="J10">
        <v>8</v>
      </c>
      <c r="K10">
        <v>8</v>
      </c>
      <c r="L10">
        <f t="shared" si="0"/>
        <v>9</v>
      </c>
      <c r="M10">
        <f t="shared" si="1"/>
        <v>8</v>
      </c>
      <c r="N10" s="2">
        <f t="shared" si="2"/>
        <v>8.5</v>
      </c>
      <c r="O10" s="2">
        <f t="shared" si="3"/>
        <v>0.52704627669472992</v>
      </c>
    </row>
    <row r="11" spans="1:19" ht="16.5">
      <c r="A11" t="s">
        <v>8</v>
      </c>
      <c r="B11">
        <v>9</v>
      </c>
      <c r="C11">
        <v>9</v>
      </c>
      <c r="D11">
        <v>8</v>
      </c>
      <c r="E11">
        <v>9</v>
      </c>
      <c r="F11">
        <v>8</v>
      </c>
      <c r="G11">
        <v>8</v>
      </c>
      <c r="H11">
        <v>8</v>
      </c>
      <c r="I11">
        <v>9</v>
      </c>
      <c r="J11">
        <v>9</v>
      </c>
      <c r="K11">
        <v>9</v>
      </c>
      <c r="L11">
        <f t="shared" si="0"/>
        <v>9</v>
      </c>
      <c r="M11">
        <f t="shared" si="1"/>
        <v>8</v>
      </c>
      <c r="N11" s="2">
        <f t="shared" si="2"/>
        <v>8.6</v>
      </c>
      <c r="O11" s="2">
        <f t="shared" si="3"/>
        <v>0.5163977794943222</v>
      </c>
    </row>
    <row r="13" spans="1:19">
      <c r="A13" t="s">
        <v>58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2</v>
      </c>
      <c r="C14">
        <v>2</v>
      </c>
      <c r="D14">
        <v>3</v>
      </c>
      <c r="E14">
        <v>2</v>
      </c>
      <c r="F14">
        <v>2</v>
      </c>
      <c r="G14">
        <v>2</v>
      </c>
      <c r="H14">
        <v>2</v>
      </c>
      <c r="I14">
        <v>2</v>
      </c>
      <c r="J14">
        <v>3</v>
      </c>
      <c r="K14">
        <v>3</v>
      </c>
      <c r="L14">
        <f t="shared" ref="L14:L17" si="4">MAX(B14:K14)</f>
        <v>3</v>
      </c>
      <c r="M14">
        <f t="shared" ref="M14:M17" si="5">MIN(B14:K14)</f>
        <v>2</v>
      </c>
      <c r="N14" s="2">
        <f t="shared" ref="N14:N17" si="6">AVERAGE(B14:K14)</f>
        <v>2.2999999999999998</v>
      </c>
      <c r="O14" s="2">
        <f t="shared" ref="O14:O17" si="7">_xlfn.STDEV.S(B14:K14)</f>
        <v>0.48304589153964811</v>
      </c>
      <c r="P14">
        <f>MAX(B15:K17)</f>
        <v>4</v>
      </c>
      <c r="Q14">
        <f>MIN(B15:M17)</f>
        <v>1</v>
      </c>
      <c r="R14" s="2">
        <f>AVERAGE(B15:K17)</f>
        <v>1.5666666666666667</v>
      </c>
      <c r="S14" s="2">
        <f>_xlfn.STDEV.S(B15:K17)</f>
        <v>0.67891055392436261</v>
      </c>
    </row>
    <row r="15" spans="1:19" ht="16.5">
      <c r="A15" t="s">
        <v>6</v>
      </c>
      <c r="B15">
        <v>2</v>
      </c>
      <c r="C15">
        <v>4</v>
      </c>
      <c r="D15">
        <v>1</v>
      </c>
      <c r="E15">
        <v>1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f t="shared" si="4"/>
        <v>4</v>
      </c>
      <c r="M15">
        <f t="shared" si="5"/>
        <v>1</v>
      </c>
      <c r="N15" s="2">
        <f t="shared" si="6"/>
        <v>1.7</v>
      </c>
      <c r="O15" s="2">
        <f t="shared" si="7"/>
        <v>0.94868329805051388</v>
      </c>
    </row>
    <row r="16" spans="1:19" ht="16.5">
      <c r="A16" t="s">
        <v>7</v>
      </c>
      <c r="B16">
        <v>2</v>
      </c>
      <c r="C16">
        <v>2</v>
      </c>
      <c r="D16">
        <v>1</v>
      </c>
      <c r="E16">
        <v>1</v>
      </c>
      <c r="F16">
        <v>2</v>
      </c>
      <c r="G16">
        <v>2</v>
      </c>
      <c r="H16">
        <v>2</v>
      </c>
      <c r="I16">
        <v>1</v>
      </c>
      <c r="J16">
        <v>1</v>
      </c>
      <c r="K16">
        <v>2</v>
      </c>
      <c r="L16">
        <f t="shared" si="4"/>
        <v>2</v>
      </c>
      <c r="M16">
        <f t="shared" si="5"/>
        <v>1</v>
      </c>
      <c r="N16" s="2">
        <f t="shared" si="6"/>
        <v>1.6</v>
      </c>
      <c r="O16" s="2">
        <f t="shared" si="7"/>
        <v>0.51639777949432208</v>
      </c>
    </row>
    <row r="17" spans="1:19" ht="16.5">
      <c r="A17" t="s">
        <v>8</v>
      </c>
      <c r="B17">
        <v>2</v>
      </c>
      <c r="C17">
        <v>2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f t="shared" si="4"/>
        <v>2</v>
      </c>
      <c r="M17">
        <f t="shared" si="5"/>
        <v>1</v>
      </c>
      <c r="N17" s="2">
        <f t="shared" si="6"/>
        <v>1.4</v>
      </c>
      <c r="O17" s="2">
        <f t="shared" si="7"/>
        <v>0.51639777949432208</v>
      </c>
    </row>
    <row r="19" spans="1:19">
      <c r="A19" t="s">
        <v>59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6</v>
      </c>
      <c r="C20">
        <v>3</v>
      </c>
      <c r="D20">
        <v>3</v>
      </c>
      <c r="E20">
        <v>3</v>
      </c>
      <c r="F20">
        <v>3</v>
      </c>
      <c r="G20">
        <v>2</v>
      </c>
      <c r="H20">
        <v>3</v>
      </c>
      <c r="I20">
        <v>3</v>
      </c>
      <c r="J20">
        <v>3</v>
      </c>
      <c r="K20">
        <v>3</v>
      </c>
      <c r="L20">
        <f>MAX(B20:K20)</f>
        <v>6</v>
      </c>
      <c r="M20">
        <f>MIN(B20:K20)</f>
        <v>2</v>
      </c>
      <c r="N20" s="2">
        <f>AVERAGE(B20:K20)</f>
        <v>3.2</v>
      </c>
      <c r="O20" s="2">
        <f>_xlfn.STDEV.S(B20:K20)</f>
        <v>1.0327955589886442</v>
      </c>
      <c r="P20">
        <f>MAX(B21:K23)</f>
        <v>3</v>
      </c>
      <c r="Q20">
        <f>MIN(B21:M23)</f>
        <v>1</v>
      </c>
      <c r="R20" s="2">
        <f>AVERAGE(B21:K23)</f>
        <v>1.9333333333333333</v>
      </c>
      <c r="S20" s="2">
        <f>_xlfn.STDEV.S(B21:K23)</f>
        <v>0.36514837167011044</v>
      </c>
    </row>
    <row r="21" spans="1:19" ht="16.5">
      <c r="A21" t="s">
        <v>6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f t="shared" ref="L21:L23" si="8">MAX(B21:K21)</f>
        <v>2</v>
      </c>
      <c r="M21">
        <f t="shared" ref="M21:M23" si="9">MIN(B21:K21)</f>
        <v>2</v>
      </c>
      <c r="N21" s="2">
        <f t="shared" ref="N21:N23" si="10">AVERAGE(B21:K21)</f>
        <v>2</v>
      </c>
      <c r="O21" s="2">
        <f t="shared" ref="O21:O23" si="11">_xlfn.STDEV.S(B21:K21)</f>
        <v>0</v>
      </c>
    </row>
    <row r="22" spans="1:19" ht="16.5">
      <c r="A22" t="s">
        <v>7</v>
      </c>
      <c r="B22">
        <v>3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1</v>
      </c>
      <c r="L22">
        <f t="shared" si="8"/>
        <v>3</v>
      </c>
      <c r="M22">
        <f t="shared" si="9"/>
        <v>1</v>
      </c>
      <c r="N22" s="2">
        <f t="shared" si="10"/>
        <v>2</v>
      </c>
      <c r="O22" s="2">
        <f t="shared" si="11"/>
        <v>0.47140452079103168</v>
      </c>
    </row>
    <row r="23" spans="1:19" ht="16.5">
      <c r="A23" t="s">
        <v>8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1</v>
      </c>
      <c r="J23">
        <v>2</v>
      </c>
      <c r="K23">
        <v>1</v>
      </c>
      <c r="L23">
        <f t="shared" si="8"/>
        <v>2</v>
      </c>
      <c r="M23">
        <f t="shared" si="9"/>
        <v>1</v>
      </c>
      <c r="N23" s="2">
        <f t="shared" si="10"/>
        <v>1.8</v>
      </c>
      <c r="O23" s="2">
        <f t="shared" si="11"/>
        <v>0.42163702135578407</v>
      </c>
    </row>
    <row r="25" spans="1:19">
      <c r="A25" t="s">
        <v>60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>
        <v>3</v>
      </c>
      <c r="C26">
        <v>4</v>
      </c>
      <c r="D26">
        <v>3</v>
      </c>
      <c r="E26">
        <v>5</v>
      </c>
      <c r="F26">
        <v>4</v>
      </c>
      <c r="G26">
        <v>4</v>
      </c>
      <c r="H26">
        <v>4</v>
      </c>
      <c r="I26">
        <v>3</v>
      </c>
      <c r="J26">
        <v>3</v>
      </c>
      <c r="K26">
        <v>4</v>
      </c>
      <c r="L26">
        <f>MAX(B26:K26)</f>
        <v>5</v>
      </c>
      <c r="M26">
        <f>MIN(B26:K26)</f>
        <v>3</v>
      </c>
      <c r="N26" s="2">
        <f>AVERAGE(B26:K26)</f>
        <v>3.7</v>
      </c>
      <c r="O26" s="2">
        <f>_xlfn.STDEV.S(B26:K26)</f>
        <v>0.6749485577105524</v>
      </c>
      <c r="P26">
        <f>MAX(B27:K29)</f>
        <v>3</v>
      </c>
      <c r="Q26">
        <f>MIN(B27:M29)</f>
        <v>1</v>
      </c>
      <c r="R26" s="2">
        <f>AVERAGE(B27:K29)</f>
        <v>2.0666666666666669</v>
      </c>
      <c r="S26" s="2">
        <f>_xlfn.STDEV.S(B27:K29)</f>
        <v>0.691491807283521</v>
      </c>
    </row>
    <row r="27" spans="1:19" ht="16.5">
      <c r="A27" t="s">
        <v>6</v>
      </c>
      <c r="B27">
        <v>3</v>
      </c>
      <c r="C27">
        <v>2</v>
      </c>
      <c r="D27">
        <v>2</v>
      </c>
      <c r="E27">
        <v>2</v>
      </c>
      <c r="F27">
        <v>3</v>
      </c>
      <c r="G27">
        <v>2</v>
      </c>
      <c r="H27">
        <v>3</v>
      </c>
      <c r="I27">
        <v>2</v>
      </c>
      <c r="J27">
        <v>2</v>
      </c>
      <c r="K27">
        <v>3</v>
      </c>
      <c r="L27">
        <f t="shared" ref="L27:L29" si="12">MAX(B27:K27)</f>
        <v>3</v>
      </c>
      <c r="M27">
        <f t="shared" ref="M27:M29" si="13">MIN(B27:K27)</f>
        <v>2</v>
      </c>
      <c r="N27" s="2">
        <f t="shared" ref="N27:N29" si="14">AVERAGE(B27:K27)</f>
        <v>2.4</v>
      </c>
      <c r="O27" s="2">
        <f t="shared" ref="O27:O29" si="15">_xlfn.STDEV.S(B27:K27)</f>
        <v>0.51639777949432208</v>
      </c>
    </row>
    <row r="28" spans="1:19" ht="16.5">
      <c r="A28" t="s">
        <v>7</v>
      </c>
      <c r="B28">
        <v>2</v>
      </c>
      <c r="C28">
        <v>1</v>
      </c>
      <c r="D28">
        <v>2</v>
      </c>
      <c r="E28">
        <v>3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f t="shared" si="12"/>
        <v>3</v>
      </c>
      <c r="M28">
        <f t="shared" si="13"/>
        <v>1</v>
      </c>
      <c r="N28" s="2">
        <f t="shared" si="14"/>
        <v>2</v>
      </c>
      <c r="O28" s="2">
        <f t="shared" si="15"/>
        <v>0.47140452079103168</v>
      </c>
    </row>
    <row r="29" spans="1:19" ht="16.5">
      <c r="A29" t="s">
        <v>8</v>
      </c>
      <c r="B29">
        <v>3</v>
      </c>
      <c r="C29">
        <v>1</v>
      </c>
      <c r="D29">
        <v>1</v>
      </c>
      <c r="E29">
        <v>2</v>
      </c>
      <c r="F29">
        <v>2</v>
      </c>
      <c r="G29">
        <v>1</v>
      </c>
      <c r="H29">
        <v>3</v>
      </c>
      <c r="I29">
        <v>1</v>
      </c>
      <c r="J29">
        <v>1</v>
      </c>
      <c r="K29">
        <v>3</v>
      </c>
      <c r="L29">
        <f t="shared" si="12"/>
        <v>3</v>
      </c>
      <c r="M29">
        <f t="shared" si="13"/>
        <v>1</v>
      </c>
      <c r="N29" s="2">
        <f t="shared" si="14"/>
        <v>1.8</v>
      </c>
      <c r="O29" s="2">
        <f t="shared" si="15"/>
        <v>0.91893658347268148</v>
      </c>
    </row>
    <row r="31" spans="1:19">
      <c r="A31" t="s">
        <v>61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3</v>
      </c>
      <c r="C32" s="3">
        <v>4</v>
      </c>
      <c r="D32" s="3">
        <v>4</v>
      </c>
      <c r="E32" s="3">
        <v>4</v>
      </c>
      <c r="F32" s="3">
        <v>5</v>
      </c>
      <c r="G32" s="3">
        <v>4</v>
      </c>
      <c r="H32" s="3">
        <v>5</v>
      </c>
      <c r="I32" s="3">
        <v>4</v>
      </c>
      <c r="J32" s="3">
        <v>4</v>
      </c>
      <c r="K32" s="3">
        <v>5</v>
      </c>
      <c r="L32">
        <f>MAX(B32:K32)</f>
        <v>5</v>
      </c>
      <c r="M32">
        <f>MIN(B32:K32)</f>
        <v>3</v>
      </c>
      <c r="N32" s="2">
        <f>AVERAGE(B32:K32)</f>
        <v>4.2</v>
      </c>
      <c r="O32" s="2">
        <f>_xlfn.STDEV.S(B32:K32)</f>
        <v>0.63245553203367533</v>
      </c>
      <c r="P32">
        <f>MAX(B33:K35)</f>
        <v>3</v>
      </c>
      <c r="Q32">
        <f>MIN(B33:M35)</f>
        <v>1</v>
      </c>
      <c r="R32" s="2">
        <f>AVERAGE(B33:K35)</f>
        <v>1.8666666666666667</v>
      </c>
      <c r="S32" s="2">
        <f>_xlfn.STDEV.S(B33:K35)</f>
        <v>0.43417248545530479</v>
      </c>
    </row>
    <row r="33" spans="1:15" ht="16.5">
      <c r="A33" t="s">
        <v>6</v>
      </c>
      <c r="B33" s="3">
        <v>2</v>
      </c>
      <c r="C33" s="3">
        <v>2</v>
      </c>
      <c r="D33" s="3">
        <v>2</v>
      </c>
      <c r="E33" s="3">
        <v>2</v>
      </c>
      <c r="F33" s="3">
        <v>2</v>
      </c>
      <c r="G33" s="3">
        <v>2</v>
      </c>
      <c r="H33" s="3">
        <v>2</v>
      </c>
      <c r="I33" s="3">
        <v>1</v>
      </c>
      <c r="J33" s="3">
        <v>2</v>
      </c>
      <c r="K33" s="3">
        <v>2</v>
      </c>
      <c r="L33">
        <f t="shared" ref="L33:L35" si="16">MAX(B33:K33)</f>
        <v>2</v>
      </c>
      <c r="M33">
        <f t="shared" ref="M33:M35" si="17">MIN(B33:K33)</f>
        <v>1</v>
      </c>
      <c r="N33" s="2">
        <f t="shared" ref="N33:N35" si="18">AVERAGE(B33:K33)</f>
        <v>1.9</v>
      </c>
      <c r="O33" s="2">
        <f t="shared" ref="O33:O35" si="19">_xlfn.STDEV.S(B33:K33)</f>
        <v>0.31622776601683766</v>
      </c>
    </row>
    <row r="34" spans="1:15" ht="16.5">
      <c r="A34" t="s">
        <v>7</v>
      </c>
      <c r="B34" s="3">
        <v>1</v>
      </c>
      <c r="C34" s="3">
        <v>2</v>
      </c>
      <c r="D34" s="3">
        <v>2</v>
      </c>
      <c r="E34" s="3">
        <v>1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>
        <f t="shared" si="16"/>
        <v>2</v>
      </c>
      <c r="M34">
        <f t="shared" si="17"/>
        <v>1</v>
      </c>
      <c r="N34" s="2">
        <f t="shared" si="18"/>
        <v>1.8</v>
      </c>
      <c r="O34" s="2">
        <f t="shared" si="19"/>
        <v>0.42163702135578407</v>
      </c>
    </row>
    <row r="35" spans="1:15" ht="16.5">
      <c r="A35" t="s">
        <v>8</v>
      </c>
      <c r="B35" s="3">
        <v>2</v>
      </c>
      <c r="C35" s="3">
        <v>2</v>
      </c>
      <c r="D35" s="3">
        <v>1</v>
      </c>
      <c r="E35" s="3">
        <v>2</v>
      </c>
      <c r="F35" s="3">
        <v>2</v>
      </c>
      <c r="G35" s="3">
        <v>2</v>
      </c>
      <c r="H35" s="3">
        <v>2</v>
      </c>
      <c r="I35" s="3">
        <v>1</v>
      </c>
      <c r="J35" s="3">
        <v>3</v>
      </c>
      <c r="K35" s="3">
        <v>2</v>
      </c>
      <c r="L35">
        <f t="shared" si="16"/>
        <v>3</v>
      </c>
      <c r="M35">
        <f t="shared" si="17"/>
        <v>1</v>
      </c>
      <c r="N35" s="2">
        <f t="shared" si="18"/>
        <v>1.9</v>
      </c>
      <c r="O35" s="2">
        <f t="shared" si="19"/>
        <v>0.56764621219754663</v>
      </c>
    </row>
    <row r="37" spans="1:15">
      <c r="A37" t="s">
        <v>67</v>
      </c>
      <c r="B37" t="s">
        <v>62</v>
      </c>
      <c r="C37" t="s">
        <v>63</v>
      </c>
      <c r="D37" t="s">
        <v>64</v>
      </c>
      <c r="E37" t="s">
        <v>65</v>
      </c>
    </row>
    <row r="38" spans="1:15">
      <c r="A38" t="s">
        <v>66</v>
      </c>
      <c r="B38">
        <f>P2</f>
        <v>132</v>
      </c>
      <c r="C38">
        <f t="shared" ref="C38:E38" si="20">Q2</f>
        <v>109</v>
      </c>
      <c r="D38" s="2">
        <f t="shared" si="20"/>
        <v>117.1</v>
      </c>
      <c r="E38" s="2">
        <f t="shared" si="20"/>
        <v>5.6161712322849304</v>
      </c>
    </row>
    <row r="39" spans="1:15">
      <c r="A39" t="s">
        <v>68</v>
      </c>
      <c r="B39">
        <f>P8</f>
        <v>16</v>
      </c>
      <c r="C39">
        <f t="shared" ref="C39:E39" si="21">Q8</f>
        <v>8</v>
      </c>
      <c r="D39" s="2">
        <f t="shared" si="21"/>
        <v>10.566666666666666</v>
      </c>
      <c r="E39" s="2">
        <f t="shared" si="21"/>
        <v>2.9674479146965305</v>
      </c>
    </row>
    <row r="40" spans="1:15">
      <c r="A40" t="s">
        <v>69</v>
      </c>
      <c r="B40">
        <f>P14</f>
        <v>4</v>
      </c>
      <c r="C40">
        <f t="shared" ref="C40:E40" si="22">Q14</f>
        <v>1</v>
      </c>
      <c r="D40" s="2">
        <f t="shared" si="22"/>
        <v>1.5666666666666667</v>
      </c>
      <c r="E40" s="2">
        <f t="shared" si="22"/>
        <v>0.67891055392436261</v>
      </c>
    </row>
    <row r="41" spans="1:15">
      <c r="A41" t="s">
        <v>70</v>
      </c>
      <c r="B41">
        <f>P20</f>
        <v>3</v>
      </c>
      <c r="C41">
        <f t="shared" ref="C41:E41" si="23">Q20</f>
        <v>1</v>
      </c>
      <c r="D41" s="2">
        <f t="shared" si="23"/>
        <v>1.9333333333333333</v>
      </c>
      <c r="E41" s="2">
        <f t="shared" si="23"/>
        <v>0.36514837167011044</v>
      </c>
    </row>
    <row r="42" spans="1:15">
      <c r="A42" t="s">
        <v>71</v>
      </c>
      <c r="B42">
        <f>P26</f>
        <v>3</v>
      </c>
      <c r="C42">
        <f t="shared" ref="C42:E42" si="24">Q26</f>
        <v>1</v>
      </c>
      <c r="D42" s="2">
        <f t="shared" si="24"/>
        <v>2.0666666666666669</v>
      </c>
      <c r="E42" s="2">
        <f t="shared" si="24"/>
        <v>0.691491807283521</v>
      </c>
    </row>
    <row r="43" spans="1:15">
      <c r="A43" t="s">
        <v>72</v>
      </c>
      <c r="B43">
        <f>P32</f>
        <v>3</v>
      </c>
      <c r="C43">
        <f t="shared" ref="C43:E43" si="25">Q32</f>
        <v>1</v>
      </c>
      <c r="D43" s="2">
        <f t="shared" si="25"/>
        <v>1.8666666666666667</v>
      </c>
      <c r="E43" s="2">
        <f t="shared" si="25"/>
        <v>0.43417248545530479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C46" sqref="C46"/>
    </sheetView>
  </sheetViews>
  <sheetFormatPr defaultRowHeight="14.25"/>
  <cols>
    <col min="1" max="1" width="24.25" bestFit="1" customWidth="1"/>
    <col min="2" max="3" width="6.5" bestFit="1" customWidth="1"/>
    <col min="4" max="4" width="9.625" bestFit="1" customWidth="1"/>
    <col min="5" max="5" width="8.625" bestFit="1" customWidth="1"/>
    <col min="6" max="13" width="6.5" bestFit="1" customWidth="1"/>
    <col min="14" max="14" width="9.625" style="2" bestFit="1" customWidth="1"/>
    <col min="15" max="15" width="8.625" style="2" bestFit="1" customWidth="1"/>
    <col min="16" max="17" width="6.5" bestFit="1" customWidth="1"/>
    <col min="18" max="18" width="9.625" bestFit="1" customWidth="1"/>
    <col min="19" max="19" width="8.625" bestFit="1" customWidth="1"/>
  </cols>
  <sheetData>
    <row r="1" spans="1:19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21255</v>
      </c>
      <c r="C2">
        <v>26751</v>
      </c>
      <c r="D2">
        <v>18620</v>
      </c>
      <c r="E2">
        <v>18746</v>
      </c>
      <c r="F2">
        <v>16571</v>
      </c>
      <c r="G2">
        <v>16383</v>
      </c>
      <c r="H2">
        <v>16626</v>
      </c>
      <c r="I2">
        <v>16337</v>
      </c>
      <c r="J2">
        <v>16531</v>
      </c>
      <c r="K2">
        <v>16400</v>
      </c>
      <c r="L2">
        <f>MAX(B2:K2)</f>
        <v>26751</v>
      </c>
      <c r="M2">
        <f>MIN(B2:K2)</f>
        <v>16337</v>
      </c>
      <c r="N2" s="2">
        <f>AVERAGE(B2:K2)</f>
        <v>18422</v>
      </c>
      <c r="O2" s="2">
        <f>_xlfn.STDEV.S(B2:K2)</f>
        <v>3339.3818123851738</v>
      </c>
      <c r="P2">
        <f>MAX(B3:K5)</f>
        <v>28270</v>
      </c>
      <c r="Q2">
        <f>MIN(B3:M5)</f>
        <v>13803</v>
      </c>
      <c r="R2" s="2">
        <f>AVERAGE(B3:K5)</f>
        <v>16805.266666666666</v>
      </c>
      <c r="S2" s="2">
        <f>_xlfn.STDEV.S(B3:K5)</f>
        <v>4004.613123794154</v>
      </c>
    </row>
    <row r="3" spans="1:19" ht="16.5">
      <c r="A3" t="s">
        <v>6</v>
      </c>
      <c r="B3">
        <v>28270</v>
      </c>
      <c r="C3">
        <v>24974</v>
      </c>
      <c r="D3">
        <v>20918</v>
      </c>
      <c r="E3">
        <v>19326</v>
      </c>
      <c r="F3">
        <v>16311</v>
      </c>
      <c r="G3">
        <v>14057</v>
      </c>
      <c r="H3">
        <v>16668</v>
      </c>
      <c r="I3">
        <v>14054</v>
      </c>
      <c r="J3">
        <v>16320</v>
      </c>
      <c r="K3">
        <v>13874</v>
      </c>
      <c r="L3">
        <f t="shared" ref="L3:L5" si="0">MAX(B3:K3)</f>
        <v>28270</v>
      </c>
      <c r="M3">
        <f t="shared" ref="M3:M5" si="1">MIN(B3:K3)</f>
        <v>13874</v>
      </c>
      <c r="N3" s="2">
        <f t="shared" ref="N3:N5" si="2">AVERAGE(B3:K3)</f>
        <v>18477.2</v>
      </c>
      <c r="O3" s="2">
        <f t="shared" ref="O3:O5" si="3">_xlfn.STDEV.S(B3:K3)</f>
        <v>4918.1835355026024</v>
      </c>
      <c r="R3" s="2"/>
      <c r="S3" s="2"/>
    </row>
    <row r="4" spans="1:19" ht="16.5">
      <c r="A4" t="s">
        <v>7</v>
      </c>
      <c r="B4">
        <v>22782</v>
      </c>
      <c r="C4">
        <v>22897</v>
      </c>
      <c r="D4">
        <v>15763</v>
      </c>
      <c r="E4">
        <v>16155</v>
      </c>
      <c r="F4">
        <v>14155</v>
      </c>
      <c r="G4">
        <v>14075</v>
      </c>
      <c r="H4">
        <v>14355</v>
      </c>
      <c r="I4">
        <v>14068</v>
      </c>
      <c r="J4">
        <v>13902</v>
      </c>
      <c r="K4">
        <v>13803</v>
      </c>
      <c r="L4">
        <f t="shared" si="0"/>
        <v>22897</v>
      </c>
      <c r="M4">
        <f t="shared" si="1"/>
        <v>13803</v>
      </c>
      <c r="N4" s="2">
        <f t="shared" si="2"/>
        <v>16195.5</v>
      </c>
      <c r="O4" s="2">
        <f t="shared" si="3"/>
        <v>3590.7108008798978</v>
      </c>
      <c r="R4" s="2"/>
      <c r="S4" s="2"/>
    </row>
    <row r="5" spans="1:19" ht="16.5">
      <c r="A5" t="s">
        <v>8</v>
      </c>
      <c r="B5">
        <v>20273</v>
      </c>
      <c r="C5">
        <v>22699</v>
      </c>
      <c r="D5">
        <v>15891</v>
      </c>
      <c r="E5">
        <v>14136</v>
      </c>
      <c r="F5">
        <v>14187</v>
      </c>
      <c r="G5">
        <v>14020</v>
      </c>
      <c r="H5">
        <v>14286</v>
      </c>
      <c r="I5">
        <v>14120</v>
      </c>
      <c r="J5">
        <v>13914</v>
      </c>
      <c r="K5">
        <v>13905</v>
      </c>
      <c r="L5">
        <f t="shared" si="0"/>
        <v>22699</v>
      </c>
      <c r="M5">
        <f t="shared" si="1"/>
        <v>13905</v>
      </c>
      <c r="N5" s="2">
        <f t="shared" si="2"/>
        <v>15743.1</v>
      </c>
      <c r="O5" s="2">
        <f t="shared" si="3"/>
        <v>3133.7148154298366</v>
      </c>
      <c r="R5" s="2"/>
      <c r="S5" s="2"/>
    </row>
    <row r="6" spans="1:19">
      <c r="R6" s="2"/>
      <c r="S6" s="2"/>
    </row>
    <row r="7" spans="1:19">
      <c r="A7" t="s">
        <v>9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1044</v>
      </c>
      <c r="C8">
        <v>897</v>
      </c>
      <c r="D8">
        <v>895</v>
      </c>
      <c r="E8">
        <v>899</v>
      </c>
      <c r="F8">
        <v>871</v>
      </c>
      <c r="G8">
        <v>874</v>
      </c>
      <c r="H8">
        <v>869</v>
      </c>
      <c r="I8">
        <v>921</v>
      </c>
      <c r="J8">
        <v>868</v>
      </c>
      <c r="K8">
        <v>946</v>
      </c>
      <c r="L8">
        <f t="shared" ref="L8:L35" si="4">MAX(B8:K8)</f>
        <v>1044</v>
      </c>
      <c r="M8">
        <f t="shared" ref="M8:M35" si="5">MIN(B8:K8)</f>
        <v>868</v>
      </c>
      <c r="N8" s="2">
        <f t="shared" ref="N8:N35" si="6">AVERAGE(B8:K8)</f>
        <v>908.4</v>
      </c>
      <c r="O8" s="2">
        <f t="shared" ref="O8:O35" si="7">_xlfn.STDEV.S(B8:K8)</f>
        <v>53.876814225704841</v>
      </c>
      <c r="P8">
        <f>MAX(B9:K11)</f>
        <v>1100</v>
      </c>
      <c r="Q8">
        <f>MIN(B9:M11)</f>
        <v>867</v>
      </c>
      <c r="R8" s="2">
        <f>AVERAGE(B9:K11)</f>
        <v>894.2</v>
      </c>
      <c r="S8" s="2">
        <f>_xlfn.STDEV.S(B9:K11)</f>
        <v>43.250194338809941</v>
      </c>
    </row>
    <row r="9" spans="1:19" ht="16.5">
      <c r="A9" t="s">
        <v>6</v>
      </c>
      <c r="B9">
        <v>1100</v>
      </c>
      <c r="C9">
        <v>887</v>
      </c>
      <c r="D9">
        <v>902</v>
      </c>
      <c r="E9">
        <v>877</v>
      </c>
      <c r="F9">
        <v>875</v>
      </c>
      <c r="G9">
        <v>874</v>
      </c>
      <c r="H9">
        <v>874</v>
      </c>
      <c r="I9">
        <v>918</v>
      </c>
      <c r="J9">
        <v>876</v>
      </c>
      <c r="K9">
        <v>893</v>
      </c>
      <c r="L9">
        <f t="shared" si="4"/>
        <v>1100</v>
      </c>
      <c r="M9">
        <f t="shared" si="5"/>
        <v>874</v>
      </c>
      <c r="N9" s="2">
        <f t="shared" si="6"/>
        <v>907.6</v>
      </c>
      <c r="O9" s="2">
        <f t="shared" si="7"/>
        <v>69.161967711870219</v>
      </c>
      <c r="R9" s="2"/>
      <c r="S9" s="2"/>
    </row>
    <row r="10" spans="1:19" ht="16.5">
      <c r="A10" t="s">
        <v>7</v>
      </c>
      <c r="B10">
        <v>921</v>
      </c>
      <c r="C10">
        <v>867</v>
      </c>
      <c r="D10">
        <v>899</v>
      </c>
      <c r="E10">
        <v>874</v>
      </c>
      <c r="F10">
        <v>873</v>
      </c>
      <c r="G10">
        <v>878</v>
      </c>
      <c r="H10">
        <v>873</v>
      </c>
      <c r="I10">
        <v>874</v>
      </c>
      <c r="J10">
        <v>880</v>
      </c>
      <c r="K10">
        <v>944</v>
      </c>
      <c r="L10">
        <f t="shared" si="4"/>
        <v>944</v>
      </c>
      <c r="M10">
        <f t="shared" si="5"/>
        <v>867</v>
      </c>
      <c r="N10" s="2">
        <f t="shared" si="6"/>
        <v>888.3</v>
      </c>
      <c r="O10" s="2">
        <f t="shared" si="7"/>
        <v>25.368615781446703</v>
      </c>
      <c r="R10" s="2"/>
      <c r="S10" s="2"/>
    </row>
    <row r="11" spans="1:19" ht="16.5">
      <c r="A11" t="s">
        <v>8</v>
      </c>
      <c r="B11">
        <v>903</v>
      </c>
      <c r="C11">
        <v>875</v>
      </c>
      <c r="D11">
        <v>911</v>
      </c>
      <c r="E11">
        <v>884</v>
      </c>
      <c r="F11">
        <v>869</v>
      </c>
      <c r="G11">
        <v>875</v>
      </c>
      <c r="H11">
        <v>867</v>
      </c>
      <c r="I11">
        <v>876</v>
      </c>
      <c r="J11">
        <v>913</v>
      </c>
      <c r="K11">
        <v>894</v>
      </c>
      <c r="L11">
        <f t="shared" si="4"/>
        <v>913</v>
      </c>
      <c r="M11">
        <f t="shared" si="5"/>
        <v>867</v>
      </c>
      <c r="N11" s="2">
        <f t="shared" si="6"/>
        <v>886.7</v>
      </c>
      <c r="O11" s="2">
        <f t="shared" si="7"/>
        <v>17.314412750332853</v>
      </c>
      <c r="R11" s="2"/>
      <c r="S11" s="2"/>
    </row>
    <row r="12" spans="1:19">
      <c r="R12" s="2"/>
      <c r="S12" s="2"/>
    </row>
    <row r="13" spans="1:19">
      <c r="A13" t="s">
        <v>10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17</v>
      </c>
      <c r="C14">
        <v>17</v>
      </c>
      <c r="D14">
        <v>17</v>
      </c>
      <c r="E14">
        <v>24</v>
      </c>
      <c r="F14">
        <v>24</v>
      </c>
      <c r="G14">
        <v>23</v>
      </c>
      <c r="H14">
        <v>15</v>
      </c>
      <c r="I14">
        <v>17</v>
      </c>
      <c r="J14">
        <v>17</v>
      </c>
      <c r="K14">
        <v>21</v>
      </c>
      <c r="L14">
        <f t="shared" si="4"/>
        <v>24</v>
      </c>
      <c r="M14">
        <f t="shared" si="5"/>
        <v>15</v>
      </c>
      <c r="N14" s="2">
        <f t="shared" si="6"/>
        <v>19.2</v>
      </c>
      <c r="O14" s="2">
        <f t="shared" si="7"/>
        <v>3.4253953543106999</v>
      </c>
      <c r="P14">
        <f>MAX(B15:K17)</f>
        <v>15</v>
      </c>
      <c r="Q14">
        <f>MIN(B15:M17)</f>
        <v>10</v>
      </c>
      <c r="R14" s="2">
        <f>AVERAGE(B15:K17)</f>
        <v>11.166666666666666</v>
      </c>
      <c r="S14" s="2">
        <f>_xlfn.STDEV.S(B15:K17)</f>
        <v>1.4162440207947133</v>
      </c>
    </row>
    <row r="15" spans="1:19" ht="16.5">
      <c r="A15" t="s">
        <v>6</v>
      </c>
      <c r="B15">
        <v>13</v>
      </c>
      <c r="C15">
        <v>10</v>
      </c>
      <c r="D15">
        <v>12</v>
      </c>
      <c r="E15">
        <v>10</v>
      </c>
      <c r="F15">
        <v>14</v>
      </c>
      <c r="G15">
        <v>10</v>
      </c>
      <c r="H15">
        <v>10</v>
      </c>
      <c r="I15">
        <v>12</v>
      </c>
      <c r="J15">
        <v>10</v>
      </c>
      <c r="K15">
        <v>10</v>
      </c>
      <c r="L15">
        <f t="shared" si="4"/>
        <v>14</v>
      </c>
      <c r="M15">
        <f t="shared" si="5"/>
        <v>10</v>
      </c>
      <c r="N15" s="2">
        <f t="shared" si="6"/>
        <v>11.1</v>
      </c>
      <c r="O15" s="2">
        <f t="shared" si="7"/>
        <v>1.523883926754998</v>
      </c>
      <c r="R15" s="2"/>
      <c r="S15" s="2"/>
    </row>
    <row r="16" spans="1:19" ht="16.5">
      <c r="A16" t="s">
        <v>7</v>
      </c>
      <c r="B16">
        <v>10</v>
      </c>
      <c r="C16">
        <v>10</v>
      </c>
      <c r="D16">
        <v>10</v>
      </c>
      <c r="E16">
        <v>15</v>
      </c>
      <c r="F16">
        <v>10</v>
      </c>
      <c r="G16">
        <v>10</v>
      </c>
      <c r="H16">
        <v>11</v>
      </c>
      <c r="I16">
        <v>12</v>
      </c>
      <c r="J16">
        <v>10</v>
      </c>
      <c r="K16">
        <v>11</v>
      </c>
      <c r="L16">
        <f t="shared" si="4"/>
        <v>15</v>
      </c>
      <c r="M16">
        <f t="shared" si="5"/>
        <v>10</v>
      </c>
      <c r="N16" s="2">
        <f t="shared" si="6"/>
        <v>10.9</v>
      </c>
      <c r="O16" s="2">
        <f t="shared" si="7"/>
        <v>1.5951314818673896</v>
      </c>
      <c r="R16" s="2"/>
      <c r="S16" s="2"/>
    </row>
    <row r="17" spans="1:19" ht="16.5">
      <c r="A17" t="s">
        <v>8</v>
      </c>
      <c r="B17">
        <v>11</v>
      </c>
      <c r="C17">
        <v>10</v>
      </c>
      <c r="D17">
        <v>13</v>
      </c>
      <c r="E17">
        <v>12</v>
      </c>
      <c r="F17">
        <v>13</v>
      </c>
      <c r="G17">
        <v>13</v>
      </c>
      <c r="H17">
        <v>11</v>
      </c>
      <c r="I17">
        <v>11</v>
      </c>
      <c r="J17">
        <v>11</v>
      </c>
      <c r="K17">
        <v>10</v>
      </c>
      <c r="L17">
        <f t="shared" si="4"/>
        <v>13</v>
      </c>
      <c r="M17">
        <f t="shared" si="5"/>
        <v>10</v>
      </c>
      <c r="N17" s="2">
        <f t="shared" si="6"/>
        <v>11.5</v>
      </c>
      <c r="O17" s="2">
        <f t="shared" si="7"/>
        <v>1.1785113019775793</v>
      </c>
      <c r="R17" s="2"/>
      <c r="S17" s="2"/>
    </row>
    <row r="18" spans="1:19">
      <c r="R18" s="2"/>
      <c r="S18" s="2"/>
    </row>
    <row r="19" spans="1:19">
      <c r="A19" t="s">
        <v>11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25</v>
      </c>
      <c r="C20">
        <v>25</v>
      </c>
      <c r="D20">
        <v>27</v>
      </c>
      <c r="E20">
        <v>25</v>
      </c>
      <c r="F20">
        <v>24</v>
      </c>
      <c r="G20">
        <v>23</v>
      </c>
      <c r="H20">
        <v>27</v>
      </c>
      <c r="I20">
        <v>22</v>
      </c>
      <c r="J20">
        <v>20</v>
      </c>
      <c r="K20">
        <v>32</v>
      </c>
      <c r="L20">
        <f t="shared" si="4"/>
        <v>32</v>
      </c>
      <c r="M20">
        <f t="shared" si="5"/>
        <v>20</v>
      </c>
      <c r="N20" s="2">
        <f t="shared" si="6"/>
        <v>25</v>
      </c>
      <c r="O20" s="2">
        <f t="shared" si="7"/>
        <v>3.2659863237109041</v>
      </c>
      <c r="P20">
        <f>MAX(B21:K23)</f>
        <v>19</v>
      </c>
      <c r="Q20">
        <f>MIN(B21:M23)</f>
        <v>14</v>
      </c>
      <c r="R20" s="2">
        <f>AVERAGE(B21:K23)</f>
        <v>16.3</v>
      </c>
      <c r="S20" s="2">
        <f>_xlfn.STDEV.S(B21:K23)</f>
        <v>1.0553639672872464</v>
      </c>
    </row>
    <row r="21" spans="1:19" ht="16.5">
      <c r="A21" t="s">
        <v>6</v>
      </c>
      <c r="B21">
        <v>15</v>
      </c>
      <c r="C21">
        <v>16</v>
      </c>
      <c r="D21">
        <v>15</v>
      </c>
      <c r="E21">
        <v>15</v>
      </c>
      <c r="F21">
        <v>15</v>
      </c>
      <c r="G21">
        <v>17</v>
      </c>
      <c r="H21">
        <v>15</v>
      </c>
      <c r="I21">
        <v>15</v>
      </c>
      <c r="J21">
        <v>15</v>
      </c>
      <c r="K21">
        <v>14</v>
      </c>
      <c r="L21">
        <f t="shared" si="4"/>
        <v>17</v>
      </c>
      <c r="M21">
        <f t="shared" si="5"/>
        <v>14</v>
      </c>
      <c r="N21" s="2">
        <f t="shared" si="6"/>
        <v>15.2</v>
      </c>
      <c r="O21" s="2">
        <f t="shared" si="7"/>
        <v>0.78881063774661553</v>
      </c>
      <c r="R21" s="2"/>
      <c r="S21" s="2"/>
    </row>
    <row r="22" spans="1:19" ht="16.5">
      <c r="A22" t="s">
        <v>7</v>
      </c>
      <c r="B22">
        <v>17</v>
      </c>
      <c r="C22">
        <v>17</v>
      </c>
      <c r="D22">
        <v>16</v>
      </c>
      <c r="E22">
        <v>17</v>
      </c>
      <c r="F22">
        <v>16</v>
      </c>
      <c r="G22">
        <v>17</v>
      </c>
      <c r="H22">
        <v>19</v>
      </c>
      <c r="I22">
        <v>17</v>
      </c>
      <c r="J22">
        <v>17</v>
      </c>
      <c r="K22">
        <v>16</v>
      </c>
      <c r="L22">
        <f t="shared" si="4"/>
        <v>19</v>
      </c>
      <c r="M22">
        <f t="shared" si="5"/>
        <v>16</v>
      </c>
      <c r="N22" s="2">
        <f t="shared" si="6"/>
        <v>16.899999999999999</v>
      </c>
      <c r="O22" s="2">
        <f t="shared" si="7"/>
        <v>0.87559503577091313</v>
      </c>
      <c r="R22" s="2"/>
      <c r="S22" s="2"/>
    </row>
    <row r="23" spans="1:19" ht="16.5">
      <c r="A23" t="s">
        <v>8</v>
      </c>
      <c r="B23">
        <v>17</v>
      </c>
      <c r="C23">
        <v>17</v>
      </c>
      <c r="D23">
        <v>17</v>
      </c>
      <c r="E23">
        <v>17</v>
      </c>
      <c r="F23">
        <v>16</v>
      </c>
      <c r="G23">
        <v>17</v>
      </c>
      <c r="H23">
        <v>17</v>
      </c>
      <c r="I23">
        <v>17</v>
      </c>
      <c r="J23">
        <v>17</v>
      </c>
      <c r="K23">
        <v>16</v>
      </c>
      <c r="L23">
        <f t="shared" si="4"/>
        <v>17</v>
      </c>
      <c r="M23">
        <f t="shared" si="5"/>
        <v>16</v>
      </c>
      <c r="N23" s="2">
        <f t="shared" si="6"/>
        <v>16.8</v>
      </c>
      <c r="O23" s="2">
        <f t="shared" si="7"/>
        <v>0.4216370213557839</v>
      </c>
      <c r="R23" s="2"/>
      <c r="S23" s="2"/>
    </row>
    <row r="24" spans="1:19">
      <c r="R24" s="2"/>
      <c r="S24" s="2"/>
    </row>
    <row r="25" spans="1:19">
      <c r="A25" t="s">
        <v>12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>
        <v>20</v>
      </c>
      <c r="C26">
        <v>24</v>
      </c>
      <c r="D26">
        <v>26</v>
      </c>
      <c r="E26">
        <v>25</v>
      </c>
      <c r="F26">
        <v>23</v>
      </c>
      <c r="G26">
        <v>22</v>
      </c>
      <c r="H26">
        <v>36</v>
      </c>
      <c r="I26">
        <v>28</v>
      </c>
      <c r="J26">
        <v>42</v>
      </c>
      <c r="K26">
        <v>24</v>
      </c>
      <c r="L26">
        <f t="shared" si="4"/>
        <v>42</v>
      </c>
      <c r="M26">
        <f t="shared" si="5"/>
        <v>20</v>
      </c>
      <c r="N26" s="2">
        <f t="shared" si="6"/>
        <v>27</v>
      </c>
      <c r="O26" s="2">
        <f t="shared" si="7"/>
        <v>6.831300510639732</v>
      </c>
      <c r="P26">
        <f>MAX(B27:K29)</f>
        <v>36</v>
      </c>
      <c r="Q26">
        <f>MIN(B27:M29)</f>
        <v>12</v>
      </c>
      <c r="R26" s="2">
        <f>AVERAGE(B27:K29)</f>
        <v>15.666666666666666</v>
      </c>
      <c r="S26" s="2">
        <f>_xlfn.STDEV.S(B27:K29)</f>
        <v>5.3455320262512851</v>
      </c>
    </row>
    <row r="27" spans="1:19" ht="16.5">
      <c r="A27" t="s">
        <v>6</v>
      </c>
      <c r="B27">
        <v>13</v>
      </c>
      <c r="C27">
        <v>17</v>
      </c>
      <c r="D27">
        <v>19</v>
      </c>
      <c r="E27">
        <v>21</v>
      </c>
      <c r="F27">
        <v>26</v>
      </c>
      <c r="G27">
        <v>17</v>
      </c>
      <c r="H27">
        <v>13</v>
      </c>
      <c r="I27">
        <v>26</v>
      </c>
      <c r="J27">
        <v>36</v>
      </c>
      <c r="K27">
        <v>18</v>
      </c>
      <c r="L27">
        <f t="shared" si="4"/>
        <v>36</v>
      </c>
      <c r="M27">
        <f t="shared" si="5"/>
        <v>13</v>
      </c>
      <c r="N27" s="2">
        <f t="shared" si="6"/>
        <v>20.6</v>
      </c>
      <c r="O27" s="2">
        <f t="shared" si="7"/>
        <v>7.042726744663601</v>
      </c>
      <c r="R27" s="2"/>
      <c r="S27" s="2"/>
    </row>
    <row r="28" spans="1:19" ht="16.5">
      <c r="A28" t="s">
        <v>7</v>
      </c>
      <c r="B28">
        <v>12</v>
      </c>
      <c r="C28">
        <v>12</v>
      </c>
      <c r="D28">
        <v>12</v>
      </c>
      <c r="E28">
        <v>12</v>
      </c>
      <c r="F28">
        <v>14</v>
      </c>
      <c r="G28">
        <v>13</v>
      </c>
      <c r="H28">
        <v>12</v>
      </c>
      <c r="I28">
        <v>13</v>
      </c>
      <c r="J28">
        <v>12</v>
      </c>
      <c r="K28">
        <v>13</v>
      </c>
      <c r="L28">
        <f t="shared" si="4"/>
        <v>14</v>
      </c>
      <c r="M28">
        <f t="shared" si="5"/>
        <v>12</v>
      </c>
      <c r="N28" s="2">
        <f t="shared" si="6"/>
        <v>12.5</v>
      </c>
      <c r="O28" s="2">
        <f t="shared" si="7"/>
        <v>0.70710678118654757</v>
      </c>
      <c r="R28" s="2"/>
      <c r="S28" s="2"/>
    </row>
    <row r="29" spans="1:19" ht="16.5">
      <c r="A29" t="s">
        <v>8</v>
      </c>
      <c r="B29">
        <v>14</v>
      </c>
      <c r="C29">
        <v>14</v>
      </c>
      <c r="D29">
        <v>14</v>
      </c>
      <c r="E29">
        <v>13</v>
      </c>
      <c r="F29">
        <v>14</v>
      </c>
      <c r="G29">
        <v>14</v>
      </c>
      <c r="H29">
        <v>14</v>
      </c>
      <c r="I29">
        <v>15</v>
      </c>
      <c r="J29">
        <v>13</v>
      </c>
      <c r="K29">
        <v>14</v>
      </c>
      <c r="L29">
        <f t="shared" si="4"/>
        <v>15</v>
      </c>
      <c r="M29">
        <f t="shared" si="5"/>
        <v>13</v>
      </c>
      <c r="N29" s="2">
        <f t="shared" si="6"/>
        <v>13.9</v>
      </c>
      <c r="O29" s="2">
        <f t="shared" si="7"/>
        <v>0.56764621219754663</v>
      </c>
      <c r="R29" s="2"/>
      <c r="S29" s="2"/>
    </row>
    <row r="30" spans="1:19">
      <c r="R30" s="2"/>
      <c r="S30" s="2"/>
    </row>
    <row r="31" spans="1:19">
      <c r="A31" t="s">
        <v>13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36</v>
      </c>
      <c r="C32" s="3">
        <v>36</v>
      </c>
      <c r="D32" s="3">
        <v>35</v>
      </c>
      <c r="E32" s="3">
        <v>33</v>
      </c>
      <c r="F32" s="3">
        <v>35</v>
      </c>
      <c r="G32" s="3">
        <v>36</v>
      </c>
      <c r="H32" s="3">
        <v>36</v>
      </c>
      <c r="I32" s="3">
        <v>21</v>
      </c>
      <c r="J32" s="3">
        <v>34</v>
      </c>
      <c r="K32" s="3">
        <v>20</v>
      </c>
      <c r="L32">
        <f t="shared" si="4"/>
        <v>36</v>
      </c>
      <c r="M32">
        <f t="shared" si="5"/>
        <v>20</v>
      </c>
      <c r="N32" s="2">
        <f t="shared" si="6"/>
        <v>32.200000000000003</v>
      </c>
      <c r="O32" s="2">
        <f t="shared" si="7"/>
        <v>6.250333324444922</v>
      </c>
      <c r="P32">
        <f>MAX(B33:K35)</f>
        <v>14</v>
      </c>
      <c r="Q32">
        <f>MIN(B33:M35)</f>
        <v>10</v>
      </c>
      <c r="R32" s="2">
        <f>AVERAGE(B33:K35)</f>
        <v>10.366666666666667</v>
      </c>
      <c r="S32" s="2">
        <f>_xlfn.STDEV.S(B33:K35)</f>
        <v>1.0333518722845683</v>
      </c>
    </row>
    <row r="33" spans="1:19" ht="16.5">
      <c r="A33" t="s">
        <v>6</v>
      </c>
      <c r="B33" s="3">
        <v>11</v>
      </c>
      <c r="C33" s="3">
        <v>10</v>
      </c>
      <c r="D33" s="3">
        <v>10</v>
      </c>
      <c r="E33" s="3">
        <v>10</v>
      </c>
      <c r="F33" s="3">
        <v>11</v>
      </c>
      <c r="G33" s="3">
        <v>10</v>
      </c>
      <c r="H33" s="3">
        <v>14</v>
      </c>
      <c r="I33" s="3">
        <v>11</v>
      </c>
      <c r="J33" s="3">
        <v>14</v>
      </c>
      <c r="K33" s="3">
        <v>10</v>
      </c>
      <c r="L33">
        <f t="shared" si="4"/>
        <v>14</v>
      </c>
      <c r="M33">
        <f t="shared" si="5"/>
        <v>10</v>
      </c>
      <c r="N33" s="2">
        <f t="shared" si="6"/>
        <v>11.1</v>
      </c>
      <c r="O33" s="2">
        <f t="shared" si="7"/>
        <v>1.5951314818673896</v>
      </c>
      <c r="R33" s="2"/>
      <c r="S33" s="2"/>
    </row>
    <row r="34" spans="1:19" ht="16.5">
      <c r="A34" t="s">
        <v>7</v>
      </c>
      <c r="B34" s="3">
        <v>10</v>
      </c>
      <c r="C34" s="3">
        <v>10</v>
      </c>
      <c r="D34" s="3">
        <v>10</v>
      </c>
      <c r="E34" s="3">
        <v>10</v>
      </c>
      <c r="F34" s="3">
        <v>10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>
        <f t="shared" si="4"/>
        <v>10</v>
      </c>
      <c r="M34">
        <f t="shared" si="5"/>
        <v>10</v>
      </c>
      <c r="N34" s="2">
        <f t="shared" si="6"/>
        <v>10</v>
      </c>
      <c r="O34" s="2">
        <f t="shared" si="7"/>
        <v>0</v>
      </c>
      <c r="R34" s="2"/>
      <c r="S34" s="2"/>
    </row>
    <row r="35" spans="1:19" ht="16.5">
      <c r="A35" t="s">
        <v>8</v>
      </c>
      <c r="B35" s="3">
        <v>10</v>
      </c>
      <c r="C35" s="3">
        <v>10</v>
      </c>
      <c r="D35" s="3">
        <v>10</v>
      </c>
      <c r="E35" s="3">
        <v>10</v>
      </c>
      <c r="F35" s="3">
        <v>10</v>
      </c>
      <c r="G35" s="3">
        <v>10</v>
      </c>
      <c r="H35" s="3">
        <v>10</v>
      </c>
      <c r="I35" s="3">
        <v>10</v>
      </c>
      <c r="J35" s="3">
        <v>10</v>
      </c>
      <c r="K35" s="3">
        <v>10</v>
      </c>
      <c r="L35">
        <f t="shared" si="4"/>
        <v>10</v>
      </c>
      <c r="M35">
        <f t="shared" si="5"/>
        <v>10</v>
      </c>
      <c r="N35" s="2">
        <f t="shared" si="6"/>
        <v>10</v>
      </c>
      <c r="O35" s="2">
        <f t="shared" si="7"/>
        <v>0</v>
      </c>
      <c r="R35" s="2"/>
      <c r="S35" s="2"/>
    </row>
    <row r="37" spans="1:19">
      <c r="A37" t="s">
        <v>73</v>
      </c>
      <c r="B37" t="s">
        <v>62</v>
      </c>
      <c r="C37" t="s">
        <v>63</v>
      </c>
      <c r="D37" t="s">
        <v>64</v>
      </c>
      <c r="E37" t="s">
        <v>65</v>
      </c>
    </row>
    <row r="38" spans="1:19">
      <c r="A38" t="s">
        <v>66</v>
      </c>
      <c r="B38">
        <f>P2</f>
        <v>28270</v>
      </c>
      <c r="C38">
        <f t="shared" ref="C38:E38" si="8">Q2</f>
        <v>13803</v>
      </c>
      <c r="D38" s="2">
        <f t="shared" si="8"/>
        <v>16805.266666666666</v>
      </c>
      <c r="E38" s="2">
        <f t="shared" si="8"/>
        <v>4004.613123794154</v>
      </c>
    </row>
    <row r="39" spans="1:19">
      <c r="A39" t="s">
        <v>68</v>
      </c>
      <c r="B39">
        <f>P8</f>
        <v>1100</v>
      </c>
      <c r="C39">
        <f t="shared" ref="C39:E39" si="9">Q8</f>
        <v>867</v>
      </c>
      <c r="D39" s="2">
        <f t="shared" si="9"/>
        <v>894.2</v>
      </c>
      <c r="E39" s="2">
        <f t="shared" si="9"/>
        <v>43.250194338809941</v>
      </c>
    </row>
    <row r="40" spans="1:19">
      <c r="A40" t="s">
        <v>69</v>
      </c>
      <c r="B40">
        <f>P14</f>
        <v>15</v>
      </c>
      <c r="C40">
        <f t="shared" ref="C40:E40" si="10">Q14</f>
        <v>10</v>
      </c>
      <c r="D40" s="2">
        <f t="shared" si="10"/>
        <v>11.166666666666666</v>
      </c>
      <c r="E40" s="2">
        <f t="shared" si="10"/>
        <v>1.4162440207947133</v>
      </c>
    </row>
    <row r="41" spans="1:19">
      <c r="A41" t="s">
        <v>70</v>
      </c>
      <c r="B41">
        <f>P20</f>
        <v>19</v>
      </c>
      <c r="C41">
        <f t="shared" ref="C41:E41" si="11">Q20</f>
        <v>14</v>
      </c>
      <c r="D41" s="2">
        <f t="shared" si="11"/>
        <v>16.3</v>
      </c>
      <c r="E41" s="2">
        <f t="shared" si="11"/>
        <v>1.0553639672872464</v>
      </c>
    </row>
    <row r="42" spans="1:19">
      <c r="A42" t="s">
        <v>71</v>
      </c>
      <c r="B42">
        <f>P26</f>
        <v>36</v>
      </c>
      <c r="C42">
        <f t="shared" ref="C42:E42" si="12">Q26</f>
        <v>12</v>
      </c>
      <c r="D42" s="2">
        <f t="shared" si="12"/>
        <v>15.666666666666666</v>
      </c>
      <c r="E42" s="2">
        <f t="shared" si="12"/>
        <v>5.3455320262512851</v>
      </c>
    </row>
    <row r="43" spans="1:19">
      <c r="A43" t="s">
        <v>72</v>
      </c>
      <c r="B43">
        <f>P32</f>
        <v>14</v>
      </c>
      <c r="C43">
        <f t="shared" ref="C43:E43" si="13">Q32</f>
        <v>10</v>
      </c>
      <c r="D43" s="2">
        <f t="shared" si="13"/>
        <v>10.366666666666667</v>
      </c>
      <c r="E43" s="2">
        <f t="shared" si="13"/>
        <v>1.0333518722845683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C39" sqref="C39"/>
    </sheetView>
  </sheetViews>
  <sheetFormatPr defaultRowHeight="14.25"/>
  <cols>
    <col min="1" max="1" width="23" bestFit="1" customWidth="1"/>
    <col min="2" max="3" width="5.5" bestFit="1" customWidth="1"/>
    <col min="4" max="4" width="8.625" bestFit="1" customWidth="1"/>
    <col min="5" max="5" width="7.625" bestFit="1" customWidth="1"/>
    <col min="6" max="13" width="5.5" bestFit="1" customWidth="1"/>
    <col min="14" max="14" width="8.625" style="2" bestFit="1" customWidth="1"/>
    <col min="15" max="15" width="7.625" style="2" bestFit="1" customWidth="1"/>
    <col min="16" max="17" width="5.5" bestFit="1" customWidth="1"/>
    <col min="18" max="18" width="8.625" bestFit="1" customWidth="1"/>
    <col min="19" max="19" width="7.625" bestFit="1" customWidth="1"/>
  </cols>
  <sheetData>
    <row r="1" spans="1:19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1286</v>
      </c>
      <c r="C2">
        <v>2462</v>
      </c>
      <c r="D2">
        <v>2763</v>
      </c>
      <c r="E2">
        <v>3384</v>
      </c>
      <c r="F2">
        <v>3361</v>
      </c>
      <c r="G2">
        <v>3431</v>
      </c>
      <c r="H2">
        <v>3292</v>
      </c>
      <c r="I2">
        <v>2866</v>
      </c>
      <c r="J2">
        <v>2789</v>
      </c>
      <c r="K2">
        <v>2862</v>
      </c>
      <c r="L2">
        <f>MAX(B2:K2)</f>
        <v>3431</v>
      </c>
      <c r="M2">
        <f>MIN(B2:K2)</f>
        <v>1286</v>
      </c>
      <c r="N2" s="2">
        <f>AVERAGE(B2:K2)</f>
        <v>2849.6</v>
      </c>
      <c r="O2" s="2">
        <f>_xlfn.STDEV.S(B2:K2)</f>
        <v>640.09811747887579</v>
      </c>
      <c r="P2">
        <f>MAX(B3:K5)</f>
        <v>3289</v>
      </c>
      <c r="Q2">
        <f>MIN(B3:M5)</f>
        <v>1197</v>
      </c>
      <c r="R2" s="2">
        <f>AVERAGE(B3:K5)</f>
        <v>2549.1333333333332</v>
      </c>
      <c r="S2" s="2">
        <f>_xlfn.STDEV.S(B3:K5)</f>
        <v>441.662746458421</v>
      </c>
    </row>
    <row r="3" spans="1:19" ht="16.5">
      <c r="A3" t="s">
        <v>6</v>
      </c>
      <c r="B3">
        <v>1197</v>
      </c>
      <c r="C3">
        <v>2973</v>
      </c>
      <c r="D3">
        <v>2822</v>
      </c>
      <c r="E3">
        <v>2972</v>
      </c>
      <c r="F3">
        <v>3254</v>
      </c>
      <c r="G3">
        <v>3289</v>
      </c>
      <c r="H3">
        <v>2866</v>
      </c>
      <c r="I3">
        <v>2804</v>
      </c>
      <c r="J3">
        <v>2764</v>
      </c>
      <c r="K3">
        <v>2809</v>
      </c>
      <c r="L3">
        <f t="shared" ref="L3:L5" si="0">MAX(B3:K3)</f>
        <v>3289</v>
      </c>
      <c r="M3">
        <f t="shared" ref="M3:M5" si="1">MIN(B3:K3)</f>
        <v>1197</v>
      </c>
      <c r="N3" s="2">
        <f t="shared" ref="N3:N5" si="2">AVERAGE(B3:K3)</f>
        <v>2775</v>
      </c>
      <c r="O3" s="2">
        <f t="shared" ref="O3:O5" si="3">_xlfn.STDEV.S(B3:K3)</f>
        <v>584.46005471337014</v>
      </c>
      <c r="R3" s="2"/>
      <c r="S3" s="2"/>
    </row>
    <row r="4" spans="1:19" ht="16.5">
      <c r="A4" t="s">
        <v>7</v>
      </c>
      <c r="B4">
        <v>1639</v>
      </c>
      <c r="C4">
        <v>2165</v>
      </c>
      <c r="D4">
        <v>2737</v>
      </c>
      <c r="E4">
        <v>2546</v>
      </c>
      <c r="F4">
        <v>2953</v>
      </c>
      <c r="G4">
        <v>2605</v>
      </c>
      <c r="H4">
        <v>2315</v>
      </c>
      <c r="I4">
        <v>2314</v>
      </c>
      <c r="J4">
        <v>2316</v>
      </c>
      <c r="K4">
        <v>2828</v>
      </c>
      <c r="L4">
        <f t="shared" si="0"/>
        <v>2953</v>
      </c>
      <c r="M4">
        <f t="shared" si="1"/>
        <v>1639</v>
      </c>
      <c r="N4" s="2">
        <f t="shared" si="2"/>
        <v>2441.8000000000002</v>
      </c>
      <c r="O4" s="2">
        <f t="shared" si="3"/>
        <v>380.70892935271303</v>
      </c>
      <c r="R4" s="2"/>
      <c r="S4" s="2"/>
    </row>
    <row r="5" spans="1:19" ht="16.5">
      <c r="A5" t="s">
        <v>8</v>
      </c>
      <c r="B5">
        <v>2010</v>
      </c>
      <c r="C5">
        <v>2296</v>
      </c>
      <c r="D5">
        <v>2689</v>
      </c>
      <c r="E5">
        <v>2601</v>
      </c>
      <c r="F5">
        <v>2712</v>
      </c>
      <c r="G5">
        <v>2731</v>
      </c>
      <c r="H5">
        <v>2316</v>
      </c>
      <c r="I5">
        <v>2311</v>
      </c>
      <c r="J5">
        <v>2327</v>
      </c>
      <c r="K5">
        <v>2313</v>
      </c>
      <c r="L5">
        <f t="shared" si="0"/>
        <v>2731</v>
      </c>
      <c r="M5">
        <f t="shared" si="1"/>
        <v>2010</v>
      </c>
      <c r="N5" s="2">
        <f t="shared" si="2"/>
        <v>2430.6</v>
      </c>
      <c r="O5" s="2">
        <f t="shared" si="3"/>
        <v>238.57316604252782</v>
      </c>
      <c r="R5" s="2"/>
      <c r="S5" s="2"/>
    </row>
    <row r="6" spans="1:19">
      <c r="R6" s="2"/>
      <c r="S6" s="2"/>
    </row>
    <row r="7" spans="1:19">
      <c r="A7" t="s">
        <v>15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5</v>
      </c>
      <c r="C8">
        <v>11</v>
      </c>
      <c r="D8">
        <v>23</v>
      </c>
      <c r="E8">
        <v>6</v>
      </c>
      <c r="F8">
        <v>10</v>
      </c>
      <c r="G8">
        <v>10</v>
      </c>
      <c r="H8">
        <v>9</v>
      </c>
      <c r="I8">
        <v>7</v>
      </c>
      <c r="J8">
        <v>8</v>
      </c>
      <c r="K8">
        <v>11</v>
      </c>
      <c r="L8">
        <f t="shared" ref="L8:L35" si="4">MAX(B8:K8)</f>
        <v>23</v>
      </c>
      <c r="M8">
        <f t="shared" ref="M8:M35" si="5">MIN(B8:K8)</f>
        <v>5</v>
      </c>
      <c r="N8" s="2">
        <f t="shared" ref="N8:N35" si="6">AVERAGE(B8:K8)</f>
        <v>10</v>
      </c>
      <c r="O8" s="2">
        <f t="shared" ref="O8:O35" si="7">_xlfn.STDEV.S(B8:K8)</f>
        <v>5.0110987927909694</v>
      </c>
      <c r="P8">
        <f>MAX(B9:K11)</f>
        <v>14</v>
      </c>
      <c r="Q8">
        <f>MIN(B9:M11)</f>
        <v>0</v>
      </c>
      <c r="R8" s="2">
        <f>AVERAGE(B9:K11)</f>
        <v>1.5666666666666667</v>
      </c>
      <c r="S8" s="2">
        <f>_xlfn.STDEV.S(B9:K11)</f>
        <v>3.4208622963479125</v>
      </c>
    </row>
    <row r="9" spans="1:19" ht="16.5">
      <c r="A9" t="s">
        <v>6</v>
      </c>
      <c r="B9">
        <v>4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5</v>
      </c>
      <c r="L9">
        <f t="shared" si="4"/>
        <v>6</v>
      </c>
      <c r="M9">
        <f t="shared" si="5"/>
        <v>0</v>
      </c>
      <c r="N9" s="2">
        <f t="shared" si="6"/>
        <v>1.9</v>
      </c>
      <c r="O9" s="2">
        <f t="shared" si="7"/>
        <v>2.5144029554194813</v>
      </c>
      <c r="R9" s="2"/>
      <c r="S9" s="2"/>
    </row>
    <row r="10" spans="1:19" ht="16.5">
      <c r="A10" t="s">
        <v>7</v>
      </c>
      <c r="B10">
        <v>0</v>
      </c>
      <c r="C10">
        <v>0</v>
      </c>
      <c r="D10">
        <v>0</v>
      </c>
      <c r="E10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4"/>
        <v>14</v>
      </c>
      <c r="M10">
        <f t="shared" si="5"/>
        <v>0</v>
      </c>
      <c r="N10" s="2">
        <f t="shared" si="6"/>
        <v>1.4</v>
      </c>
      <c r="O10" s="2">
        <f t="shared" si="7"/>
        <v>4.4271887242357311</v>
      </c>
      <c r="R10" s="2"/>
      <c r="S10" s="2"/>
    </row>
    <row r="11" spans="1:19" ht="16.5">
      <c r="A11" t="s">
        <v>8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11</v>
      </c>
      <c r="L11">
        <f t="shared" si="4"/>
        <v>11</v>
      </c>
      <c r="M11">
        <f t="shared" si="5"/>
        <v>0</v>
      </c>
      <c r="N11" s="2">
        <f t="shared" si="6"/>
        <v>1.4</v>
      </c>
      <c r="O11" s="2">
        <f t="shared" si="7"/>
        <v>3.4058772731852804</v>
      </c>
      <c r="R11" s="2"/>
      <c r="S11" s="2"/>
    </row>
    <row r="12" spans="1:19">
      <c r="R12" s="2"/>
      <c r="S12" s="2"/>
    </row>
    <row r="13" spans="1:19">
      <c r="A13" t="s">
        <v>16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48</v>
      </c>
      <c r="C14">
        <v>51</v>
      </c>
      <c r="D14">
        <v>48</v>
      </c>
      <c r="E14">
        <v>50</v>
      </c>
      <c r="F14">
        <v>54</v>
      </c>
      <c r="G14">
        <v>61</v>
      </c>
      <c r="H14">
        <v>40</v>
      </c>
      <c r="I14">
        <v>53</v>
      </c>
      <c r="J14">
        <v>55</v>
      </c>
      <c r="K14">
        <v>48</v>
      </c>
      <c r="L14">
        <f t="shared" si="4"/>
        <v>61</v>
      </c>
      <c r="M14">
        <f t="shared" si="5"/>
        <v>40</v>
      </c>
      <c r="N14" s="2">
        <f t="shared" si="6"/>
        <v>50.8</v>
      </c>
      <c r="O14" s="2">
        <f t="shared" si="7"/>
        <v>5.5537774932422597</v>
      </c>
      <c r="P14">
        <f>MAX(B15:K17)</f>
        <v>34</v>
      </c>
      <c r="Q14">
        <f>MIN(B15:M17)</f>
        <v>11</v>
      </c>
      <c r="R14" s="2">
        <f>AVERAGE(B15:K17)</f>
        <v>18.600000000000001</v>
      </c>
      <c r="S14" s="2">
        <f>_xlfn.STDEV.S(B15:K17)</f>
        <v>7.9593796327308741</v>
      </c>
    </row>
    <row r="15" spans="1:19" ht="16.5">
      <c r="A15" t="s">
        <v>6</v>
      </c>
      <c r="B15">
        <v>18</v>
      </c>
      <c r="C15">
        <v>21</v>
      </c>
      <c r="D15">
        <v>24</v>
      </c>
      <c r="E15">
        <v>24</v>
      </c>
      <c r="F15">
        <v>21</v>
      </c>
      <c r="G15">
        <v>13</v>
      </c>
      <c r="H15">
        <v>34</v>
      </c>
      <c r="I15">
        <v>13</v>
      </c>
      <c r="J15">
        <v>23</v>
      </c>
      <c r="K15">
        <v>22</v>
      </c>
      <c r="L15">
        <f t="shared" si="4"/>
        <v>34</v>
      </c>
      <c r="M15">
        <f t="shared" si="5"/>
        <v>13</v>
      </c>
      <c r="N15" s="2">
        <f t="shared" si="6"/>
        <v>21.3</v>
      </c>
      <c r="O15" s="2">
        <f t="shared" si="7"/>
        <v>6.0378436180109532</v>
      </c>
      <c r="R15" s="2"/>
      <c r="S15" s="2"/>
    </row>
    <row r="16" spans="1:19" ht="16.5">
      <c r="A16" t="s">
        <v>7</v>
      </c>
      <c r="B16">
        <v>11</v>
      </c>
      <c r="C16">
        <v>12</v>
      </c>
      <c r="D16">
        <v>12</v>
      </c>
      <c r="E16">
        <v>12</v>
      </c>
      <c r="F16">
        <v>31</v>
      </c>
      <c r="G16">
        <v>12</v>
      </c>
      <c r="H16">
        <v>12</v>
      </c>
      <c r="I16">
        <v>12</v>
      </c>
      <c r="J16">
        <v>11</v>
      </c>
      <c r="K16">
        <v>11</v>
      </c>
      <c r="L16">
        <f t="shared" si="4"/>
        <v>31</v>
      </c>
      <c r="M16">
        <f t="shared" si="5"/>
        <v>11</v>
      </c>
      <c r="N16" s="2">
        <f t="shared" si="6"/>
        <v>13.6</v>
      </c>
      <c r="O16" s="2">
        <f t="shared" si="7"/>
        <v>6.1318838867023571</v>
      </c>
      <c r="R16" s="2"/>
      <c r="S16" s="2"/>
    </row>
    <row r="17" spans="1:19" ht="16.5">
      <c r="A17" t="s">
        <v>8</v>
      </c>
      <c r="B17">
        <v>31</v>
      </c>
      <c r="C17">
        <v>29</v>
      </c>
      <c r="D17">
        <v>12</v>
      </c>
      <c r="E17">
        <v>30</v>
      </c>
      <c r="F17">
        <v>12</v>
      </c>
      <c r="G17">
        <v>30</v>
      </c>
      <c r="H17">
        <v>12</v>
      </c>
      <c r="I17">
        <v>12</v>
      </c>
      <c r="J17">
        <v>29</v>
      </c>
      <c r="K17">
        <v>12</v>
      </c>
      <c r="L17">
        <f t="shared" si="4"/>
        <v>31</v>
      </c>
      <c r="M17">
        <f t="shared" si="5"/>
        <v>12</v>
      </c>
      <c r="N17" s="2">
        <f t="shared" si="6"/>
        <v>20.9</v>
      </c>
      <c r="O17" s="2">
        <f t="shared" si="7"/>
        <v>9.3979903289066105</v>
      </c>
      <c r="R17" s="2"/>
      <c r="S17" s="2"/>
    </row>
    <row r="18" spans="1:19">
      <c r="R18" s="2"/>
      <c r="S18" s="2"/>
    </row>
    <row r="19" spans="1:19">
      <c r="A19" t="s">
        <v>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118</v>
      </c>
      <c r="C20">
        <v>92</v>
      </c>
      <c r="D20">
        <v>80</v>
      </c>
      <c r="E20">
        <v>84</v>
      </c>
      <c r="F20">
        <v>62</v>
      </c>
      <c r="G20">
        <v>70</v>
      </c>
      <c r="H20">
        <v>93</v>
      </c>
      <c r="I20">
        <v>94</v>
      </c>
      <c r="J20">
        <v>97</v>
      </c>
      <c r="K20">
        <v>95</v>
      </c>
      <c r="L20">
        <f t="shared" si="4"/>
        <v>118</v>
      </c>
      <c r="M20">
        <f t="shared" si="5"/>
        <v>62</v>
      </c>
      <c r="N20" s="2">
        <f t="shared" si="6"/>
        <v>88.5</v>
      </c>
      <c r="O20" s="2">
        <f t="shared" si="7"/>
        <v>15.579544994069057</v>
      </c>
      <c r="P20">
        <f>MAX(B21:K23)</f>
        <v>29</v>
      </c>
      <c r="Q20">
        <f>MIN(B21:M23)</f>
        <v>14</v>
      </c>
      <c r="R20" s="2">
        <f>AVERAGE(B21:K23)</f>
        <v>17.3</v>
      </c>
      <c r="S20" s="2">
        <f>_xlfn.STDEV.S(B21:K23)</f>
        <v>3.3129838618631231</v>
      </c>
    </row>
    <row r="21" spans="1:19" ht="16.5">
      <c r="A21" t="s">
        <v>6</v>
      </c>
      <c r="B21">
        <v>26</v>
      </c>
      <c r="C21">
        <v>15</v>
      </c>
      <c r="D21">
        <v>20</v>
      </c>
      <c r="E21">
        <v>17</v>
      </c>
      <c r="F21">
        <v>22</v>
      </c>
      <c r="G21">
        <v>29</v>
      </c>
      <c r="H21">
        <v>15</v>
      </c>
      <c r="I21">
        <v>17</v>
      </c>
      <c r="J21">
        <v>17</v>
      </c>
      <c r="K21">
        <v>20</v>
      </c>
      <c r="L21">
        <f t="shared" si="4"/>
        <v>29</v>
      </c>
      <c r="M21">
        <f t="shared" si="5"/>
        <v>15</v>
      </c>
      <c r="N21" s="2">
        <f t="shared" si="6"/>
        <v>19.8</v>
      </c>
      <c r="O21" s="2">
        <f t="shared" si="7"/>
        <v>4.6856755708814868</v>
      </c>
      <c r="R21" s="2"/>
      <c r="S21" s="2"/>
    </row>
    <row r="22" spans="1:19" ht="16.5">
      <c r="A22" t="s">
        <v>7</v>
      </c>
      <c r="B22">
        <v>19</v>
      </c>
      <c r="C22">
        <v>14</v>
      </c>
      <c r="D22">
        <v>16</v>
      </c>
      <c r="E22">
        <v>15</v>
      </c>
      <c r="F22">
        <v>16</v>
      </c>
      <c r="G22">
        <v>15</v>
      </c>
      <c r="H22">
        <v>15</v>
      </c>
      <c r="I22">
        <v>16</v>
      </c>
      <c r="J22">
        <v>16</v>
      </c>
      <c r="K22">
        <v>17</v>
      </c>
      <c r="L22">
        <f t="shared" si="4"/>
        <v>19</v>
      </c>
      <c r="M22">
        <f t="shared" si="5"/>
        <v>14</v>
      </c>
      <c r="N22" s="2">
        <f t="shared" si="6"/>
        <v>15.9</v>
      </c>
      <c r="O22" s="2">
        <f t="shared" si="7"/>
        <v>1.3703203194062976</v>
      </c>
      <c r="R22" s="2"/>
      <c r="S22" s="2"/>
    </row>
    <row r="23" spans="1:19" ht="16.5">
      <c r="A23" t="s">
        <v>8</v>
      </c>
      <c r="B23">
        <v>17</v>
      </c>
      <c r="C23">
        <v>18</v>
      </c>
      <c r="D23">
        <v>16</v>
      </c>
      <c r="E23">
        <v>15</v>
      </c>
      <c r="F23">
        <v>16</v>
      </c>
      <c r="G23">
        <v>15</v>
      </c>
      <c r="H23">
        <v>15</v>
      </c>
      <c r="I23">
        <v>16</v>
      </c>
      <c r="J23">
        <v>17</v>
      </c>
      <c r="K23">
        <v>17</v>
      </c>
      <c r="L23">
        <f t="shared" si="4"/>
        <v>18</v>
      </c>
      <c r="M23">
        <f t="shared" si="5"/>
        <v>15</v>
      </c>
      <c r="N23" s="2">
        <f t="shared" si="6"/>
        <v>16.2</v>
      </c>
      <c r="O23" s="2">
        <f t="shared" si="7"/>
        <v>1.0327955589886444</v>
      </c>
      <c r="R23" s="2"/>
      <c r="S23" s="2"/>
    </row>
    <row r="24" spans="1:19">
      <c r="R24" s="2"/>
      <c r="S24" s="2"/>
    </row>
    <row r="25" spans="1:19">
      <c r="A25" t="s">
        <v>18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>
        <v>249</v>
      </c>
      <c r="C26">
        <v>117</v>
      </c>
      <c r="D26">
        <v>233</v>
      </c>
      <c r="E26">
        <v>65</v>
      </c>
      <c r="F26">
        <v>67</v>
      </c>
      <c r="G26">
        <v>150</v>
      </c>
      <c r="H26">
        <v>121</v>
      </c>
      <c r="I26">
        <v>81</v>
      </c>
      <c r="J26">
        <v>178</v>
      </c>
      <c r="K26">
        <v>80</v>
      </c>
      <c r="L26">
        <f t="shared" si="4"/>
        <v>249</v>
      </c>
      <c r="M26">
        <f t="shared" si="5"/>
        <v>65</v>
      </c>
      <c r="N26" s="2">
        <f t="shared" si="6"/>
        <v>134.1</v>
      </c>
      <c r="O26" s="2">
        <f t="shared" si="7"/>
        <v>67.206894487594553</v>
      </c>
      <c r="P26">
        <f>MAX(B27:K29)</f>
        <v>39</v>
      </c>
      <c r="Q26">
        <f>MIN(B27:M29)</f>
        <v>7</v>
      </c>
      <c r="R26" s="2">
        <f>AVERAGE(B27:K29)</f>
        <v>11.666666666666666</v>
      </c>
      <c r="S26" s="2">
        <f>_xlfn.STDEV.S(B27:K29)</f>
        <v>6.7789396655012162</v>
      </c>
    </row>
    <row r="27" spans="1:19" ht="16.5">
      <c r="A27" t="s">
        <v>6</v>
      </c>
      <c r="B27">
        <v>7</v>
      </c>
      <c r="C27">
        <v>7</v>
      </c>
      <c r="D27">
        <v>8</v>
      </c>
      <c r="E27">
        <v>9</v>
      </c>
      <c r="F27">
        <v>16</v>
      </c>
      <c r="G27">
        <v>7</v>
      </c>
      <c r="H27">
        <v>10</v>
      </c>
      <c r="I27">
        <v>9</v>
      </c>
      <c r="J27">
        <v>8</v>
      </c>
      <c r="K27">
        <v>39</v>
      </c>
      <c r="L27">
        <f t="shared" si="4"/>
        <v>39</v>
      </c>
      <c r="M27">
        <f t="shared" si="5"/>
        <v>7</v>
      </c>
      <c r="N27" s="2">
        <f t="shared" si="6"/>
        <v>12</v>
      </c>
      <c r="O27" s="2">
        <f t="shared" si="7"/>
        <v>9.8544969993963214</v>
      </c>
      <c r="R27" s="2"/>
      <c r="S27" s="2"/>
    </row>
    <row r="28" spans="1:19" ht="16.5">
      <c r="A28" t="s">
        <v>7</v>
      </c>
      <c r="B28">
        <v>8</v>
      </c>
      <c r="C28">
        <v>23</v>
      </c>
      <c r="D28">
        <v>8</v>
      </c>
      <c r="E28">
        <v>9</v>
      </c>
      <c r="F28">
        <v>10</v>
      </c>
      <c r="G28">
        <v>9</v>
      </c>
      <c r="H28">
        <v>9</v>
      </c>
      <c r="I28">
        <v>11</v>
      </c>
      <c r="J28">
        <v>8</v>
      </c>
      <c r="K28">
        <v>27</v>
      </c>
      <c r="L28">
        <f t="shared" si="4"/>
        <v>27</v>
      </c>
      <c r="M28">
        <f t="shared" si="5"/>
        <v>8</v>
      </c>
      <c r="N28" s="2">
        <f t="shared" si="6"/>
        <v>12.2</v>
      </c>
      <c r="O28" s="2">
        <f t="shared" si="7"/>
        <v>6.8766917110547334</v>
      </c>
      <c r="R28" s="2"/>
      <c r="S28" s="2"/>
    </row>
    <row r="29" spans="1:19" ht="16.5">
      <c r="A29" t="s">
        <v>8</v>
      </c>
      <c r="B29">
        <v>10</v>
      </c>
      <c r="C29">
        <v>10</v>
      </c>
      <c r="D29">
        <v>10</v>
      </c>
      <c r="E29">
        <v>11</v>
      </c>
      <c r="F29">
        <v>11</v>
      </c>
      <c r="G29">
        <v>10</v>
      </c>
      <c r="H29">
        <v>10</v>
      </c>
      <c r="I29">
        <v>11</v>
      </c>
      <c r="J29">
        <v>10</v>
      </c>
      <c r="K29">
        <v>15</v>
      </c>
      <c r="L29">
        <f t="shared" si="4"/>
        <v>15</v>
      </c>
      <c r="M29">
        <f t="shared" si="5"/>
        <v>10</v>
      </c>
      <c r="N29" s="2">
        <f t="shared" si="6"/>
        <v>10.8</v>
      </c>
      <c r="O29" s="2">
        <f t="shared" si="7"/>
        <v>1.5491933384829635</v>
      </c>
      <c r="R29" s="2"/>
      <c r="S29" s="2"/>
    </row>
    <row r="30" spans="1:19">
      <c r="R30" s="2"/>
      <c r="S30" s="2"/>
    </row>
    <row r="31" spans="1:19">
      <c r="A31" t="s">
        <v>19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23</v>
      </c>
      <c r="C32" s="3">
        <v>21</v>
      </c>
      <c r="D32" s="3">
        <v>19</v>
      </c>
      <c r="E32" s="3">
        <v>35</v>
      </c>
      <c r="F32" s="3">
        <v>19</v>
      </c>
      <c r="G32" s="3">
        <v>32</v>
      </c>
      <c r="H32" s="3">
        <v>34</v>
      </c>
      <c r="I32" s="3">
        <v>22</v>
      </c>
      <c r="J32" s="3">
        <v>36</v>
      </c>
      <c r="K32" s="3">
        <v>22</v>
      </c>
      <c r="L32">
        <f t="shared" si="4"/>
        <v>36</v>
      </c>
      <c r="M32">
        <f t="shared" si="5"/>
        <v>19</v>
      </c>
      <c r="N32" s="2">
        <f t="shared" si="6"/>
        <v>26.3</v>
      </c>
      <c r="O32" s="2">
        <f t="shared" si="7"/>
        <v>7.0245600890336535</v>
      </c>
      <c r="P32">
        <f>MAX(B33:K35)</f>
        <v>11</v>
      </c>
      <c r="Q32">
        <f>MIN(B33:M35)</f>
        <v>3</v>
      </c>
      <c r="R32" s="2">
        <f>AVERAGE(B33:K35)</f>
        <v>5.7333333333333334</v>
      </c>
      <c r="S32" s="2">
        <f>_xlfn.STDEV.S(B33:K35)</f>
        <v>2.2427405238839522</v>
      </c>
    </row>
    <row r="33" spans="1:19" ht="16.5">
      <c r="A33" t="s">
        <v>6</v>
      </c>
      <c r="B33" s="3">
        <v>10</v>
      </c>
      <c r="C33" s="3">
        <v>11</v>
      </c>
      <c r="D33" s="3">
        <v>8</v>
      </c>
      <c r="E33" s="3">
        <v>7</v>
      </c>
      <c r="F33" s="3">
        <v>6</v>
      </c>
      <c r="G33" s="3">
        <v>7</v>
      </c>
      <c r="H33" s="3">
        <v>8</v>
      </c>
      <c r="I33" s="3">
        <v>7</v>
      </c>
      <c r="J33" s="3">
        <v>7</v>
      </c>
      <c r="K33" s="3">
        <v>6</v>
      </c>
      <c r="L33">
        <f t="shared" si="4"/>
        <v>11</v>
      </c>
      <c r="M33">
        <f t="shared" si="5"/>
        <v>6</v>
      </c>
      <c r="N33" s="2">
        <f t="shared" si="6"/>
        <v>7.7</v>
      </c>
      <c r="O33" s="2">
        <f t="shared" si="7"/>
        <v>1.6363916944844776</v>
      </c>
      <c r="R33" s="2"/>
      <c r="S33" s="2"/>
    </row>
    <row r="34" spans="1:19" ht="16.5">
      <c r="A34" t="s">
        <v>7</v>
      </c>
      <c r="B34" s="3">
        <v>9</v>
      </c>
      <c r="C34" s="3">
        <v>6</v>
      </c>
      <c r="D34" s="3">
        <v>6</v>
      </c>
      <c r="E34" s="3">
        <v>3</v>
      </c>
      <c r="F34" s="3">
        <v>7</v>
      </c>
      <c r="G34" s="3">
        <v>3</v>
      </c>
      <c r="H34" s="3">
        <v>3</v>
      </c>
      <c r="I34" s="3">
        <v>4</v>
      </c>
      <c r="J34" s="3">
        <v>4</v>
      </c>
      <c r="K34" s="3">
        <v>3</v>
      </c>
      <c r="L34">
        <f t="shared" si="4"/>
        <v>9</v>
      </c>
      <c r="M34">
        <f t="shared" si="5"/>
        <v>3</v>
      </c>
      <c r="N34" s="2">
        <f t="shared" si="6"/>
        <v>4.8</v>
      </c>
      <c r="O34" s="2">
        <f t="shared" si="7"/>
        <v>2.0976176963403028</v>
      </c>
      <c r="R34" s="2"/>
      <c r="S34" s="2"/>
    </row>
    <row r="35" spans="1:19" ht="16.5">
      <c r="A35" t="s">
        <v>8</v>
      </c>
      <c r="B35" s="3">
        <v>6</v>
      </c>
      <c r="C35" s="3">
        <v>7</v>
      </c>
      <c r="D35" s="3">
        <v>7</v>
      </c>
      <c r="E35" s="3">
        <v>3</v>
      </c>
      <c r="F35" s="3">
        <v>6</v>
      </c>
      <c r="G35" s="3">
        <v>4</v>
      </c>
      <c r="H35" s="3">
        <v>4</v>
      </c>
      <c r="I35" s="3">
        <v>3</v>
      </c>
      <c r="J35" s="3">
        <v>3</v>
      </c>
      <c r="K35" s="3">
        <v>4</v>
      </c>
      <c r="L35">
        <f t="shared" si="4"/>
        <v>7</v>
      </c>
      <c r="M35">
        <f t="shared" si="5"/>
        <v>3</v>
      </c>
      <c r="N35" s="2">
        <f t="shared" si="6"/>
        <v>4.7</v>
      </c>
      <c r="O35" s="2">
        <f t="shared" si="7"/>
        <v>1.6363916944844767</v>
      </c>
      <c r="R35" s="2"/>
      <c r="S35" s="2"/>
    </row>
    <row r="37" spans="1:19">
      <c r="A37" t="s">
        <v>74</v>
      </c>
      <c r="B37" t="s">
        <v>62</v>
      </c>
      <c r="C37" t="s">
        <v>63</v>
      </c>
      <c r="D37" t="s">
        <v>64</v>
      </c>
      <c r="E37" t="s">
        <v>65</v>
      </c>
    </row>
    <row r="38" spans="1:19">
      <c r="A38" t="s">
        <v>66</v>
      </c>
      <c r="B38">
        <f>P2</f>
        <v>3289</v>
      </c>
      <c r="C38">
        <f t="shared" ref="C38:E38" si="8">Q2</f>
        <v>1197</v>
      </c>
      <c r="D38" s="2">
        <f t="shared" si="8"/>
        <v>2549.1333333333332</v>
      </c>
      <c r="E38" s="2">
        <f t="shared" si="8"/>
        <v>441.662746458421</v>
      </c>
    </row>
    <row r="39" spans="1:19">
      <c r="A39" t="s">
        <v>68</v>
      </c>
      <c r="B39">
        <f>P8</f>
        <v>14</v>
      </c>
      <c r="C39">
        <f t="shared" ref="C39:E39" si="9">Q8</f>
        <v>0</v>
      </c>
      <c r="D39" s="2">
        <f t="shared" si="9"/>
        <v>1.5666666666666667</v>
      </c>
      <c r="E39" s="2">
        <f t="shared" si="9"/>
        <v>3.4208622963479125</v>
      </c>
    </row>
    <row r="40" spans="1:19">
      <c r="A40" t="s">
        <v>69</v>
      </c>
      <c r="B40">
        <f>P14</f>
        <v>34</v>
      </c>
      <c r="C40">
        <f t="shared" ref="C40:E40" si="10">Q14</f>
        <v>11</v>
      </c>
      <c r="D40" s="2">
        <f t="shared" si="10"/>
        <v>18.600000000000001</v>
      </c>
      <c r="E40" s="2">
        <f t="shared" si="10"/>
        <v>7.9593796327308741</v>
      </c>
    </row>
    <row r="41" spans="1:19">
      <c r="A41" t="s">
        <v>70</v>
      </c>
      <c r="B41">
        <f>P20</f>
        <v>29</v>
      </c>
      <c r="C41">
        <f t="shared" ref="C41:E41" si="11">Q20</f>
        <v>14</v>
      </c>
      <c r="D41" s="2">
        <f t="shared" si="11"/>
        <v>17.3</v>
      </c>
      <c r="E41" s="2">
        <f t="shared" si="11"/>
        <v>3.3129838618631231</v>
      </c>
    </row>
    <row r="42" spans="1:19">
      <c r="A42" t="s">
        <v>71</v>
      </c>
      <c r="B42">
        <f>P26</f>
        <v>39</v>
      </c>
      <c r="C42">
        <f t="shared" ref="C42:E42" si="12">Q26</f>
        <v>7</v>
      </c>
      <c r="D42" s="2">
        <f t="shared" si="12"/>
        <v>11.666666666666666</v>
      </c>
      <c r="E42" s="2">
        <f t="shared" si="12"/>
        <v>6.7789396655012162</v>
      </c>
    </row>
    <row r="43" spans="1:19">
      <c r="A43" t="s">
        <v>72</v>
      </c>
      <c r="B43">
        <f>P32</f>
        <v>11</v>
      </c>
      <c r="C43">
        <f t="shared" ref="C43:E43" si="13">Q32</f>
        <v>3</v>
      </c>
      <c r="D43" s="2">
        <f t="shared" si="13"/>
        <v>5.7333333333333334</v>
      </c>
      <c r="E43" s="2">
        <f t="shared" si="13"/>
        <v>2.2427405238839522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B43" sqref="B43:E43"/>
    </sheetView>
  </sheetViews>
  <sheetFormatPr defaultRowHeight="14.25"/>
  <cols>
    <col min="1" max="1" width="24.375" bestFit="1" customWidth="1"/>
    <col min="2" max="3" width="5.5" bestFit="1" customWidth="1"/>
    <col min="4" max="4" width="8.625" bestFit="1" customWidth="1"/>
    <col min="5" max="5" width="7.625" bestFit="1" customWidth="1"/>
    <col min="6" max="13" width="5.5" bestFit="1" customWidth="1"/>
    <col min="14" max="14" width="8.625" style="2" bestFit="1" customWidth="1"/>
    <col min="15" max="15" width="7.625" style="2" bestFit="1" customWidth="1"/>
    <col min="16" max="17" width="5.5" bestFit="1" customWidth="1"/>
    <col min="18" max="18" width="8.625" bestFit="1" customWidth="1"/>
    <col min="19" max="19" width="7.625" bestFit="1" customWidth="1"/>
  </cols>
  <sheetData>
    <row r="1" spans="1:19">
      <c r="A1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4930</v>
      </c>
      <c r="C2">
        <v>6273</v>
      </c>
      <c r="D2">
        <v>6529</v>
      </c>
      <c r="E2">
        <v>5598</v>
      </c>
      <c r="F2">
        <v>5613</v>
      </c>
      <c r="G2">
        <v>5561</v>
      </c>
      <c r="H2">
        <v>5047</v>
      </c>
      <c r="I2">
        <v>5261</v>
      </c>
      <c r="J2">
        <v>5167</v>
      </c>
      <c r="K2">
        <v>3900</v>
      </c>
      <c r="L2">
        <f>MAX(B2:K2)</f>
        <v>6529</v>
      </c>
      <c r="M2">
        <f>MIN(B2:K2)</f>
        <v>3900</v>
      </c>
      <c r="N2" s="2">
        <f>AVERAGE(B2:K2)</f>
        <v>5387.9</v>
      </c>
      <c r="O2" s="2">
        <f>_xlfn.STDEV.S(B2:K2)</f>
        <v>731.43078202170727</v>
      </c>
      <c r="P2">
        <f>MAX(B3:K5)</f>
        <v>6664</v>
      </c>
      <c r="Q2">
        <f>MIN(B3:M5)</f>
        <v>3437</v>
      </c>
      <c r="R2" s="2">
        <f>AVERAGE(B3:K5)</f>
        <v>5010.333333333333</v>
      </c>
      <c r="S2" s="2">
        <f>_xlfn.STDEV.S(B3:K5)</f>
        <v>817.6397627373525</v>
      </c>
    </row>
    <row r="3" spans="1:19" ht="16.5">
      <c r="A3" t="s">
        <v>6</v>
      </c>
      <c r="B3">
        <v>5227</v>
      </c>
      <c r="C3">
        <v>6166</v>
      </c>
      <c r="D3">
        <v>6271</v>
      </c>
      <c r="E3">
        <v>5569</v>
      </c>
      <c r="F3">
        <v>5586</v>
      </c>
      <c r="G3">
        <v>5678</v>
      </c>
      <c r="H3">
        <v>4733</v>
      </c>
      <c r="I3">
        <v>5064</v>
      </c>
      <c r="J3">
        <v>4206</v>
      </c>
      <c r="K3">
        <v>4014</v>
      </c>
      <c r="L3">
        <f t="shared" ref="L3:L5" si="0">MAX(B3:K3)</f>
        <v>6271</v>
      </c>
      <c r="M3">
        <f t="shared" ref="M3:M5" si="1">MIN(B3:K3)</f>
        <v>4014</v>
      </c>
      <c r="N3" s="2">
        <f t="shared" ref="N3:N5" si="2">AVERAGE(B3:K3)</f>
        <v>5251.4</v>
      </c>
      <c r="O3" s="2">
        <f t="shared" ref="O3:O5" si="3">_xlfn.STDEV.S(B3:K3)</f>
        <v>760.0704938066948</v>
      </c>
      <c r="R3" s="2"/>
      <c r="S3" s="2"/>
    </row>
    <row r="4" spans="1:19" ht="16.5">
      <c r="A4" t="s">
        <v>7</v>
      </c>
      <c r="B4">
        <v>4628</v>
      </c>
      <c r="C4">
        <v>6664</v>
      </c>
      <c r="D4">
        <v>5655</v>
      </c>
      <c r="E4">
        <v>5119</v>
      </c>
      <c r="F4">
        <v>5047</v>
      </c>
      <c r="G4">
        <v>4831</v>
      </c>
      <c r="H4">
        <v>4258</v>
      </c>
      <c r="I4">
        <v>4343</v>
      </c>
      <c r="J4">
        <v>3437</v>
      </c>
      <c r="K4">
        <v>4766</v>
      </c>
      <c r="L4">
        <f t="shared" si="0"/>
        <v>6664</v>
      </c>
      <c r="M4">
        <f t="shared" si="1"/>
        <v>3437</v>
      </c>
      <c r="N4" s="2">
        <f t="shared" si="2"/>
        <v>4874.8</v>
      </c>
      <c r="O4" s="2">
        <f t="shared" si="3"/>
        <v>863.09672433369542</v>
      </c>
      <c r="R4" s="2"/>
      <c r="S4" s="2"/>
    </row>
    <row r="5" spans="1:19" ht="16.5">
      <c r="A5" t="s">
        <v>8</v>
      </c>
      <c r="B5">
        <v>5216</v>
      </c>
      <c r="C5">
        <v>6557</v>
      </c>
      <c r="D5">
        <v>5200</v>
      </c>
      <c r="E5">
        <v>5094</v>
      </c>
      <c r="F5">
        <v>5192</v>
      </c>
      <c r="G5">
        <v>4892</v>
      </c>
      <c r="H5">
        <v>4618</v>
      </c>
      <c r="I5">
        <v>5092</v>
      </c>
      <c r="J5">
        <v>3496</v>
      </c>
      <c r="K5">
        <v>3691</v>
      </c>
      <c r="L5">
        <f t="shared" si="0"/>
        <v>6557</v>
      </c>
      <c r="M5">
        <f t="shared" si="1"/>
        <v>3496</v>
      </c>
      <c r="N5" s="2">
        <f t="shared" si="2"/>
        <v>4904.8</v>
      </c>
      <c r="O5" s="2">
        <f t="shared" si="3"/>
        <v>856.83679244584744</v>
      </c>
      <c r="R5" s="2"/>
      <c r="S5" s="2"/>
    </row>
    <row r="6" spans="1:19">
      <c r="R6" s="2"/>
      <c r="S6" s="2"/>
    </row>
    <row r="7" spans="1:19">
      <c r="A7" t="s">
        <v>21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2756</v>
      </c>
      <c r="C8">
        <v>2200</v>
      </c>
      <c r="D8">
        <v>2047</v>
      </c>
      <c r="E8">
        <v>2009</v>
      </c>
      <c r="F8">
        <v>2059</v>
      </c>
      <c r="G8">
        <v>2184</v>
      </c>
      <c r="H8">
        <v>2079</v>
      </c>
      <c r="I8">
        <v>2057</v>
      </c>
      <c r="J8">
        <v>2241</v>
      </c>
      <c r="K8">
        <v>2117</v>
      </c>
      <c r="L8">
        <f t="shared" ref="L8:L35" si="4">MAX(B8:K8)</f>
        <v>2756</v>
      </c>
      <c r="M8">
        <f t="shared" ref="M8:M35" si="5">MIN(B8:K8)</f>
        <v>2009</v>
      </c>
      <c r="N8" s="2">
        <f t="shared" ref="N8:N35" si="6">AVERAGE(B8:K8)</f>
        <v>2174.9</v>
      </c>
      <c r="O8" s="2">
        <f t="shared" ref="O8:O35" si="7">_xlfn.STDEV.S(B8:K8)</f>
        <v>217.69573568017665</v>
      </c>
      <c r="P8">
        <f>MAX(B9:K11)</f>
        <v>2497</v>
      </c>
      <c r="Q8">
        <f>MIN(B9:M11)</f>
        <v>1985</v>
      </c>
      <c r="R8" s="2">
        <f>AVERAGE(B9:K11)</f>
        <v>2082.9666666666667</v>
      </c>
      <c r="S8" s="2">
        <f>_xlfn.STDEV.S(B9:K11)</f>
        <v>103.187637368762</v>
      </c>
    </row>
    <row r="9" spans="1:19" ht="16.5">
      <c r="A9" t="s">
        <v>6</v>
      </c>
      <c r="B9">
        <v>2497</v>
      </c>
      <c r="C9">
        <v>2067</v>
      </c>
      <c r="D9">
        <v>2033</v>
      </c>
      <c r="E9">
        <v>1994</v>
      </c>
      <c r="F9">
        <v>2091</v>
      </c>
      <c r="G9">
        <v>2022</v>
      </c>
      <c r="H9">
        <v>2022</v>
      </c>
      <c r="I9">
        <v>2009</v>
      </c>
      <c r="J9">
        <v>2142</v>
      </c>
      <c r="K9">
        <v>2010</v>
      </c>
      <c r="L9">
        <f t="shared" si="4"/>
        <v>2497</v>
      </c>
      <c r="M9">
        <f t="shared" si="5"/>
        <v>1994</v>
      </c>
      <c r="N9" s="2">
        <f t="shared" si="6"/>
        <v>2088.6999999999998</v>
      </c>
      <c r="O9" s="2">
        <f t="shared" si="7"/>
        <v>150.3847288346349</v>
      </c>
      <c r="R9" s="2"/>
      <c r="S9" s="2"/>
    </row>
    <row r="10" spans="1:19" ht="16.5">
      <c r="A10" t="s">
        <v>7</v>
      </c>
      <c r="B10">
        <v>2232</v>
      </c>
      <c r="C10">
        <v>2046</v>
      </c>
      <c r="D10">
        <v>2037</v>
      </c>
      <c r="E10">
        <v>2002</v>
      </c>
      <c r="F10">
        <v>2033</v>
      </c>
      <c r="G10">
        <v>2068</v>
      </c>
      <c r="H10">
        <v>2048</v>
      </c>
      <c r="I10">
        <v>2215</v>
      </c>
      <c r="J10">
        <v>2081</v>
      </c>
      <c r="K10">
        <v>2072</v>
      </c>
      <c r="L10">
        <f t="shared" si="4"/>
        <v>2232</v>
      </c>
      <c r="M10">
        <f t="shared" si="5"/>
        <v>2002</v>
      </c>
      <c r="N10" s="2">
        <f t="shared" si="6"/>
        <v>2083.4</v>
      </c>
      <c r="O10" s="2">
        <f t="shared" si="7"/>
        <v>77.276128267402214</v>
      </c>
      <c r="R10" s="2"/>
      <c r="S10" s="2"/>
    </row>
    <row r="11" spans="1:19" ht="16.5">
      <c r="A11" t="s">
        <v>8</v>
      </c>
      <c r="B11">
        <v>2195</v>
      </c>
      <c r="C11">
        <v>2078</v>
      </c>
      <c r="D11">
        <v>1985</v>
      </c>
      <c r="E11">
        <v>2059</v>
      </c>
      <c r="F11">
        <v>1993</v>
      </c>
      <c r="G11">
        <v>2149</v>
      </c>
      <c r="H11">
        <v>2012</v>
      </c>
      <c r="I11">
        <v>2146</v>
      </c>
      <c r="J11">
        <v>2017</v>
      </c>
      <c r="K11">
        <v>2134</v>
      </c>
      <c r="L11">
        <f t="shared" si="4"/>
        <v>2195</v>
      </c>
      <c r="M11">
        <f t="shared" si="5"/>
        <v>1985</v>
      </c>
      <c r="N11" s="2">
        <f t="shared" si="6"/>
        <v>2076.8000000000002</v>
      </c>
      <c r="O11" s="2">
        <f t="shared" si="7"/>
        <v>75.120347887018383</v>
      </c>
      <c r="R11" s="2"/>
      <c r="S11" s="2"/>
    </row>
    <row r="12" spans="1:19">
      <c r="R12" s="2"/>
      <c r="S12" s="2"/>
    </row>
    <row r="13" spans="1:19">
      <c r="A13" t="s">
        <v>22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30</v>
      </c>
      <c r="C14">
        <v>21</v>
      </c>
      <c r="D14">
        <v>21</v>
      </c>
      <c r="E14">
        <v>28</v>
      </c>
      <c r="F14">
        <v>27</v>
      </c>
      <c r="G14">
        <v>25</v>
      </c>
      <c r="H14">
        <v>26</v>
      </c>
      <c r="I14">
        <v>24</v>
      </c>
      <c r="J14">
        <v>24</v>
      </c>
      <c r="K14">
        <v>25</v>
      </c>
      <c r="L14">
        <f t="shared" si="4"/>
        <v>30</v>
      </c>
      <c r="M14">
        <f t="shared" si="5"/>
        <v>21</v>
      </c>
      <c r="N14" s="2">
        <f t="shared" si="6"/>
        <v>25.1</v>
      </c>
      <c r="O14" s="2">
        <f t="shared" si="7"/>
        <v>2.846049894151534</v>
      </c>
      <c r="P14">
        <f>MAX(B15:K17)</f>
        <v>19</v>
      </c>
      <c r="Q14">
        <f>MIN(B15:M17)</f>
        <v>7</v>
      </c>
      <c r="R14" s="2">
        <f>AVERAGE(B15:K17)</f>
        <v>10.666666666666666</v>
      </c>
      <c r="S14" s="2">
        <f>_xlfn.STDEV.S(B15:K17)</f>
        <v>2.9749915483314693</v>
      </c>
    </row>
    <row r="15" spans="1:19" ht="16.5">
      <c r="A15" t="s">
        <v>6</v>
      </c>
      <c r="B15">
        <v>8</v>
      </c>
      <c r="C15">
        <v>9</v>
      </c>
      <c r="D15">
        <v>13</v>
      </c>
      <c r="E15">
        <v>9</v>
      </c>
      <c r="F15">
        <v>13</v>
      </c>
      <c r="G15">
        <v>13</v>
      </c>
      <c r="H15">
        <v>12</v>
      </c>
      <c r="I15">
        <v>11</v>
      </c>
      <c r="J15">
        <v>14</v>
      </c>
      <c r="K15">
        <v>14</v>
      </c>
      <c r="L15">
        <f t="shared" si="4"/>
        <v>14</v>
      </c>
      <c r="M15">
        <f t="shared" si="5"/>
        <v>8</v>
      </c>
      <c r="N15" s="2">
        <f t="shared" si="6"/>
        <v>11.6</v>
      </c>
      <c r="O15" s="2">
        <f t="shared" si="7"/>
        <v>2.2211108331943596</v>
      </c>
      <c r="R15" s="2"/>
      <c r="S15" s="2"/>
    </row>
    <row r="16" spans="1:19" ht="16.5">
      <c r="A16" t="s">
        <v>7</v>
      </c>
      <c r="B16">
        <v>14</v>
      </c>
      <c r="C16">
        <v>7</v>
      </c>
      <c r="D16">
        <v>8</v>
      </c>
      <c r="E16">
        <v>10</v>
      </c>
      <c r="F16">
        <v>12</v>
      </c>
      <c r="G16">
        <v>13</v>
      </c>
      <c r="H16">
        <v>8</v>
      </c>
      <c r="I16">
        <v>8</v>
      </c>
      <c r="J16">
        <v>13</v>
      </c>
      <c r="K16">
        <v>12</v>
      </c>
      <c r="L16">
        <f t="shared" si="4"/>
        <v>14</v>
      </c>
      <c r="M16">
        <f t="shared" si="5"/>
        <v>7</v>
      </c>
      <c r="N16" s="2">
        <f t="shared" si="6"/>
        <v>10.5</v>
      </c>
      <c r="O16" s="2">
        <f t="shared" si="7"/>
        <v>2.5927248643506742</v>
      </c>
      <c r="R16" s="2"/>
      <c r="S16" s="2"/>
    </row>
    <row r="17" spans="1:19" ht="16.5">
      <c r="A17" t="s">
        <v>8</v>
      </c>
      <c r="B17">
        <v>8</v>
      </c>
      <c r="C17">
        <v>7</v>
      </c>
      <c r="D17">
        <v>7</v>
      </c>
      <c r="E17">
        <v>7</v>
      </c>
      <c r="F17">
        <v>12</v>
      </c>
      <c r="G17">
        <v>19</v>
      </c>
      <c r="H17">
        <v>7</v>
      </c>
      <c r="I17">
        <v>8</v>
      </c>
      <c r="J17">
        <v>12</v>
      </c>
      <c r="K17">
        <v>12</v>
      </c>
      <c r="L17">
        <f t="shared" si="4"/>
        <v>19</v>
      </c>
      <c r="M17">
        <f t="shared" si="5"/>
        <v>7</v>
      </c>
      <c r="N17" s="2">
        <f t="shared" si="6"/>
        <v>9.9</v>
      </c>
      <c r="O17" s="2">
        <f t="shared" si="7"/>
        <v>3.9001424475410009</v>
      </c>
      <c r="R17" s="2"/>
      <c r="S17" s="2"/>
    </row>
    <row r="18" spans="1:19">
      <c r="R18" s="2"/>
      <c r="S18" s="2"/>
    </row>
    <row r="19" spans="1:19">
      <c r="A19" t="s">
        <v>23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32</v>
      </c>
      <c r="C20">
        <v>41</v>
      </c>
      <c r="D20">
        <v>35</v>
      </c>
      <c r="E20">
        <v>50</v>
      </c>
      <c r="F20">
        <v>38</v>
      </c>
      <c r="G20">
        <v>31</v>
      </c>
      <c r="H20">
        <v>32</v>
      </c>
      <c r="I20">
        <v>23</v>
      </c>
      <c r="J20">
        <v>22</v>
      </c>
      <c r="K20">
        <v>37</v>
      </c>
      <c r="L20">
        <f t="shared" si="4"/>
        <v>50</v>
      </c>
      <c r="M20">
        <f t="shared" si="5"/>
        <v>22</v>
      </c>
      <c r="N20" s="2">
        <f t="shared" si="6"/>
        <v>34.1</v>
      </c>
      <c r="O20" s="2">
        <f t="shared" si="7"/>
        <v>8.2522724143111006</v>
      </c>
      <c r="P20">
        <f>MAX(B21:K23)</f>
        <v>16</v>
      </c>
      <c r="Q20">
        <f>MIN(B21:M23)</f>
        <v>10</v>
      </c>
      <c r="R20" s="2">
        <f>AVERAGE(B21:K23)</f>
        <v>12.3</v>
      </c>
      <c r="S20" s="2">
        <f>_xlfn.STDEV.S(B21:K23)</f>
        <v>2.0025845369387563</v>
      </c>
    </row>
    <row r="21" spans="1:19" ht="16.5">
      <c r="A21" t="s">
        <v>6</v>
      </c>
      <c r="B21">
        <v>13</v>
      </c>
      <c r="C21">
        <v>14</v>
      </c>
      <c r="D21">
        <v>10</v>
      </c>
      <c r="E21">
        <v>15</v>
      </c>
      <c r="F21">
        <v>10</v>
      </c>
      <c r="G21">
        <v>12</v>
      </c>
      <c r="H21">
        <v>11</v>
      </c>
      <c r="I21">
        <v>11</v>
      </c>
      <c r="J21">
        <v>13</v>
      </c>
      <c r="K21">
        <v>16</v>
      </c>
      <c r="L21">
        <f t="shared" si="4"/>
        <v>16</v>
      </c>
      <c r="M21">
        <f t="shared" si="5"/>
        <v>10</v>
      </c>
      <c r="N21" s="2">
        <f t="shared" si="6"/>
        <v>12.5</v>
      </c>
      <c r="O21" s="2">
        <f t="shared" si="7"/>
        <v>2.0682789409984759</v>
      </c>
      <c r="R21" s="2"/>
      <c r="S21" s="2"/>
    </row>
    <row r="22" spans="1:19" ht="16.5">
      <c r="A22" t="s">
        <v>7</v>
      </c>
      <c r="B22">
        <v>12</v>
      </c>
      <c r="C22">
        <v>11</v>
      </c>
      <c r="D22">
        <v>11</v>
      </c>
      <c r="E22">
        <v>16</v>
      </c>
      <c r="F22">
        <v>10</v>
      </c>
      <c r="G22">
        <v>11</v>
      </c>
      <c r="H22">
        <v>11</v>
      </c>
      <c r="I22">
        <v>12</v>
      </c>
      <c r="J22">
        <v>12</v>
      </c>
      <c r="K22">
        <v>16</v>
      </c>
      <c r="L22">
        <f t="shared" si="4"/>
        <v>16</v>
      </c>
      <c r="M22">
        <f t="shared" si="5"/>
        <v>10</v>
      </c>
      <c r="N22" s="2">
        <f t="shared" si="6"/>
        <v>12.2</v>
      </c>
      <c r="O22" s="2">
        <f t="shared" si="7"/>
        <v>2.0976176963403006</v>
      </c>
      <c r="R22" s="2"/>
      <c r="S22" s="2"/>
    </row>
    <row r="23" spans="1:19" ht="16.5">
      <c r="A23" t="s">
        <v>8</v>
      </c>
      <c r="B23">
        <v>13</v>
      </c>
      <c r="C23">
        <v>12</v>
      </c>
      <c r="D23">
        <v>10</v>
      </c>
      <c r="E23">
        <v>16</v>
      </c>
      <c r="F23">
        <v>10</v>
      </c>
      <c r="G23">
        <v>14</v>
      </c>
      <c r="H23">
        <v>10</v>
      </c>
      <c r="I23">
        <v>11</v>
      </c>
      <c r="J23">
        <v>12</v>
      </c>
      <c r="K23">
        <v>14</v>
      </c>
      <c r="L23">
        <f t="shared" si="4"/>
        <v>16</v>
      </c>
      <c r="M23">
        <f t="shared" si="5"/>
        <v>10</v>
      </c>
      <c r="N23" s="2">
        <f t="shared" si="6"/>
        <v>12.2</v>
      </c>
      <c r="O23" s="2">
        <f t="shared" si="7"/>
        <v>2.0439612955674495</v>
      </c>
      <c r="R23" s="2"/>
      <c r="S23" s="2"/>
    </row>
    <row r="24" spans="1:19">
      <c r="R24" s="2"/>
      <c r="S24" s="2"/>
    </row>
    <row r="25" spans="1:19">
      <c r="A25" t="s">
        <v>24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>
        <v>108</v>
      </c>
      <c r="C26">
        <v>74</v>
      </c>
      <c r="D26">
        <v>76</v>
      </c>
      <c r="E26">
        <v>70</v>
      </c>
      <c r="F26">
        <v>72</v>
      </c>
      <c r="G26">
        <v>63</v>
      </c>
      <c r="H26">
        <v>65</v>
      </c>
      <c r="I26">
        <v>29</v>
      </c>
      <c r="J26">
        <v>59</v>
      </c>
      <c r="K26">
        <v>67</v>
      </c>
      <c r="L26">
        <f t="shared" si="4"/>
        <v>108</v>
      </c>
      <c r="M26">
        <f t="shared" si="5"/>
        <v>29</v>
      </c>
      <c r="N26" s="2">
        <f t="shared" si="6"/>
        <v>68.3</v>
      </c>
      <c r="O26" s="2">
        <f t="shared" si="7"/>
        <v>19.310618840420414</v>
      </c>
      <c r="P26">
        <f>MAX(B27:K29)</f>
        <v>16</v>
      </c>
      <c r="Q26">
        <f>MIN(B27:M29)</f>
        <v>5</v>
      </c>
      <c r="R26" s="2">
        <f>AVERAGE(B27:K29)</f>
        <v>8.4666666666666668</v>
      </c>
      <c r="S26" s="2">
        <f>_xlfn.STDEV.S(B27:K29)</f>
        <v>3.0482706610451289</v>
      </c>
    </row>
    <row r="27" spans="1:19" ht="16.5">
      <c r="A27" t="s">
        <v>6</v>
      </c>
      <c r="B27">
        <v>6</v>
      </c>
      <c r="C27">
        <v>5</v>
      </c>
      <c r="D27">
        <v>5</v>
      </c>
      <c r="E27">
        <v>7</v>
      </c>
      <c r="F27">
        <v>5</v>
      </c>
      <c r="G27">
        <v>10</v>
      </c>
      <c r="H27">
        <v>10</v>
      </c>
      <c r="I27">
        <v>16</v>
      </c>
      <c r="J27">
        <v>5</v>
      </c>
      <c r="K27">
        <v>7</v>
      </c>
      <c r="L27">
        <f t="shared" si="4"/>
        <v>16</v>
      </c>
      <c r="M27">
        <f t="shared" si="5"/>
        <v>5</v>
      </c>
      <c r="N27" s="2">
        <f t="shared" si="6"/>
        <v>7.6</v>
      </c>
      <c r="O27" s="2">
        <f t="shared" si="7"/>
        <v>3.5339622081862854</v>
      </c>
      <c r="R27" s="2"/>
      <c r="S27" s="2"/>
    </row>
    <row r="28" spans="1:19" ht="16.5">
      <c r="A28" t="s">
        <v>7</v>
      </c>
      <c r="B28">
        <v>7</v>
      </c>
      <c r="C28">
        <v>7</v>
      </c>
      <c r="D28">
        <v>7</v>
      </c>
      <c r="E28">
        <v>6</v>
      </c>
      <c r="F28">
        <v>6</v>
      </c>
      <c r="G28">
        <v>12</v>
      </c>
      <c r="H28">
        <v>11</v>
      </c>
      <c r="I28">
        <v>12</v>
      </c>
      <c r="J28">
        <v>6</v>
      </c>
      <c r="K28">
        <v>7</v>
      </c>
      <c r="L28">
        <f t="shared" si="4"/>
        <v>12</v>
      </c>
      <c r="M28">
        <f t="shared" si="5"/>
        <v>6</v>
      </c>
      <c r="N28" s="2">
        <f t="shared" si="6"/>
        <v>8.1</v>
      </c>
      <c r="O28" s="2">
        <f t="shared" si="7"/>
        <v>2.5144029554194809</v>
      </c>
      <c r="R28" s="2"/>
      <c r="S28" s="2"/>
    </row>
    <row r="29" spans="1:19" ht="16.5">
      <c r="A29" t="s">
        <v>8</v>
      </c>
      <c r="B29">
        <v>9</v>
      </c>
      <c r="C29">
        <v>9</v>
      </c>
      <c r="D29">
        <v>8</v>
      </c>
      <c r="E29">
        <v>9</v>
      </c>
      <c r="F29">
        <v>7</v>
      </c>
      <c r="G29">
        <v>13</v>
      </c>
      <c r="H29">
        <v>13</v>
      </c>
      <c r="I29">
        <v>15</v>
      </c>
      <c r="J29">
        <v>7</v>
      </c>
      <c r="K29">
        <v>7</v>
      </c>
      <c r="L29">
        <f t="shared" si="4"/>
        <v>15</v>
      </c>
      <c r="M29">
        <f t="shared" si="5"/>
        <v>7</v>
      </c>
      <c r="N29" s="2">
        <f t="shared" si="6"/>
        <v>9.6999999999999993</v>
      </c>
      <c r="O29" s="2">
        <f t="shared" si="7"/>
        <v>2.907843798341919</v>
      </c>
      <c r="R29" s="2"/>
      <c r="S29" s="2"/>
    </row>
    <row r="30" spans="1:19">
      <c r="R30" s="2"/>
      <c r="S30" s="2"/>
    </row>
    <row r="31" spans="1:19">
      <c r="A31" t="s">
        <v>25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29</v>
      </c>
      <c r="C32" s="3">
        <v>23</v>
      </c>
      <c r="D32" s="3">
        <v>23</v>
      </c>
      <c r="E32" s="3">
        <v>32</v>
      </c>
      <c r="F32" s="3">
        <v>44</v>
      </c>
      <c r="G32" s="3">
        <v>22</v>
      </c>
      <c r="H32" s="3">
        <v>36</v>
      </c>
      <c r="I32" s="3">
        <v>46</v>
      </c>
      <c r="J32" s="3">
        <v>31</v>
      </c>
      <c r="K32" s="3">
        <v>32</v>
      </c>
      <c r="L32">
        <f t="shared" si="4"/>
        <v>46</v>
      </c>
      <c r="M32">
        <f t="shared" si="5"/>
        <v>22</v>
      </c>
      <c r="N32" s="2">
        <f t="shared" si="6"/>
        <v>31.8</v>
      </c>
      <c r="O32" s="2">
        <f t="shared" si="7"/>
        <v>8.3506486773982633</v>
      </c>
      <c r="P32">
        <f>MAX(B33:K35)</f>
        <v>10</v>
      </c>
      <c r="Q32">
        <f>MIN(B33:M35)</f>
        <v>3</v>
      </c>
      <c r="R32" s="2">
        <f>AVERAGE(B33:K35)</f>
        <v>5.0666666666666664</v>
      </c>
      <c r="S32" s="2">
        <f>_xlfn.STDEV.S(B33:K35)</f>
        <v>1.7991057804352146</v>
      </c>
    </row>
    <row r="33" spans="1:19" ht="16.5">
      <c r="A33" t="s">
        <v>6</v>
      </c>
      <c r="B33" s="3">
        <v>6</v>
      </c>
      <c r="C33" s="3">
        <v>6</v>
      </c>
      <c r="D33" s="3">
        <v>10</v>
      </c>
      <c r="E33" s="3">
        <v>6</v>
      </c>
      <c r="F33" s="3">
        <v>6</v>
      </c>
      <c r="G33" s="3">
        <v>6</v>
      </c>
      <c r="H33" s="3">
        <v>6</v>
      </c>
      <c r="I33" s="3">
        <v>7</v>
      </c>
      <c r="J33" s="3">
        <v>7</v>
      </c>
      <c r="K33" s="3">
        <v>6</v>
      </c>
      <c r="L33">
        <f t="shared" si="4"/>
        <v>10</v>
      </c>
      <c r="M33">
        <f t="shared" si="5"/>
        <v>6</v>
      </c>
      <c r="N33" s="2">
        <f t="shared" si="6"/>
        <v>6.6</v>
      </c>
      <c r="O33" s="2">
        <f t="shared" si="7"/>
        <v>1.2649110640673507</v>
      </c>
      <c r="R33" s="2"/>
      <c r="S33" s="2"/>
    </row>
    <row r="34" spans="1:19" ht="16.5">
      <c r="A34" t="s">
        <v>7</v>
      </c>
      <c r="B34" s="3">
        <v>4</v>
      </c>
      <c r="C34" s="3">
        <v>3</v>
      </c>
      <c r="D34" s="3">
        <v>10</v>
      </c>
      <c r="E34" s="3">
        <v>4</v>
      </c>
      <c r="F34" s="3">
        <v>5</v>
      </c>
      <c r="G34" s="3">
        <v>3</v>
      </c>
      <c r="H34" s="3">
        <v>4</v>
      </c>
      <c r="I34" s="3">
        <v>4</v>
      </c>
      <c r="J34" s="3">
        <v>3</v>
      </c>
      <c r="K34" s="3">
        <v>4</v>
      </c>
      <c r="L34">
        <f t="shared" si="4"/>
        <v>10</v>
      </c>
      <c r="M34">
        <f t="shared" si="5"/>
        <v>3</v>
      </c>
      <c r="N34" s="2">
        <f t="shared" si="6"/>
        <v>4.4000000000000004</v>
      </c>
      <c r="O34" s="2">
        <f t="shared" si="7"/>
        <v>2.0655911179772892</v>
      </c>
      <c r="R34" s="2"/>
      <c r="S34" s="2"/>
    </row>
    <row r="35" spans="1:19" ht="16.5">
      <c r="A35" t="s">
        <v>8</v>
      </c>
      <c r="B35" s="3">
        <v>4</v>
      </c>
      <c r="C35" s="3">
        <v>4</v>
      </c>
      <c r="D35" s="3">
        <v>6</v>
      </c>
      <c r="E35" s="3">
        <v>4</v>
      </c>
      <c r="F35" s="3">
        <v>4</v>
      </c>
      <c r="G35" s="3">
        <v>3</v>
      </c>
      <c r="H35" s="3">
        <v>4</v>
      </c>
      <c r="I35" s="3">
        <v>5</v>
      </c>
      <c r="J35" s="3">
        <v>4</v>
      </c>
      <c r="K35" s="3">
        <v>4</v>
      </c>
      <c r="L35">
        <f t="shared" si="4"/>
        <v>6</v>
      </c>
      <c r="M35">
        <f t="shared" si="5"/>
        <v>3</v>
      </c>
      <c r="N35" s="2">
        <f t="shared" si="6"/>
        <v>4.2</v>
      </c>
      <c r="O35" s="2">
        <f t="shared" si="7"/>
        <v>0.78881063774661508</v>
      </c>
      <c r="R35" s="2"/>
      <c r="S35" s="2"/>
    </row>
    <row r="37" spans="1:19">
      <c r="A37" t="s">
        <v>75</v>
      </c>
      <c r="B37" t="s">
        <v>62</v>
      </c>
      <c r="C37" t="s">
        <v>63</v>
      </c>
      <c r="D37" t="s">
        <v>64</v>
      </c>
      <c r="E37" t="s">
        <v>65</v>
      </c>
    </row>
    <row r="38" spans="1:19">
      <c r="A38" t="s">
        <v>66</v>
      </c>
      <c r="B38">
        <f>P2</f>
        <v>6664</v>
      </c>
      <c r="C38">
        <f t="shared" ref="C38:E38" si="8">Q2</f>
        <v>3437</v>
      </c>
      <c r="D38" s="2">
        <f t="shared" si="8"/>
        <v>5010.333333333333</v>
      </c>
      <c r="E38" s="2">
        <f t="shared" si="8"/>
        <v>817.6397627373525</v>
      </c>
    </row>
    <row r="39" spans="1:19">
      <c r="A39" t="s">
        <v>68</v>
      </c>
      <c r="B39">
        <f>P8</f>
        <v>2497</v>
      </c>
      <c r="C39">
        <f t="shared" ref="C39:E39" si="9">Q8</f>
        <v>1985</v>
      </c>
      <c r="D39" s="2">
        <f t="shared" si="9"/>
        <v>2082.9666666666667</v>
      </c>
      <c r="E39" s="2">
        <f t="shared" si="9"/>
        <v>103.187637368762</v>
      </c>
    </row>
    <row r="40" spans="1:19">
      <c r="A40" t="s">
        <v>69</v>
      </c>
      <c r="B40">
        <f>P14</f>
        <v>19</v>
      </c>
      <c r="C40">
        <f t="shared" ref="C40:E40" si="10">Q14</f>
        <v>7</v>
      </c>
      <c r="D40" s="2">
        <f t="shared" si="10"/>
        <v>10.666666666666666</v>
      </c>
      <c r="E40" s="2">
        <f t="shared" si="10"/>
        <v>2.9749915483314693</v>
      </c>
    </row>
    <row r="41" spans="1:19">
      <c r="A41" t="s">
        <v>70</v>
      </c>
      <c r="B41">
        <f>P20</f>
        <v>16</v>
      </c>
      <c r="C41">
        <f t="shared" ref="C41:E41" si="11">Q20</f>
        <v>10</v>
      </c>
      <c r="D41" s="2">
        <f t="shared" si="11"/>
        <v>12.3</v>
      </c>
      <c r="E41" s="2">
        <f t="shared" si="11"/>
        <v>2.0025845369387563</v>
      </c>
    </row>
    <row r="42" spans="1:19">
      <c r="A42" t="s">
        <v>71</v>
      </c>
      <c r="B42">
        <f>P26</f>
        <v>16</v>
      </c>
      <c r="C42">
        <f t="shared" ref="C42:E42" si="12">Q26</f>
        <v>5</v>
      </c>
      <c r="D42" s="2">
        <f t="shared" si="12"/>
        <v>8.4666666666666668</v>
      </c>
      <c r="E42" s="2">
        <f t="shared" si="12"/>
        <v>3.0482706610451289</v>
      </c>
    </row>
    <row r="43" spans="1:19">
      <c r="A43" t="s">
        <v>72</v>
      </c>
      <c r="B43">
        <f>P32</f>
        <v>10</v>
      </c>
      <c r="C43">
        <f t="shared" ref="C43:E43" si="13">Q32</f>
        <v>3</v>
      </c>
      <c r="D43" s="2">
        <f t="shared" si="13"/>
        <v>5.0666666666666664</v>
      </c>
      <c r="E43" s="2">
        <f t="shared" si="13"/>
        <v>1.7991057804352146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6" workbookViewId="0">
      <selection activeCell="B43" sqref="B43:E43"/>
    </sheetView>
  </sheetViews>
  <sheetFormatPr defaultRowHeight="14.25"/>
  <cols>
    <col min="1" max="1" width="22.5" bestFit="1" customWidth="1"/>
    <col min="2" max="3" width="5.5" bestFit="1" customWidth="1"/>
    <col min="4" max="4" width="8.625" bestFit="1" customWidth="1"/>
    <col min="5" max="5" width="7.625" bestFit="1" customWidth="1"/>
    <col min="6" max="13" width="5.5" bestFit="1" customWidth="1"/>
    <col min="14" max="14" width="8.625" style="2" bestFit="1" customWidth="1"/>
    <col min="15" max="15" width="7.625" style="2" bestFit="1" customWidth="1"/>
    <col min="16" max="17" width="5.5" bestFit="1" customWidth="1"/>
    <col min="18" max="18" width="8.625" bestFit="1" customWidth="1"/>
    <col min="19" max="19" width="7.625" bestFit="1" customWidth="1"/>
  </cols>
  <sheetData>
    <row r="1" spans="1:19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2764</v>
      </c>
      <c r="C2">
        <v>2905</v>
      </c>
      <c r="D2">
        <v>3561</v>
      </c>
      <c r="E2">
        <v>3434</v>
      </c>
      <c r="F2">
        <v>3561</v>
      </c>
      <c r="G2">
        <v>3230</v>
      </c>
      <c r="H2">
        <v>3089</v>
      </c>
      <c r="I2">
        <v>2974</v>
      </c>
      <c r="J2">
        <v>3057</v>
      </c>
      <c r="K2">
        <v>2992</v>
      </c>
      <c r="L2">
        <f>MAX(B2:K2)</f>
        <v>3561</v>
      </c>
      <c r="M2">
        <f>MIN(B2:K2)</f>
        <v>2764</v>
      </c>
      <c r="N2" s="2">
        <f>AVERAGE(B2:K2)</f>
        <v>3156.7</v>
      </c>
      <c r="O2" s="2">
        <f>_xlfn.STDEV.S(B2:K2)</f>
        <v>279.24105476571071</v>
      </c>
      <c r="P2">
        <f>MAX(B3:K5)</f>
        <v>3221</v>
      </c>
      <c r="Q2">
        <f>MIN(B3:M5)</f>
        <v>2118</v>
      </c>
      <c r="R2" s="2">
        <f>AVERAGE(B3:K5)</f>
        <v>2750.3333333333335</v>
      </c>
      <c r="S2" s="2">
        <f>_xlfn.STDEV.S(B3:K5)</f>
        <v>297.61967553299877</v>
      </c>
    </row>
    <row r="3" spans="1:19" ht="16.5">
      <c r="A3" t="s">
        <v>6</v>
      </c>
      <c r="B3">
        <v>2979</v>
      </c>
      <c r="C3">
        <v>3033</v>
      </c>
      <c r="D3">
        <v>3159</v>
      </c>
      <c r="E3">
        <v>3206</v>
      </c>
      <c r="F3">
        <v>3221</v>
      </c>
      <c r="G3">
        <v>3090</v>
      </c>
      <c r="H3">
        <v>2999</v>
      </c>
      <c r="I3">
        <v>2961</v>
      </c>
      <c r="J3">
        <v>3011</v>
      </c>
      <c r="K3">
        <v>2808</v>
      </c>
      <c r="L3">
        <f t="shared" ref="L3:L5" si="0">MAX(B3:K3)</f>
        <v>3221</v>
      </c>
      <c r="M3">
        <f t="shared" ref="M3:M5" si="1">MIN(B3:K3)</f>
        <v>2808</v>
      </c>
      <c r="N3" s="2">
        <f t="shared" ref="N3:N5" si="2">AVERAGE(B3:K3)</f>
        <v>3046.7</v>
      </c>
      <c r="O3" s="2">
        <f t="shared" ref="O3:O5" si="3">_xlfn.STDEV.S(B3:K3)</f>
        <v>126.00092592252382</v>
      </c>
      <c r="R3" s="2"/>
      <c r="S3" s="2"/>
    </row>
    <row r="4" spans="1:19" ht="16.5">
      <c r="A4" t="s">
        <v>7</v>
      </c>
      <c r="B4">
        <v>2429</v>
      </c>
      <c r="C4">
        <v>3109</v>
      </c>
      <c r="D4">
        <v>2863</v>
      </c>
      <c r="E4">
        <v>2905</v>
      </c>
      <c r="F4">
        <v>2731</v>
      </c>
      <c r="G4">
        <v>2602</v>
      </c>
      <c r="H4">
        <v>2417</v>
      </c>
      <c r="I4">
        <v>2484</v>
      </c>
      <c r="J4">
        <v>2564</v>
      </c>
      <c r="K4">
        <v>2353</v>
      </c>
      <c r="L4">
        <f t="shared" si="0"/>
        <v>3109</v>
      </c>
      <c r="M4">
        <f t="shared" si="1"/>
        <v>2353</v>
      </c>
      <c r="N4" s="2">
        <f t="shared" si="2"/>
        <v>2645.7</v>
      </c>
      <c r="O4" s="2">
        <f t="shared" si="3"/>
        <v>248.56166236972268</v>
      </c>
      <c r="R4" s="2"/>
      <c r="S4" s="2"/>
    </row>
    <row r="5" spans="1:19" ht="16.5">
      <c r="A5" t="s">
        <v>8</v>
      </c>
      <c r="B5">
        <v>2118</v>
      </c>
      <c r="C5">
        <v>2590</v>
      </c>
      <c r="D5">
        <v>2823</v>
      </c>
      <c r="E5">
        <v>2877</v>
      </c>
      <c r="F5">
        <v>2834</v>
      </c>
      <c r="G5">
        <v>2607</v>
      </c>
      <c r="H5">
        <v>2466</v>
      </c>
      <c r="I5">
        <v>2490</v>
      </c>
      <c r="J5">
        <v>2391</v>
      </c>
      <c r="K5">
        <v>2390</v>
      </c>
      <c r="L5">
        <f t="shared" si="0"/>
        <v>2877</v>
      </c>
      <c r="M5">
        <f t="shared" si="1"/>
        <v>2118</v>
      </c>
      <c r="N5" s="2">
        <f t="shared" si="2"/>
        <v>2558.6</v>
      </c>
      <c r="O5" s="2">
        <f t="shared" si="3"/>
        <v>239.06865587571744</v>
      </c>
      <c r="R5" s="2"/>
      <c r="S5" s="2"/>
    </row>
    <row r="6" spans="1:19">
      <c r="R6" s="2"/>
      <c r="S6" s="2"/>
    </row>
    <row r="7" spans="1:19">
      <c r="A7" t="s">
        <v>27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5</v>
      </c>
      <c r="C8">
        <v>15</v>
      </c>
      <c r="D8">
        <v>5</v>
      </c>
      <c r="E8">
        <v>26</v>
      </c>
      <c r="F8">
        <v>8</v>
      </c>
      <c r="G8">
        <v>18</v>
      </c>
      <c r="H8">
        <v>5</v>
      </c>
      <c r="I8">
        <v>13</v>
      </c>
      <c r="J8">
        <v>11</v>
      </c>
      <c r="K8">
        <v>14</v>
      </c>
      <c r="L8">
        <f t="shared" ref="L8:L35" si="4">MAX(B8:K8)</f>
        <v>26</v>
      </c>
      <c r="M8">
        <f t="shared" ref="M8:M35" si="5">MIN(B8:K8)</f>
        <v>5</v>
      </c>
      <c r="N8" s="2">
        <f t="shared" ref="N8:N35" si="6">AVERAGE(B8:K8)</f>
        <v>12</v>
      </c>
      <c r="O8" s="2">
        <f t="shared" ref="O8:O35" si="7">_xlfn.STDEV.S(B8:K8)</f>
        <v>6.7494855771055287</v>
      </c>
      <c r="P8">
        <f>MAX(B9:K11)</f>
        <v>13</v>
      </c>
      <c r="Q8">
        <f>MIN(B9:M11)</f>
        <v>0</v>
      </c>
      <c r="R8" s="2">
        <f>AVERAGE(B9:K11)</f>
        <v>1.5666666666666667</v>
      </c>
      <c r="S8" s="2">
        <f>_xlfn.STDEV.S(B9:K11)</f>
        <v>3.1369140703974456</v>
      </c>
    </row>
    <row r="9" spans="1:19" ht="16.5">
      <c r="A9" t="s">
        <v>6</v>
      </c>
      <c r="B9">
        <v>0</v>
      </c>
      <c r="C9">
        <v>0</v>
      </c>
      <c r="D9">
        <v>10</v>
      </c>
      <c r="E9">
        <v>0</v>
      </c>
      <c r="F9">
        <v>4</v>
      </c>
      <c r="G9">
        <v>4</v>
      </c>
      <c r="H9">
        <v>6</v>
      </c>
      <c r="I9">
        <v>0</v>
      </c>
      <c r="J9">
        <v>0</v>
      </c>
      <c r="K9">
        <v>4</v>
      </c>
      <c r="L9">
        <f t="shared" si="4"/>
        <v>10</v>
      </c>
      <c r="M9">
        <f t="shared" si="5"/>
        <v>0</v>
      </c>
      <c r="N9" s="2">
        <f t="shared" si="6"/>
        <v>2.8</v>
      </c>
      <c r="O9" s="2">
        <f t="shared" si="7"/>
        <v>3.4253953543107007</v>
      </c>
      <c r="R9" s="2"/>
      <c r="S9" s="2"/>
    </row>
    <row r="10" spans="1:19" ht="16.5">
      <c r="A10" t="s">
        <v>7</v>
      </c>
      <c r="B10">
        <v>1</v>
      </c>
      <c r="C10">
        <v>13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f t="shared" si="4"/>
        <v>13</v>
      </c>
      <c r="M10">
        <f t="shared" si="5"/>
        <v>0</v>
      </c>
      <c r="N10" s="2">
        <f t="shared" si="6"/>
        <v>1.8</v>
      </c>
      <c r="O10" s="2">
        <f t="shared" si="7"/>
        <v>3.9665266081716042</v>
      </c>
      <c r="R10" s="2"/>
      <c r="S10" s="2"/>
    </row>
    <row r="11" spans="1:19" ht="16.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f t="shared" si="4"/>
        <v>1</v>
      </c>
      <c r="M11">
        <f t="shared" si="5"/>
        <v>0</v>
      </c>
      <c r="N11" s="2">
        <f t="shared" si="6"/>
        <v>0.1</v>
      </c>
      <c r="O11" s="2">
        <f t="shared" si="7"/>
        <v>0.31622776601683794</v>
      </c>
      <c r="R11" s="2"/>
      <c r="S11" s="2"/>
    </row>
    <row r="12" spans="1:19">
      <c r="R12" s="2"/>
      <c r="S12" s="2"/>
    </row>
    <row r="13" spans="1:19">
      <c r="A13" t="s">
        <v>28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36</v>
      </c>
      <c r="C14">
        <v>22</v>
      </c>
      <c r="D14">
        <v>15</v>
      </c>
      <c r="E14">
        <v>28</v>
      </c>
      <c r="F14">
        <v>26</v>
      </c>
      <c r="G14">
        <v>27</v>
      </c>
      <c r="H14">
        <v>19</v>
      </c>
      <c r="I14">
        <v>24</v>
      </c>
      <c r="J14">
        <v>21</v>
      </c>
      <c r="K14">
        <v>17</v>
      </c>
      <c r="L14">
        <f t="shared" si="4"/>
        <v>36</v>
      </c>
      <c r="M14">
        <f t="shared" si="5"/>
        <v>15</v>
      </c>
      <c r="N14" s="2">
        <f t="shared" si="6"/>
        <v>23.5</v>
      </c>
      <c r="O14" s="2">
        <f t="shared" si="7"/>
        <v>6.1327898309913662</v>
      </c>
      <c r="P14">
        <f>MAX(B15:K17)</f>
        <v>30</v>
      </c>
      <c r="Q14">
        <f>MIN(B15:M17)</f>
        <v>0</v>
      </c>
      <c r="R14" s="2">
        <f>AVERAGE(B15:K17)</f>
        <v>6</v>
      </c>
      <c r="S14" s="2">
        <f>_xlfn.STDEV.S(B15:K17)</f>
        <v>7.1631239572958814</v>
      </c>
    </row>
    <row r="15" spans="1:19" ht="16.5">
      <c r="A15" t="s">
        <v>6</v>
      </c>
      <c r="B15">
        <v>14</v>
      </c>
      <c r="C15">
        <v>11</v>
      </c>
      <c r="D15">
        <v>15</v>
      </c>
      <c r="E15">
        <v>30</v>
      </c>
      <c r="F15">
        <v>7</v>
      </c>
      <c r="G15">
        <v>16</v>
      </c>
      <c r="H15">
        <v>5</v>
      </c>
      <c r="I15">
        <v>9</v>
      </c>
      <c r="J15">
        <v>2</v>
      </c>
      <c r="K15">
        <v>0</v>
      </c>
      <c r="L15">
        <f t="shared" si="4"/>
        <v>30</v>
      </c>
      <c r="M15">
        <f t="shared" si="5"/>
        <v>0</v>
      </c>
      <c r="N15" s="2">
        <f t="shared" si="6"/>
        <v>10.9</v>
      </c>
      <c r="O15" s="2">
        <f t="shared" si="7"/>
        <v>8.6210337096094367</v>
      </c>
      <c r="R15" s="2"/>
      <c r="S15" s="2"/>
    </row>
    <row r="16" spans="1:19" ht="16.5">
      <c r="A16" t="s">
        <v>7</v>
      </c>
      <c r="B16">
        <v>1</v>
      </c>
      <c r="C16">
        <v>2</v>
      </c>
      <c r="D16">
        <v>1</v>
      </c>
      <c r="E16">
        <v>0</v>
      </c>
      <c r="F16">
        <v>4</v>
      </c>
      <c r="G16">
        <v>5</v>
      </c>
      <c r="H16">
        <v>2</v>
      </c>
      <c r="I16">
        <v>6</v>
      </c>
      <c r="J16">
        <v>2</v>
      </c>
      <c r="K16">
        <v>22</v>
      </c>
      <c r="L16">
        <f t="shared" si="4"/>
        <v>22</v>
      </c>
      <c r="M16">
        <f t="shared" si="5"/>
        <v>0</v>
      </c>
      <c r="N16" s="2">
        <f t="shared" si="6"/>
        <v>4.5</v>
      </c>
      <c r="O16" s="2">
        <f t="shared" si="7"/>
        <v>6.433419688539594</v>
      </c>
      <c r="R16" s="2"/>
      <c r="S16" s="2"/>
    </row>
    <row r="17" spans="1:19" ht="16.5">
      <c r="A17" t="s">
        <v>8</v>
      </c>
      <c r="B17">
        <v>0</v>
      </c>
      <c r="C17">
        <v>3</v>
      </c>
      <c r="D17">
        <v>1</v>
      </c>
      <c r="E17">
        <v>2</v>
      </c>
      <c r="F17">
        <v>2</v>
      </c>
      <c r="G17">
        <v>10</v>
      </c>
      <c r="H17">
        <v>2</v>
      </c>
      <c r="I17">
        <v>1</v>
      </c>
      <c r="J17">
        <v>2</v>
      </c>
      <c r="K17">
        <v>3</v>
      </c>
      <c r="L17">
        <f t="shared" si="4"/>
        <v>10</v>
      </c>
      <c r="M17">
        <f t="shared" si="5"/>
        <v>0</v>
      </c>
      <c r="N17" s="2">
        <f t="shared" si="6"/>
        <v>2.6</v>
      </c>
      <c r="O17" s="2">
        <f t="shared" si="7"/>
        <v>2.7568097504180447</v>
      </c>
      <c r="R17" s="2"/>
      <c r="S17" s="2"/>
    </row>
    <row r="18" spans="1:19">
      <c r="R18" s="2"/>
      <c r="S18" s="2"/>
    </row>
    <row r="19" spans="1:19">
      <c r="A19" t="s">
        <v>29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54</v>
      </c>
      <c r="C20">
        <v>44</v>
      </c>
      <c r="D20">
        <v>55</v>
      </c>
      <c r="E20">
        <v>57</v>
      </c>
      <c r="F20">
        <v>74</v>
      </c>
      <c r="G20">
        <v>61</v>
      </c>
      <c r="H20">
        <v>44</v>
      </c>
      <c r="I20">
        <v>71</v>
      </c>
      <c r="J20">
        <v>43</v>
      </c>
      <c r="K20">
        <v>46</v>
      </c>
      <c r="L20">
        <f t="shared" si="4"/>
        <v>74</v>
      </c>
      <c r="M20">
        <f t="shared" si="5"/>
        <v>43</v>
      </c>
      <c r="N20" s="2">
        <f t="shared" si="6"/>
        <v>54.9</v>
      </c>
      <c r="O20" s="2">
        <f t="shared" si="7"/>
        <v>11.179842972461154</v>
      </c>
      <c r="P20">
        <f>MAX(B21:K23)</f>
        <v>34</v>
      </c>
      <c r="Q20">
        <f>MIN(B21:M23)</f>
        <v>14</v>
      </c>
      <c r="R20" s="2">
        <f>AVERAGE(B21:K23)</f>
        <v>17.100000000000001</v>
      </c>
      <c r="S20" s="2">
        <f>_xlfn.STDEV.S(B21:K23)</f>
        <v>3.6610720118378022</v>
      </c>
    </row>
    <row r="21" spans="1:19" ht="16.5">
      <c r="A21" t="s">
        <v>6</v>
      </c>
      <c r="B21">
        <v>18</v>
      </c>
      <c r="C21">
        <v>34</v>
      </c>
      <c r="D21">
        <v>16</v>
      </c>
      <c r="E21">
        <v>16</v>
      </c>
      <c r="F21">
        <v>14</v>
      </c>
      <c r="G21">
        <v>15</v>
      </c>
      <c r="H21">
        <v>16</v>
      </c>
      <c r="I21">
        <v>15</v>
      </c>
      <c r="J21">
        <v>16</v>
      </c>
      <c r="K21">
        <v>25</v>
      </c>
      <c r="L21">
        <f t="shared" si="4"/>
        <v>34</v>
      </c>
      <c r="M21">
        <f t="shared" si="5"/>
        <v>14</v>
      </c>
      <c r="N21" s="2">
        <f t="shared" si="6"/>
        <v>18.5</v>
      </c>
      <c r="O21" s="2">
        <f t="shared" si="7"/>
        <v>6.2583277851728623</v>
      </c>
      <c r="R21" s="2"/>
      <c r="S21" s="2"/>
    </row>
    <row r="22" spans="1:19" ht="16.5">
      <c r="A22" t="s">
        <v>7</v>
      </c>
      <c r="B22">
        <v>17</v>
      </c>
      <c r="C22">
        <v>17</v>
      </c>
      <c r="D22">
        <v>16</v>
      </c>
      <c r="E22">
        <v>16</v>
      </c>
      <c r="F22">
        <v>16</v>
      </c>
      <c r="G22">
        <v>16</v>
      </c>
      <c r="H22">
        <v>17</v>
      </c>
      <c r="I22">
        <v>16</v>
      </c>
      <c r="J22">
        <v>16</v>
      </c>
      <c r="K22">
        <v>18</v>
      </c>
      <c r="L22">
        <f t="shared" si="4"/>
        <v>18</v>
      </c>
      <c r="M22">
        <f t="shared" si="5"/>
        <v>16</v>
      </c>
      <c r="N22" s="2">
        <f t="shared" si="6"/>
        <v>16.5</v>
      </c>
      <c r="O22" s="2">
        <f t="shared" si="7"/>
        <v>0.70710678118654757</v>
      </c>
      <c r="R22" s="2"/>
      <c r="S22" s="2"/>
    </row>
    <row r="23" spans="1:19" ht="16.5">
      <c r="A23" t="s">
        <v>8</v>
      </c>
      <c r="B23">
        <v>17</v>
      </c>
      <c r="C23">
        <v>16</v>
      </c>
      <c r="D23">
        <v>16</v>
      </c>
      <c r="E23">
        <v>16</v>
      </c>
      <c r="F23">
        <v>16</v>
      </c>
      <c r="G23">
        <v>16</v>
      </c>
      <c r="H23">
        <v>17</v>
      </c>
      <c r="I23">
        <v>16</v>
      </c>
      <c r="J23">
        <v>16</v>
      </c>
      <c r="K23">
        <v>17</v>
      </c>
      <c r="L23">
        <f t="shared" si="4"/>
        <v>17</v>
      </c>
      <c r="M23">
        <f t="shared" si="5"/>
        <v>16</v>
      </c>
      <c r="N23" s="2">
        <f t="shared" si="6"/>
        <v>16.3</v>
      </c>
      <c r="O23" s="2">
        <f t="shared" si="7"/>
        <v>0.48304589153964794</v>
      </c>
      <c r="R23" s="2"/>
      <c r="S23" s="2"/>
    </row>
    <row r="24" spans="1:19">
      <c r="R24" s="2"/>
      <c r="S24" s="2"/>
    </row>
    <row r="25" spans="1:19">
      <c r="A25" t="s">
        <v>30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 t="s">
        <v>31</v>
      </c>
      <c r="C26" t="s">
        <v>31</v>
      </c>
      <c r="D26" t="s">
        <v>31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>
        <f t="shared" si="4"/>
        <v>0</v>
      </c>
      <c r="M26">
        <f t="shared" si="5"/>
        <v>0</v>
      </c>
      <c r="N26" s="2" t="e">
        <f t="shared" si="6"/>
        <v>#DIV/0!</v>
      </c>
      <c r="O26" s="2" t="e">
        <f t="shared" si="7"/>
        <v>#DIV/0!</v>
      </c>
      <c r="P26">
        <f>MAX(B27:K29)</f>
        <v>0</v>
      </c>
      <c r="Q26">
        <f>MIN(B27:M29)</f>
        <v>0</v>
      </c>
      <c r="R26" s="2" t="e">
        <f>AVERAGE(B27:K29)</f>
        <v>#DIV/0!</v>
      </c>
      <c r="S26" s="2" t="e">
        <f>_xlfn.STDEV.S(B27:K29)</f>
        <v>#DIV/0!</v>
      </c>
    </row>
    <row r="27" spans="1:19" ht="16.5">
      <c r="A27" t="s">
        <v>6</v>
      </c>
      <c r="B27" t="s">
        <v>31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>
        <f t="shared" si="4"/>
        <v>0</v>
      </c>
      <c r="M27">
        <f t="shared" si="5"/>
        <v>0</v>
      </c>
      <c r="N27" s="2" t="e">
        <f t="shared" si="6"/>
        <v>#DIV/0!</v>
      </c>
      <c r="O27" s="2" t="e">
        <f t="shared" si="7"/>
        <v>#DIV/0!</v>
      </c>
      <c r="R27" s="2"/>
      <c r="S27" s="2"/>
    </row>
    <row r="28" spans="1:19" ht="16.5">
      <c r="A28" t="s">
        <v>7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>
        <f t="shared" si="4"/>
        <v>0</v>
      </c>
      <c r="M28">
        <f t="shared" si="5"/>
        <v>0</v>
      </c>
      <c r="N28" s="2" t="e">
        <f t="shared" si="6"/>
        <v>#DIV/0!</v>
      </c>
      <c r="O28" s="2" t="e">
        <f t="shared" si="7"/>
        <v>#DIV/0!</v>
      </c>
      <c r="R28" s="2"/>
      <c r="S28" s="2"/>
    </row>
    <row r="29" spans="1:19" ht="16.5">
      <c r="A29" t="s">
        <v>8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>
        <f t="shared" si="4"/>
        <v>0</v>
      </c>
      <c r="M29">
        <f t="shared" si="5"/>
        <v>0</v>
      </c>
      <c r="N29" s="2" t="e">
        <f t="shared" si="6"/>
        <v>#DIV/0!</v>
      </c>
      <c r="O29" s="2" t="e">
        <f t="shared" si="7"/>
        <v>#DIV/0!</v>
      </c>
      <c r="R29" s="2"/>
      <c r="S29" s="2"/>
    </row>
    <row r="30" spans="1:19">
      <c r="R30" s="2"/>
      <c r="S30" s="2"/>
    </row>
    <row r="31" spans="1:19">
      <c r="A31" t="s">
        <v>32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28</v>
      </c>
      <c r="C32" s="3">
        <v>16</v>
      </c>
      <c r="D32" s="3">
        <v>30</v>
      </c>
      <c r="E32" s="3">
        <v>15</v>
      </c>
      <c r="F32" s="3">
        <v>21</v>
      </c>
      <c r="G32" s="3">
        <v>37</v>
      </c>
      <c r="H32" s="3">
        <v>15</v>
      </c>
      <c r="I32" s="3">
        <v>49</v>
      </c>
      <c r="J32" s="3">
        <v>21</v>
      </c>
      <c r="K32" s="3">
        <v>30</v>
      </c>
      <c r="L32">
        <f t="shared" si="4"/>
        <v>49</v>
      </c>
      <c r="M32">
        <f t="shared" si="5"/>
        <v>15</v>
      </c>
      <c r="N32" s="2">
        <f t="shared" si="6"/>
        <v>26.2</v>
      </c>
      <c r="O32" s="2">
        <f t="shared" si="7"/>
        <v>10.942272768183646</v>
      </c>
      <c r="P32">
        <f>MAX(B33:K35)</f>
        <v>11</v>
      </c>
      <c r="Q32">
        <f>MIN(B33:M35)</f>
        <v>3</v>
      </c>
      <c r="R32" s="2">
        <f>AVERAGE(B33:K35)</f>
        <v>6.0333333333333332</v>
      </c>
      <c r="S32" s="2">
        <f>_xlfn.STDEV.S(B33:K35)</f>
        <v>2.525502112361071</v>
      </c>
    </row>
    <row r="33" spans="1:19" ht="16.5">
      <c r="A33" t="s">
        <v>6</v>
      </c>
      <c r="B33" s="3">
        <v>7</v>
      </c>
      <c r="C33" s="3">
        <v>7</v>
      </c>
      <c r="D33" s="3">
        <v>9</v>
      </c>
      <c r="E33" s="3">
        <v>10</v>
      </c>
      <c r="F33" s="3">
        <v>7</v>
      </c>
      <c r="G33" s="3">
        <v>11</v>
      </c>
      <c r="H33" s="3">
        <v>11</v>
      </c>
      <c r="I33" s="3">
        <v>7</v>
      </c>
      <c r="J33" s="3">
        <v>6</v>
      </c>
      <c r="K33" s="3">
        <v>7</v>
      </c>
      <c r="L33">
        <f t="shared" si="4"/>
        <v>11</v>
      </c>
      <c r="M33">
        <f t="shared" si="5"/>
        <v>6</v>
      </c>
      <c r="N33" s="2">
        <f t="shared" si="6"/>
        <v>8.1999999999999993</v>
      </c>
      <c r="O33" s="2">
        <f t="shared" si="7"/>
        <v>1.8737959096740269</v>
      </c>
      <c r="R33" s="2"/>
      <c r="S33" s="2"/>
    </row>
    <row r="34" spans="1:19" ht="16.5">
      <c r="A34" t="s">
        <v>7</v>
      </c>
      <c r="B34" s="3">
        <v>4</v>
      </c>
      <c r="C34" s="3">
        <v>7</v>
      </c>
      <c r="D34" s="3">
        <v>7</v>
      </c>
      <c r="E34" s="3">
        <v>9</v>
      </c>
      <c r="F34" s="3">
        <v>3</v>
      </c>
      <c r="G34" s="3">
        <v>7</v>
      </c>
      <c r="H34" s="3">
        <v>9</v>
      </c>
      <c r="I34" s="3">
        <v>4</v>
      </c>
      <c r="J34" s="3">
        <v>3</v>
      </c>
      <c r="K34" s="3">
        <v>3</v>
      </c>
      <c r="L34">
        <f t="shared" si="4"/>
        <v>9</v>
      </c>
      <c r="M34">
        <f t="shared" si="5"/>
        <v>3</v>
      </c>
      <c r="N34" s="2">
        <f t="shared" si="6"/>
        <v>5.6</v>
      </c>
      <c r="O34" s="2">
        <f t="shared" si="7"/>
        <v>2.4585451886114362</v>
      </c>
      <c r="R34" s="2"/>
      <c r="S34" s="2"/>
    </row>
    <row r="35" spans="1:19" ht="16.5">
      <c r="A35" t="s">
        <v>8</v>
      </c>
      <c r="B35" s="3">
        <v>4</v>
      </c>
      <c r="C35" s="3">
        <v>4</v>
      </c>
      <c r="D35" s="3">
        <v>7</v>
      </c>
      <c r="E35" s="3">
        <v>3</v>
      </c>
      <c r="F35" s="3">
        <v>3</v>
      </c>
      <c r="G35" s="3">
        <v>7</v>
      </c>
      <c r="H35" s="3">
        <v>4</v>
      </c>
      <c r="I35" s="3">
        <v>4</v>
      </c>
      <c r="J35" s="3">
        <v>3</v>
      </c>
      <c r="K35" s="3">
        <v>4</v>
      </c>
      <c r="L35">
        <f t="shared" si="4"/>
        <v>7</v>
      </c>
      <c r="M35">
        <f t="shared" si="5"/>
        <v>3</v>
      </c>
      <c r="N35" s="2">
        <f t="shared" si="6"/>
        <v>4.3</v>
      </c>
      <c r="O35" s="2">
        <f t="shared" si="7"/>
        <v>1.494434118097326</v>
      </c>
      <c r="R35" s="2"/>
      <c r="S35" s="2"/>
    </row>
    <row r="37" spans="1:19">
      <c r="A37" t="s">
        <v>76</v>
      </c>
      <c r="B37" t="s">
        <v>62</v>
      </c>
      <c r="C37" t="s">
        <v>63</v>
      </c>
      <c r="D37" t="s">
        <v>64</v>
      </c>
      <c r="E37" t="s">
        <v>65</v>
      </c>
    </row>
    <row r="38" spans="1:19">
      <c r="A38" t="s">
        <v>66</v>
      </c>
      <c r="B38">
        <f>P2</f>
        <v>3221</v>
      </c>
      <c r="C38">
        <f t="shared" ref="C38:E38" si="8">Q2</f>
        <v>2118</v>
      </c>
      <c r="D38" s="2">
        <f t="shared" si="8"/>
        <v>2750.3333333333335</v>
      </c>
      <c r="E38" s="2">
        <f t="shared" si="8"/>
        <v>297.61967553299877</v>
      </c>
    </row>
    <row r="39" spans="1:19">
      <c r="A39" t="s">
        <v>68</v>
      </c>
      <c r="B39">
        <f>P8</f>
        <v>13</v>
      </c>
      <c r="C39">
        <f t="shared" ref="C39:E39" si="9">Q8</f>
        <v>0</v>
      </c>
      <c r="D39" s="2">
        <f t="shared" si="9"/>
        <v>1.5666666666666667</v>
      </c>
      <c r="E39" s="2">
        <f t="shared" si="9"/>
        <v>3.1369140703974456</v>
      </c>
    </row>
    <row r="40" spans="1:19">
      <c r="A40" t="s">
        <v>69</v>
      </c>
      <c r="B40">
        <f>P14</f>
        <v>30</v>
      </c>
      <c r="C40">
        <f t="shared" ref="C40:E40" si="10">Q14</f>
        <v>0</v>
      </c>
      <c r="D40" s="2">
        <f t="shared" si="10"/>
        <v>6</v>
      </c>
      <c r="E40" s="2">
        <f t="shared" si="10"/>
        <v>7.1631239572958814</v>
      </c>
    </row>
    <row r="41" spans="1:19">
      <c r="A41" t="s">
        <v>70</v>
      </c>
      <c r="B41">
        <f>P20</f>
        <v>34</v>
      </c>
      <c r="C41">
        <f t="shared" ref="C41:E41" si="11">Q20</f>
        <v>14</v>
      </c>
      <c r="D41" s="2">
        <f t="shared" si="11"/>
        <v>17.100000000000001</v>
      </c>
      <c r="E41" s="2">
        <f t="shared" si="11"/>
        <v>3.6610720118378022</v>
      </c>
    </row>
    <row r="42" spans="1:19">
      <c r="A42" t="s">
        <v>71</v>
      </c>
      <c r="B42">
        <f>P26</f>
        <v>0</v>
      </c>
      <c r="C42">
        <f t="shared" ref="C42:E42" si="12">Q26</f>
        <v>0</v>
      </c>
      <c r="D42" s="2" t="e">
        <f t="shared" si="12"/>
        <v>#DIV/0!</v>
      </c>
      <c r="E42" s="2" t="e">
        <f t="shared" si="12"/>
        <v>#DIV/0!</v>
      </c>
    </row>
    <row r="43" spans="1:19">
      <c r="A43" t="s">
        <v>72</v>
      </c>
      <c r="B43">
        <f>P32</f>
        <v>11</v>
      </c>
      <c r="C43">
        <f t="shared" ref="C43:E43" si="13">Q32</f>
        <v>3</v>
      </c>
      <c r="D43" s="2">
        <f t="shared" si="13"/>
        <v>6.0333333333333332</v>
      </c>
      <c r="E43" s="2">
        <f t="shared" si="13"/>
        <v>2.525502112361071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9" workbookViewId="0">
      <selection activeCell="E50" sqref="E50"/>
    </sheetView>
  </sheetViews>
  <sheetFormatPr defaultRowHeight="14.25"/>
  <cols>
    <col min="1" max="1" width="23.625" bestFit="1" customWidth="1"/>
    <col min="2" max="2" width="5" bestFit="1" customWidth="1"/>
    <col min="3" max="3" width="4.5" bestFit="1" customWidth="1"/>
    <col min="4" max="4" width="8" bestFit="1" customWidth="1"/>
    <col min="5" max="5" width="7.625" bestFit="1" customWidth="1"/>
    <col min="6" max="11" width="4.5" bestFit="1" customWidth="1"/>
    <col min="12" max="12" width="5" bestFit="1" customWidth="1"/>
    <col min="13" max="13" width="4.5" bestFit="1" customWidth="1"/>
    <col min="14" max="14" width="8" style="2" bestFit="1" customWidth="1"/>
    <col min="15" max="15" width="6.625" style="2" bestFit="1" customWidth="1"/>
    <col min="16" max="16" width="5" bestFit="1" customWidth="1"/>
    <col min="17" max="17" width="4.5" bestFit="1" customWidth="1"/>
    <col min="18" max="18" width="8" bestFit="1" customWidth="1"/>
    <col min="19" max="19" width="7.625" bestFit="1" customWidth="1"/>
  </cols>
  <sheetData>
    <row r="1" spans="1:19">
      <c r="A1" t="s">
        <v>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  <c r="N1" s="2" t="s">
        <v>3</v>
      </c>
      <c r="O1" s="2" t="s">
        <v>4</v>
      </c>
      <c r="P1" t="s">
        <v>62</v>
      </c>
      <c r="Q1" t="s">
        <v>63</v>
      </c>
      <c r="R1" s="2" t="s">
        <v>64</v>
      </c>
      <c r="S1" s="2" t="s">
        <v>65</v>
      </c>
    </row>
    <row r="2" spans="1:19" ht="16.5">
      <c r="A2" t="s">
        <v>5</v>
      </c>
      <c r="B2">
        <v>123</v>
      </c>
      <c r="C2">
        <v>151</v>
      </c>
      <c r="D2">
        <v>140</v>
      </c>
      <c r="E2">
        <v>116</v>
      </c>
      <c r="F2">
        <v>101</v>
      </c>
      <c r="G2">
        <v>92</v>
      </c>
      <c r="H2">
        <v>109</v>
      </c>
      <c r="I2">
        <v>125</v>
      </c>
      <c r="J2">
        <v>123</v>
      </c>
      <c r="K2">
        <v>135</v>
      </c>
      <c r="L2">
        <f>MAX(B2:K2)</f>
        <v>151</v>
      </c>
      <c r="M2">
        <f>MIN(B2:K2)</f>
        <v>92</v>
      </c>
      <c r="N2" s="2">
        <f>AVERAGE(B2:K2)</f>
        <v>121.5</v>
      </c>
      <c r="O2" s="2">
        <f>_xlfn.STDEV.S(B2:K2)</f>
        <v>17.914922395713706</v>
      </c>
      <c r="P2">
        <f>MAX(B3:K5)</f>
        <v>96</v>
      </c>
      <c r="Q2">
        <f>MIN(B3:M5)</f>
        <v>20</v>
      </c>
      <c r="R2" s="2">
        <f>AVERAGE(B3:K5)</f>
        <v>46.333333333333336</v>
      </c>
      <c r="S2" s="2">
        <f>_xlfn.STDEV.S(B3:K5)</f>
        <v>20.546554931185661</v>
      </c>
    </row>
    <row r="3" spans="1:19" ht="16.5">
      <c r="A3" t="s">
        <v>6</v>
      </c>
      <c r="B3">
        <v>36</v>
      </c>
      <c r="C3">
        <v>77</v>
      </c>
      <c r="D3">
        <v>41</v>
      </c>
      <c r="E3">
        <v>53</v>
      </c>
      <c r="F3">
        <v>96</v>
      </c>
      <c r="G3">
        <v>41</v>
      </c>
      <c r="H3">
        <v>71</v>
      </c>
      <c r="I3">
        <v>83</v>
      </c>
      <c r="J3">
        <v>76</v>
      </c>
      <c r="K3">
        <v>62</v>
      </c>
      <c r="L3">
        <f t="shared" ref="L3:L5" si="0">MAX(B3:K3)</f>
        <v>96</v>
      </c>
      <c r="M3">
        <f t="shared" ref="M3:M5" si="1">MIN(B3:K3)</f>
        <v>36</v>
      </c>
      <c r="N3" s="2">
        <f t="shared" ref="N3:N5" si="2">AVERAGE(B3:K3)</f>
        <v>63.6</v>
      </c>
      <c r="O3" s="2">
        <f t="shared" ref="O3:O5" si="3">_xlfn.STDEV.S(B3:K3)</f>
        <v>20.30982247310126</v>
      </c>
      <c r="R3" s="2"/>
      <c r="S3" s="2"/>
    </row>
    <row r="4" spans="1:19" ht="16.5">
      <c r="A4" t="s">
        <v>7</v>
      </c>
      <c r="B4">
        <v>21</v>
      </c>
      <c r="C4">
        <v>43</v>
      </c>
      <c r="D4">
        <v>21</v>
      </c>
      <c r="E4">
        <v>46</v>
      </c>
      <c r="F4">
        <v>48</v>
      </c>
      <c r="G4">
        <v>27</v>
      </c>
      <c r="H4">
        <v>65</v>
      </c>
      <c r="I4">
        <v>33</v>
      </c>
      <c r="J4">
        <v>29</v>
      </c>
      <c r="K4">
        <v>65</v>
      </c>
      <c r="L4">
        <f t="shared" si="0"/>
        <v>65</v>
      </c>
      <c r="M4">
        <f t="shared" si="1"/>
        <v>21</v>
      </c>
      <c r="N4" s="2">
        <f t="shared" si="2"/>
        <v>39.799999999999997</v>
      </c>
      <c r="O4" s="2">
        <f t="shared" si="3"/>
        <v>16.396476586280496</v>
      </c>
      <c r="R4" s="2"/>
      <c r="S4" s="2"/>
    </row>
    <row r="5" spans="1:19" ht="16.5">
      <c r="A5" t="s">
        <v>8</v>
      </c>
      <c r="B5">
        <v>21</v>
      </c>
      <c r="C5">
        <v>37</v>
      </c>
      <c r="D5">
        <v>22</v>
      </c>
      <c r="E5">
        <v>56</v>
      </c>
      <c r="F5">
        <v>45</v>
      </c>
      <c r="G5">
        <v>32</v>
      </c>
      <c r="H5">
        <v>50</v>
      </c>
      <c r="I5">
        <v>20</v>
      </c>
      <c r="J5">
        <v>27</v>
      </c>
      <c r="K5">
        <v>46</v>
      </c>
      <c r="L5">
        <f t="shared" si="0"/>
        <v>56</v>
      </c>
      <c r="M5">
        <f t="shared" si="1"/>
        <v>20</v>
      </c>
      <c r="N5" s="2">
        <f t="shared" si="2"/>
        <v>35.6</v>
      </c>
      <c r="O5" s="2">
        <f t="shared" si="3"/>
        <v>13.125039682479692</v>
      </c>
      <c r="R5" s="2"/>
      <c r="S5" s="2"/>
    </row>
    <row r="6" spans="1:19">
      <c r="R6" s="2"/>
      <c r="S6" s="2"/>
    </row>
    <row r="7" spans="1:19">
      <c r="A7" t="s">
        <v>34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 t="s">
        <v>1</v>
      </c>
      <c r="M7" t="s">
        <v>2</v>
      </c>
      <c r="N7" s="2" t="s">
        <v>3</v>
      </c>
      <c r="O7" s="2" t="s">
        <v>4</v>
      </c>
      <c r="P7" t="s">
        <v>62</v>
      </c>
      <c r="Q7" t="s">
        <v>63</v>
      </c>
      <c r="R7" s="2" t="s">
        <v>64</v>
      </c>
      <c r="S7" s="2" t="s">
        <v>65</v>
      </c>
    </row>
    <row r="8" spans="1:19" ht="16.5">
      <c r="A8" t="s">
        <v>5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f t="shared" ref="L8:L35" si="4">MAX(B8:K8)</f>
        <v>1</v>
      </c>
      <c r="M8">
        <f t="shared" ref="M8:M35" si="5">MIN(B8:K8)</f>
        <v>0</v>
      </c>
      <c r="N8" s="2">
        <f t="shared" ref="N8:N35" si="6">AVERAGE(B8:K8)</f>
        <v>0.3</v>
      </c>
      <c r="O8" s="2">
        <f t="shared" ref="O8:O35" si="7">_xlfn.STDEV.S(B8:K8)</f>
        <v>0.48304589153964794</v>
      </c>
      <c r="P8">
        <f>MAX(B9:K11)</f>
        <v>12</v>
      </c>
      <c r="Q8">
        <f>MIN(B9:M11)</f>
        <v>0</v>
      </c>
      <c r="R8" s="2">
        <f>AVERAGE(B9:K11)</f>
        <v>1.1666666666666667</v>
      </c>
      <c r="S8" s="2">
        <f>_xlfn.STDEV.S(B9:K11)</f>
        <v>2.6140645235596871</v>
      </c>
    </row>
    <row r="9" spans="1:19" ht="16.5">
      <c r="A9" t="s">
        <v>6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f t="shared" si="4"/>
        <v>1</v>
      </c>
      <c r="M9">
        <f t="shared" si="5"/>
        <v>0</v>
      </c>
      <c r="N9" s="2">
        <f t="shared" si="6"/>
        <v>0.7</v>
      </c>
      <c r="O9" s="2">
        <f t="shared" si="7"/>
        <v>0.48304589153964789</v>
      </c>
      <c r="R9" s="2"/>
      <c r="S9" s="2"/>
    </row>
    <row r="10" spans="1:19" ht="16.5">
      <c r="A10" t="s">
        <v>7</v>
      </c>
      <c r="B10">
        <v>1</v>
      </c>
      <c r="C10">
        <v>0</v>
      </c>
      <c r="D10">
        <v>1</v>
      </c>
      <c r="E10">
        <v>0</v>
      </c>
      <c r="F10">
        <v>0</v>
      </c>
      <c r="G10">
        <v>12</v>
      </c>
      <c r="H10">
        <v>9</v>
      </c>
      <c r="I10">
        <v>1</v>
      </c>
      <c r="J10">
        <v>0</v>
      </c>
      <c r="K10">
        <v>0</v>
      </c>
      <c r="L10">
        <f t="shared" si="4"/>
        <v>12</v>
      </c>
      <c r="M10">
        <f t="shared" si="5"/>
        <v>0</v>
      </c>
      <c r="N10" s="2">
        <f t="shared" si="6"/>
        <v>2.4</v>
      </c>
      <c r="O10" s="2">
        <f t="shared" si="7"/>
        <v>4.3512450325548588</v>
      </c>
      <c r="R10" s="2"/>
      <c r="S10" s="2"/>
    </row>
    <row r="11" spans="1:19" ht="16.5">
      <c r="A11" t="s">
        <v>8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f t="shared" si="4"/>
        <v>1</v>
      </c>
      <c r="M11">
        <f t="shared" si="5"/>
        <v>0</v>
      </c>
      <c r="N11" s="2">
        <f t="shared" si="6"/>
        <v>0.4</v>
      </c>
      <c r="O11" s="2">
        <f t="shared" si="7"/>
        <v>0.5163977794943222</v>
      </c>
      <c r="R11" s="2"/>
      <c r="S11" s="2"/>
    </row>
    <row r="12" spans="1:19">
      <c r="R12" s="2"/>
      <c r="S12" s="2"/>
    </row>
    <row r="13" spans="1:19">
      <c r="A13" t="s">
        <v>35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 t="s">
        <v>1</v>
      </c>
      <c r="M13" t="s">
        <v>2</v>
      </c>
      <c r="N13" s="2" t="s">
        <v>3</v>
      </c>
      <c r="O13" s="2" t="s">
        <v>4</v>
      </c>
      <c r="P13" t="s">
        <v>62</v>
      </c>
      <c r="Q13" t="s">
        <v>63</v>
      </c>
      <c r="R13" s="2" t="s">
        <v>64</v>
      </c>
      <c r="S13" s="2" t="s">
        <v>65</v>
      </c>
    </row>
    <row r="14" spans="1:19" ht="16.5">
      <c r="A14" t="s">
        <v>5</v>
      </c>
      <c r="B14">
        <v>18</v>
      </c>
      <c r="C14">
        <v>18</v>
      </c>
      <c r="D14">
        <v>18</v>
      </c>
      <c r="E14">
        <v>1</v>
      </c>
      <c r="F14">
        <v>19</v>
      </c>
      <c r="G14">
        <v>2</v>
      </c>
      <c r="H14">
        <v>3</v>
      </c>
      <c r="I14">
        <v>2</v>
      </c>
      <c r="J14">
        <v>4</v>
      </c>
      <c r="K14">
        <v>2</v>
      </c>
      <c r="L14">
        <f t="shared" si="4"/>
        <v>19</v>
      </c>
      <c r="M14">
        <f t="shared" si="5"/>
        <v>1</v>
      </c>
      <c r="N14" s="2">
        <f t="shared" si="6"/>
        <v>8.6999999999999993</v>
      </c>
      <c r="O14" s="2">
        <f t="shared" si="7"/>
        <v>8.2603470467852222</v>
      </c>
      <c r="P14">
        <f>MAX(B15:K17)</f>
        <v>17</v>
      </c>
      <c r="Q14">
        <f>MIN(B15:M17)</f>
        <v>0</v>
      </c>
      <c r="R14" s="2">
        <f>AVERAGE(B15:K17)</f>
        <v>2.4666666666666668</v>
      </c>
      <c r="S14" s="2">
        <f>_xlfn.STDEV.S(B15:K17)</f>
        <v>3.7850279763311123</v>
      </c>
    </row>
    <row r="15" spans="1:19" ht="16.5">
      <c r="A15" t="s">
        <v>6</v>
      </c>
      <c r="B15">
        <v>1</v>
      </c>
      <c r="C15">
        <v>2</v>
      </c>
      <c r="D15">
        <v>17</v>
      </c>
      <c r="E15">
        <v>3</v>
      </c>
      <c r="F15">
        <v>1</v>
      </c>
      <c r="G15">
        <v>1</v>
      </c>
      <c r="H15">
        <v>1</v>
      </c>
      <c r="I15">
        <v>3</v>
      </c>
      <c r="J15">
        <v>0</v>
      </c>
      <c r="K15">
        <v>1</v>
      </c>
      <c r="L15">
        <f t="shared" si="4"/>
        <v>17</v>
      </c>
      <c r="M15">
        <f t="shared" si="5"/>
        <v>0</v>
      </c>
      <c r="N15" s="2">
        <f t="shared" si="6"/>
        <v>3</v>
      </c>
      <c r="O15" s="2">
        <f t="shared" si="7"/>
        <v>5.0110987927909694</v>
      </c>
      <c r="R15" s="2"/>
      <c r="S15" s="2"/>
    </row>
    <row r="16" spans="1:19" ht="16.5">
      <c r="A16" t="s">
        <v>7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9</v>
      </c>
      <c r="K16">
        <v>1</v>
      </c>
      <c r="L16">
        <f t="shared" si="4"/>
        <v>9</v>
      </c>
      <c r="M16">
        <f t="shared" si="5"/>
        <v>1</v>
      </c>
      <c r="N16" s="2">
        <f t="shared" si="6"/>
        <v>1.9</v>
      </c>
      <c r="O16" s="2">
        <f t="shared" si="7"/>
        <v>2.5144029554194813</v>
      </c>
      <c r="R16" s="2"/>
      <c r="S16" s="2"/>
    </row>
    <row r="17" spans="1:19" ht="16.5">
      <c r="A17" t="s">
        <v>8</v>
      </c>
      <c r="B17">
        <v>1</v>
      </c>
      <c r="C17">
        <v>2</v>
      </c>
      <c r="D17">
        <v>3</v>
      </c>
      <c r="E17">
        <v>1</v>
      </c>
      <c r="F17">
        <v>1</v>
      </c>
      <c r="G17">
        <v>1</v>
      </c>
      <c r="H17">
        <v>13</v>
      </c>
      <c r="I17">
        <v>1</v>
      </c>
      <c r="J17">
        <v>1</v>
      </c>
      <c r="K17">
        <v>1</v>
      </c>
      <c r="L17">
        <f t="shared" si="4"/>
        <v>13</v>
      </c>
      <c r="M17">
        <f t="shared" si="5"/>
        <v>1</v>
      </c>
      <c r="N17" s="2">
        <f t="shared" si="6"/>
        <v>2.5</v>
      </c>
      <c r="O17" s="2">
        <f t="shared" si="7"/>
        <v>3.7490739597339973</v>
      </c>
      <c r="R17" s="2"/>
      <c r="S17" s="2"/>
    </row>
    <row r="18" spans="1:19">
      <c r="R18" s="2"/>
      <c r="S18" s="2"/>
    </row>
    <row r="19" spans="1:19">
      <c r="A19" t="s">
        <v>36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 t="s">
        <v>1</v>
      </c>
      <c r="M19" t="s">
        <v>2</v>
      </c>
      <c r="N19" s="2" t="s">
        <v>3</v>
      </c>
      <c r="O19" s="2" t="s">
        <v>4</v>
      </c>
      <c r="P19" t="s">
        <v>62</v>
      </c>
      <c r="Q19" t="s">
        <v>63</v>
      </c>
      <c r="R19" s="2" t="s">
        <v>64</v>
      </c>
      <c r="S19" s="2" t="s">
        <v>65</v>
      </c>
    </row>
    <row r="20" spans="1:19" ht="16.5">
      <c r="A20" t="s">
        <v>5</v>
      </c>
      <c r="B20">
        <v>37</v>
      </c>
      <c r="C20">
        <v>16</v>
      </c>
      <c r="D20">
        <v>3</v>
      </c>
      <c r="E20">
        <v>21</v>
      </c>
      <c r="F20">
        <v>13</v>
      </c>
      <c r="G20">
        <v>29</v>
      </c>
      <c r="H20">
        <v>36</v>
      </c>
      <c r="I20">
        <v>20</v>
      </c>
      <c r="J20">
        <v>27</v>
      </c>
      <c r="K20">
        <v>19</v>
      </c>
      <c r="L20">
        <f t="shared" si="4"/>
        <v>37</v>
      </c>
      <c r="M20">
        <f t="shared" si="5"/>
        <v>3</v>
      </c>
      <c r="N20" s="2">
        <f t="shared" si="6"/>
        <v>22.1</v>
      </c>
      <c r="O20" s="2">
        <f t="shared" si="7"/>
        <v>10.471654862320259</v>
      </c>
      <c r="P20">
        <f>MAX(B21:K23)</f>
        <v>61</v>
      </c>
      <c r="Q20">
        <f>MIN(B21:M23)</f>
        <v>1</v>
      </c>
      <c r="R20" s="2">
        <f>AVERAGE(B21:K23)</f>
        <v>9.8666666666666671</v>
      </c>
      <c r="S20" s="2">
        <f>_xlfn.STDEV.S(B21:K23)</f>
        <v>13.145691134447777</v>
      </c>
    </row>
    <row r="21" spans="1:19" ht="16.5">
      <c r="A21" t="s">
        <v>6</v>
      </c>
      <c r="B21">
        <v>34</v>
      </c>
      <c r="C21">
        <v>2</v>
      </c>
      <c r="D21">
        <v>2</v>
      </c>
      <c r="E21">
        <v>2</v>
      </c>
      <c r="F21">
        <v>9</v>
      </c>
      <c r="G21">
        <v>2</v>
      </c>
      <c r="H21">
        <v>2</v>
      </c>
      <c r="I21">
        <v>2</v>
      </c>
      <c r="J21">
        <v>32</v>
      </c>
      <c r="K21">
        <v>4</v>
      </c>
      <c r="L21">
        <f t="shared" si="4"/>
        <v>34</v>
      </c>
      <c r="M21">
        <f t="shared" si="5"/>
        <v>2</v>
      </c>
      <c r="N21" s="2">
        <f t="shared" si="6"/>
        <v>9.1</v>
      </c>
      <c r="O21" s="2">
        <f t="shared" si="7"/>
        <v>12.792793110011417</v>
      </c>
      <c r="R21" s="2"/>
      <c r="S21" s="2"/>
    </row>
    <row r="22" spans="1:19" ht="16.5">
      <c r="A22" t="s">
        <v>7</v>
      </c>
      <c r="B22">
        <v>2</v>
      </c>
      <c r="C22">
        <v>3</v>
      </c>
      <c r="D22">
        <v>13</v>
      </c>
      <c r="E22">
        <v>2</v>
      </c>
      <c r="F22">
        <v>10</v>
      </c>
      <c r="G22">
        <v>18</v>
      </c>
      <c r="H22">
        <v>2</v>
      </c>
      <c r="I22">
        <v>2</v>
      </c>
      <c r="J22">
        <v>2</v>
      </c>
      <c r="K22">
        <v>1</v>
      </c>
      <c r="L22">
        <f t="shared" si="4"/>
        <v>18</v>
      </c>
      <c r="M22">
        <f t="shared" si="5"/>
        <v>1</v>
      </c>
      <c r="N22" s="2">
        <f t="shared" si="6"/>
        <v>5.5</v>
      </c>
      <c r="O22" s="2">
        <f t="shared" si="7"/>
        <v>5.9675045966560525</v>
      </c>
      <c r="R22" s="2"/>
      <c r="S22" s="2"/>
    </row>
    <row r="23" spans="1:19" ht="16.5">
      <c r="A23" t="s">
        <v>8</v>
      </c>
      <c r="B23">
        <v>2</v>
      </c>
      <c r="C23">
        <v>61</v>
      </c>
      <c r="D23">
        <v>2</v>
      </c>
      <c r="E23">
        <v>15</v>
      </c>
      <c r="F23">
        <v>18</v>
      </c>
      <c r="G23">
        <v>11</v>
      </c>
      <c r="H23">
        <v>8</v>
      </c>
      <c r="I23">
        <v>21</v>
      </c>
      <c r="J23">
        <v>10</v>
      </c>
      <c r="K23">
        <v>2</v>
      </c>
      <c r="L23">
        <f t="shared" si="4"/>
        <v>61</v>
      </c>
      <c r="M23">
        <f t="shared" si="5"/>
        <v>2</v>
      </c>
      <c r="N23" s="2">
        <f t="shared" si="6"/>
        <v>15</v>
      </c>
      <c r="O23" s="2">
        <f t="shared" si="7"/>
        <v>17.505554674001178</v>
      </c>
      <c r="R23" s="2"/>
      <c r="S23" s="2"/>
    </row>
    <row r="24" spans="1:19">
      <c r="R24" s="2"/>
      <c r="S24" s="2"/>
    </row>
    <row r="25" spans="1:19">
      <c r="A25" t="s">
        <v>37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1</v>
      </c>
      <c r="M25" t="s">
        <v>2</v>
      </c>
      <c r="N25" s="2" t="s">
        <v>3</v>
      </c>
      <c r="O25" s="2" t="s">
        <v>4</v>
      </c>
      <c r="P25" t="s">
        <v>62</v>
      </c>
      <c r="Q25" t="s">
        <v>63</v>
      </c>
      <c r="R25" s="2" t="s">
        <v>64</v>
      </c>
      <c r="S25" s="2" t="s">
        <v>65</v>
      </c>
    </row>
    <row r="26" spans="1:19" ht="16.5">
      <c r="A26" t="s">
        <v>5</v>
      </c>
      <c r="B26">
        <v>776</v>
      </c>
      <c r="C26">
        <v>799</v>
      </c>
      <c r="D26">
        <v>803</v>
      </c>
      <c r="E26">
        <v>840</v>
      </c>
      <c r="F26">
        <v>797</v>
      </c>
      <c r="G26">
        <v>958</v>
      </c>
      <c r="H26">
        <v>764</v>
      </c>
      <c r="I26">
        <v>779</v>
      </c>
      <c r="J26">
        <v>819</v>
      </c>
      <c r="K26">
        <v>789</v>
      </c>
      <c r="L26">
        <f t="shared" si="4"/>
        <v>958</v>
      </c>
      <c r="M26">
        <f t="shared" si="5"/>
        <v>764</v>
      </c>
      <c r="N26" s="2">
        <f t="shared" si="6"/>
        <v>812.4</v>
      </c>
      <c r="O26" s="2">
        <f t="shared" si="7"/>
        <v>55.618142523620634</v>
      </c>
      <c r="P26">
        <f>MAX(B27:K29)</f>
        <v>638</v>
      </c>
      <c r="Q26">
        <f>MIN(B27:M29)</f>
        <v>177</v>
      </c>
      <c r="R26" s="2">
        <f>AVERAGE(B27:K29)</f>
        <v>331.13333333333333</v>
      </c>
      <c r="S26" s="2">
        <f>_xlfn.STDEV.S(B27:K29)</f>
        <v>117.61061802092689</v>
      </c>
    </row>
    <row r="27" spans="1:19" ht="16.5">
      <c r="A27" t="s">
        <v>6</v>
      </c>
      <c r="B27">
        <v>367</v>
      </c>
      <c r="C27">
        <v>261</v>
      </c>
      <c r="D27">
        <v>275</v>
      </c>
      <c r="E27">
        <v>323</v>
      </c>
      <c r="F27">
        <v>223</v>
      </c>
      <c r="G27">
        <v>245</v>
      </c>
      <c r="H27">
        <v>289</v>
      </c>
      <c r="I27">
        <v>320</v>
      </c>
      <c r="J27">
        <v>284</v>
      </c>
      <c r="K27">
        <v>248</v>
      </c>
      <c r="L27">
        <f t="shared" si="4"/>
        <v>367</v>
      </c>
      <c r="M27">
        <f t="shared" si="5"/>
        <v>223</v>
      </c>
      <c r="N27" s="2">
        <f t="shared" si="6"/>
        <v>283.5</v>
      </c>
      <c r="O27" s="2">
        <f t="shared" si="7"/>
        <v>43.303194647354445</v>
      </c>
      <c r="R27" s="2"/>
      <c r="S27" s="2"/>
    </row>
    <row r="28" spans="1:19" ht="16.5">
      <c r="A28" t="s">
        <v>7</v>
      </c>
      <c r="B28">
        <v>638</v>
      </c>
      <c r="C28">
        <v>343</v>
      </c>
      <c r="D28">
        <v>473</v>
      </c>
      <c r="E28">
        <v>483</v>
      </c>
      <c r="F28">
        <v>323</v>
      </c>
      <c r="G28">
        <v>451</v>
      </c>
      <c r="H28">
        <v>432</v>
      </c>
      <c r="I28">
        <v>556</v>
      </c>
      <c r="J28">
        <v>461</v>
      </c>
      <c r="K28">
        <v>422</v>
      </c>
      <c r="L28">
        <f t="shared" si="4"/>
        <v>638</v>
      </c>
      <c r="M28">
        <f t="shared" si="5"/>
        <v>323</v>
      </c>
      <c r="N28" s="2">
        <f t="shared" si="6"/>
        <v>458.2</v>
      </c>
      <c r="O28" s="2">
        <f t="shared" si="7"/>
        <v>92.095119909315073</v>
      </c>
      <c r="R28" s="2"/>
      <c r="S28" s="2"/>
    </row>
    <row r="29" spans="1:19" ht="16.5">
      <c r="A29" t="s">
        <v>8</v>
      </c>
      <c r="B29">
        <v>288</v>
      </c>
      <c r="C29">
        <v>184</v>
      </c>
      <c r="D29">
        <v>250</v>
      </c>
      <c r="E29">
        <v>231</v>
      </c>
      <c r="F29">
        <v>192</v>
      </c>
      <c r="G29">
        <v>243</v>
      </c>
      <c r="H29">
        <v>177</v>
      </c>
      <c r="I29">
        <v>207</v>
      </c>
      <c r="J29">
        <v>289</v>
      </c>
      <c r="K29">
        <v>456</v>
      </c>
      <c r="L29">
        <f t="shared" si="4"/>
        <v>456</v>
      </c>
      <c r="M29">
        <f t="shared" si="5"/>
        <v>177</v>
      </c>
      <c r="N29" s="2">
        <f t="shared" si="6"/>
        <v>251.7</v>
      </c>
      <c r="O29" s="2">
        <f t="shared" si="7"/>
        <v>82.111103593444241</v>
      </c>
      <c r="R29" s="2"/>
      <c r="S29" s="2"/>
    </row>
    <row r="30" spans="1:19">
      <c r="R30" s="2"/>
      <c r="S30" s="2"/>
    </row>
    <row r="31" spans="1:19">
      <c r="A31" t="s">
        <v>38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 t="s">
        <v>1</v>
      </c>
      <c r="M31" t="s">
        <v>2</v>
      </c>
      <c r="N31" s="2" t="s">
        <v>3</v>
      </c>
      <c r="O31" s="2" t="s">
        <v>4</v>
      </c>
      <c r="P31" t="s">
        <v>62</v>
      </c>
      <c r="Q31" t="s">
        <v>63</v>
      </c>
      <c r="R31" s="2" t="s">
        <v>64</v>
      </c>
      <c r="S31" s="2" t="s">
        <v>65</v>
      </c>
    </row>
    <row r="32" spans="1:19" ht="16.5">
      <c r="A32" t="s">
        <v>5</v>
      </c>
      <c r="B32" s="3">
        <v>4</v>
      </c>
      <c r="C32" s="3">
        <v>3</v>
      </c>
      <c r="D32" s="3">
        <v>5</v>
      </c>
      <c r="E32" s="3">
        <v>4</v>
      </c>
      <c r="F32" s="3">
        <v>4</v>
      </c>
      <c r="G32" s="3">
        <v>3</v>
      </c>
      <c r="H32" s="3">
        <v>4</v>
      </c>
      <c r="I32" s="3">
        <v>4</v>
      </c>
      <c r="J32" s="3">
        <v>5</v>
      </c>
      <c r="K32" s="3">
        <v>5</v>
      </c>
      <c r="L32">
        <f t="shared" si="4"/>
        <v>5</v>
      </c>
      <c r="M32">
        <f t="shared" si="5"/>
        <v>3</v>
      </c>
      <c r="N32" s="2">
        <f t="shared" si="6"/>
        <v>4.0999999999999996</v>
      </c>
      <c r="O32" s="2">
        <f t="shared" si="7"/>
        <v>0.73786478737262229</v>
      </c>
      <c r="P32">
        <f>MAX(B33:K35)</f>
        <v>12</v>
      </c>
      <c r="Q32">
        <f>MIN(B33:M35)</f>
        <v>1</v>
      </c>
      <c r="R32" s="2">
        <f>AVERAGE(B33:K35)</f>
        <v>6.2666666666666666</v>
      </c>
      <c r="S32" s="2">
        <f>_xlfn.STDEV.S(B33:K35)</f>
        <v>4.3938305755270965</v>
      </c>
    </row>
    <row r="33" spans="1:19" ht="16.5">
      <c r="A33" t="s">
        <v>6</v>
      </c>
      <c r="B33" s="3">
        <v>12</v>
      </c>
      <c r="C33" s="3">
        <v>9</v>
      </c>
      <c r="D33" s="3">
        <v>9</v>
      </c>
      <c r="E33" s="3">
        <v>11</v>
      </c>
      <c r="F33" s="3">
        <v>12</v>
      </c>
      <c r="G33" s="3">
        <v>9</v>
      </c>
      <c r="H33" s="3">
        <v>12</v>
      </c>
      <c r="I33" s="3">
        <v>11</v>
      </c>
      <c r="J33" s="3">
        <v>12</v>
      </c>
      <c r="K33" s="3">
        <v>8</v>
      </c>
      <c r="L33">
        <f t="shared" si="4"/>
        <v>12</v>
      </c>
      <c r="M33">
        <f t="shared" si="5"/>
        <v>8</v>
      </c>
      <c r="N33" s="2">
        <f t="shared" si="6"/>
        <v>10.5</v>
      </c>
      <c r="O33" s="2">
        <f t="shared" si="7"/>
        <v>1.5811388300841898</v>
      </c>
      <c r="R33" s="2"/>
      <c r="S33" s="2"/>
    </row>
    <row r="34" spans="1:19" ht="16.5">
      <c r="A34" t="s">
        <v>7</v>
      </c>
      <c r="B34" s="3">
        <v>10</v>
      </c>
      <c r="C34" s="3">
        <v>1</v>
      </c>
      <c r="D34" s="3">
        <v>2</v>
      </c>
      <c r="E34" s="3">
        <v>11</v>
      </c>
      <c r="F34" s="3">
        <v>7</v>
      </c>
      <c r="G34" s="3">
        <v>2</v>
      </c>
      <c r="H34" s="3">
        <v>7</v>
      </c>
      <c r="I34" s="3">
        <v>2</v>
      </c>
      <c r="J34" s="3">
        <v>2</v>
      </c>
      <c r="K34" s="3">
        <v>1</v>
      </c>
      <c r="L34">
        <f t="shared" si="4"/>
        <v>11</v>
      </c>
      <c r="M34">
        <f t="shared" si="5"/>
        <v>1</v>
      </c>
      <c r="N34" s="2">
        <f t="shared" si="6"/>
        <v>4.5</v>
      </c>
      <c r="O34" s="2">
        <f t="shared" si="7"/>
        <v>3.8658045015810671</v>
      </c>
      <c r="R34" s="2"/>
      <c r="S34" s="2"/>
    </row>
    <row r="35" spans="1:19" ht="16.5">
      <c r="A35" t="s">
        <v>8</v>
      </c>
      <c r="B35" s="3">
        <v>2</v>
      </c>
      <c r="C35" s="3">
        <v>8</v>
      </c>
      <c r="D35" s="3">
        <v>2</v>
      </c>
      <c r="E35" s="3">
        <v>1</v>
      </c>
      <c r="F35" s="3">
        <v>1</v>
      </c>
      <c r="G35" s="3">
        <v>7</v>
      </c>
      <c r="H35" s="3">
        <v>1</v>
      </c>
      <c r="I35" s="3">
        <v>2</v>
      </c>
      <c r="J35" s="3">
        <v>12</v>
      </c>
      <c r="K35" s="3">
        <v>2</v>
      </c>
      <c r="L35">
        <f t="shared" si="4"/>
        <v>12</v>
      </c>
      <c r="M35">
        <f t="shared" si="5"/>
        <v>1</v>
      </c>
      <c r="N35" s="2">
        <f t="shared" si="6"/>
        <v>3.8</v>
      </c>
      <c r="O35" s="2">
        <f t="shared" si="7"/>
        <v>3.8239014399199962</v>
      </c>
      <c r="R35" s="2"/>
      <c r="S35" s="2"/>
    </row>
    <row r="37" spans="1:19">
      <c r="A37" t="s">
        <v>77</v>
      </c>
      <c r="B37" t="s">
        <v>62</v>
      </c>
      <c r="C37" t="s">
        <v>63</v>
      </c>
      <c r="D37" t="s">
        <v>64</v>
      </c>
      <c r="E37" t="s">
        <v>65</v>
      </c>
    </row>
    <row r="38" spans="1:19">
      <c r="A38" t="s">
        <v>66</v>
      </c>
      <c r="B38">
        <f>P2</f>
        <v>96</v>
      </c>
      <c r="C38">
        <f t="shared" ref="C38:E38" si="8">Q2</f>
        <v>20</v>
      </c>
      <c r="D38" s="2">
        <f t="shared" si="8"/>
        <v>46.333333333333336</v>
      </c>
      <c r="E38" s="2">
        <f t="shared" si="8"/>
        <v>20.546554931185661</v>
      </c>
    </row>
    <row r="39" spans="1:19">
      <c r="A39" t="s">
        <v>68</v>
      </c>
      <c r="B39">
        <f>P8</f>
        <v>12</v>
      </c>
      <c r="C39">
        <f t="shared" ref="C39:E39" si="9">Q8</f>
        <v>0</v>
      </c>
      <c r="D39" s="2">
        <f t="shared" si="9"/>
        <v>1.1666666666666667</v>
      </c>
      <c r="E39" s="2">
        <f t="shared" si="9"/>
        <v>2.6140645235596871</v>
      </c>
    </row>
    <row r="40" spans="1:19">
      <c r="A40" t="s">
        <v>69</v>
      </c>
      <c r="B40">
        <f>P14</f>
        <v>17</v>
      </c>
      <c r="C40">
        <f t="shared" ref="C40:E40" si="10">Q14</f>
        <v>0</v>
      </c>
      <c r="D40" s="2">
        <f t="shared" si="10"/>
        <v>2.4666666666666668</v>
      </c>
      <c r="E40" s="2">
        <f t="shared" si="10"/>
        <v>3.7850279763311123</v>
      </c>
    </row>
    <row r="41" spans="1:19">
      <c r="A41" t="s">
        <v>70</v>
      </c>
      <c r="B41">
        <f>P20</f>
        <v>61</v>
      </c>
      <c r="C41">
        <f t="shared" ref="C41:E41" si="11">Q20</f>
        <v>1</v>
      </c>
      <c r="D41" s="2">
        <f t="shared" si="11"/>
        <v>9.8666666666666671</v>
      </c>
      <c r="E41" s="2">
        <f t="shared" si="11"/>
        <v>13.145691134447777</v>
      </c>
    </row>
    <row r="42" spans="1:19">
      <c r="A42" t="s">
        <v>71</v>
      </c>
      <c r="B42">
        <f>P26</f>
        <v>638</v>
      </c>
      <c r="C42">
        <f t="shared" ref="C42:E42" si="12">Q26</f>
        <v>177</v>
      </c>
      <c r="D42" s="2">
        <f t="shared" si="12"/>
        <v>331.13333333333333</v>
      </c>
      <c r="E42" s="2">
        <f t="shared" si="12"/>
        <v>117.61061802092689</v>
      </c>
    </row>
    <row r="43" spans="1:19">
      <c r="A43" t="s">
        <v>72</v>
      </c>
      <c r="B43">
        <f>P32</f>
        <v>12</v>
      </c>
      <c r="C43">
        <f t="shared" ref="C43:E43" si="13">Q32</f>
        <v>1</v>
      </c>
      <c r="D43" s="2">
        <f t="shared" si="13"/>
        <v>6.2666666666666666</v>
      </c>
      <c r="E43" s="2">
        <f t="shared" si="13"/>
        <v>4.3938305755270965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C1" workbookViewId="0">
      <selection activeCell="M14" sqref="M14"/>
    </sheetView>
  </sheetViews>
  <sheetFormatPr defaultRowHeight="14.25"/>
  <cols>
    <col min="1" max="1" width="22.625" bestFit="1" customWidth="1"/>
    <col min="2" max="4" width="10.375" bestFit="1" customWidth="1"/>
    <col min="5" max="5" width="8.5" bestFit="1" customWidth="1"/>
    <col min="6" max="6" width="10.375" bestFit="1" customWidth="1"/>
    <col min="7" max="7" width="8.5" bestFit="1" customWidth="1"/>
    <col min="8" max="10" width="10.25" bestFit="1" customWidth="1"/>
    <col min="11" max="11" width="10.375" style="1" bestFit="1" customWidth="1"/>
    <col min="12" max="12" width="8.125" style="1" bestFit="1" customWidth="1"/>
    <col min="13" max="13" width="10.125" style="2" bestFit="1" customWidth="1"/>
    <col min="14" max="14" width="10.625" style="2" bestFit="1" customWidth="1"/>
    <col min="15" max="16" width="8.5" bestFit="1" customWidth="1"/>
    <col min="17" max="17" width="11.75" bestFit="1" customWidth="1"/>
    <col min="18" max="18" width="10.625" bestFit="1" customWidth="1"/>
  </cols>
  <sheetData>
    <row r="1" spans="1:18">
      <c r="A1" t="s">
        <v>49</v>
      </c>
      <c r="B1" t="s">
        <v>50</v>
      </c>
      <c r="C1" t="s">
        <v>51</v>
      </c>
      <c r="D1" t="s">
        <v>52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s="1" t="s">
        <v>54</v>
      </c>
      <c r="L1" s="1" t="s">
        <v>2</v>
      </c>
      <c r="M1" s="2" t="s">
        <v>55</v>
      </c>
      <c r="N1" s="2" t="s">
        <v>4</v>
      </c>
      <c r="O1" t="s">
        <v>62</v>
      </c>
      <c r="P1" t="s">
        <v>63</v>
      </c>
      <c r="Q1" s="2" t="s">
        <v>64</v>
      </c>
      <c r="R1" s="2" t="s">
        <v>65</v>
      </c>
    </row>
    <row r="2" spans="1:18" ht="16.5">
      <c r="A2" t="s">
        <v>5</v>
      </c>
      <c r="B2">
        <v>2629732</v>
      </c>
      <c r="C2">
        <v>2079163</v>
      </c>
      <c r="D2">
        <v>2078974</v>
      </c>
      <c r="E2">
        <v>163488</v>
      </c>
      <c r="F2">
        <v>170119</v>
      </c>
      <c r="G2">
        <v>171893</v>
      </c>
      <c r="H2">
        <v>568421</v>
      </c>
      <c r="I2">
        <v>566749</v>
      </c>
      <c r="J2">
        <v>568648</v>
      </c>
      <c r="K2" s="1">
        <f>MAX(B2:J2)</f>
        <v>2629732</v>
      </c>
      <c r="L2" s="1">
        <f>MIN(B2:J2)</f>
        <v>163488</v>
      </c>
      <c r="M2" s="2">
        <f>AVERAGE(B2:J2)</f>
        <v>999687.4444444445</v>
      </c>
      <c r="N2" s="2">
        <f>_xlfn.STDEV.S(B2:J2)</f>
        <v>975900.26384296967</v>
      </c>
      <c r="O2">
        <f>MAX(B2:D4)</f>
        <v>2629732</v>
      </c>
      <c r="P2">
        <f>MIN(B2:D4)</f>
        <v>1553040</v>
      </c>
      <c r="Q2" s="2">
        <f>AVERAGE(B2:D4)</f>
        <v>1949869.888888889</v>
      </c>
      <c r="R2" s="2">
        <f>_xlfn.STDEV.S(B2:D4)</f>
        <v>320531.088073936</v>
      </c>
    </row>
    <row r="3" spans="1:18" ht="16.5">
      <c r="A3" t="s">
        <v>6</v>
      </c>
      <c r="B3">
        <v>1865732</v>
      </c>
      <c r="C3">
        <v>1964522</v>
      </c>
      <c r="D3">
        <v>1557253</v>
      </c>
      <c r="E3">
        <v>151112</v>
      </c>
      <c r="F3">
        <v>180613</v>
      </c>
      <c r="G3">
        <v>169971</v>
      </c>
      <c r="H3">
        <v>573663</v>
      </c>
      <c r="I3">
        <v>576455</v>
      </c>
      <c r="J3">
        <v>578930</v>
      </c>
      <c r="K3" s="1">
        <f>MAX(B3:J3)</f>
        <v>1964522</v>
      </c>
      <c r="L3" s="1">
        <f>MIN(B3:J3)</f>
        <v>151112</v>
      </c>
      <c r="M3" s="2">
        <f>AVERAGE(B3:J3)</f>
        <v>846472.33333333337</v>
      </c>
      <c r="N3" s="2">
        <f>_xlfn.STDEV.S(B3:J3)</f>
        <v>741417.25541998283</v>
      </c>
      <c r="O3">
        <f>MAX(E3:G5)</f>
        <v>180613</v>
      </c>
      <c r="P3">
        <f>MIN(E3:G5)</f>
        <v>150038</v>
      </c>
      <c r="Q3" s="2">
        <f>AVERAGE(E3:G5)</f>
        <v>165739.44444444444</v>
      </c>
      <c r="R3" s="2">
        <f>_xlfn.STDEV.S(E3:G5)</f>
        <v>12028.456146895071</v>
      </c>
    </row>
    <row r="4" spans="1:18" ht="16.5">
      <c r="A4" t="s">
        <v>7</v>
      </c>
      <c r="B4">
        <v>1864043</v>
      </c>
      <c r="C4">
        <v>1956370</v>
      </c>
      <c r="D4">
        <v>1553040</v>
      </c>
      <c r="E4">
        <v>150308</v>
      </c>
      <c r="F4">
        <v>178007</v>
      </c>
      <c r="G4">
        <v>170157</v>
      </c>
      <c r="H4">
        <v>577251</v>
      </c>
      <c r="I4">
        <v>575821</v>
      </c>
      <c r="J4">
        <v>577873</v>
      </c>
      <c r="K4" s="1">
        <f>MAX(B4:J4)</f>
        <v>1956370</v>
      </c>
      <c r="L4" s="1">
        <f>MIN(B4:J4)</f>
        <v>150308</v>
      </c>
      <c r="M4" s="2">
        <f>AVERAGE(B4:J4)</f>
        <v>844763.33333333337</v>
      </c>
      <c r="N4" s="2">
        <f>_xlfn.STDEV.S(B4:J4)</f>
        <v>739366.74399295915</v>
      </c>
      <c r="O4">
        <f>MAX(H3:J5)</f>
        <v>578930</v>
      </c>
      <c r="P4">
        <f>MIN(H3:J5)</f>
        <v>573663</v>
      </c>
      <c r="Q4" s="2">
        <f>AVERAGE(H3:J5)</f>
        <v>576598.88888888888</v>
      </c>
      <c r="R4" s="2">
        <f>_xlfn.STDEV.S(H3:J5)</f>
        <v>1622.438707967457</v>
      </c>
    </row>
    <row r="5" spans="1:18" ht="16.5">
      <c r="A5" t="s">
        <v>8</v>
      </c>
      <c r="E5">
        <v>150038</v>
      </c>
      <c r="F5">
        <v>170775</v>
      </c>
      <c r="G5">
        <v>170674</v>
      </c>
      <c r="H5">
        <v>577708</v>
      </c>
      <c r="I5">
        <v>574854</v>
      </c>
      <c r="J5">
        <v>576835</v>
      </c>
      <c r="K5" s="1">
        <f>MAX(B5:J5)</f>
        <v>577708</v>
      </c>
      <c r="L5" s="1">
        <f>MIN(B5:J5)</f>
        <v>150038</v>
      </c>
      <c r="M5" s="2">
        <f>AVERAGE(B5:J5)</f>
        <v>370147.33333333331</v>
      </c>
      <c r="N5" s="2">
        <f>_xlfn.STDEV.S(B5:J5)</f>
        <v>226138.49646061298</v>
      </c>
      <c r="Q5" s="2"/>
      <c r="R5" s="2"/>
    </row>
    <row r="6" spans="1:18">
      <c r="Q6" s="2"/>
      <c r="R6" s="2"/>
    </row>
    <row r="7" spans="1:18">
      <c r="A7" t="s">
        <v>53</v>
      </c>
      <c r="B7" t="s">
        <v>50</v>
      </c>
      <c r="C7" t="s">
        <v>51</v>
      </c>
      <c r="D7" t="s">
        <v>52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s="1" t="s">
        <v>54</v>
      </c>
      <c r="L7" s="1" t="s">
        <v>2</v>
      </c>
      <c r="M7" s="2" t="s">
        <v>55</v>
      </c>
      <c r="N7" s="2" t="s">
        <v>4</v>
      </c>
      <c r="O7" t="s">
        <v>62</v>
      </c>
      <c r="P7" t="s">
        <v>63</v>
      </c>
      <c r="Q7" s="2" t="s">
        <v>64</v>
      </c>
      <c r="R7" s="2" t="s">
        <v>65</v>
      </c>
    </row>
    <row r="8" spans="1:18" ht="16.5">
      <c r="A8" t="s">
        <v>5</v>
      </c>
      <c r="B8">
        <v>122107</v>
      </c>
      <c r="C8">
        <v>122199</v>
      </c>
      <c r="D8">
        <v>122207</v>
      </c>
      <c r="E8">
        <v>11</v>
      </c>
      <c r="F8">
        <v>7</v>
      </c>
      <c r="G8">
        <v>8</v>
      </c>
      <c r="H8">
        <v>240356</v>
      </c>
      <c r="I8">
        <v>239724</v>
      </c>
      <c r="J8">
        <v>240170</v>
      </c>
      <c r="K8" s="1">
        <f>MAX(B8:J8)</f>
        <v>240356</v>
      </c>
      <c r="L8" s="1">
        <f>MIN(B8:J8)</f>
        <v>7</v>
      </c>
      <c r="M8" s="2">
        <f>AVERAGE(B8:J8)</f>
        <v>120754.33333333333</v>
      </c>
      <c r="N8" s="2">
        <f>_xlfn.STDEV.S(B8:J8)</f>
        <v>103960.94024680616</v>
      </c>
      <c r="O8">
        <f>MAX(B9:D11)</f>
        <v>125391</v>
      </c>
      <c r="P8">
        <f>MIN(B9:D11)</f>
        <v>122248</v>
      </c>
      <c r="Q8" s="2">
        <f>AVERAGE(B9:D11)</f>
        <v>123320</v>
      </c>
      <c r="R8" s="2">
        <f>_xlfn.STDEV.S(B9:D11)</f>
        <v>1061.1066157554574</v>
      </c>
    </row>
    <row r="9" spans="1:18" ht="16.5">
      <c r="A9" t="s">
        <v>6</v>
      </c>
      <c r="B9">
        <v>122390</v>
      </c>
      <c r="C9">
        <v>122248</v>
      </c>
      <c r="D9">
        <v>122541</v>
      </c>
      <c r="E9">
        <v>0</v>
      </c>
      <c r="F9">
        <v>1</v>
      </c>
      <c r="G9">
        <v>1</v>
      </c>
      <c r="H9">
        <v>253376</v>
      </c>
      <c r="I9">
        <v>254494</v>
      </c>
      <c r="J9">
        <v>242781</v>
      </c>
      <c r="K9" s="1">
        <f>MAX(B9:J9)</f>
        <v>254494</v>
      </c>
      <c r="L9" s="1">
        <f>MIN(B9:J9)</f>
        <v>0</v>
      </c>
      <c r="M9" s="2">
        <f>AVERAGE(B9:J9)</f>
        <v>124203.55555555556</v>
      </c>
      <c r="N9" s="2">
        <f>_xlfn.STDEV.S(B9:J9)</f>
        <v>108403.57509454095</v>
      </c>
      <c r="O9">
        <f>MAX(E9:G11)</f>
        <v>8</v>
      </c>
      <c r="P9">
        <f>MIN(E9:G11)</f>
        <v>0</v>
      </c>
      <c r="Q9" s="2">
        <f>AVERAGE(E9:G11)</f>
        <v>2.8888888888888888</v>
      </c>
      <c r="R9" s="2">
        <f>_xlfn.STDEV.S(E9:G11)</f>
        <v>3.1797973380564852</v>
      </c>
    </row>
    <row r="10" spans="1:18" ht="16.5">
      <c r="A10" t="s">
        <v>7</v>
      </c>
      <c r="B10">
        <v>124594</v>
      </c>
      <c r="C10">
        <v>123120</v>
      </c>
      <c r="D10">
        <v>122704</v>
      </c>
      <c r="E10">
        <v>6</v>
      </c>
      <c r="F10">
        <v>7</v>
      </c>
      <c r="G10">
        <v>8</v>
      </c>
      <c r="I10">
        <v>243941</v>
      </c>
      <c r="J10">
        <v>255631</v>
      </c>
      <c r="K10" s="1">
        <f>MAX(B10:J10)</f>
        <v>255631</v>
      </c>
      <c r="L10" s="1">
        <f>MIN(B10:J10)</f>
        <v>6</v>
      </c>
      <c r="M10" s="2">
        <f>AVERAGE(B10:J10)</f>
        <v>108751.375</v>
      </c>
      <c r="N10" s="2">
        <f>_xlfn.STDEV.S(B10:J10)</f>
        <v>104182.53084156466</v>
      </c>
      <c r="O10">
        <f>MAX(H9:J11)</f>
        <v>255631</v>
      </c>
      <c r="P10">
        <f>MIN(H9:J11)</f>
        <v>242781</v>
      </c>
      <c r="Q10" s="2">
        <f>AVERAGE(H9:J11)</f>
        <v>248619.71428571429</v>
      </c>
      <c r="R10" s="2">
        <f>_xlfn.STDEV.S(H9:J11)</f>
        <v>5647.661572553302</v>
      </c>
    </row>
    <row r="11" spans="1:18" ht="16.5">
      <c r="A11" t="s">
        <v>8</v>
      </c>
      <c r="B11">
        <v>125391</v>
      </c>
      <c r="C11">
        <v>123554</v>
      </c>
      <c r="D11">
        <v>123338</v>
      </c>
      <c r="E11">
        <v>0</v>
      </c>
      <c r="F11">
        <v>1</v>
      </c>
      <c r="G11">
        <v>2</v>
      </c>
      <c r="I11">
        <v>246423</v>
      </c>
      <c r="J11">
        <v>243692</v>
      </c>
      <c r="K11" s="1">
        <f>MAX(B11:J11)</f>
        <v>246423</v>
      </c>
      <c r="L11" s="1">
        <f>MIN(B11:J11)</f>
        <v>0</v>
      </c>
      <c r="M11" s="2">
        <f>AVERAGE(B11:J11)</f>
        <v>107800.125</v>
      </c>
      <c r="N11" s="2">
        <f>_xlfn.STDEV.S(B11:J11)</f>
        <v>102360.64131915088</v>
      </c>
      <c r="Q11" s="2"/>
      <c r="R11" s="2"/>
    </row>
    <row r="12" spans="1:18">
      <c r="Q12" s="2"/>
      <c r="R12" s="2"/>
    </row>
    <row r="13" spans="1:18">
      <c r="A13" t="s">
        <v>45</v>
      </c>
      <c r="B13" t="s">
        <v>50</v>
      </c>
      <c r="C13" t="s">
        <v>51</v>
      </c>
      <c r="D13" t="s">
        <v>52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s="1" t="s">
        <v>54</v>
      </c>
      <c r="L13" s="1" t="s">
        <v>2</v>
      </c>
      <c r="M13" s="2" t="s">
        <v>55</v>
      </c>
      <c r="N13" s="2" t="s">
        <v>4</v>
      </c>
      <c r="O13" t="s">
        <v>62</v>
      </c>
      <c r="P13" t="s">
        <v>63</v>
      </c>
      <c r="Q13" s="2" t="s">
        <v>64</v>
      </c>
      <c r="R13" s="2" t="s">
        <v>65</v>
      </c>
    </row>
    <row r="14" spans="1:18" ht="16.5">
      <c r="A14" t="s">
        <v>5</v>
      </c>
      <c r="B14">
        <v>162</v>
      </c>
      <c r="C14">
        <v>161</v>
      </c>
      <c r="D14">
        <v>219</v>
      </c>
      <c r="E14">
        <v>80</v>
      </c>
      <c r="F14">
        <v>103</v>
      </c>
      <c r="G14">
        <v>99</v>
      </c>
      <c r="H14">
        <v>86</v>
      </c>
      <c r="I14">
        <v>91</v>
      </c>
      <c r="J14">
        <v>91</v>
      </c>
      <c r="K14" s="1">
        <f>MAX(B14:J14)</f>
        <v>219</v>
      </c>
      <c r="L14" s="1">
        <f>MIN(B14:J14)</f>
        <v>80</v>
      </c>
      <c r="M14" s="2">
        <f>AVERAGE(B14:J14)</f>
        <v>121.33333333333333</v>
      </c>
      <c r="N14" s="2">
        <f>_xlfn.STDEV.S(B14:J14)</f>
        <v>47.955708732120726</v>
      </c>
      <c r="O14">
        <f>MAX(B15:D17)</f>
        <v>197</v>
      </c>
      <c r="P14">
        <f>MIN(B15:D17)</f>
        <v>135</v>
      </c>
      <c r="Q14" s="2">
        <f>AVERAGE(B15:D17)</f>
        <v>156.77777777777777</v>
      </c>
      <c r="R14" s="2">
        <f>_xlfn.STDEV.S(B15:D17)</f>
        <v>21.896219866553341</v>
      </c>
    </row>
    <row r="15" spans="1:18" ht="16.5">
      <c r="A15" t="s">
        <v>6</v>
      </c>
      <c r="B15">
        <v>150</v>
      </c>
      <c r="C15">
        <v>145</v>
      </c>
      <c r="D15">
        <v>197</v>
      </c>
      <c r="E15">
        <v>72</v>
      </c>
      <c r="F15">
        <v>85</v>
      </c>
      <c r="G15">
        <v>74</v>
      </c>
      <c r="H15">
        <v>76</v>
      </c>
      <c r="I15">
        <v>76</v>
      </c>
      <c r="J15">
        <v>80</v>
      </c>
      <c r="K15" s="1">
        <f>MAX(B15:J15)</f>
        <v>197</v>
      </c>
      <c r="L15" s="1">
        <f>MIN(B15:J15)</f>
        <v>72</v>
      </c>
      <c r="M15" s="2">
        <f>AVERAGE(B15:J15)</f>
        <v>106.11111111111111</v>
      </c>
      <c r="N15" s="2">
        <f>_xlfn.STDEV.S(B15:J15)</f>
        <v>45.873315894004342</v>
      </c>
      <c r="O15">
        <f>MAX(E15:G17)</f>
        <v>106</v>
      </c>
      <c r="P15">
        <f>MIN(E15:G17)</f>
        <v>66</v>
      </c>
      <c r="Q15" s="2">
        <f>AVERAGE(E15:G17)</f>
        <v>78.888888888888886</v>
      </c>
      <c r="R15" s="2">
        <f>_xlfn.STDEV.S(E15:G17)</f>
        <v>14.172547798864935</v>
      </c>
    </row>
    <row r="16" spans="1:18" ht="16.5">
      <c r="A16" t="s">
        <v>7</v>
      </c>
      <c r="B16">
        <v>135</v>
      </c>
      <c r="C16">
        <v>147</v>
      </c>
      <c r="D16">
        <v>182</v>
      </c>
      <c r="E16">
        <v>66</v>
      </c>
      <c r="F16">
        <v>106</v>
      </c>
      <c r="G16">
        <v>74</v>
      </c>
      <c r="H16">
        <v>72</v>
      </c>
      <c r="I16">
        <v>75</v>
      </c>
      <c r="J16">
        <v>72</v>
      </c>
      <c r="K16" s="1">
        <f>MAX(B16:J16)</f>
        <v>182</v>
      </c>
      <c r="L16" s="1">
        <f>MIN(B16:J16)</f>
        <v>66</v>
      </c>
      <c r="M16" s="2">
        <f>AVERAGE(B16:J16)</f>
        <v>103.22222222222223</v>
      </c>
      <c r="N16" s="2">
        <f>_xlfn.STDEV.S(B16:J16)</f>
        <v>42.020167115855756</v>
      </c>
      <c r="O16">
        <f>MAX(H15:J17)</f>
        <v>91</v>
      </c>
      <c r="P16">
        <f>MIN(H15:J17)</f>
        <v>70</v>
      </c>
      <c r="Q16" s="2">
        <f>AVERAGE(H15:J17)</f>
        <v>75.888888888888886</v>
      </c>
      <c r="R16" s="2">
        <f>_xlfn.STDEV.S(H15:J17)</f>
        <v>6.4700163145938907</v>
      </c>
    </row>
    <row r="17" spans="1:18" ht="16.5">
      <c r="A17" t="s">
        <v>8</v>
      </c>
      <c r="B17">
        <v>140</v>
      </c>
      <c r="C17">
        <v>141</v>
      </c>
      <c r="D17">
        <v>174</v>
      </c>
      <c r="E17">
        <v>66</v>
      </c>
      <c r="F17">
        <v>97</v>
      </c>
      <c r="G17">
        <v>70</v>
      </c>
      <c r="H17">
        <v>70</v>
      </c>
      <c r="I17">
        <v>91</v>
      </c>
      <c r="J17">
        <v>71</v>
      </c>
      <c r="K17" s="1">
        <f>MAX(B17:J17)</f>
        <v>174</v>
      </c>
      <c r="L17" s="1">
        <f>MIN(B17:J17)</f>
        <v>66</v>
      </c>
      <c r="M17" s="2">
        <f>AVERAGE(B17:J17)</f>
        <v>102.22222222222223</v>
      </c>
      <c r="N17" s="2">
        <f>_xlfn.STDEV.S(B17:J17)</f>
        <v>39.685569725587222</v>
      </c>
      <c r="Q17" s="2"/>
      <c r="R17" s="2"/>
    </row>
    <row r="18" spans="1:18">
      <c r="Q18" s="2"/>
      <c r="R18" s="2"/>
    </row>
    <row r="19" spans="1:18">
      <c r="A19" t="s">
        <v>46</v>
      </c>
      <c r="B19" t="s">
        <v>50</v>
      </c>
      <c r="C19" t="s">
        <v>51</v>
      </c>
      <c r="D19" t="s">
        <v>52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s="1" t="s">
        <v>54</v>
      </c>
      <c r="L19" s="1" t="s">
        <v>2</v>
      </c>
      <c r="M19" s="2" t="s">
        <v>55</v>
      </c>
      <c r="N19" s="2" t="s">
        <v>4</v>
      </c>
      <c r="O19" t="s">
        <v>62</v>
      </c>
      <c r="P19" t="s">
        <v>63</v>
      </c>
      <c r="Q19" s="2" t="s">
        <v>64</v>
      </c>
      <c r="R19" s="2" t="s">
        <v>65</v>
      </c>
    </row>
    <row r="20" spans="1:18" ht="16.5">
      <c r="A20" t="s">
        <v>5</v>
      </c>
      <c r="B20">
        <v>201</v>
      </c>
      <c r="C20">
        <v>206</v>
      </c>
      <c r="D20">
        <v>227</v>
      </c>
      <c r="E20">
        <v>94</v>
      </c>
      <c r="F20">
        <v>91</v>
      </c>
      <c r="G20">
        <v>121</v>
      </c>
      <c r="H20">
        <v>90</v>
      </c>
      <c r="I20">
        <v>95</v>
      </c>
      <c r="J20">
        <v>137</v>
      </c>
      <c r="K20" s="1">
        <f>MAX(B20:J20)</f>
        <v>227</v>
      </c>
      <c r="L20" s="1">
        <f>MIN(B20:J20)</f>
        <v>90</v>
      </c>
      <c r="M20" s="2">
        <f>AVERAGE(B20:J20)</f>
        <v>140.22222222222223</v>
      </c>
      <c r="N20" s="2">
        <f>_xlfn.STDEV.S(B20:J20)</f>
        <v>55.966011510955873</v>
      </c>
      <c r="O20">
        <f>MAX(B21:D23)</f>
        <v>210</v>
      </c>
      <c r="P20">
        <f>MIN(B21:D23)</f>
        <v>139</v>
      </c>
      <c r="Q20" s="2">
        <f>AVERAGE(B21:D23)</f>
        <v>151.55555555555554</v>
      </c>
      <c r="R20" s="2">
        <f>_xlfn.STDEV.S(B21:D23)</f>
        <v>22.550560475912288</v>
      </c>
    </row>
    <row r="21" spans="1:18" ht="16.5">
      <c r="A21" t="s">
        <v>6</v>
      </c>
      <c r="B21">
        <v>140</v>
      </c>
      <c r="C21">
        <v>148</v>
      </c>
      <c r="D21">
        <v>154</v>
      </c>
      <c r="E21">
        <v>47</v>
      </c>
      <c r="F21">
        <v>49</v>
      </c>
      <c r="G21">
        <v>54</v>
      </c>
      <c r="H21">
        <v>46</v>
      </c>
      <c r="I21">
        <v>46</v>
      </c>
      <c r="J21">
        <v>54</v>
      </c>
      <c r="K21" s="1">
        <f>MAX(B21:J21)</f>
        <v>154</v>
      </c>
      <c r="L21" s="1">
        <f>MIN(B21:J21)</f>
        <v>46</v>
      </c>
      <c r="M21" s="2">
        <f>AVERAGE(B21:J21)</f>
        <v>82</v>
      </c>
      <c r="N21" s="2">
        <f>_xlfn.STDEV.S(B21:J21)</f>
        <v>49.216359068911224</v>
      </c>
      <c r="O21">
        <f>MAX(E21:G23)</f>
        <v>78</v>
      </c>
      <c r="P21">
        <f>MIN(E21:G23)</f>
        <v>45</v>
      </c>
      <c r="Q21" s="2">
        <f>AVERAGE(E21:G23)</f>
        <v>56.333333333333336</v>
      </c>
      <c r="R21" s="2">
        <f>_xlfn.STDEV.S(E21:G23)</f>
        <v>10.908712114635714</v>
      </c>
    </row>
    <row r="22" spans="1:18" ht="16.5">
      <c r="A22" t="s">
        <v>7</v>
      </c>
      <c r="B22">
        <v>139</v>
      </c>
      <c r="C22">
        <v>142</v>
      </c>
      <c r="D22">
        <v>210</v>
      </c>
      <c r="E22">
        <v>47</v>
      </c>
      <c r="F22">
        <v>45</v>
      </c>
      <c r="G22">
        <v>60</v>
      </c>
      <c r="H22">
        <v>45</v>
      </c>
      <c r="I22">
        <v>45</v>
      </c>
      <c r="J22">
        <v>46</v>
      </c>
      <c r="K22" s="1">
        <f>MAX(B22:J22)</f>
        <v>210</v>
      </c>
      <c r="L22" s="1">
        <f>MIN(B22:J22)</f>
        <v>45</v>
      </c>
      <c r="M22" s="2">
        <f>AVERAGE(B22:J22)</f>
        <v>86.555555555555557</v>
      </c>
      <c r="N22" s="2">
        <f>_xlfn.STDEV.S(B22:J22)</f>
        <v>61.398516087750664</v>
      </c>
      <c r="O22">
        <f>MAX(H21:J23)</f>
        <v>63</v>
      </c>
      <c r="P22">
        <f>MIN(H21:J23)</f>
        <v>45</v>
      </c>
      <c r="Q22" s="2">
        <f>AVERAGE(H21:J23)</f>
        <v>51.888888888888886</v>
      </c>
      <c r="R22" s="2">
        <f>_xlfn.STDEV.S(H21:J23)</f>
        <v>7.8651834759979575</v>
      </c>
    </row>
    <row r="23" spans="1:18" ht="16.5">
      <c r="A23" t="s">
        <v>8</v>
      </c>
      <c r="B23">
        <v>139</v>
      </c>
      <c r="C23">
        <v>142</v>
      </c>
      <c r="D23">
        <v>150</v>
      </c>
      <c r="E23">
        <v>65</v>
      </c>
      <c r="F23">
        <v>62</v>
      </c>
      <c r="G23">
        <v>78</v>
      </c>
      <c r="H23">
        <v>60</v>
      </c>
      <c r="I23">
        <v>63</v>
      </c>
      <c r="J23">
        <v>62</v>
      </c>
      <c r="K23" s="1">
        <f>MAX(B23:J23)</f>
        <v>150</v>
      </c>
      <c r="L23" s="1">
        <f>MIN(B23:J23)</f>
        <v>60</v>
      </c>
      <c r="M23" s="2">
        <f>AVERAGE(B23:J23)</f>
        <v>91.222222222222229</v>
      </c>
      <c r="N23" s="2">
        <f>_xlfn.STDEV.S(B23:J23)</f>
        <v>39.776807871477637</v>
      </c>
      <c r="Q23" s="2"/>
      <c r="R23" s="2"/>
    </row>
    <row r="24" spans="1:18">
      <c r="Q24" s="2"/>
      <c r="R24" s="2"/>
    </row>
    <row r="25" spans="1:18">
      <c r="A25" t="s">
        <v>47</v>
      </c>
      <c r="B25" t="s">
        <v>50</v>
      </c>
      <c r="C25" t="s">
        <v>51</v>
      </c>
      <c r="D25" t="s">
        <v>52</v>
      </c>
      <c r="E25" t="s">
        <v>39</v>
      </c>
      <c r="F25" t="s">
        <v>40</v>
      </c>
      <c r="G25" t="s">
        <v>41</v>
      </c>
      <c r="H25" t="s">
        <v>42</v>
      </c>
      <c r="I25" t="s">
        <v>43</v>
      </c>
      <c r="J25" t="s">
        <v>44</v>
      </c>
      <c r="K25" s="1" t="s">
        <v>54</v>
      </c>
      <c r="L25" s="1" t="s">
        <v>2</v>
      </c>
      <c r="M25" s="2" t="s">
        <v>55</v>
      </c>
      <c r="N25" s="2" t="s">
        <v>4</v>
      </c>
      <c r="O25" t="s">
        <v>62</v>
      </c>
      <c r="P25" t="s">
        <v>63</v>
      </c>
      <c r="Q25" s="2" t="s">
        <v>64</v>
      </c>
      <c r="R25" s="2" t="s">
        <v>65</v>
      </c>
    </row>
    <row r="26" spans="1:18" ht="16.5">
      <c r="A26" t="s">
        <v>5</v>
      </c>
      <c r="B26">
        <v>164</v>
      </c>
      <c r="C26">
        <v>235</v>
      </c>
      <c r="D26">
        <v>187</v>
      </c>
      <c r="E26">
        <v>71</v>
      </c>
      <c r="F26">
        <v>112</v>
      </c>
      <c r="G26">
        <v>86</v>
      </c>
      <c r="H26">
        <v>128</v>
      </c>
      <c r="I26">
        <v>100</v>
      </c>
      <c r="J26">
        <v>95</v>
      </c>
      <c r="K26" s="1">
        <f>MAX(B26:J26)</f>
        <v>235</v>
      </c>
      <c r="L26" s="1">
        <f>MIN(B26:J26)</f>
        <v>71</v>
      </c>
      <c r="M26" s="2">
        <f>AVERAGE(B26:J26)</f>
        <v>130.88888888888889</v>
      </c>
      <c r="N26" s="2">
        <f>_xlfn.STDEV.S(B26:J26)</f>
        <v>53.959346837328468</v>
      </c>
      <c r="O26">
        <f>MAX(B27:D29)</f>
        <v>193</v>
      </c>
      <c r="P26">
        <f>MIN(B27:D29)</f>
        <v>121</v>
      </c>
      <c r="Q26" s="2">
        <f>AVERAGE(B27:D29)</f>
        <v>143.22222222222223</v>
      </c>
      <c r="R26" s="2">
        <f>_xlfn.STDEV.S(B27:D29)</f>
        <v>23.031379560166283</v>
      </c>
    </row>
    <row r="27" spans="1:18" ht="16.5">
      <c r="A27" t="s">
        <v>6</v>
      </c>
      <c r="B27">
        <v>146</v>
      </c>
      <c r="C27">
        <v>193</v>
      </c>
      <c r="D27">
        <v>139</v>
      </c>
      <c r="E27">
        <v>51</v>
      </c>
      <c r="F27">
        <v>82</v>
      </c>
      <c r="G27">
        <v>47</v>
      </c>
      <c r="H27">
        <v>92</v>
      </c>
      <c r="I27">
        <v>86</v>
      </c>
      <c r="J27">
        <v>61</v>
      </c>
      <c r="K27" s="1">
        <f>MAX(B27:J27)</f>
        <v>193</v>
      </c>
      <c r="L27" s="1">
        <f>MIN(B27:J27)</f>
        <v>47</v>
      </c>
      <c r="M27" s="2">
        <f>AVERAGE(B27:J27)</f>
        <v>99.666666666666671</v>
      </c>
      <c r="N27" s="2">
        <f>_xlfn.STDEV.S(B27:J27)</f>
        <v>49.497474683058329</v>
      </c>
      <c r="O27">
        <f>MAX(E27:G29)</f>
        <v>82</v>
      </c>
      <c r="P27">
        <f>MIN(E27:G29)</f>
        <v>36</v>
      </c>
      <c r="Q27" s="2">
        <f>AVERAGE(E27:G29)</f>
        <v>47.333333333333336</v>
      </c>
      <c r="R27" s="2">
        <f>_xlfn.STDEV.S(E27:G29)</f>
        <v>13.784048752090222</v>
      </c>
    </row>
    <row r="28" spans="1:18" ht="16.5">
      <c r="A28" t="s">
        <v>7</v>
      </c>
      <c r="B28">
        <v>128</v>
      </c>
      <c r="C28">
        <v>161</v>
      </c>
      <c r="D28">
        <v>121</v>
      </c>
      <c r="E28">
        <v>40</v>
      </c>
      <c r="F28">
        <v>41</v>
      </c>
      <c r="G28">
        <v>36</v>
      </c>
      <c r="H28">
        <v>80</v>
      </c>
      <c r="I28">
        <v>85</v>
      </c>
      <c r="J28">
        <v>52</v>
      </c>
      <c r="K28" s="1">
        <f>MAX(B28:J28)</f>
        <v>161</v>
      </c>
      <c r="L28" s="1">
        <f>MIN(B28:J28)</f>
        <v>36</v>
      </c>
      <c r="M28" s="2">
        <f>AVERAGE(B28:J28)</f>
        <v>82.666666666666671</v>
      </c>
      <c r="N28" s="2">
        <f>_xlfn.STDEV.S(B28:J28)</f>
        <v>45.205088209182826</v>
      </c>
      <c r="O28">
        <f>MAX(H27:J29)</f>
        <v>92</v>
      </c>
      <c r="P28">
        <f>MIN(H27:J29)</f>
        <v>52</v>
      </c>
      <c r="Q28" s="2">
        <f>AVERAGE(H27:J29)</f>
        <v>74.111111111111114</v>
      </c>
      <c r="R28" s="2">
        <f>_xlfn.STDEV.S(H27:J29)</f>
        <v>15.854371987281972</v>
      </c>
    </row>
    <row r="29" spans="1:18" ht="16.5">
      <c r="A29" t="s">
        <v>8</v>
      </c>
      <c r="B29">
        <v>129</v>
      </c>
      <c r="C29">
        <v>150</v>
      </c>
      <c r="D29">
        <v>122</v>
      </c>
      <c r="E29">
        <v>46</v>
      </c>
      <c r="F29">
        <v>44</v>
      </c>
      <c r="G29">
        <v>39</v>
      </c>
      <c r="H29">
        <v>90</v>
      </c>
      <c r="I29">
        <v>68</v>
      </c>
      <c r="J29">
        <v>53</v>
      </c>
      <c r="K29" s="1">
        <f>MAX(B29:J29)</f>
        <v>150</v>
      </c>
      <c r="L29" s="1">
        <f>MIN(B29:J29)</f>
        <v>39</v>
      </c>
      <c r="M29" s="2">
        <f>AVERAGE(B29:J29)</f>
        <v>82.333333333333329</v>
      </c>
      <c r="N29" s="2">
        <f>_xlfn.STDEV.S(B29:J29)</f>
        <v>42.014878317091437</v>
      </c>
      <c r="Q29" s="2"/>
      <c r="R29" s="2"/>
    </row>
    <row r="30" spans="1:18">
      <c r="Q30" s="2"/>
      <c r="R30" s="2"/>
    </row>
    <row r="31" spans="1:18">
      <c r="A31" t="s">
        <v>48</v>
      </c>
      <c r="B31" t="s">
        <v>50</v>
      </c>
      <c r="C31" t="s">
        <v>51</v>
      </c>
      <c r="D31" t="s">
        <v>52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 t="s">
        <v>44</v>
      </c>
      <c r="K31" s="1" t="s">
        <v>54</v>
      </c>
      <c r="L31" s="1" t="s">
        <v>2</v>
      </c>
      <c r="M31" s="2" t="s">
        <v>55</v>
      </c>
      <c r="N31" s="2" t="s">
        <v>4</v>
      </c>
      <c r="O31" t="s">
        <v>62</v>
      </c>
      <c r="P31" t="s">
        <v>63</v>
      </c>
      <c r="Q31" s="2" t="s">
        <v>64</v>
      </c>
      <c r="R31" s="2" t="s">
        <v>65</v>
      </c>
    </row>
    <row r="32" spans="1:18" ht="16.5">
      <c r="A32" t="s">
        <v>5</v>
      </c>
      <c r="B32" s="3">
        <v>164</v>
      </c>
      <c r="C32" s="3">
        <v>163</v>
      </c>
      <c r="D32" s="3">
        <v>175</v>
      </c>
      <c r="E32" s="3">
        <v>92</v>
      </c>
      <c r="F32" s="3">
        <v>89</v>
      </c>
      <c r="G32" s="3">
        <v>98</v>
      </c>
      <c r="H32" s="3">
        <v>91</v>
      </c>
      <c r="I32" s="3">
        <v>97</v>
      </c>
      <c r="J32" s="3">
        <v>107</v>
      </c>
      <c r="K32" s="1">
        <f>MAX(B32:J32)</f>
        <v>175</v>
      </c>
      <c r="L32" s="1">
        <f>MIN(B32:J32)</f>
        <v>89</v>
      </c>
      <c r="M32" s="2">
        <f>AVERAGE(B32:J32)</f>
        <v>119.55555555555556</v>
      </c>
      <c r="N32" s="2">
        <f>_xlfn.STDEV.S(B32:J32)</f>
        <v>36.359699913197545</v>
      </c>
      <c r="O32">
        <f>MAX(B33:D35)</f>
        <v>158</v>
      </c>
      <c r="P32">
        <f>MIN(B33:D35)</f>
        <v>119</v>
      </c>
      <c r="Q32" s="2">
        <f>AVERAGE(B33:D35)</f>
        <v>143.44444444444446</v>
      </c>
      <c r="R32" s="2">
        <f>_xlfn.STDEV.S(B33:D35)</f>
        <v>17.65014951148509</v>
      </c>
    </row>
    <row r="33" spans="1:18" ht="16.5">
      <c r="A33" t="s">
        <v>6</v>
      </c>
      <c r="B33" s="3">
        <v>156</v>
      </c>
      <c r="C33" s="3">
        <v>154</v>
      </c>
      <c r="D33" s="3">
        <v>119</v>
      </c>
      <c r="E33" s="3">
        <v>43</v>
      </c>
      <c r="F33" s="3">
        <v>69</v>
      </c>
      <c r="G33" s="3">
        <v>55</v>
      </c>
      <c r="H33" s="3">
        <v>43</v>
      </c>
      <c r="I33" s="3">
        <v>66</v>
      </c>
      <c r="J33" s="3">
        <v>78</v>
      </c>
      <c r="K33" s="1">
        <f>MAX(B33:J33)</f>
        <v>156</v>
      </c>
      <c r="L33" s="1">
        <f>MIN(B33:J33)</f>
        <v>43</v>
      </c>
      <c r="M33" s="2">
        <f>AVERAGE(B33:J33)</f>
        <v>87</v>
      </c>
      <c r="N33" s="2">
        <f>_xlfn.STDEV.S(B33:J33)</f>
        <v>44.743714642394188</v>
      </c>
      <c r="O33">
        <f>MAX(E33:G35)</f>
        <v>69</v>
      </c>
      <c r="P33">
        <f>MIN(E33:G35)</f>
        <v>43</v>
      </c>
      <c r="Q33" s="2">
        <f>AVERAGE(E33:G35)</f>
        <v>55.333333333333336</v>
      </c>
      <c r="R33" s="2">
        <f>_xlfn.STDEV.S(E33:G35)</f>
        <v>10.428326807307105</v>
      </c>
    </row>
    <row r="34" spans="1:18" ht="16.5">
      <c r="A34" t="s">
        <v>7</v>
      </c>
      <c r="B34" s="3">
        <v>158</v>
      </c>
      <c r="C34" s="3">
        <v>154</v>
      </c>
      <c r="D34" s="3">
        <v>122</v>
      </c>
      <c r="E34" s="3">
        <v>44</v>
      </c>
      <c r="F34" s="3">
        <v>67</v>
      </c>
      <c r="G34" s="3">
        <v>55</v>
      </c>
      <c r="H34" s="3">
        <v>43</v>
      </c>
      <c r="I34" s="3">
        <v>68</v>
      </c>
      <c r="J34" s="3">
        <v>80</v>
      </c>
      <c r="K34" s="1">
        <f>MAX(B34:J34)</f>
        <v>158</v>
      </c>
      <c r="L34" s="1">
        <f>MIN(B34:J34)</f>
        <v>43</v>
      </c>
      <c r="M34" s="2">
        <f>AVERAGE(B34:J34)</f>
        <v>87.888888888888886</v>
      </c>
      <c r="N34" s="2">
        <f>_xlfn.STDEV.S(B34:J34)</f>
        <v>45.231196215787961</v>
      </c>
      <c r="O34">
        <f>MAX(H33:J35)</f>
        <v>80</v>
      </c>
      <c r="P34">
        <f>MIN(H33:J35)</f>
        <v>43</v>
      </c>
      <c r="Q34" s="2">
        <f>AVERAGE(H33:J35)</f>
        <v>63.222222222222221</v>
      </c>
      <c r="R34" s="2">
        <f>_xlfn.STDEV.S(H33:J35)</f>
        <v>15.896365762162254</v>
      </c>
    </row>
    <row r="35" spans="1:18" ht="16.5">
      <c r="A35" t="s">
        <v>8</v>
      </c>
      <c r="B35" s="3">
        <v>155</v>
      </c>
      <c r="C35" s="3">
        <v>154</v>
      </c>
      <c r="D35" s="3">
        <v>119</v>
      </c>
      <c r="E35" s="3">
        <v>44</v>
      </c>
      <c r="F35" s="3">
        <v>67</v>
      </c>
      <c r="G35" s="3">
        <v>54</v>
      </c>
      <c r="H35" s="3">
        <v>43</v>
      </c>
      <c r="I35" s="3">
        <v>70</v>
      </c>
      <c r="J35" s="3">
        <v>78</v>
      </c>
      <c r="K35" s="1">
        <f>MAX(B35:J35)</f>
        <v>155</v>
      </c>
      <c r="L35" s="1">
        <f>MIN(B35:J35)</f>
        <v>43</v>
      </c>
      <c r="M35" s="2">
        <f>AVERAGE(B35:J35)</f>
        <v>87.111111111111114</v>
      </c>
      <c r="N35" s="2">
        <f>_xlfn.STDEV.S(B35:J35)</f>
        <v>44.414086854410407</v>
      </c>
      <c r="Q35" s="2"/>
      <c r="R35" s="2"/>
    </row>
    <row r="37" spans="1:18">
      <c r="A37" t="s">
        <v>83</v>
      </c>
      <c r="B37" t="s">
        <v>62</v>
      </c>
      <c r="C37" t="s">
        <v>63</v>
      </c>
      <c r="D37" t="s">
        <v>64</v>
      </c>
      <c r="E37" t="s">
        <v>65</v>
      </c>
    </row>
    <row r="38" spans="1:18">
      <c r="A38" t="s">
        <v>69</v>
      </c>
      <c r="B38">
        <f>O14</f>
        <v>197</v>
      </c>
      <c r="C38">
        <f t="shared" ref="C38:E38" si="0">P14</f>
        <v>135</v>
      </c>
      <c r="D38" s="2">
        <f t="shared" si="0"/>
        <v>156.77777777777777</v>
      </c>
      <c r="E38" s="2">
        <f t="shared" si="0"/>
        <v>21.896219866553341</v>
      </c>
    </row>
    <row r="39" spans="1:18">
      <c r="A39" t="s">
        <v>70</v>
      </c>
      <c r="B39">
        <f>O20</f>
        <v>210</v>
      </c>
      <c r="C39">
        <f t="shared" ref="C39:E39" si="1">P20</f>
        <v>139</v>
      </c>
      <c r="D39" s="2">
        <f t="shared" si="1"/>
        <v>151.55555555555554</v>
      </c>
      <c r="E39" s="2">
        <f t="shared" si="1"/>
        <v>22.550560475912288</v>
      </c>
    </row>
    <row r="40" spans="1:18">
      <c r="A40" t="s">
        <v>71</v>
      </c>
      <c r="B40">
        <f>O26</f>
        <v>193</v>
      </c>
      <c r="C40">
        <f t="shared" ref="C40:E40" si="2">P26</f>
        <v>121</v>
      </c>
      <c r="D40" s="2">
        <f t="shared" si="2"/>
        <v>143.22222222222223</v>
      </c>
      <c r="E40" s="2">
        <f t="shared" si="2"/>
        <v>23.031379560166283</v>
      </c>
    </row>
    <row r="41" spans="1:18">
      <c r="A41" t="s">
        <v>72</v>
      </c>
      <c r="B41">
        <f>O32</f>
        <v>158</v>
      </c>
      <c r="C41">
        <f t="shared" ref="C41:E41" si="3">P32</f>
        <v>119</v>
      </c>
      <c r="D41" s="2">
        <f t="shared" si="3"/>
        <v>143.44444444444446</v>
      </c>
      <c r="E41" s="2">
        <f t="shared" si="3"/>
        <v>17.65014951148509</v>
      </c>
    </row>
    <row r="42" spans="1:18">
      <c r="A42" t="s">
        <v>84</v>
      </c>
      <c r="B42" t="s">
        <v>62</v>
      </c>
      <c r="C42" t="s">
        <v>63</v>
      </c>
      <c r="D42" t="s">
        <v>64</v>
      </c>
      <c r="E42" t="s">
        <v>65</v>
      </c>
    </row>
    <row r="43" spans="1:18">
      <c r="A43" t="s">
        <v>69</v>
      </c>
      <c r="B43">
        <f>O15</f>
        <v>106</v>
      </c>
      <c r="C43">
        <f>P15</f>
        <v>66</v>
      </c>
      <c r="D43" s="2">
        <f>Q15</f>
        <v>78.888888888888886</v>
      </c>
      <c r="E43" s="2">
        <f>R15</f>
        <v>14.172547798864935</v>
      </c>
    </row>
    <row r="44" spans="1:18">
      <c r="A44" t="s">
        <v>70</v>
      </c>
      <c r="B44">
        <f>O21</f>
        <v>78</v>
      </c>
      <c r="C44">
        <f>P21</f>
        <v>45</v>
      </c>
      <c r="D44" s="2">
        <f>Q21</f>
        <v>56.333333333333336</v>
      </c>
      <c r="E44" s="2">
        <f>R21</f>
        <v>10.908712114635714</v>
      </c>
    </row>
    <row r="45" spans="1:18">
      <c r="A45" t="s">
        <v>71</v>
      </c>
      <c r="B45">
        <f>O27</f>
        <v>82</v>
      </c>
      <c r="C45">
        <f>P27</f>
        <v>36</v>
      </c>
      <c r="D45" s="2">
        <f>Q27</f>
        <v>47.333333333333336</v>
      </c>
      <c r="E45" s="2">
        <f>R27</f>
        <v>13.784048752090222</v>
      </c>
    </row>
    <row r="46" spans="1:18">
      <c r="A46" t="s">
        <v>72</v>
      </c>
      <c r="B46">
        <f>O33</f>
        <v>69</v>
      </c>
      <c r="C46">
        <f>P33</f>
        <v>43</v>
      </c>
      <c r="D46" s="2">
        <f>Q33</f>
        <v>55.333333333333336</v>
      </c>
      <c r="E46" s="2">
        <f>R33</f>
        <v>10.428326807307105</v>
      </c>
    </row>
    <row r="47" spans="1:18">
      <c r="A47" t="s">
        <v>85</v>
      </c>
      <c r="B47" t="s">
        <v>62</v>
      </c>
      <c r="C47" t="s">
        <v>63</v>
      </c>
      <c r="D47" t="s">
        <v>64</v>
      </c>
      <c r="E47" t="s">
        <v>65</v>
      </c>
    </row>
    <row r="48" spans="1:18">
      <c r="A48" t="s">
        <v>69</v>
      </c>
      <c r="B48">
        <f>O16</f>
        <v>91</v>
      </c>
      <c r="C48">
        <f>P16</f>
        <v>70</v>
      </c>
      <c r="D48" s="2">
        <f>Q16</f>
        <v>75.888888888888886</v>
      </c>
      <c r="E48" s="2">
        <f>R16</f>
        <v>6.4700163145938907</v>
      </c>
    </row>
    <row r="49" spans="1:5">
      <c r="A49" t="s">
        <v>70</v>
      </c>
      <c r="B49">
        <f>O22</f>
        <v>63</v>
      </c>
      <c r="C49">
        <f>P22</f>
        <v>45</v>
      </c>
      <c r="D49" s="2">
        <f>Q22</f>
        <v>51.888888888888886</v>
      </c>
      <c r="E49" s="2">
        <f>R22</f>
        <v>7.8651834759979575</v>
      </c>
    </row>
    <row r="50" spans="1:5">
      <c r="A50" t="s">
        <v>71</v>
      </c>
      <c r="B50">
        <f>O28</f>
        <v>92</v>
      </c>
      <c r="C50">
        <f>P28</f>
        <v>52</v>
      </c>
      <c r="D50" s="2">
        <f>Q28</f>
        <v>74.111111111111114</v>
      </c>
      <c r="E50" s="2">
        <f>R28</f>
        <v>15.854371987281972</v>
      </c>
    </row>
    <row r="51" spans="1:5">
      <c r="A51" t="s">
        <v>72</v>
      </c>
      <c r="B51">
        <f>O34</f>
        <v>80</v>
      </c>
      <c r="C51">
        <f>P34</f>
        <v>43</v>
      </c>
      <c r="D51" s="2">
        <f>Q34</f>
        <v>63.222222222222221</v>
      </c>
      <c r="E51" s="2">
        <f>R34</f>
        <v>15.896365762162254</v>
      </c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4"/>
  <sheetViews>
    <sheetView workbookViewId="0">
      <selection activeCell="K20" sqref="K20"/>
    </sheetView>
  </sheetViews>
  <sheetFormatPr defaultRowHeight="14.25"/>
  <cols>
    <col min="1" max="1" width="12.5" bestFit="1" customWidth="1"/>
    <col min="2" max="3" width="6.5" bestFit="1" customWidth="1"/>
    <col min="4" max="4" width="9.625" bestFit="1" customWidth="1"/>
    <col min="5" max="5" width="8.625" bestFit="1" customWidth="1"/>
  </cols>
  <sheetData>
    <row r="2" spans="1:18">
      <c r="A2" t="s">
        <v>78</v>
      </c>
      <c r="B2" t="s">
        <v>79</v>
      </c>
      <c r="C2" t="s">
        <v>80</v>
      </c>
      <c r="D2" t="s">
        <v>81</v>
      </c>
      <c r="E2" t="s">
        <v>82</v>
      </c>
    </row>
    <row r="3" spans="1:18">
      <c r="A3" t="s">
        <v>66</v>
      </c>
      <c r="B3">
        <f>MAX(reptest2!B38,reptest3!B38,reptest4!B38)</f>
        <v>28270</v>
      </c>
      <c r="C3">
        <f>MIN(reptest2!C38,reptest3!C38,reptest4!C38)</f>
        <v>1197</v>
      </c>
      <c r="D3" s="2">
        <f>AVERAGE(reptest2!D38,reptest3!D38,reptest4!D38)</f>
        <v>8121.5777777777776</v>
      </c>
      <c r="E3" s="2">
        <f>STDEV(reptest2!B3:K5,reptest3!B3:K5,reptest4!B3:K5)</f>
        <v>6682.4171751598551</v>
      </c>
    </row>
    <row r="4" spans="1:18">
      <c r="A4" t="s">
        <v>68</v>
      </c>
      <c r="B4">
        <f>MAX(reptest2!B39,reptest3!B39,reptest4!B39,)</f>
        <v>2497</v>
      </c>
      <c r="C4">
        <f>MIN(reptest2!C39,reptest3!C39,reptest4!C39)</f>
        <v>0</v>
      </c>
      <c r="D4" s="2">
        <f>AVERAGE(reptest2!D39,reptest3!D39,reptest4!D39)</f>
        <v>992.91111111111115</v>
      </c>
      <c r="E4" s="2">
        <f>_xlfn.STDEV.S(reptest2!B9:K11,reptest3!B9:K11,reptest4!B9:K11)</f>
        <v>859.74410413462977</v>
      </c>
    </row>
    <row r="5" spans="1:18">
      <c r="A5" t="s">
        <v>69</v>
      </c>
      <c r="B5">
        <f>MAX(reptest2!B40,reptest3!B40,reptest4!B40)</f>
        <v>34</v>
      </c>
      <c r="C5">
        <f>MIN(reptest2!C40,reptest3!C40,reptest4!C40)</f>
        <v>7</v>
      </c>
      <c r="D5" s="2">
        <f>AVERAGE(reptest2!D40,reptest3!D40,reptest4!D40)</f>
        <v>13.477777777777776</v>
      </c>
      <c r="E5" s="2">
        <f>_xlfn.STDEV.S(reptest2!B15:K17,reptest3!B15:K17,reptest4!B15:K17)</f>
        <v>6.1227660962316337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t="s">
        <v>70</v>
      </c>
      <c r="B6">
        <f>MAX(reptest2!B41,reptest3!B41,reptest4!B41)</f>
        <v>29</v>
      </c>
      <c r="C6">
        <f>MIN(reptest2!C41,reptest3!C41,reptest4!C41)</f>
        <v>10</v>
      </c>
      <c r="D6" s="2">
        <f>AVERAGE(reptest2!D41,reptest3!D41,reptest4!D41)</f>
        <v>15.300000000000002</v>
      </c>
      <c r="E6" s="2">
        <f>_xlfn.STDEV.S(reptest2!B21:K23,reptest3!B21:K23,reptest4!B21:K23)</f>
        <v>3.1567655185847836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t="s">
        <v>71</v>
      </c>
      <c r="B7">
        <f>MAX(reptest2!B42,reptest3!B42,reptest4!B42)</f>
        <v>39</v>
      </c>
      <c r="C7">
        <f>MIN(reptest2!C42,reptest3!C42,reptest4!C42)</f>
        <v>5</v>
      </c>
      <c r="D7" s="2">
        <f>AVERAGE(reptest2!D42,reptest3!D42,reptest4!D42)</f>
        <v>11.933333333333332</v>
      </c>
      <c r="E7" s="2">
        <f>_xlfn.STDEV.S(reptest2!B27:K29,reptest3!B27:K29,reptest4!B27:K29)</f>
        <v>6.0071118899540208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t="s">
        <v>72</v>
      </c>
      <c r="B8">
        <f>MAX(reptest2!B43,reptest3!B43,reptest4!B43)</f>
        <v>14</v>
      </c>
      <c r="C8">
        <f>MIN(reptest2!C43,reptest3!C43,reptest4!C43)</f>
        <v>3</v>
      </c>
      <c r="D8" s="2">
        <f>AVERAGE(reptest2!D43,reptest3!D43,reptest4!D43)</f>
        <v>7.0555555555555562</v>
      </c>
      <c r="E8" s="2">
        <f>_xlfn.STDEV.S(reptest2!B33:K35,reptest3!B33:K35,reptest4!B33:K35)</f>
        <v>2.9427538547571208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8:18"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8:18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8:18"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8:18"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8:18"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8:18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8:18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8:18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8:18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8:18"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8:18"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8:18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8:18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8:18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8:18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8:18"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8:18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8:18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8:18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8:18"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8:18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8:18"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8:18"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8:18"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8:18"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8:18"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8:18"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8:18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8:18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8:18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8:18"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8:18"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8:18"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8:18"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8:18"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8:18"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8:18"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8:18"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</sheetData>
  <phoneticPr fontId="15" type="noConversion"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reptest1</vt:lpstr>
      <vt:lpstr>reptest2</vt:lpstr>
      <vt:lpstr>reptest3</vt:lpstr>
      <vt:lpstr>reptest4</vt:lpstr>
      <vt:lpstr>reptest5</vt:lpstr>
      <vt:lpstr>reptest6</vt:lpstr>
      <vt:lpstr>reptest7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박성민</dc:creator>
  <cp:lastModifiedBy>박성민</cp:lastModifiedBy>
  <cp:revision>7</cp:revision>
  <dcterms:created xsi:type="dcterms:W3CDTF">2019-05-06T15:29:29Z</dcterms:created>
  <dcterms:modified xsi:type="dcterms:W3CDTF">2019-05-10T06:37:15Z</dcterms:modified>
</cp:coreProperties>
</file>