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drawings/drawing2.xml" ContentType="application/vnd.openxmlformats-officedocument.drawing+xml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5sem\МООиАИ\LR\"/>
    </mc:Choice>
  </mc:AlternateContent>
  <bookViews>
    <workbookView xWindow="-120" yWindow="336" windowWidth="29040" windowHeight="15996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E40" i="1"/>
  <c r="D40" i="1"/>
  <c r="C40" i="1"/>
  <c r="B40" i="1"/>
  <c r="E39" i="1"/>
  <c r="D39" i="1"/>
  <c r="C39" i="1"/>
  <c r="B39" i="1"/>
  <c r="E38" i="1"/>
  <c r="D38" i="1"/>
  <c r="C38" i="1"/>
  <c r="B38" i="1"/>
  <c r="B41" i="1" s="1"/>
  <c r="M31" i="1"/>
  <c r="M34" i="1" s="1"/>
  <c r="N31" i="1"/>
  <c r="O31" i="1"/>
  <c r="N34" i="1"/>
  <c r="O34" i="1"/>
  <c r="M35" i="1"/>
  <c r="N35" i="1"/>
  <c r="O35" i="1"/>
  <c r="M36" i="1"/>
  <c r="N36" i="1"/>
  <c r="O36" i="1"/>
  <c r="U20" i="1"/>
  <c r="U19" i="1"/>
  <c r="U18" i="1"/>
  <c r="M23" i="1"/>
  <c r="R20" i="1" s="1"/>
  <c r="S10" i="1"/>
  <c r="S9" i="1"/>
  <c r="S8" i="1"/>
  <c r="P31" i="1"/>
  <c r="P34" i="1" s="1"/>
  <c r="Q20" i="1"/>
  <c r="R19" i="1"/>
  <c r="Q19" i="1"/>
  <c r="R18" i="1"/>
  <c r="Q18" i="1"/>
  <c r="Q10" i="1"/>
  <c r="Q9" i="1"/>
  <c r="Q8" i="1"/>
  <c r="C41" i="1" l="1"/>
  <c r="D41" i="1"/>
  <c r="E41" i="1"/>
  <c r="H40" i="1" s="1"/>
  <c r="S18" i="1"/>
  <c r="Q34" i="1"/>
  <c r="S19" i="1"/>
  <c r="S20" i="1"/>
  <c r="Q11" i="1"/>
  <c r="R8" i="1" s="1"/>
  <c r="S21" i="1"/>
  <c r="T19" i="1" s="1"/>
  <c r="P36" i="1"/>
  <c r="P35" i="1"/>
  <c r="N1" i="3"/>
  <c r="J5" i="3"/>
  <c r="I5" i="3"/>
  <c r="H5" i="3"/>
  <c r="G5" i="3"/>
  <c r="J4" i="3"/>
  <c r="I4" i="3"/>
  <c r="H4" i="3"/>
  <c r="G4" i="3"/>
  <c r="G6" i="3" s="1"/>
  <c r="L8" i="3" s="1"/>
  <c r="J3" i="3"/>
  <c r="J6" i="3" s="1"/>
  <c r="I3" i="3"/>
  <c r="I6" i="3" s="1"/>
  <c r="H3" i="3"/>
  <c r="H6" i="3" s="1"/>
  <c r="L5" i="3" s="1"/>
  <c r="G3" i="3"/>
  <c r="E20" i="1"/>
  <c r="E21" i="1"/>
  <c r="E22" i="1"/>
  <c r="E19" i="1"/>
  <c r="D19" i="1"/>
  <c r="D20" i="1"/>
  <c r="H20" i="1" s="1"/>
  <c r="D21" i="1"/>
  <c r="D22" i="1"/>
  <c r="C20" i="1"/>
  <c r="C21" i="1"/>
  <c r="C22" i="1"/>
  <c r="C19" i="1"/>
  <c r="H19" i="1" s="1"/>
  <c r="H37" i="1" l="1"/>
  <c r="T20" i="1"/>
  <c r="H22" i="1"/>
  <c r="R10" i="1"/>
  <c r="R9" i="1"/>
  <c r="T18" i="1"/>
  <c r="H21" i="1"/>
  <c r="H23" i="1"/>
  <c r="Q35" i="1"/>
  <c r="Q36" i="1"/>
  <c r="Q37" i="1" l="1"/>
  <c r="R34" i="1" s="1"/>
  <c r="S34" i="1" s="1"/>
  <c r="R35" i="1" l="1"/>
  <c r="S35" i="1" s="1"/>
  <c r="R36" i="1"/>
  <c r="S36" i="1" s="1"/>
</calcChain>
</file>

<file path=xl/sharedStrings.xml><?xml version="1.0" encoding="utf-8"?>
<sst xmlns="http://schemas.openxmlformats.org/spreadsheetml/2006/main" count="84" uniqueCount="53">
  <si>
    <r>
      <t>П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</si>
  <si>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П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</si>
  <si>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П</t>
    </r>
    <r>
      <rPr>
        <vertAlign val="subscript"/>
        <sz val="14"/>
        <color theme="1"/>
        <rFont val="Times New Roman"/>
        <family val="1"/>
        <charset val="204"/>
      </rPr>
      <t>3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</si>
  <si>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</si>
  <si>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</si>
  <si>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3</t>
    </r>
  </si>
  <si>
    <r>
      <t>А</t>
    </r>
    <r>
      <rPr>
        <vertAlign val="subscript"/>
        <sz val="14"/>
        <color theme="1"/>
        <rFont val="Times New Roman"/>
        <family val="1"/>
        <charset val="204"/>
      </rPr>
      <t>4</t>
    </r>
  </si>
  <si>
    <t>q1</t>
  </si>
  <si>
    <t>q2</t>
  </si>
  <si>
    <t>q3</t>
  </si>
  <si>
    <t>αi1</t>
  </si>
  <si>
    <t>αi2</t>
  </si>
  <si>
    <t>αi3</t>
  </si>
  <si>
    <t>αi4</t>
  </si>
  <si>
    <t>α1</t>
  </si>
  <si>
    <t>α2</t>
  </si>
  <si>
    <t>α3</t>
  </si>
  <si>
    <t>α4</t>
  </si>
  <si>
    <t>αmax</t>
  </si>
  <si>
    <t>Стратегии</t>
  </si>
  <si>
    <r>
      <t>А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</si>
  <si>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А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</si>
  <si>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А</t>
    </r>
    <r>
      <rPr>
        <vertAlign val="subscript"/>
        <sz val="14"/>
        <color theme="1"/>
        <rFont val="Times New Roman"/>
        <family val="1"/>
        <charset val="204"/>
      </rPr>
      <t>3</t>
    </r>
  </si>
  <si>
    <t>S1</t>
  </si>
  <si>
    <t>S2</t>
  </si>
  <si>
    <t>S=S1+S2</t>
  </si>
  <si>
    <t>№1</t>
  </si>
  <si>
    <t>Критерий Вальда</t>
  </si>
  <si>
    <t>Мин</t>
  </si>
  <si>
    <t>Выигрыш</t>
  </si>
  <si>
    <t>№2</t>
  </si>
  <si>
    <t>Критерий Гурвица</t>
  </si>
  <si>
    <t>Покупательский спрос</t>
  </si>
  <si>
    <t>λ</t>
  </si>
  <si>
    <t>1-λ</t>
  </si>
  <si>
    <t>№3</t>
  </si>
  <si>
    <t>Критерий Сэвиджа</t>
  </si>
  <si>
    <t>β</t>
  </si>
  <si>
    <t>MAX</t>
  </si>
  <si>
    <t>Риск</t>
  </si>
  <si>
    <t>q4</t>
  </si>
  <si>
    <t>C</t>
  </si>
  <si>
    <t>α</t>
  </si>
  <si>
    <t>максимальное среднее значение выигрыша/критерий оптимизации ожидаемого значения</t>
  </si>
  <si>
    <t>Затраты на проведение эксперимента для выяснения условий</t>
  </si>
  <si>
    <t>гипотетический средний выигрыш, если истинное состояние природы неизвестно</t>
  </si>
  <si>
    <t>средний выигрыш игрока если эксперемент не проводился</t>
  </si>
  <si>
    <t>среднее значение (математическое ожидание) выигрыша, которое игрок стремится максимизировать</t>
  </si>
  <si>
    <t>А. Игры с природой в условиях риска</t>
  </si>
  <si>
    <t>вероятности состояний природы</t>
  </si>
  <si>
    <t>оптимальной рекомендуется выбирать ту стратегию, которая гарантирует в наихудших условиях максимальный выигрыш</t>
  </si>
  <si>
    <t>Критерий Вальда базируется на принципе наибольшей осторожности и использует выбор наилучших из наихудших стратегий</t>
  </si>
  <si>
    <t>Критерий Сэвиджа использует матрицу рисков. Критерий Сэвиджа рекомендует выбирать ту стратегию, при которой в наихудших условиях величина риска принимает наименьшее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</si>
</sst>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justify" vertical="center"/>
    </xf>
    <xf numFmtId="0" fontId="2" fillId="0" borderId="0" xfId="0" applyFont="1" applyAlignment="1">
      <alignment horizontal="center" vertical="center" wrapText="1"/>
    </xf>
    <xf numFmtId="0" fontId="2" fillId="0" borderId="1" xfId="1" applyFont="1" applyBorder="1" applyAlignment="1">
      <alignment horizontal="justify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1" applyFont="1"/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0" fontId="0" fillId="0" borderId="15" xfId="0" applyBorder="1"/>
    <xf numFmtId="0" fontId="0" fillId="0" borderId="14" xfId="0" applyBorder="1"/>
    <xf numFmtId="0" fontId="0" fillId="0" borderId="5" xfId="0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3" xfId="0" applyBorder="1"/>
    <xf numFmtId="0" fontId="2" fillId="0" borderId="12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center" vertical="center" wrapText="1"/>
    </xf>
    <xf numFmtId="0" fontId="6" fillId="0" borderId="2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15" xfId="0" applyFont="1" applyBorder="1"/>
    <xf numFmtId="0" fontId="6" fillId="0" borderId="14" xfId="0" applyFont="1" applyBorder="1"/>
    <xf numFmtId="0" fontId="6" fillId="0" borderId="5" xfId="0" applyFont="1" applyBorder="1"/>
    <xf numFmtId="0" fontId="6" fillId="0" borderId="9" xfId="0" applyFont="1" applyBorder="1"/>
    <xf numFmtId="0" fontId="6" fillId="0" borderId="4" xfId="0" applyFont="1" applyBorder="1"/>
    <xf numFmtId="0" fontId="6" fillId="0" borderId="10" xfId="0" applyFont="1" applyBorder="1"/>
    <xf numFmtId="0" fontId="6" fillId="0" borderId="11" xfId="0" applyFont="1" applyBorder="1"/>
    <xf numFmtId="0" fontId="2" fillId="2" borderId="8" xfId="0" applyFont="1" applyFill="1" applyBorder="1" applyAlignment="1">
      <alignment vertical="top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6" fillId="2" borderId="2" xfId="0" applyFont="1" applyFill="1" applyBorder="1"/>
    <xf numFmtId="0" fontId="6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6" xfId="0" applyBorder="1"/>
    <xf numFmtId="0" fontId="6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wrapText="1"/>
    </xf>
    <xf numFmtId="0" fontId="0" fillId="0" borderId="18" xfId="0" applyBorder="1"/>
    <xf numFmtId="0" fontId="0" fillId="0" borderId="17" xfId="0" applyBorder="1"/>
    <xf numFmtId="0" fontId="0" fillId="0" borderId="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/>
    <xf numFmtId="0" fontId="8" fillId="0" borderId="0" xfId="0" applyFont="1"/>
    <xf numFmtId="0" fontId="2" fillId="3" borderId="0" xfId="0" applyFont="1" applyFill="1" applyBorder="1" applyAlignment="1">
      <alignment horizontal="center"/>
    </xf>
    <xf numFmtId="0" fontId="10" fillId="0" borderId="0" xfId="0" applyFont="1" applyAlignment="1">
      <alignment vertical="center" wrapText="1"/>
    </xf>
  </cellXfs>
  <cellStyles count="2">
    <cellStyle name="Normal 2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8069</xdr:colOff>
      <xdr:row>1</xdr:row>
      <xdr:rowOff>11206</xdr:rowOff>
    </xdr:from>
    <xdr:to>
      <xdr:col>8</xdr:col>
      <xdr:colOff>575933</xdr:colOff>
      <xdr:row>11</xdr:row>
      <xdr:rowOff>36220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187" y="235324"/>
          <a:ext cx="4803687" cy="216533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31326</xdr:colOff>
          <xdr:row>5</xdr:row>
          <xdr:rowOff>186266</xdr:rowOff>
        </xdr:from>
        <xdr:to>
          <xdr:col>12</xdr:col>
          <xdr:colOff>203200</xdr:colOff>
          <xdr:row>7</xdr:row>
          <xdr:rowOff>38759</xdr:rowOff>
        </xdr:to>
        <xdr:sp macro="" textlink="">
          <xdr:nvSpPr>
            <xdr:cNvPr id="4121" name="Object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6</xdr:row>
          <xdr:rowOff>0</xdr:rowOff>
        </xdr:from>
        <xdr:to>
          <xdr:col>13</xdr:col>
          <xdr:colOff>251460</xdr:colOff>
          <xdr:row>7</xdr:row>
          <xdr:rowOff>7620</xdr:rowOff>
        </xdr:to>
        <xdr:sp macro="" textlink="">
          <xdr:nvSpPr>
            <xdr:cNvPr id="4122" name="Object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6</xdr:row>
          <xdr:rowOff>0</xdr:rowOff>
        </xdr:from>
        <xdr:to>
          <xdr:col>14</xdr:col>
          <xdr:colOff>251460</xdr:colOff>
          <xdr:row>7</xdr:row>
          <xdr:rowOff>7620</xdr:rowOff>
        </xdr:to>
        <xdr:sp macro="" textlink="">
          <xdr:nvSpPr>
            <xdr:cNvPr id="4123" name="Object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6</xdr:row>
          <xdr:rowOff>0</xdr:rowOff>
        </xdr:from>
        <xdr:to>
          <xdr:col>15</xdr:col>
          <xdr:colOff>251460</xdr:colOff>
          <xdr:row>7</xdr:row>
          <xdr:rowOff>7620</xdr:rowOff>
        </xdr:to>
        <xdr:sp macro="" textlink="">
          <xdr:nvSpPr>
            <xdr:cNvPr id="4124" name="Object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16</xdr:row>
          <xdr:rowOff>0</xdr:rowOff>
        </xdr:from>
        <xdr:to>
          <xdr:col>12</xdr:col>
          <xdr:colOff>228600</xdr:colOff>
          <xdr:row>17</xdr:row>
          <xdr:rowOff>22860</xdr:rowOff>
        </xdr:to>
        <xdr:sp macro="" textlink="">
          <xdr:nvSpPr>
            <xdr:cNvPr id="4125" name="Object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16</xdr:row>
          <xdr:rowOff>0</xdr:rowOff>
        </xdr:from>
        <xdr:to>
          <xdr:col>13</xdr:col>
          <xdr:colOff>251460</xdr:colOff>
          <xdr:row>17</xdr:row>
          <xdr:rowOff>7620</xdr:rowOff>
        </xdr:to>
        <xdr:sp macro="" textlink="">
          <xdr:nvSpPr>
            <xdr:cNvPr id="4126" name="Object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16</xdr:row>
          <xdr:rowOff>0</xdr:rowOff>
        </xdr:from>
        <xdr:to>
          <xdr:col>14</xdr:col>
          <xdr:colOff>251460</xdr:colOff>
          <xdr:row>17</xdr:row>
          <xdr:rowOff>7620</xdr:rowOff>
        </xdr:to>
        <xdr:sp macro="" textlink="">
          <xdr:nvSpPr>
            <xdr:cNvPr id="4127" name="Object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16</xdr:row>
          <xdr:rowOff>0</xdr:rowOff>
        </xdr:from>
        <xdr:to>
          <xdr:col>15</xdr:col>
          <xdr:colOff>251460</xdr:colOff>
          <xdr:row>17</xdr:row>
          <xdr:rowOff>7620</xdr:rowOff>
        </xdr:to>
        <xdr:sp macro="" textlink="">
          <xdr:nvSpPr>
            <xdr:cNvPr id="4128" name="Object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26</xdr:row>
          <xdr:rowOff>0</xdr:rowOff>
        </xdr:from>
        <xdr:to>
          <xdr:col>12</xdr:col>
          <xdr:colOff>228600</xdr:colOff>
          <xdr:row>27</xdr:row>
          <xdr:rowOff>22860</xdr:rowOff>
        </xdr:to>
        <xdr:sp macro="" textlink="">
          <xdr:nvSpPr>
            <xdr:cNvPr id="4129" name="Object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26</xdr:row>
          <xdr:rowOff>0</xdr:rowOff>
        </xdr:from>
        <xdr:to>
          <xdr:col>13</xdr:col>
          <xdr:colOff>251460</xdr:colOff>
          <xdr:row>27</xdr:row>
          <xdr:rowOff>7620</xdr:rowOff>
        </xdr:to>
        <xdr:sp macro="" textlink="">
          <xdr:nvSpPr>
            <xdr:cNvPr id="4130" name="Object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26</xdr:row>
          <xdr:rowOff>0</xdr:rowOff>
        </xdr:from>
        <xdr:to>
          <xdr:col>14</xdr:col>
          <xdr:colOff>251460</xdr:colOff>
          <xdr:row>27</xdr:row>
          <xdr:rowOff>7620</xdr:rowOff>
        </xdr:to>
        <xdr:sp macro="" textlink="">
          <xdr:nvSpPr>
            <xdr:cNvPr id="4131" name="Object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26</xdr:row>
          <xdr:rowOff>0</xdr:rowOff>
        </xdr:from>
        <xdr:to>
          <xdr:col>15</xdr:col>
          <xdr:colOff>251460</xdr:colOff>
          <xdr:row>27</xdr:row>
          <xdr:rowOff>7620</xdr:rowOff>
        </xdr:to>
        <xdr:sp macro="" textlink="">
          <xdr:nvSpPr>
            <xdr:cNvPr id="4132" name="Object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32</xdr:row>
          <xdr:rowOff>0</xdr:rowOff>
        </xdr:from>
        <xdr:to>
          <xdr:col>12</xdr:col>
          <xdr:colOff>228600</xdr:colOff>
          <xdr:row>33</xdr:row>
          <xdr:rowOff>22860</xdr:rowOff>
        </xdr:to>
        <xdr:sp macro="" textlink="">
          <xdr:nvSpPr>
            <xdr:cNvPr id="4133" name="Object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32</xdr:row>
          <xdr:rowOff>0</xdr:rowOff>
        </xdr:from>
        <xdr:to>
          <xdr:col>13</xdr:col>
          <xdr:colOff>251460</xdr:colOff>
          <xdr:row>33</xdr:row>
          <xdr:rowOff>7620</xdr:rowOff>
        </xdr:to>
        <xdr:sp macro="" textlink="">
          <xdr:nvSpPr>
            <xdr:cNvPr id="4134" name="Object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32</xdr:row>
          <xdr:rowOff>0</xdr:rowOff>
        </xdr:from>
        <xdr:to>
          <xdr:col>14</xdr:col>
          <xdr:colOff>251460</xdr:colOff>
          <xdr:row>33</xdr:row>
          <xdr:rowOff>7620</xdr:rowOff>
        </xdr:to>
        <xdr:sp macro="" textlink="">
          <xdr:nvSpPr>
            <xdr:cNvPr id="4135" name="Object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32</xdr:row>
          <xdr:rowOff>0</xdr:rowOff>
        </xdr:from>
        <xdr:to>
          <xdr:col>15</xdr:col>
          <xdr:colOff>251460</xdr:colOff>
          <xdr:row>33</xdr:row>
          <xdr:rowOff>7620</xdr:rowOff>
        </xdr:to>
        <xdr:sp macro="" textlink="">
          <xdr:nvSpPr>
            <xdr:cNvPr id="4136" name="Object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32</xdr:row>
          <xdr:rowOff>0</xdr:rowOff>
        </xdr:from>
        <xdr:to>
          <xdr:col>12</xdr:col>
          <xdr:colOff>228600</xdr:colOff>
          <xdr:row>33</xdr:row>
          <xdr:rowOff>22860</xdr:rowOff>
        </xdr:to>
        <xdr:sp macro="" textlink="">
          <xdr:nvSpPr>
            <xdr:cNvPr id="4137" name="Object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32</xdr:row>
          <xdr:rowOff>0</xdr:rowOff>
        </xdr:from>
        <xdr:to>
          <xdr:col>13</xdr:col>
          <xdr:colOff>251460</xdr:colOff>
          <xdr:row>33</xdr:row>
          <xdr:rowOff>7620</xdr:rowOff>
        </xdr:to>
        <xdr:sp macro="" textlink="">
          <xdr:nvSpPr>
            <xdr:cNvPr id="4138" name="Object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32</xdr:row>
          <xdr:rowOff>0</xdr:rowOff>
        </xdr:from>
        <xdr:to>
          <xdr:col>14</xdr:col>
          <xdr:colOff>251460</xdr:colOff>
          <xdr:row>33</xdr:row>
          <xdr:rowOff>7620</xdr:rowOff>
        </xdr:to>
        <xdr:sp macro="" textlink="">
          <xdr:nvSpPr>
            <xdr:cNvPr id="4139" name="Object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32</xdr:row>
          <xdr:rowOff>0</xdr:rowOff>
        </xdr:from>
        <xdr:to>
          <xdr:col>15</xdr:col>
          <xdr:colOff>251460</xdr:colOff>
          <xdr:row>33</xdr:row>
          <xdr:rowOff>7620</xdr:rowOff>
        </xdr:to>
        <xdr:sp macro="" textlink="">
          <xdr:nvSpPr>
            <xdr:cNvPr id="4140" name="Object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32</xdr:row>
          <xdr:rowOff>0</xdr:rowOff>
        </xdr:from>
        <xdr:to>
          <xdr:col>12</xdr:col>
          <xdr:colOff>228600</xdr:colOff>
          <xdr:row>33</xdr:row>
          <xdr:rowOff>22860</xdr:rowOff>
        </xdr:to>
        <xdr:sp macro="" textlink="">
          <xdr:nvSpPr>
            <xdr:cNvPr id="4141" name="Object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32</xdr:row>
          <xdr:rowOff>0</xdr:rowOff>
        </xdr:from>
        <xdr:to>
          <xdr:col>13</xdr:col>
          <xdr:colOff>251460</xdr:colOff>
          <xdr:row>33</xdr:row>
          <xdr:rowOff>7620</xdr:rowOff>
        </xdr:to>
        <xdr:sp macro="" textlink="">
          <xdr:nvSpPr>
            <xdr:cNvPr id="4142" name="Object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32</xdr:row>
          <xdr:rowOff>0</xdr:rowOff>
        </xdr:from>
        <xdr:to>
          <xdr:col>14</xdr:col>
          <xdr:colOff>251460</xdr:colOff>
          <xdr:row>33</xdr:row>
          <xdr:rowOff>7620</xdr:rowOff>
        </xdr:to>
        <xdr:sp macro="" textlink="">
          <xdr:nvSpPr>
            <xdr:cNvPr id="4143" name="Object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32</xdr:row>
          <xdr:rowOff>0</xdr:rowOff>
        </xdr:from>
        <xdr:to>
          <xdr:col>15</xdr:col>
          <xdr:colOff>251460</xdr:colOff>
          <xdr:row>33</xdr:row>
          <xdr:rowOff>7620</xdr:rowOff>
        </xdr:to>
        <xdr:sp macro="" textlink="">
          <xdr:nvSpPr>
            <xdr:cNvPr id="4144" name="Object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30</xdr:row>
          <xdr:rowOff>0</xdr:rowOff>
        </xdr:from>
        <xdr:to>
          <xdr:col>2</xdr:col>
          <xdr:colOff>228600</xdr:colOff>
          <xdr:row>31</xdr:row>
          <xdr:rowOff>22860</xdr:rowOff>
        </xdr:to>
        <xdr:sp macro="" textlink="">
          <xdr:nvSpPr>
            <xdr:cNvPr id="4149" name="Object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30</xdr:row>
          <xdr:rowOff>0</xdr:rowOff>
        </xdr:from>
        <xdr:to>
          <xdr:col>3</xdr:col>
          <xdr:colOff>251460</xdr:colOff>
          <xdr:row>31</xdr:row>
          <xdr:rowOff>7620</xdr:rowOff>
        </xdr:to>
        <xdr:sp macro="" textlink="">
          <xdr:nvSpPr>
            <xdr:cNvPr id="4150" name="Object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30</xdr:row>
          <xdr:rowOff>0</xdr:rowOff>
        </xdr:from>
        <xdr:to>
          <xdr:col>4</xdr:col>
          <xdr:colOff>251460</xdr:colOff>
          <xdr:row>31</xdr:row>
          <xdr:rowOff>7620</xdr:rowOff>
        </xdr:to>
        <xdr:sp macro="" textlink="">
          <xdr:nvSpPr>
            <xdr:cNvPr id="4151" name="Object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30</xdr:row>
          <xdr:rowOff>0</xdr:rowOff>
        </xdr:from>
        <xdr:to>
          <xdr:col>5</xdr:col>
          <xdr:colOff>251460</xdr:colOff>
          <xdr:row>31</xdr:row>
          <xdr:rowOff>7620</xdr:rowOff>
        </xdr:to>
        <xdr:sp macro="" textlink="">
          <xdr:nvSpPr>
            <xdr:cNvPr id="4152" name="Object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1</xdr:col>
          <xdr:colOff>228600</xdr:colOff>
          <xdr:row>1</xdr:row>
          <xdr:rowOff>22860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2</xdr:col>
          <xdr:colOff>251460</xdr:colOff>
          <xdr:row>1</xdr:row>
          <xdr:rowOff>7620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251460</xdr:colOff>
          <xdr:row>1</xdr:row>
          <xdr:rowOff>7620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4</xdr:col>
          <xdr:colOff>251460</xdr:colOff>
          <xdr:row>1</xdr:row>
          <xdr:rowOff>7620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11.bin"/><Relationship Id="rId26" Type="http://schemas.openxmlformats.org/officeDocument/2006/relationships/oleObject" Target="../embeddings/oleObject19.bin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4.bin"/><Relationship Id="rId34" Type="http://schemas.openxmlformats.org/officeDocument/2006/relationships/oleObject" Target="../embeddings/oleObject27.bin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10.bin"/><Relationship Id="rId25" Type="http://schemas.openxmlformats.org/officeDocument/2006/relationships/oleObject" Target="../embeddings/oleObject18.bin"/><Relationship Id="rId33" Type="http://schemas.openxmlformats.org/officeDocument/2006/relationships/oleObject" Target="../embeddings/oleObject26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9.bin"/><Relationship Id="rId20" Type="http://schemas.openxmlformats.org/officeDocument/2006/relationships/oleObject" Target="../embeddings/oleObject13.bin"/><Relationship Id="rId29" Type="http://schemas.openxmlformats.org/officeDocument/2006/relationships/oleObject" Target="../embeddings/oleObject22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7.bin"/><Relationship Id="rId32" Type="http://schemas.openxmlformats.org/officeDocument/2006/relationships/oleObject" Target="../embeddings/oleObject25.bin"/><Relationship Id="rId5" Type="http://schemas.openxmlformats.org/officeDocument/2006/relationships/image" Target="../media/image1.wmf"/><Relationship Id="rId15" Type="http://schemas.openxmlformats.org/officeDocument/2006/relationships/oleObject" Target="../embeddings/oleObject8.bin"/><Relationship Id="rId23" Type="http://schemas.openxmlformats.org/officeDocument/2006/relationships/oleObject" Target="../embeddings/oleObject16.bin"/><Relationship Id="rId28" Type="http://schemas.openxmlformats.org/officeDocument/2006/relationships/oleObject" Target="../embeddings/oleObject21.bin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12.bin"/><Relationship Id="rId31" Type="http://schemas.openxmlformats.org/officeDocument/2006/relationships/oleObject" Target="../embeddings/oleObject2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5.bin"/><Relationship Id="rId27" Type="http://schemas.openxmlformats.org/officeDocument/2006/relationships/oleObject" Target="../embeddings/oleObject20.bin"/><Relationship Id="rId30" Type="http://schemas.openxmlformats.org/officeDocument/2006/relationships/oleObject" Target="../embeddings/oleObject23.bin"/><Relationship Id="rId35" Type="http://schemas.openxmlformats.org/officeDocument/2006/relationships/oleObject" Target="../embeddings/oleObject28.bin"/><Relationship Id="rId8" Type="http://schemas.openxmlformats.org/officeDocument/2006/relationships/oleObject" Target="../embeddings/oleObject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29.bin"/><Relationship Id="rId7" Type="http://schemas.openxmlformats.org/officeDocument/2006/relationships/oleObject" Target="../embeddings/oleObject31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30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5"/>
  <sheetViews>
    <sheetView tabSelected="1" topLeftCell="I15" zoomScale="73" zoomScaleNormal="100" workbookViewId="0">
      <selection activeCell="O32" sqref="O32"/>
    </sheetView>
  </sheetViews>
  <sheetFormatPr defaultRowHeight="14.4" x14ac:dyDescent="0.3"/>
  <cols>
    <col min="11" max="11" width="4.6640625" customWidth="1"/>
    <col min="12" max="12" width="13.6640625" customWidth="1"/>
  </cols>
  <sheetData>
    <row r="1" spans="1:19" ht="18" x14ac:dyDescent="0.3">
      <c r="A1" s="90" t="s">
        <v>48</v>
      </c>
      <c r="B1" s="90"/>
      <c r="C1" s="90"/>
      <c r="D1" s="90"/>
      <c r="E1" s="90"/>
      <c r="F1" s="90"/>
      <c r="G1" s="90"/>
      <c r="H1" s="90"/>
      <c r="I1" s="74"/>
      <c r="J1" s="75"/>
    </row>
    <row r="2" spans="1:19" x14ac:dyDescent="0.3">
      <c r="G2" s="74"/>
      <c r="H2" s="74"/>
      <c r="I2" s="74"/>
      <c r="J2" s="75"/>
    </row>
    <row r="3" spans="1:19" ht="15" customHeight="1" x14ac:dyDescent="0.3">
      <c r="G3" s="74"/>
      <c r="H3" s="74"/>
      <c r="I3" s="74"/>
      <c r="J3" s="75"/>
      <c r="L3" s="91" t="s">
        <v>51</v>
      </c>
    </row>
    <row r="4" spans="1:19" ht="18.600000000000001" customHeight="1" x14ac:dyDescent="0.3">
      <c r="G4" s="74"/>
      <c r="H4" s="74"/>
      <c r="I4" s="74"/>
      <c r="J4" s="75"/>
      <c r="L4" s="91" t="s">
        <v>50</v>
      </c>
    </row>
    <row r="5" spans="1:19" ht="15" thickBot="1" x14ac:dyDescent="0.35">
      <c r="G5" s="74"/>
      <c r="H5" s="74"/>
      <c r="I5" s="74"/>
      <c r="J5" s="75"/>
    </row>
    <row r="6" spans="1:19" ht="15" thickBot="1" x14ac:dyDescent="0.35">
      <c r="G6" s="74"/>
      <c r="H6" s="74"/>
      <c r="I6" s="74"/>
      <c r="J6" s="75"/>
      <c r="L6" s="31" t="s">
        <v>26</v>
      </c>
      <c r="M6" s="81" t="s">
        <v>27</v>
      </c>
      <c r="N6" s="64"/>
      <c r="O6" s="64"/>
      <c r="P6" s="65"/>
    </row>
    <row r="7" spans="1:19" ht="18.600000000000001" thickBot="1" x14ac:dyDescent="0.35">
      <c r="G7" s="74"/>
      <c r="H7" s="74"/>
      <c r="I7" s="74"/>
      <c r="J7" s="75"/>
      <c r="L7" s="14" t="s">
        <v>19</v>
      </c>
      <c r="M7" s="15"/>
      <c r="N7" s="15"/>
      <c r="O7" s="15"/>
      <c r="P7" s="15"/>
      <c r="Q7" s="32" t="s">
        <v>28</v>
      </c>
    </row>
    <row r="8" spans="1:19" ht="21" thickBot="1" x14ac:dyDescent="0.35">
      <c r="G8" s="74"/>
      <c r="H8" s="74"/>
      <c r="I8" s="74"/>
      <c r="J8" s="75"/>
      <c r="L8" s="14" t="s">
        <v>20</v>
      </c>
      <c r="M8" s="16">
        <v>280</v>
      </c>
      <c r="N8" s="16">
        <v>140</v>
      </c>
      <c r="O8" s="16">
        <v>210</v>
      </c>
      <c r="P8" s="15">
        <v>245</v>
      </c>
      <c r="Q8" s="33">
        <f>MIN(M8:P8)</f>
        <v>140</v>
      </c>
      <c r="R8" s="32">
        <f>Q8-Q11</f>
        <v>-105</v>
      </c>
      <c r="S8" t="str">
        <f>IF(R8=0, "Выигрыш", "Не Выигрыш")</f>
        <v>Не Выигрыш</v>
      </c>
    </row>
    <row r="9" spans="1:19" ht="15" customHeight="1" thickBot="1" x14ac:dyDescent="0.35">
      <c r="G9" s="74"/>
      <c r="H9" s="74"/>
      <c r="I9" s="74"/>
      <c r="J9" s="75"/>
      <c r="L9" s="17" t="s">
        <v>21</v>
      </c>
      <c r="M9" s="3">
        <v>420</v>
      </c>
      <c r="N9" s="3">
        <v>560</v>
      </c>
      <c r="O9" s="3">
        <v>140</v>
      </c>
      <c r="P9" s="18">
        <v>280</v>
      </c>
      <c r="Q9" s="33">
        <f>MIN(M9:P9)</f>
        <v>140</v>
      </c>
      <c r="R9" s="33">
        <f>Q9-Q11</f>
        <v>-105</v>
      </c>
      <c r="S9" t="str">
        <f>IF(R9=0, "Выигрыш", "Не Выигрыш")</f>
        <v>Не Выигрыш</v>
      </c>
    </row>
    <row r="10" spans="1:19" ht="21" thickBot="1" x14ac:dyDescent="0.35">
      <c r="G10" s="74"/>
      <c r="H10" s="74"/>
      <c r="I10" s="74"/>
      <c r="J10" s="75"/>
      <c r="L10" s="19" t="s">
        <v>22</v>
      </c>
      <c r="M10" s="20">
        <v>245</v>
      </c>
      <c r="N10" s="20">
        <v>315</v>
      </c>
      <c r="O10" s="20">
        <v>350</v>
      </c>
      <c r="P10" s="21">
        <v>490</v>
      </c>
      <c r="Q10" s="34">
        <f>MIN(M10:P10)</f>
        <v>245</v>
      </c>
      <c r="R10" s="34">
        <f>Q10-Q11</f>
        <v>0</v>
      </c>
      <c r="S10" t="str">
        <f>IF(R10=0, "Выигрыш", "Не Выигрыш")</f>
        <v>Выигрыш</v>
      </c>
    </row>
    <row r="11" spans="1:19" ht="15" thickBot="1" x14ac:dyDescent="0.35">
      <c r="G11" s="74"/>
      <c r="H11" s="74"/>
      <c r="I11" s="74"/>
      <c r="J11" s="75"/>
      <c r="P11" t="s">
        <v>29</v>
      </c>
      <c r="Q11" s="33">
        <f>MAX(Q8:Q10)</f>
        <v>245</v>
      </c>
    </row>
    <row r="12" spans="1:19" ht="15" thickBot="1" x14ac:dyDescent="0.35">
      <c r="B12" s="92"/>
      <c r="G12" s="92" t="s">
        <v>49</v>
      </c>
      <c r="H12" s="74"/>
      <c r="I12" s="74"/>
      <c r="J12" s="75"/>
    </row>
    <row r="13" spans="1:19" ht="21" thickBot="1" x14ac:dyDescent="0.4">
      <c r="B13" s="4"/>
      <c r="C13" s="5" t="s">
        <v>0</v>
      </c>
      <c r="D13" s="5" t="s">
        <v>1</v>
      </c>
      <c r="E13" s="5" t="s">
        <v>2</v>
      </c>
      <c r="F13" s="1"/>
      <c r="G13" s="10" t="s">
        <v>7</v>
      </c>
      <c r="H13" s="10" t="s">
        <v>8</v>
      </c>
      <c r="I13" s="9" t="s">
        <v>9</v>
      </c>
      <c r="J13" s="75"/>
    </row>
    <row r="14" spans="1:19" ht="21" thickBot="1" x14ac:dyDescent="0.4">
      <c r="B14" s="6" t="s">
        <v>3</v>
      </c>
      <c r="C14" s="7">
        <v>0.25</v>
      </c>
      <c r="D14" s="7">
        <v>0.35</v>
      </c>
      <c r="E14" s="7">
        <v>0.4</v>
      </c>
      <c r="F14" s="1"/>
      <c r="G14" s="11">
        <v>0.5</v>
      </c>
      <c r="H14" s="11">
        <v>0.3</v>
      </c>
      <c r="I14" s="8">
        <v>0.2</v>
      </c>
      <c r="J14" s="75"/>
    </row>
    <row r="15" spans="1:19" ht="21.6" customHeight="1" thickBot="1" x14ac:dyDescent="0.4">
      <c r="B15" s="6" t="s">
        <v>4</v>
      </c>
      <c r="C15" s="7">
        <v>0.7</v>
      </c>
      <c r="D15" s="7">
        <v>0.2</v>
      </c>
      <c r="E15" s="7">
        <v>0.3</v>
      </c>
      <c r="F15" s="1"/>
      <c r="G15" s="1"/>
      <c r="H15" s="76"/>
      <c r="I15" s="76"/>
      <c r="J15" s="75"/>
      <c r="L15" s="31" t="s">
        <v>30</v>
      </c>
      <c r="M15" s="64" t="s">
        <v>31</v>
      </c>
      <c r="N15" s="64"/>
      <c r="O15" s="64"/>
      <c r="P15" s="65"/>
    </row>
    <row r="16" spans="1:19" ht="21" thickBot="1" x14ac:dyDescent="0.4">
      <c r="B16" s="6" t="s">
        <v>5</v>
      </c>
      <c r="C16" s="7">
        <v>0.35</v>
      </c>
      <c r="D16" s="7">
        <v>0.85</v>
      </c>
      <c r="E16" s="7">
        <v>0.2</v>
      </c>
      <c r="F16" s="1"/>
      <c r="G16" s="1"/>
      <c r="H16" s="76"/>
      <c r="I16" s="76"/>
      <c r="J16" s="75"/>
      <c r="L16" s="33"/>
      <c r="M16" s="66" t="s">
        <v>32</v>
      </c>
      <c r="N16" s="67"/>
      <c r="O16" s="67"/>
      <c r="P16" s="68"/>
    </row>
    <row r="17" spans="1:22" ht="20.399999999999999" customHeight="1" thickBot="1" x14ac:dyDescent="0.4">
      <c r="B17" s="72" t="s">
        <v>6</v>
      </c>
      <c r="C17" s="73">
        <v>0.8</v>
      </c>
      <c r="D17" s="73">
        <v>0.1</v>
      </c>
      <c r="E17" s="73">
        <v>0.35</v>
      </c>
      <c r="F17" s="1"/>
      <c r="G17" s="1"/>
      <c r="H17" s="76"/>
      <c r="I17" s="76"/>
      <c r="J17" s="75"/>
      <c r="L17" s="14" t="s">
        <v>19</v>
      </c>
      <c r="M17" s="15"/>
      <c r="N17" s="15"/>
      <c r="O17" s="15"/>
      <c r="P17" s="15"/>
      <c r="Q17" s="22" t="s">
        <v>23</v>
      </c>
      <c r="R17" s="23" t="s">
        <v>24</v>
      </c>
      <c r="S17" s="24" t="s">
        <v>25</v>
      </c>
    </row>
    <row r="18" spans="1:22" ht="20.399999999999999" x14ac:dyDescent="0.35">
      <c r="B18" s="2"/>
      <c r="C18" s="1"/>
      <c r="D18" s="1"/>
      <c r="E18" s="1"/>
      <c r="F18" s="1"/>
      <c r="G18" s="1"/>
      <c r="H18" s="76"/>
      <c r="I18" s="76"/>
      <c r="J18" s="75"/>
      <c r="L18" s="14" t="s">
        <v>20</v>
      </c>
      <c r="M18" s="16">
        <v>280</v>
      </c>
      <c r="N18" s="16">
        <v>140</v>
      </c>
      <c r="O18" s="16">
        <v>210</v>
      </c>
      <c r="P18" s="15">
        <v>245</v>
      </c>
      <c r="Q18">
        <f>L23*MIN(M18:P18)</f>
        <v>56</v>
      </c>
      <c r="R18">
        <f>M23*MAX(M18:P18)</f>
        <v>168</v>
      </c>
      <c r="S18">
        <f>Q18+R18</f>
        <v>224</v>
      </c>
      <c r="T18" s="25">
        <f>S18-S21</f>
        <v>-168</v>
      </c>
      <c r="U18" s="26" t="str">
        <f>IF(T18=0, "Выигрыш", "Не Выигрыш")</f>
        <v>Не Выигрыш</v>
      </c>
    </row>
    <row r="19" spans="1:22" ht="20.399999999999999" x14ac:dyDescent="0.35">
      <c r="B19" s="13" t="s">
        <v>10</v>
      </c>
      <c r="C19" s="1">
        <f>C14*$G$14</f>
        <v>0.125</v>
      </c>
      <c r="D19" s="1">
        <f>D14*$H$14</f>
        <v>0.105</v>
      </c>
      <c r="E19" s="1">
        <f>E14*$I$14</f>
        <v>8.0000000000000016E-2</v>
      </c>
      <c r="F19" s="1"/>
      <c r="G19" s="77" t="s">
        <v>14</v>
      </c>
      <c r="H19" s="78">
        <f>SUM(C19:E19)</f>
        <v>0.31</v>
      </c>
      <c r="I19" s="76"/>
      <c r="J19" s="75"/>
      <c r="L19" s="17" t="s">
        <v>21</v>
      </c>
      <c r="M19" s="3">
        <v>420</v>
      </c>
      <c r="N19" s="3">
        <v>560</v>
      </c>
      <c r="O19" s="3">
        <v>140</v>
      </c>
      <c r="P19" s="18">
        <v>280</v>
      </c>
      <c r="Q19">
        <f>L23*MIN(M19:P19)</f>
        <v>56</v>
      </c>
      <c r="R19">
        <f>M23*MAX(M19:P19)</f>
        <v>336</v>
      </c>
      <c r="S19">
        <f>Q19+R19</f>
        <v>392</v>
      </c>
      <c r="T19" s="27">
        <f>S19-S21</f>
        <v>0</v>
      </c>
      <c r="U19" s="28" t="str">
        <f>IF(T19=0, "Выигрыш", "Не Выигрыш")</f>
        <v>Выигрыш</v>
      </c>
    </row>
    <row r="20" spans="1:22" ht="21" thickBot="1" x14ac:dyDescent="0.4">
      <c r="B20" s="13" t="s">
        <v>11</v>
      </c>
      <c r="C20" s="1">
        <f>C15*$G$14</f>
        <v>0.35</v>
      </c>
      <c r="D20" s="1">
        <f>D15*$H$14</f>
        <v>0.06</v>
      </c>
      <c r="E20" s="1">
        <f>E15*$I$14</f>
        <v>0.06</v>
      </c>
      <c r="F20" s="12"/>
      <c r="G20" s="77" t="s">
        <v>15</v>
      </c>
      <c r="H20" s="78">
        <f t="shared" ref="H20:H22" si="0">SUM(C20:E20)</f>
        <v>0.47</v>
      </c>
      <c r="I20" s="76"/>
      <c r="J20" s="75"/>
      <c r="L20" s="19" t="s">
        <v>22</v>
      </c>
      <c r="M20" s="20">
        <v>245</v>
      </c>
      <c r="N20" s="20">
        <v>315</v>
      </c>
      <c r="O20" s="20">
        <v>350</v>
      </c>
      <c r="P20" s="21">
        <v>490</v>
      </c>
      <c r="Q20" s="29">
        <f>L23*MIN(M20:P20)</f>
        <v>98</v>
      </c>
      <c r="R20">
        <f>M23*MAX(M20:P20)</f>
        <v>294</v>
      </c>
      <c r="S20">
        <f>Q20+R20</f>
        <v>392</v>
      </c>
      <c r="T20" s="29">
        <f>S20-S21</f>
        <v>0</v>
      </c>
      <c r="U20" s="30" t="str">
        <f>IF(T20=0, "Выигрыш", "Не Выигрыш")</f>
        <v>Выигрыш</v>
      </c>
    </row>
    <row r="21" spans="1:22" ht="18.600000000000001" thickBot="1" x14ac:dyDescent="0.4">
      <c r="B21" s="13" t="s">
        <v>12</v>
      </c>
      <c r="C21" s="1">
        <f>C16*$G$14</f>
        <v>0.17499999999999999</v>
      </c>
      <c r="D21" s="1">
        <f>D16*$H$14</f>
        <v>0.255</v>
      </c>
      <c r="E21" s="1">
        <f>E16*$I$14</f>
        <v>4.0000000000000008E-2</v>
      </c>
      <c r="F21" s="12"/>
      <c r="G21" s="77" t="s">
        <v>16</v>
      </c>
      <c r="H21" s="78">
        <f t="shared" si="0"/>
        <v>0.47</v>
      </c>
      <c r="I21" s="76"/>
      <c r="J21" s="75"/>
      <c r="R21" s="22" t="s">
        <v>29</v>
      </c>
      <c r="S21" s="33">
        <f>MAX(S18:S20)</f>
        <v>392</v>
      </c>
    </row>
    <row r="22" spans="1:22" ht="18" x14ac:dyDescent="0.35">
      <c r="B22" s="13" t="s">
        <v>13</v>
      </c>
      <c r="C22" s="1">
        <f>C17*$G$14</f>
        <v>0.4</v>
      </c>
      <c r="D22" s="1">
        <f>D17*$H$14</f>
        <v>0.03</v>
      </c>
      <c r="E22" s="1">
        <f>E17*$I$14</f>
        <v>6.9999999999999993E-2</v>
      </c>
      <c r="F22" s="12"/>
      <c r="G22" s="77" t="s">
        <v>17</v>
      </c>
      <c r="H22" s="93">
        <f t="shared" si="0"/>
        <v>0.5</v>
      </c>
      <c r="I22" s="76"/>
      <c r="J22" s="75"/>
      <c r="L22" s="35" t="s">
        <v>33</v>
      </c>
      <c r="M22" s="26" t="s">
        <v>34</v>
      </c>
    </row>
    <row r="23" spans="1:22" ht="18" customHeight="1" thickBot="1" x14ac:dyDescent="0.4">
      <c r="B23" s="70" t="s">
        <v>47</v>
      </c>
      <c r="C23" s="70"/>
      <c r="D23" s="70"/>
      <c r="E23" s="70"/>
      <c r="G23" s="93" t="s">
        <v>18</v>
      </c>
      <c r="H23" s="93">
        <f>MAX(H19:H22)</f>
        <v>0.5</v>
      </c>
      <c r="I23" s="74"/>
      <c r="J23" s="75"/>
      <c r="L23" s="29">
        <v>0.4</v>
      </c>
      <c r="M23" s="21">
        <f>1-L23</f>
        <v>0.6</v>
      </c>
    </row>
    <row r="24" spans="1:22" ht="15" thickBot="1" x14ac:dyDescent="0.35">
      <c r="B24" s="70"/>
      <c r="C24" s="70"/>
      <c r="D24" s="70"/>
      <c r="E24" s="70"/>
      <c r="G24" s="74"/>
      <c r="H24" s="74"/>
      <c r="I24" s="74"/>
      <c r="J24" s="75"/>
    </row>
    <row r="25" spans="1:22" ht="18" customHeight="1" thickBot="1" x14ac:dyDescent="0.35">
      <c r="B25" s="70"/>
      <c r="C25" s="70"/>
      <c r="D25" s="70"/>
      <c r="E25" s="70"/>
      <c r="G25" s="79" t="s">
        <v>43</v>
      </c>
      <c r="H25" s="79"/>
      <c r="I25" s="79"/>
      <c r="J25" s="80"/>
      <c r="L25" s="31" t="s">
        <v>35</v>
      </c>
      <c r="M25" s="64" t="s">
        <v>36</v>
      </c>
      <c r="N25" s="64"/>
      <c r="O25" s="64"/>
      <c r="P25" s="65"/>
      <c r="R25" s="88" t="s">
        <v>52</v>
      </c>
      <c r="S25" s="88"/>
      <c r="T25" s="88"/>
      <c r="U25" s="88"/>
      <c r="V25" s="94"/>
    </row>
    <row r="26" spans="1:22" ht="15" thickBot="1" x14ac:dyDescent="0.35">
      <c r="B26" s="69"/>
      <c r="C26" s="69"/>
      <c r="D26" s="69"/>
      <c r="E26" s="69"/>
      <c r="G26" s="79"/>
      <c r="H26" s="79"/>
      <c r="I26" s="79"/>
      <c r="J26" s="80"/>
      <c r="L26" s="33"/>
      <c r="M26" s="66" t="s">
        <v>32</v>
      </c>
      <c r="N26" s="67"/>
      <c r="O26" s="67"/>
      <c r="P26" s="68"/>
      <c r="R26" s="88"/>
      <c r="S26" s="88"/>
      <c r="T26" s="88"/>
      <c r="U26" s="88"/>
      <c r="V26" s="94"/>
    </row>
    <row r="27" spans="1:22" ht="22.8" customHeight="1" thickBot="1" x14ac:dyDescent="0.35">
      <c r="G27" s="79"/>
      <c r="H27" s="79"/>
      <c r="I27" s="79"/>
      <c r="J27" s="80"/>
      <c r="L27" s="14" t="s">
        <v>19</v>
      </c>
      <c r="M27" s="15"/>
      <c r="N27" s="15"/>
      <c r="O27" s="15"/>
      <c r="P27" s="15"/>
      <c r="R27" s="88"/>
      <c r="S27" s="88"/>
      <c r="T27" s="88"/>
      <c r="U27" s="88"/>
      <c r="V27" s="94"/>
    </row>
    <row r="28" spans="1:22" ht="20.399999999999999" x14ac:dyDescent="0.3">
      <c r="G28" s="74"/>
      <c r="H28" s="74"/>
      <c r="I28" s="74"/>
      <c r="J28" s="75"/>
      <c r="L28" s="14" t="s">
        <v>20</v>
      </c>
      <c r="M28" s="16">
        <v>280</v>
      </c>
      <c r="N28" s="16">
        <v>140</v>
      </c>
      <c r="O28" s="16">
        <v>210</v>
      </c>
      <c r="P28" s="15">
        <v>245</v>
      </c>
      <c r="R28" s="88"/>
      <c r="S28" s="88"/>
      <c r="T28" s="88"/>
      <c r="U28" s="88"/>
      <c r="V28" s="94"/>
    </row>
    <row r="29" spans="1:22" ht="21" thickBot="1" x14ac:dyDescent="0.35">
      <c r="G29" s="74"/>
      <c r="H29" s="74"/>
      <c r="I29" s="74"/>
      <c r="J29" s="75"/>
      <c r="L29" s="17" t="s">
        <v>21</v>
      </c>
      <c r="M29" s="3">
        <v>420</v>
      </c>
      <c r="N29" s="3">
        <v>560</v>
      </c>
      <c r="O29" s="3">
        <v>140</v>
      </c>
      <c r="P29" s="18">
        <v>280</v>
      </c>
      <c r="R29" s="94"/>
      <c r="S29" s="94"/>
      <c r="T29" s="94"/>
      <c r="U29" s="94"/>
      <c r="V29" s="94"/>
    </row>
    <row r="30" spans="1:22" ht="21.6" thickTop="1" thickBot="1" x14ac:dyDescent="0.35">
      <c r="A30" s="82"/>
      <c r="B30" s="82"/>
      <c r="C30" s="82"/>
      <c r="D30" s="82"/>
      <c r="E30" s="82"/>
      <c r="F30" s="82"/>
      <c r="G30" s="82"/>
      <c r="H30" s="82"/>
      <c r="I30" s="82"/>
      <c r="J30" s="83"/>
      <c r="L30" s="19" t="s">
        <v>22</v>
      </c>
      <c r="M30" s="20">
        <v>245</v>
      </c>
      <c r="N30" s="20">
        <v>315</v>
      </c>
      <c r="O30" s="20">
        <v>350</v>
      </c>
      <c r="P30" s="21">
        <v>490</v>
      </c>
      <c r="R30" s="94"/>
      <c r="S30" s="94"/>
      <c r="T30" s="94"/>
      <c r="U30" s="94"/>
      <c r="V30" s="94"/>
    </row>
    <row r="31" spans="1:22" ht="18.600000000000001" thickBot="1" x14ac:dyDescent="0.35">
      <c r="A31" s="74"/>
      <c r="B31" s="38"/>
      <c r="C31" s="51"/>
      <c r="D31" s="51"/>
      <c r="E31" s="51"/>
      <c r="F31" s="51"/>
      <c r="G31" s="74"/>
      <c r="H31" s="86" t="s">
        <v>44</v>
      </c>
      <c r="I31" s="86"/>
      <c r="J31" s="87"/>
      <c r="L31" s="36" t="s">
        <v>37</v>
      </c>
      <c r="M31" s="23">
        <f>MAX(M28:M30)</f>
        <v>420</v>
      </c>
      <c r="N31" s="23">
        <f>MAX(N28:N30)</f>
        <v>560</v>
      </c>
      <c r="O31" s="23">
        <f>MAX(O28:O30)</f>
        <v>350</v>
      </c>
      <c r="P31" s="24">
        <f>MAX(P28:P30)</f>
        <v>490</v>
      </c>
      <c r="R31" s="94"/>
      <c r="S31" s="94"/>
      <c r="T31" s="94"/>
      <c r="U31" s="94"/>
      <c r="V31" s="94"/>
    </row>
    <row r="32" spans="1:22" ht="21" thickBot="1" x14ac:dyDescent="0.35">
      <c r="A32" s="74"/>
      <c r="B32" s="52" t="s">
        <v>20</v>
      </c>
      <c r="C32" s="16">
        <v>4</v>
      </c>
      <c r="D32" s="16">
        <v>1</v>
      </c>
      <c r="E32" s="16">
        <v>2</v>
      </c>
      <c r="F32" s="15">
        <v>5</v>
      </c>
      <c r="G32" s="74"/>
      <c r="H32" s="86"/>
      <c r="I32" s="86"/>
      <c r="J32" s="87"/>
    </row>
    <row r="33" spans="1:20" ht="21" customHeight="1" thickBot="1" x14ac:dyDescent="0.35">
      <c r="A33" s="74"/>
      <c r="B33" s="53" t="s">
        <v>21</v>
      </c>
      <c r="C33" s="3">
        <v>3</v>
      </c>
      <c r="D33" s="3">
        <v>2</v>
      </c>
      <c r="E33" s="3">
        <v>0</v>
      </c>
      <c r="F33" s="18">
        <v>4</v>
      </c>
      <c r="G33" s="74"/>
      <c r="H33" s="57" t="s">
        <v>41</v>
      </c>
      <c r="I33" s="74"/>
      <c r="J33" s="75"/>
      <c r="L33" s="14" t="s">
        <v>19</v>
      </c>
      <c r="M33" s="15"/>
      <c r="N33" s="15"/>
      <c r="O33" s="15"/>
      <c r="P33" s="15"/>
      <c r="Q33" s="33" t="s">
        <v>38</v>
      </c>
    </row>
    <row r="34" spans="1:20" ht="21" thickBot="1" x14ac:dyDescent="0.35">
      <c r="A34" s="74"/>
      <c r="B34" s="54" t="s">
        <v>22</v>
      </c>
      <c r="C34" s="20">
        <v>0</v>
      </c>
      <c r="D34" s="20">
        <v>3</v>
      </c>
      <c r="E34" s="20">
        <v>2</v>
      </c>
      <c r="F34" s="21">
        <v>5</v>
      </c>
      <c r="G34" s="74"/>
      <c r="H34" s="19">
        <v>1.1000000000000001</v>
      </c>
      <c r="I34" s="74"/>
      <c r="J34" s="75"/>
      <c r="L34" s="14" t="s">
        <v>20</v>
      </c>
      <c r="M34" s="16">
        <f>M31-280</f>
        <v>140</v>
      </c>
      <c r="N34" s="16">
        <f>N31-140</f>
        <v>420</v>
      </c>
      <c r="O34" s="16">
        <f>O31-210</f>
        <v>140</v>
      </c>
      <c r="P34" s="15">
        <f>P31-245</f>
        <v>245</v>
      </c>
      <c r="Q34" s="32">
        <f>MAX(M34:P34)</f>
        <v>420</v>
      </c>
      <c r="R34" s="25">
        <f>Q34-Q37</f>
        <v>210</v>
      </c>
      <c r="S34" s="26" t="str">
        <f>IF(R34=0, "Выигрыш", "Не Выигрыш")</f>
        <v>Не Выигрыш</v>
      </c>
    </row>
    <row r="35" spans="1:20" ht="21" thickBot="1" x14ac:dyDescent="0.35">
      <c r="A35" s="74"/>
      <c r="B35" s="74"/>
      <c r="C35" s="74"/>
      <c r="D35" s="74"/>
      <c r="E35" s="74"/>
      <c r="F35" s="74"/>
      <c r="G35" s="74"/>
      <c r="H35" s="60"/>
      <c r="I35" s="84" t="s">
        <v>46</v>
      </c>
      <c r="J35" s="85"/>
      <c r="L35" s="17" t="s">
        <v>21</v>
      </c>
      <c r="M35" s="3">
        <f>M31-420</f>
        <v>0</v>
      </c>
      <c r="N35" s="3">
        <f>N31-560</f>
        <v>0</v>
      </c>
      <c r="O35" s="3">
        <f>O31-140</f>
        <v>210</v>
      </c>
      <c r="P35" s="18">
        <f>P31-280</f>
        <v>210</v>
      </c>
      <c r="Q35" s="37">
        <f>MAX(M35:P35)</f>
        <v>210</v>
      </c>
      <c r="R35" s="27">
        <f>Q35-Q37</f>
        <v>0</v>
      </c>
      <c r="S35" s="28" t="str">
        <f>IF(R35=0, "Выигрыш", "Не Выигрыш")</f>
        <v>Выигрыш</v>
      </c>
    </row>
    <row r="36" spans="1:20" ht="21" customHeight="1" thickBot="1" x14ac:dyDescent="0.4">
      <c r="A36" s="74"/>
      <c r="B36" s="55" t="s">
        <v>7</v>
      </c>
      <c r="C36" s="55" t="s">
        <v>8</v>
      </c>
      <c r="D36" s="55" t="s">
        <v>9</v>
      </c>
      <c r="E36" s="56" t="s">
        <v>40</v>
      </c>
      <c r="F36" s="74"/>
      <c r="G36" s="74"/>
      <c r="H36" s="59" t="s">
        <v>42</v>
      </c>
      <c r="I36" s="84"/>
      <c r="J36" s="85"/>
      <c r="L36" s="19" t="s">
        <v>22</v>
      </c>
      <c r="M36" s="20">
        <f>M31-245</f>
        <v>175</v>
      </c>
      <c r="N36" s="20">
        <f>N31-315</f>
        <v>245</v>
      </c>
      <c r="O36" s="20">
        <f>O31-350</f>
        <v>0</v>
      </c>
      <c r="P36" s="21">
        <f>P31-490</f>
        <v>0</v>
      </c>
      <c r="Q36" s="34">
        <f>MAX(M36:P36)</f>
        <v>245</v>
      </c>
      <c r="R36" s="29">
        <f>Q36-Q37</f>
        <v>35</v>
      </c>
      <c r="S36" s="30" t="str">
        <f>IF(R36=0, "Выигрыш", "Не Выигрыш")</f>
        <v>Не Выигрыш</v>
      </c>
    </row>
    <row r="37" spans="1:20" ht="18.600000000000001" thickBot="1" x14ac:dyDescent="0.35">
      <c r="B37" s="39">
        <v>0.25</v>
      </c>
      <c r="C37" s="36">
        <v>0.15</v>
      </c>
      <c r="D37" s="36">
        <v>0.2</v>
      </c>
      <c r="E37" s="21">
        <v>0.4</v>
      </c>
      <c r="H37" s="61">
        <f>MAX(C41:D41)</f>
        <v>0.89999999999999991</v>
      </c>
      <c r="I37" s="84"/>
      <c r="J37" s="85"/>
      <c r="P37" t="s">
        <v>39</v>
      </c>
      <c r="Q37">
        <f>MIN(Q34:Q36)</f>
        <v>210</v>
      </c>
    </row>
    <row r="38" spans="1:20" ht="19.2" thickTop="1" thickBot="1" x14ac:dyDescent="0.4">
      <c r="B38" s="41">
        <f>C32*B37</f>
        <v>1</v>
      </c>
      <c r="C38" s="42">
        <f>D32*C37</f>
        <v>0.15</v>
      </c>
      <c r="D38" s="42">
        <f>E32*D37</f>
        <v>0.4</v>
      </c>
      <c r="E38" s="43">
        <f>F32*E37</f>
        <v>2</v>
      </c>
      <c r="H38" s="62"/>
      <c r="K38" s="82"/>
      <c r="L38" s="82"/>
      <c r="M38" s="82"/>
      <c r="N38" s="82"/>
      <c r="O38" s="82"/>
      <c r="P38" s="82"/>
      <c r="Q38" s="82"/>
      <c r="R38" s="82"/>
      <c r="S38" s="82"/>
      <c r="T38" s="82"/>
    </row>
    <row r="39" spans="1:20" ht="18" x14ac:dyDescent="0.35">
      <c r="B39" s="44">
        <f>C33*B37</f>
        <v>0.75</v>
      </c>
      <c r="C39" s="12">
        <f>D33*C37</f>
        <v>0.3</v>
      </c>
      <c r="D39" s="12">
        <f>E33*D37</f>
        <v>0</v>
      </c>
      <c r="E39" s="45">
        <f>F33*E37</f>
        <v>1.6</v>
      </c>
      <c r="F39" s="12"/>
      <c r="H39" s="58" t="s">
        <v>37</v>
      </c>
      <c r="I39" s="89" t="s">
        <v>45</v>
      </c>
      <c r="J39" s="71"/>
      <c r="K39" s="71"/>
      <c r="L39" s="71"/>
      <c r="M39" s="71"/>
      <c r="O39" s="12"/>
    </row>
    <row r="40" spans="1:20" ht="18.600000000000001" thickBot="1" x14ac:dyDescent="0.4">
      <c r="B40" s="46">
        <f>C34*B37</f>
        <v>0</v>
      </c>
      <c r="C40" s="47">
        <f>D34*C37</f>
        <v>0.44999999999999996</v>
      </c>
      <c r="D40" s="47">
        <f>E34*D37</f>
        <v>0.4</v>
      </c>
      <c r="E40" s="48">
        <f>F34*E37</f>
        <v>2</v>
      </c>
      <c r="F40" s="12"/>
      <c r="H40" s="63">
        <f>(B41*B37)+(E41*E37)</f>
        <v>1.05</v>
      </c>
      <c r="I40" s="89"/>
      <c r="J40" s="71"/>
      <c r="K40" s="71"/>
      <c r="L40" s="71"/>
      <c r="M40" s="71"/>
      <c r="N40" s="12"/>
      <c r="O40" s="12"/>
    </row>
    <row r="41" spans="1:20" ht="18.600000000000001" thickBot="1" x14ac:dyDescent="0.4">
      <c r="B41" s="49">
        <f>MAX(B38:B40)</f>
        <v>1</v>
      </c>
      <c r="C41" s="50">
        <f>C38+C39+C40</f>
        <v>0.89999999999999991</v>
      </c>
      <c r="D41" s="50">
        <f>D38+D39+D40</f>
        <v>0.8</v>
      </c>
      <c r="E41" s="40">
        <f>MAX(E38:E40)</f>
        <v>2</v>
      </c>
      <c r="F41" s="12"/>
      <c r="G41" s="12" t="str">
        <f>IF(H34&lt;(H40-H37), "Проводить эксперимент", "Не проводить эксперимент")</f>
        <v>Не проводить эксперимент</v>
      </c>
      <c r="K41" s="12"/>
      <c r="M41" s="12"/>
      <c r="N41" s="12"/>
      <c r="O41" s="12"/>
    </row>
    <row r="42" spans="1:20" ht="18" x14ac:dyDescent="0.35">
      <c r="F42" s="12"/>
      <c r="K42" s="12"/>
      <c r="M42" s="12"/>
      <c r="N42" s="12"/>
      <c r="O42" s="12"/>
    </row>
    <row r="43" spans="1:20" ht="18" x14ac:dyDescent="0.35">
      <c r="A43" s="12"/>
      <c r="B43" s="12"/>
      <c r="C43" s="12"/>
      <c r="D43" s="12"/>
      <c r="E43" s="12"/>
      <c r="F43" s="12"/>
      <c r="K43" s="12"/>
      <c r="M43" s="12"/>
      <c r="N43" s="12"/>
      <c r="O43" s="12"/>
    </row>
    <row r="44" spans="1:20" ht="18" x14ac:dyDescent="0.35">
      <c r="A44" s="12"/>
      <c r="B44" s="12"/>
      <c r="C44" s="12"/>
      <c r="D44" s="12"/>
      <c r="E44" s="12"/>
      <c r="K44" s="12"/>
      <c r="M44" s="12"/>
      <c r="N44" s="12"/>
      <c r="O44" s="12"/>
    </row>
    <row r="45" spans="1:20" ht="18" x14ac:dyDescent="0.35">
      <c r="A45" s="12"/>
      <c r="B45" s="12"/>
      <c r="C45" s="12"/>
      <c r="D45" s="12"/>
      <c r="E45" s="12"/>
      <c r="G45" s="12"/>
      <c r="H45" s="12"/>
      <c r="I45" s="12"/>
      <c r="J45" s="12"/>
      <c r="K45" s="12"/>
      <c r="M45" s="12"/>
      <c r="N45" s="12"/>
      <c r="O45" s="12"/>
    </row>
  </sheetData>
  <mergeCells count="12">
    <mergeCell ref="H31:J32"/>
    <mergeCell ref="I39:M40"/>
    <mergeCell ref="I35:J37"/>
    <mergeCell ref="A1:H1"/>
    <mergeCell ref="R25:U28"/>
    <mergeCell ref="B23:E25"/>
    <mergeCell ref="G25:J27"/>
    <mergeCell ref="M6:P6"/>
    <mergeCell ref="M15:P15"/>
    <mergeCell ref="M16:P16"/>
    <mergeCell ref="M25:P25"/>
    <mergeCell ref="M26:P26"/>
  </mergeCells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4121" r:id="rId4">
          <objectPr defaultSize="0" autoPict="0" r:id="rId5">
            <anchor moveWithCells="1" sizeWithCells="1">
              <from>
                <xdr:col>12</xdr:col>
                <xdr:colOff>30480</xdr:colOff>
                <xdr:row>5</xdr:row>
                <xdr:rowOff>182880</xdr:rowOff>
              </from>
              <to>
                <xdr:col>12</xdr:col>
                <xdr:colOff>205740</xdr:colOff>
                <xdr:row>7</xdr:row>
                <xdr:rowOff>38100</xdr:rowOff>
              </to>
            </anchor>
          </objectPr>
        </oleObject>
      </mc:Choice>
      <mc:Fallback>
        <oleObject progId="Equation.3" shapeId="4121" r:id="rId4"/>
      </mc:Fallback>
    </mc:AlternateContent>
    <mc:AlternateContent xmlns:mc="http://schemas.openxmlformats.org/markup-compatibility/2006">
      <mc:Choice Requires="x14">
        <oleObject progId="Equation.3" shapeId="4122" r:id="rId6">
          <objectPr defaultSize="0" autoPict="0" r:id="rId7">
            <anchor moveWithCells="1" sizeWithCells="1">
              <from>
                <xdr:col>13</xdr:col>
                <xdr:colOff>0</xdr:colOff>
                <xdr:row>6</xdr:row>
                <xdr:rowOff>0</xdr:rowOff>
              </from>
              <to>
                <xdr:col>13</xdr:col>
                <xdr:colOff>251460</xdr:colOff>
                <xdr:row>7</xdr:row>
                <xdr:rowOff>7620</xdr:rowOff>
              </to>
            </anchor>
          </objectPr>
        </oleObject>
      </mc:Choice>
      <mc:Fallback>
        <oleObject progId="Equation.3" shapeId="4122" r:id="rId6"/>
      </mc:Fallback>
    </mc:AlternateContent>
    <mc:AlternateContent xmlns:mc="http://schemas.openxmlformats.org/markup-compatibility/2006">
      <mc:Choice Requires="x14">
        <oleObject progId="Equation.3" shapeId="4123" r:id="rId8">
          <objectPr defaultSize="0" autoPict="0" r:id="rId9">
            <anchor moveWithCells="1" sizeWithCells="1">
              <from>
                <xdr:col>14</xdr:col>
                <xdr:colOff>0</xdr:colOff>
                <xdr:row>6</xdr:row>
                <xdr:rowOff>0</xdr:rowOff>
              </from>
              <to>
                <xdr:col>14</xdr:col>
                <xdr:colOff>251460</xdr:colOff>
                <xdr:row>7</xdr:row>
                <xdr:rowOff>7620</xdr:rowOff>
              </to>
            </anchor>
          </objectPr>
        </oleObject>
      </mc:Choice>
      <mc:Fallback>
        <oleObject progId="Equation.3" shapeId="4123" r:id="rId8"/>
      </mc:Fallback>
    </mc:AlternateContent>
    <mc:AlternateContent xmlns:mc="http://schemas.openxmlformats.org/markup-compatibility/2006">
      <mc:Choice Requires="x14">
        <oleObject progId="Equation.3" shapeId="4124" r:id="rId10">
          <objectPr defaultSize="0" autoPict="0" r:id="rId11">
            <anchor moveWithCells="1" sizeWithCells="1">
              <from>
                <xdr:col>15</xdr:col>
                <xdr:colOff>0</xdr:colOff>
                <xdr:row>6</xdr:row>
                <xdr:rowOff>0</xdr:rowOff>
              </from>
              <to>
                <xdr:col>15</xdr:col>
                <xdr:colOff>251460</xdr:colOff>
                <xdr:row>7</xdr:row>
                <xdr:rowOff>7620</xdr:rowOff>
              </to>
            </anchor>
          </objectPr>
        </oleObject>
      </mc:Choice>
      <mc:Fallback>
        <oleObject progId="Equation.3" shapeId="4124" r:id="rId10"/>
      </mc:Fallback>
    </mc:AlternateContent>
    <mc:AlternateContent xmlns:mc="http://schemas.openxmlformats.org/markup-compatibility/2006">
      <mc:Choice Requires="x14">
        <oleObject progId="Equation.3" shapeId="4125" r:id="rId12">
          <objectPr defaultSize="0" autoPict="0" r:id="rId5">
            <anchor moveWithCells="1" sizeWithCells="1">
              <from>
                <xdr:col>12</xdr:col>
                <xdr:colOff>0</xdr:colOff>
                <xdr:row>16</xdr:row>
                <xdr:rowOff>0</xdr:rowOff>
              </from>
              <to>
                <xdr:col>12</xdr:col>
                <xdr:colOff>228600</xdr:colOff>
                <xdr:row>17</xdr:row>
                <xdr:rowOff>22860</xdr:rowOff>
              </to>
            </anchor>
          </objectPr>
        </oleObject>
      </mc:Choice>
      <mc:Fallback>
        <oleObject progId="Equation.3" shapeId="4125" r:id="rId12"/>
      </mc:Fallback>
    </mc:AlternateContent>
    <mc:AlternateContent xmlns:mc="http://schemas.openxmlformats.org/markup-compatibility/2006">
      <mc:Choice Requires="x14">
        <oleObject progId="Equation.3" shapeId="4126" r:id="rId13">
          <objectPr defaultSize="0" autoPict="0" r:id="rId7">
            <anchor moveWithCells="1" sizeWithCells="1">
              <from>
                <xdr:col>13</xdr:col>
                <xdr:colOff>0</xdr:colOff>
                <xdr:row>16</xdr:row>
                <xdr:rowOff>0</xdr:rowOff>
              </from>
              <to>
                <xdr:col>13</xdr:col>
                <xdr:colOff>251460</xdr:colOff>
                <xdr:row>17</xdr:row>
                <xdr:rowOff>7620</xdr:rowOff>
              </to>
            </anchor>
          </objectPr>
        </oleObject>
      </mc:Choice>
      <mc:Fallback>
        <oleObject progId="Equation.3" shapeId="4126" r:id="rId13"/>
      </mc:Fallback>
    </mc:AlternateContent>
    <mc:AlternateContent xmlns:mc="http://schemas.openxmlformats.org/markup-compatibility/2006">
      <mc:Choice Requires="x14">
        <oleObject progId="Equation.3" shapeId="4127" r:id="rId14">
          <objectPr defaultSize="0" autoPict="0" r:id="rId9">
            <anchor moveWithCells="1" sizeWithCells="1">
              <from>
                <xdr:col>14</xdr:col>
                <xdr:colOff>0</xdr:colOff>
                <xdr:row>16</xdr:row>
                <xdr:rowOff>0</xdr:rowOff>
              </from>
              <to>
                <xdr:col>14</xdr:col>
                <xdr:colOff>251460</xdr:colOff>
                <xdr:row>17</xdr:row>
                <xdr:rowOff>7620</xdr:rowOff>
              </to>
            </anchor>
          </objectPr>
        </oleObject>
      </mc:Choice>
      <mc:Fallback>
        <oleObject progId="Equation.3" shapeId="4127" r:id="rId14"/>
      </mc:Fallback>
    </mc:AlternateContent>
    <mc:AlternateContent xmlns:mc="http://schemas.openxmlformats.org/markup-compatibility/2006">
      <mc:Choice Requires="x14">
        <oleObject progId="Equation.3" shapeId="4128" r:id="rId15">
          <objectPr defaultSize="0" autoPict="0" r:id="rId11">
            <anchor moveWithCells="1" sizeWithCells="1">
              <from>
                <xdr:col>15</xdr:col>
                <xdr:colOff>0</xdr:colOff>
                <xdr:row>16</xdr:row>
                <xdr:rowOff>0</xdr:rowOff>
              </from>
              <to>
                <xdr:col>15</xdr:col>
                <xdr:colOff>251460</xdr:colOff>
                <xdr:row>17</xdr:row>
                <xdr:rowOff>7620</xdr:rowOff>
              </to>
            </anchor>
          </objectPr>
        </oleObject>
      </mc:Choice>
      <mc:Fallback>
        <oleObject progId="Equation.3" shapeId="4128" r:id="rId15"/>
      </mc:Fallback>
    </mc:AlternateContent>
    <mc:AlternateContent xmlns:mc="http://schemas.openxmlformats.org/markup-compatibility/2006">
      <mc:Choice Requires="x14">
        <oleObject progId="Equation.3" shapeId="4129" r:id="rId16">
          <objectPr defaultSize="0" autoPict="0" r:id="rId5">
            <anchor moveWithCells="1" sizeWithCells="1">
              <from>
                <xdr:col>12</xdr:col>
                <xdr:colOff>0</xdr:colOff>
                <xdr:row>26</xdr:row>
                <xdr:rowOff>0</xdr:rowOff>
              </from>
              <to>
                <xdr:col>12</xdr:col>
                <xdr:colOff>228600</xdr:colOff>
                <xdr:row>27</xdr:row>
                <xdr:rowOff>22860</xdr:rowOff>
              </to>
            </anchor>
          </objectPr>
        </oleObject>
      </mc:Choice>
      <mc:Fallback>
        <oleObject progId="Equation.3" shapeId="4129" r:id="rId16"/>
      </mc:Fallback>
    </mc:AlternateContent>
    <mc:AlternateContent xmlns:mc="http://schemas.openxmlformats.org/markup-compatibility/2006">
      <mc:Choice Requires="x14">
        <oleObject progId="Equation.3" shapeId="4130" r:id="rId17">
          <objectPr defaultSize="0" autoPict="0" r:id="rId7">
            <anchor moveWithCells="1" sizeWithCells="1">
              <from>
                <xdr:col>13</xdr:col>
                <xdr:colOff>0</xdr:colOff>
                <xdr:row>26</xdr:row>
                <xdr:rowOff>0</xdr:rowOff>
              </from>
              <to>
                <xdr:col>13</xdr:col>
                <xdr:colOff>251460</xdr:colOff>
                <xdr:row>27</xdr:row>
                <xdr:rowOff>7620</xdr:rowOff>
              </to>
            </anchor>
          </objectPr>
        </oleObject>
      </mc:Choice>
      <mc:Fallback>
        <oleObject progId="Equation.3" shapeId="4130" r:id="rId17"/>
      </mc:Fallback>
    </mc:AlternateContent>
    <mc:AlternateContent xmlns:mc="http://schemas.openxmlformats.org/markup-compatibility/2006">
      <mc:Choice Requires="x14">
        <oleObject progId="Equation.3" shapeId="4131" r:id="rId18">
          <objectPr defaultSize="0" autoPict="0" r:id="rId9">
            <anchor moveWithCells="1" sizeWithCells="1">
              <from>
                <xdr:col>14</xdr:col>
                <xdr:colOff>0</xdr:colOff>
                <xdr:row>26</xdr:row>
                <xdr:rowOff>0</xdr:rowOff>
              </from>
              <to>
                <xdr:col>14</xdr:col>
                <xdr:colOff>251460</xdr:colOff>
                <xdr:row>27</xdr:row>
                <xdr:rowOff>7620</xdr:rowOff>
              </to>
            </anchor>
          </objectPr>
        </oleObject>
      </mc:Choice>
      <mc:Fallback>
        <oleObject progId="Equation.3" shapeId="4131" r:id="rId18"/>
      </mc:Fallback>
    </mc:AlternateContent>
    <mc:AlternateContent xmlns:mc="http://schemas.openxmlformats.org/markup-compatibility/2006">
      <mc:Choice Requires="x14">
        <oleObject progId="Equation.3" shapeId="4132" r:id="rId19">
          <objectPr defaultSize="0" autoPict="0" r:id="rId11">
            <anchor moveWithCells="1" sizeWithCells="1">
              <from>
                <xdr:col>15</xdr:col>
                <xdr:colOff>0</xdr:colOff>
                <xdr:row>26</xdr:row>
                <xdr:rowOff>0</xdr:rowOff>
              </from>
              <to>
                <xdr:col>15</xdr:col>
                <xdr:colOff>251460</xdr:colOff>
                <xdr:row>27</xdr:row>
                <xdr:rowOff>7620</xdr:rowOff>
              </to>
            </anchor>
          </objectPr>
        </oleObject>
      </mc:Choice>
      <mc:Fallback>
        <oleObject progId="Equation.3" shapeId="4132" r:id="rId19"/>
      </mc:Fallback>
    </mc:AlternateContent>
    <mc:AlternateContent xmlns:mc="http://schemas.openxmlformats.org/markup-compatibility/2006">
      <mc:Choice Requires="x14">
        <oleObject progId="Equation.3" shapeId="4133" r:id="rId20">
          <objectPr defaultSize="0" autoPict="0" r:id="rId5">
            <anchor moveWithCells="1" sizeWithCells="1">
              <from>
                <xdr:col>12</xdr:col>
                <xdr:colOff>0</xdr:colOff>
                <xdr:row>32</xdr:row>
                <xdr:rowOff>0</xdr:rowOff>
              </from>
              <to>
                <xdr:col>12</xdr:col>
                <xdr:colOff>228600</xdr:colOff>
                <xdr:row>33</xdr:row>
                <xdr:rowOff>22860</xdr:rowOff>
              </to>
            </anchor>
          </objectPr>
        </oleObject>
      </mc:Choice>
      <mc:Fallback>
        <oleObject progId="Equation.3" shapeId="4133" r:id="rId20"/>
      </mc:Fallback>
    </mc:AlternateContent>
    <mc:AlternateContent xmlns:mc="http://schemas.openxmlformats.org/markup-compatibility/2006">
      <mc:Choice Requires="x14">
        <oleObject progId="Equation.3" shapeId="4134" r:id="rId21">
          <objectPr defaultSize="0" autoPict="0" r:id="rId7">
            <anchor moveWithCells="1" sizeWithCells="1">
              <from>
                <xdr:col>13</xdr:col>
                <xdr:colOff>0</xdr:colOff>
                <xdr:row>32</xdr:row>
                <xdr:rowOff>0</xdr:rowOff>
              </from>
              <to>
                <xdr:col>13</xdr:col>
                <xdr:colOff>251460</xdr:colOff>
                <xdr:row>33</xdr:row>
                <xdr:rowOff>7620</xdr:rowOff>
              </to>
            </anchor>
          </objectPr>
        </oleObject>
      </mc:Choice>
      <mc:Fallback>
        <oleObject progId="Equation.3" shapeId="4134" r:id="rId21"/>
      </mc:Fallback>
    </mc:AlternateContent>
    <mc:AlternateContent xmlns:mc="http://schemas.openxmlformats.org/markup-compatibility/2006">
      <mc:Choice Requires="x14">
        <oleObject progId="Equation.3" shapeId="4135" r:id="rId22">
          <objectPr defaultSize="0" autoPict="0" r:id="rId9">
            <anchor moveWithCells="1" sizeWithCells="1">
              <from>
                <xdr:col>14</xdr:col>
                <xdr:colOff>0</xdr:colOff>
                <xdr:row>32</xdr:row>
                <xdr:rowOff>0</xdr:rowOff>
              </from>
              <to>
                <xdr:col>14</xdr:col>
                <xdr:colOff>251460</xdr:colOff>
                <xdr:row>33</xdr:row>
                <xdr:rowOff>7620</xdr:rowOff>
              </to>
            </anchor>
          </objectPr>
        </oleObject>
      </mc:Choice>
      <mc:Fallback>
        <oleObject progId="Equation.3" shapeId="4135" r:id="rId22"/>
      </mc:Fallback>
    </mc:AlternateContent>
    <mc:AlternateContent xmlns:mc="http://schemas.openxmlformats.org/markup-compatibility/2006">
      <mc:Choice Requires="x14">
        <oleObject progId="Equation.3" shapeId="4136" r:id="rId23">
          <objectPr defaultSize="0" autoPict="0" r:id="rId11">
            <anchor moveWithCells="1" sizeWithCells="1">
              <from>
                <xdr:col>15</xdr:col>
                <xdr:colOff>0</xdr:colOff>
                <xdr:row>32</xdr:row>
                <xdr:rowOff>0</xdr:rowOff>
              </from>
              <to>
                <xdr:col>15</xdr:col>
                <xdr:colOff>251460</xdr:colOff>
                <xdr:row>33</xdr:row>
                <xdr:rowOff>7620</xdr:rowOff>
              </to>
            </anchor>
          </objectPr>
        </oleObject>
      </mc:Choice>
      <mc:Fallback>
        <oleObject progId="Equation.3" shapeId="4136" r:id="rId23"/>
      </mc:Fallback>
    </mc:AlternateContent>
    <mc:AlternateContent xmlns:mc="http://schemas.openxmlformats.org/markup-compatibility/2006">
      <mc:Choice Requires="x14">
        <oleObject progId="Equation.3" shapeId="4137" r:id="rId24">
          <objectPr defaultSize="0" autoPict="0" r:id="rId5">
            <anchor moveWithCells="1" sizeWithCells="1">
              <from>
                <xdr:col>12</xdr:col>
                <xdr:colOff>0</xdr:colOff>
                <xdr:row>32</xdr:row>
                <xdr:rowOff>0</xdr:rowOff>
              </from>
              <to>
                <xdr:col>12</xdr:col>
                <xdr:colOff>228600</xdr:colOff>
                <xdr:row>33</xdr:row>
                <xdr:rowOff>22860</xdr:rowOff>
              </to>
            </anchor>
          </objectPr>
        </oleObject>
      </mc:Choice>
      <mc:Fallback>
        <oleObject progId="Equation.3" shapeId="4137" r:id="rId24"/>
      </mc:Fallback>
    </mc:AlternateContent>
    <mc:AlternateContent xmlns:mc="http://schemas.openxmlformats.org/markup-compatibility/2006">
      <mc:Choice Requires="x14">
        <oleObject progId="Equation.3" shapeId="4138" r:id="rId25">
          <objectPr defaultSize="0" autoPict="0" r:id="rId7">
            <anchor moveWithCells="1" sizeWithCells="1">
              <from>
                <xdr:col>13</xdr:col>
                <xdr:colOff>0</xdr:colOff>
                <xdr:row>32</xdr:row>
                <xdr:rowOff>0</xdr:rowOff>
              </from>
              <to>
                <xdr:col>13</xdr:col>
                <xdr:colOff>251460</xdr:colOff>
                <xdr:row>33</xdr:row>
                <xdr:rowOff>7620</xdr:rowOff>
              </to>
            </anchor>
          </objectPr>
        </oleObject>
      </mc:Choice>
      <mc:Fallback>
        <oleObject progId="Equation.3" shapeId="4138" r:id="rId25"/>
      </mc:Fallback>
    </mc:AlternateContent>
    <mc:AlternateContent xmlns:mc="http://schemas.openxmlformats.org/markup-compatibility/2006">
      <mc:Choice Requires="x14">
        <oleObject progId="Equation.3" shapeId="4139" r:id="rId26">
          <objectPr defaultSize="0" autoPict="0" r:id="rId9">
            <anchor moveWithCells="1" sizeWithCells="1">
              <from>
                <xdr:col>14</xdr:col>
                <xdr:colOff>0</xdr:colOff>
                <xdr:row>32</xdr:row>
                <xdr:rowOff>0</xdr:rowOff>
              </from>
              <to>
                <xdr:col>14</xdr:col>
                <xdr:colOff>251460</xdr:colOff>
                <xdr:row>33</xdr:row>
                <xdr:rowOff>7620</xdr:rowOff>
              </to>
            </anchor>
          </objectPr>
        </oleObject>
      </mc:Choice>
      <mc:Fallback>
        <oleObject progId="Equation.3" shapeId="4139" r:id="rId26"/>
      </mc:Fallback>
    </mc:AlternateContent>
    <mc:AlternateContent xmlns:mc="http://schemas.openxmlformats.org/markup-compatibility/2006">
      <mc:Choice Requires="x14">
        <oleObject progId="Equation.3" shapeId="4140" r:id="rId27">
          <objectPr defaultSize="0" autoPict="0" r:id="rId11">
            <anchor moveWithCells="1" sizeWithCells="1">
              <from>
                <xdr:col>15</xdr:col>
                <xdr:colOff>0</xdr:colOff>
                <xdr:row>32</xdr:row>
                <xdr:rowOff>0</xdr:rowOff>
              </from>
              <to>
                <xdr:col>15</xdr:col>
                <xdr:colOff>251460</xdr:colOff>
                <xdr:row>33</xdr:row>
                <xdr:rowOff>7620</xdr:rowOff>
              </to>
            </anchor>
          </objectPr>
        </oleObject>
      </mc:Choice>
      <mc:Fallback>
        <oleObject progId="Equation.3" shapeId="4140" r:id="rId27"/>
      </mc:Fallback>
    </mc:AlternateContent>
    <mc:AlternateContent xmlns:mc="http://schemas.openxmlformats.org/markup-compatibility/2006">
      <mc:Choice Requires="x14">
        <oleObject progId="Equation.3" shapeId="4141" r:id="rId28">
          <objectPr defaultSize="0" autoPict="0" r:id="rId5">
            <anchor moveWithCells="1" sizeWithCells="1">
              <from>
                <xdr:col>12</xdr:col>
                <xdr:colOff>0</xdr:colOff>
                <xdr:row>32</xdr:row>
                <xdr:rowOff>0</xdr:rowOff>
              </from>
              <to>
                <xdr:col>12</xdr:col>
                <xdr:colOff>228600</xdr:colOff>
                <xdr:row>33</xdr:row>
                <xdr:rowOff>22860</xdr:rowOff>
              </to>
            </anchor>
          </objectPr>
        </oleObject>
      </mc:Choice>
      <mc:Fallback>
        <oleObject progId="Equation.3" shapeId="4141" r:id="rId28"/>
      </mc:Fallback>
    </mc:AlternateContent>
    <mc:AlternateContent xmlns:mc="http://schemas.openxmlformats.org/markup-compatibility/2006">
      <mc:Choice Requires="x14">
        <oleObject progId="Equation.3" shapeId="4142" r:id="rId29">
          <objectPr defaultSize="0" autoPict="0" r:id="rId7">
            <anchor moveWithCells="1" sizeWithCells="1">
              <from>
                <xdr:col>13</xdr:col>
                <xdr:colOff>0</xdr:colOff>
                <xdr:row>32</xdr:row>
                <xdr:rowOff>0</xdr:rowOff>
              </from>
              <to>
                <xdr:col>13</xdr:col>
                <xdr:colOff>251460</xdr:colOff>
                <xdr:row>33</xdr:row>
                <xdr:rowOff>7620</xdr:rowOff>
              </to>
            </anchor>
          </objectPr>
        </oleObject>
      </mc:Choice>
      <mc:Fallback>
        <oleObject progId="Equation.3" shapeId="4142" r:id="rId29"/>
      </mc:Fallback>
    </mc:AlternateContent>
    <mc:AlternateContent xmlns:mc="http://schemas.openxmlformats.org/markup-compatibility/2006">
      <mc:Choice Requires="x14">
        <oleObject progId="Equation.3" shapeId="4143" r:id="rId30">
          <objectPr defaultSize="0" autoPict="0" r:id="rId9">
            <anchor moveWithCells="1" sizeWithCells="1">
              <from>
                <xdr:col>14</xdr:col>
                <xdr:colOff>0</xdr:colOff>
                <xdr:row>32</xdr:row>
                <xdr:rowOff>0</xdr:rowOff>
              </from>
              <to>
                <xdr:col>14</xdr:col>
                <xdr:colOff>251460</xdr:colOff>
                <xdr:row>33</xdr:row>
                <xdr:rowOff>7620</xdr:rowOff>
              </to>
            </anchor>
          </objectPr>
        </oleObject>
      </mc:Choice>
      <mc:Fallback>
        <oleObject progId="Equation.3" shapeId="4143" r:id="rId30"/>
      </mc:Fallback>
    </mc:AlternateContent>
    <mc:AlternateContent xmlns:mc="http://schemas.openxmlformats.org/markup-compatibility/2006">
      <mc:Choice Requires="x14">
        <oleObject progId="Equation.3" shapeId="4144" r:id="rId31">
          <objectPr defaultSize="0" autoPict="0" r:id="rId11">
            <anchor moveWithCells="1" sizeWithCells="1">
              <from>
                <xdr:col>15</xdr:col>
                <xdr:colOff>0</xdr:colOff>
                <xdr:row>32</xdr:row>
                <xdr:rowOff>0</xdr:rowOff>
              </from>
              <to>
                <xdr:col>15</xdr:col>
                <xdr:colOff>251460</xdr:colOff>
                <xdr:row>33</xdr:row>
                <xdr:rowOff>7620</xdr:rowOff>
              </to>
            </anchor>
          </objectPr>
        </oleObject>
      </mc:Choice>
      <mc:Fallback>
        <oleObject progId="Equation.3" shapeId="4144" r:id="rId31"/>
      </mc:Fallback>
    </mc:AlternateContent>
    <mc:AlternateContent xmlns:mc="http://schemas.openxmlformats.org/markup-compatibility/2006">
      <mc:Choice Requires="x14">
        <oleObject progId="Equation.3" shapeId="4149" r:id="rId32">
          <objectPr defaultSize="0" autoPict="0" r:id="rId5">
            <anchor moveWithCells="1" sizeWithCells="1">
              <from>
                <xdr:col>2</xdr:col>
                <xdr:colOff>0</xdr:colOff>
                <xdr:row>30</xdr:row>
                <xdr:rowOff>0</xdr:rowOff>
              </from>
              <to>
                <xdr:col>2</xdr:col>
                <xdr:colOff>228600</xdr:colOff>
                <xdr:row>31</xdr:row>
                <xdr:rowOff>22860</xdr:rowOff>
              </to>
            </anchor>
          </objectPr>
        </oleObject>
      </mc:Choice>
      <mc:Fallback>
        <oleObject progId="Equation.3" shapeId="4149" r:id="rId32"/>
      </mc:Fallback>
    </mc:AlternateContent>
    <mc:AlternateContent xmlns:mc="http://schemas.openxmlformats.org/markup-compatibility/2006">
      <mc:Choice Requires="x14">
        <oleObject progId="Equation.3" shapeId="4150" r:id="rId33">
          <objectPr defaultSize="0" autoPict="0" r:id="rId7">
            <anchor moveWithCells="1" sizeWithCells="1">
              <from>
                <xdr:col>3</xdr:col>
                <xdr:colOff>0</xdr:colOff>
                <xdr:row>30</xdr:row>
                <xdr:rowOff>0</xdr:rowOff>
              </from>
              <to>
                <xdr:col>3</xdr:col>
                <xdr:colOff>251460</xdr:colOff>
                <xdr:row>31</xdr:row>
                <xdr:rowOff>7620</xdr:rowOff>
              </to>
            </anchor>
          </objectPr>
        </oleObject>
      </mc:Choice>
      <mc:Fallback>
        <oleObject progId="Equation.3" shapeId="4150" r:id="rId33"/>
      </mc:Fallback>
    </mc:AlternateContent>
    <mc:AlternateContent xmlns:mc="http://schemas.openxmlformats.org/markup-compatibility/2006">
      <mc:Choice Requires="x14">
        <oleObject progId="Equation.3" shapeId="4151" r:id="rId34">
          <objectPr defaultSize="0" autoPict="0" r:id="rId9">
            <anchor moveWithCells="1" sizeWithCells="1">
              <from>
                <xdr:col>4</xdr:col>
                <xdr:colOff>0</xdr:colOff>
                <xdr:row>30</xdr:row>
                <xdr:rowOff>0</xdr:rowOff>
              </from>
              <to>
                <xdr:col>4</xdr:col>
                <xdr:colOff>251460</xdr:colOff>
                <xdr:row>31</xdr:row>
                <xdr:rowOff>7620</xdr:rowOff>
              </to>
            </anchor>
          </objectPr>
        </oleObject>
      </mc:Choice>
      <mc:Fallback>
        <oleObject progId="Equation.3" shapeId="4151" r:id="rId34"/>
      </mc:Fallback>
    </mc:AlternateContent>
    <mc:AlternateContent xmlns:mc="http://schemas.openxmlformats.org/markup-compatibility/2006">
      <mc:Choice Requires="x14">
        <oleObject progId="Equation.3" shapeId="4152" r:id="rId35">
          <objectPr defaultSize="0" autoPict="0" r:id="rId11">
            <anchor moveWithCells="1" sizeWithCells="1">
              <from>
                <xdr:col>5</xdr:col>
                <xdr:colOff>0</xdr:colOff>
                <xdr:row>30</xdr:row>
                <xdr:rowOff>0</xdr:rowOff>
              </from>
              <to>
                <xdr:col>5</xdr:col>
                <xdr:colOff>251460</xdr:colOff>
                <xdr:row>31</xdr:row>
                <xdr:rowOff>7620</xdr:rowOff>
              </to>
            </anchor>
          </objectPr>
        </oleObject>
      </mc:Choice>
      <mc:Fallback>
        <oleObject progId="Equation.3" shapeId="4152" r:id="rId3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"/>
  <sheetViews>
    <sheetView workbookViewId="0">
      <selection activeCell="O1" sqref="A1:O10"/>
    </sheetView>
  </sheetViews>
  <sheetFormatPr defaultRowHeight="14.4" x14ac:dyDescent="0.3"/>
  <cols>
    <col min="14" max="14" width="35.5546875" customWidth="1"/>
    <col min="15" max="15" width="19.109375" customWidth="1"/>
  </cols>
  <sheetData>
    <row r="1" spans="1:15" ht="18.600000000000001" thickBot="1" x14ac:dyDescent="0.4">
      <c r="A1" s="38"/>
      <c r="B1" s="51"/>
      <c r="C1" s="51"/>
      <c r="D1" s="51"/>
      <c r="E1" s="51"/>
      <c r="F1" s="12"/>
      <c r="G1" s="55" t="s">
        <v>7</v>
      </c>
      <c r="H1" s="55" t="s">
        <v>8</v>
      </c>
      <c r="I1" s="55" t="s">
        <v>9</v>
      </c>
      <c r="J1" s="56" t="s">
        <v>40</v>
      </c>
      <c r="K1" s="12"/>
      <c r="L1" s="57" t="s">
        <v>41</v>
      </c>
      <c r="M1" s="12"/>
      <c r="N1" s="12" t="str">
        <f>IF(L2&lt;L8-L5, "Проводить эксперимент", "Не проводить эксперимент")</f>
        <v>Не проводить эксперимент</v>
      </c>
      <c r="O1" s="12"/>
    </row>
    <row r="2" spans="1:15" ht="21" thickBot="1" x14ac:dyDescent="0.4">
      <c r="A2" s="52" t="s">
        <v>20</v>
      </c>
      <c r="B2" s="16">
        <v>4</v>
      </c>
      <c r="C2" s="16">
        <v>1</v>
      </c>
      <c r="D2" s="16">
        <v>2</v>
      </c>
      <c r="E2" s="15">
        <v>5</v>
      </c>
      <c r="F2" s="12"/>
      <c r="G2" s="39">
        <v>0.25</v>
      </c>
      <c r="H2" s="36">
        <v>0.15</v>
      </c>
      <c r="I2" s="36">
        <v>0.2</v>
      </c>
      <c r="J2" s="21">
        <v>0.4</v>
      </c>
      <c r="K2" s="12"/>
      <c r="L2" s="19">
        <v>1.1000000000000001</v>
      </c>
      <c r="M2" s="12"/>
      <c r="N2" s="12"/>
      <c r="O2" s="12"/>
    </row>
    <row r="3" spans="1:15" ht="21" thickBot="1" x14ac:dyDescent="0.4">
      <c r="A3" s="53" t="s">
        <v>21</v>
      </c>
      <c r="B3" s="3">
        <v>3</v>
      </c>
      <c r="C3" s="3">
        <v>2</v>
      </c>
      <c r="D3" s="3">
        <v>0</v>
      </c>
      <c r="E3" s="18">
        <v>4</v>
      </c>
      <c r="F3" s="12"/>
      <c r="G3" s="41">
        <f>B2*G2</f>
        <v>1</v>
      </c>
      <c r="H3" s="42">
        <f>C2*H2</f>
        <v>0.15</v>
      </c>
      <c r="I3" s="42">
        <f>D2*I2</f>
        <v>0.4</v>
      </c>
      <c r="J3" s="43">
        <f>E2*J2</f>
        <v>2</v>
      </c>
      <c r="K3" s="12"/>
      <c r="L3" s="60"/>
      <c r="M3" s="12"/>
      <c r="N3" s="12"/>
      <c r="O3" s="12"/>
    </row>
    <row r="4" spans="1:15" ht="21" thickBot="1" x14ac:dyDescent="0.4">
      <c r="A4" s="54" t="s">
        <v>22</v>
      </c>
      <c r="B4" s="20">
        <v>0</v>
      </c>
      <c r="C4" s="20">
        <v>3</v>
      </c>
      <c r="D4" s="20">
        <v>2</v>
      </c>
      <c r="E4" s="21">
        <v>5</v>
      </c>
      <c r="F4" s="12"/>
      <c r="G4" s="44">
        <f>B3*G2</f>
        <v>0.75</v>
      </c>
      <c r="H4" s="12">
        <f>C3*H2</f>
        <v>0.3</v>
      </c>
      <c r="I4" s="12">
        <f>D3*I2</f>
        <v>0</v>
      </c>
      <c r="J4" s="45">
        <f>E3*J2</f>
        <v>1.6</v>
      </c>
      <c r="K4" s="12"/>
      <c r="L4" s="59" t="s">
        <v>42</v>
      </c>
      <c r="M4" s="12"/>
      <c r="N4" s="12"/>
      <c r="O4" s="12"/>
    </row>
    <row r="5" spans="1:15" ht="18.600000000000001" thickBot="1" x14ac:dyDescent="0.4">
      <c r="A5" s="12"/>
      <c r="B5" s="12"/>
      <c r="C5" s="12"/>
      <c r="D5" s="12"/>
      <c r="E5" s="12"/>
      <c r="F5" s="12"/>
      <c r="G5" s="46">
        <f>B4*G2</f>
        <v>0</v>
      </c>
      <c r="H5" s="47">
        <f>C4*H2</f>
        <v>0.44999999999999996</v>
      </c>
      <c r="I5" s="47">
        <f>D4*I2</f>
        <v>0.4</v>
      </c>
      <c r="J5" s="48">
        <f>E4*J2</f>
        <v>2</v>
      </c>
      <c r="K5" s="12"/>
      <c r="L5" s="61">
        <f>MAX(H6:I6)</f>
        <v>0.89999999999999991</v>
      </c>
      <c r="M5" s="12"/>
      <c r="N5" s="12"/>
      <c r="O5" s="12"/>
    </row>
    <row r="6" spans="1:15" ht="18.600000000000001" thickBot="1" x14ac:dyDescent="0.4">
      <c r="A6" s="12"/>
      <c r="B6" s="12"/>
      <c r="C6" s="12"/>
      <c r="D6" s="12"/>
      <c r="E6" s="12"/>
      <c r="G6" s="49">
        <f>MAX(G3:G5)</f>
        <v>1</v>
      </c>
      <c r="H6" s="50">
        <f>H3+H4+H5</f>
        <v>0.89999999999999991</v>
      </c>
      <c r="I6" s="50">
        <f>I3+I4+I5</f>
        <v>0.8</v>
      </c>
      <c r="J6" s="40">
        <f>MAX(J3:J5)</f>
        <v>2</v>
      </c>
      <c r="K6" s="12"/>
      <c r="L6" s="62"/>
      <c r="M6" s="12"/>
      <c r="N6" s="12"/>
      <c r="O6" s="12"/>
    </row>
    <row r="7" spans="1:15" ht="18" x14ac:dyDescent="0.35">
      <c r="A7" s="12"/>
      <c r="B7" s="12"/>
      <c r="C7" s="12"/>
      <c r="D7" s="12"/>
      <c r="E7" s="12"/>
      <c r="G7" s="12"/>
      <c r="H7" s="12"/>
      <c r="I7" s="12"/>
      <c r="J7" s="12"/>
      <c r="K7" s="12"/>
      <c r="L7" s="58" t="s">
        <v>37</v>
      </c>
      <c r="M7" s="12"/>
      <c r="N7" s="12"/>
      <c r="O7" s="12"/>
    </row>
    <row r="8" spans="1:15" ht="18.600000000000001" thickBot="1" x14ac:dyDescent="0.35">
      <c r="L8" s="63">
        <f>(G6*G2)+(J6*J2)</f>
        <v>1.05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autoPict="0" r:id="rId4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228600</xdr:colOff>
                <xdr:row>1</xdr:row>
                <xdr:rowOff>22860</xdr:rowOff>
              </to>
            </anchor>
          </objectPr>
        </oleObject>
      </mc:Choice>
      <mc:Fallback>
        <oleObject progId="Equation.3" shapeId="3073" r:id="rId3"/>
      </mc:Fallback>
    </mc:AlternateContent>
    <mc:AlternateContent xmlns:mc="http://schemas.openxmlformats.org/markup-compatibility/2006">
      <mc:Choice Requires="x14">
        <oleObject progId="Equation.3" shapeId="3074" r:id="rId5">
          <objectPr defaultSize="0" autoPict="0" r:id="rId6">
            <anchor moveWithCells="1" siz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251460</xdr:colOff>
                <xdr:row>1</xdr:row>
                <xdr:rowOff>7620</xdr:rowOff>
              </to>
            </anchor>
          </objectPr>
        </oleObject>
      </mc:Choice>
      <mc:Fallback>
        <oleObject progId="Equation.3" shapeId="3074" r:id="rId5"/>
      </mc:Fallback>
    </mc:AlternateContent>
    <mc:AlternateContent xmlns:mc="http://schemas.openxmlformats.org/markup-compatibility/2006">
      <mc:Choice Requires="x14">
        <oleObject progId="Equation.3" shapeId="3075" r:id="rId7">
          <objectPr defaultSize="0" autoPict="0" r:id="rId8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251460</xdr:colOff>
                <xdr:row>1</xdr:row>
                <xdr:rowOff>7620</xdr:rowOff>
              </to>
            </anchor>
          </objectPr>
        </oleObject>
      </mc:Choice>
      <mc:Fallback>
        <oleObject progId="Equation.3" shapeId="3075" r:id="rId7"/>
      </mc:Fallback>
    </mc:AlternateContent>
    <mc:AlternateContent xmlns:mc="http://schemas.openxmlformats.org/markup-compatibility/2006">
      <mc:Choice Requires="x14">
        <oleObject progId="Equation.3" shapeId="3076" r:id="rId9">
          <objectPr defaultSize="0" autoPict="0" r:id="rId10">
            <anchor moveWithCells="1" siz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251460</xdr:colOff>
                <xdr:row>1</xdr:row>
                <xdr:rowOff>7620</xdr:rowOff>
              </to>
            </anchor>
          </objectPr>
        </oleObject>
      </mc:Choice>
      <mc:Fallback>
        <oleObject progId="Equation.3" shapeId="3076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Sayevich</dc:creator>
  <cp:lastModifiedBy>Computer</cp:lastModifiedBy>
  <dcterms:created xsi:type="dcterms:W3CDTF">2022-11-08T07:47:07Z</dcterms:created>
  <dcterms:modified xsi:type="dcterms:W3CDTF">2022-12-20T16:53:09Z</dcterms:modified>
</cp:coreProperties>
</file>