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drawings/drawing3.xml" ContentType="application/vnd.openxmlformats-officedocument.drawing+xml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5sem\МООиАИ\prochee\"/>
    </mc:Choice>
  </mc:AlternateContent>
  <bookViews>
    <workbookView xWindow="-120" yWindow="336" windowWidth="29040" windowHeight="15996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3" l="1"/>
  <c r="J5" i="3"/>
  <c r="I5" i="3"/>
  <c r="H5" i="3"/>
  <c r="G5" i="3"/>
  <c r="J4" i="3"/>
  <c r="I4" i="3"/>
  <c r="H4" i="3"/>
  <c r="G4" i="3"/>
  <c r="G6" i="3" s="1"/>
  <c r="L8" i="3" s="1"/>
  <c r="J3" i="3"/>
  <c r="J6" i="3" s="1"/>
  <c r="I3" i="3"/>
  <c r="I6" i="3" s="1"/>
  <c r="H3" i="3"/>
  <c r="H6" i="3" s="1"/>
  <c r="L5" i="3" s="1"/>
  <c r="G3" i="3"/>
  <c r="E34" i="2"/>
  <c r="D34" i="2"/>
  <c r="F34" i="2" s="1"/>
  <c r="C34" i="2"/>
  <c r="B34" i="2"/>
  <c r="E33" i="2"/>
  <c r="D33" i="2"/>
  <c r="F33" i="2" s="1"/>
  <c r="C33" i="2"/>
  <c r="B33" i="2"/>
  <c r="E32" i="2"/>
  <c r="D32" i="2"/>
  <c r="C32" i="2"/>
  <c r="F32" i="2" s="1"/>
  <c r="B32" i="2"/>
  <c r="E29" i="2"/>
  <c r="D29" i="2"/>
  <c r="C29" i="2"/>
  <c r="B29" i="2"/>
  <c r="H18" i="2"/>
  <c r="G18" i="2"/>
  <c r="F18" i="2"/>
  <c r="H17" i="2"/>
  <c r="H19" i="2" s="1"/>
  <c r="G17" i="2"/>
  <c r="F17" i="2"/>
  <c r="H16" i="2"/>
  <c r="G16" i="2"/>
  <c r="F16" i="2"/>
  <c r="F6" i="2"/>
  <c r="G3" i="2" s="1"/>
  <c r="G5" i="2"/>
  <c r="F5" i="2"/>
  <c r="F4" i="2"/>
  <c r="F3" i="2"/>
  <c r="H19" i="1"/>
  <c r="H23" i="1" s="1"/>
  <c r="E20" i="1"/>
  <c r="E21" i="1"/>
  <c r="E22" i="1"/>
  <c r="E19" i="1"/>
  <c r="D19" i="1"/>
  <c r="D20" i="1"/>
  <c r="H20" i="1" s="1"/>
  <c r="D21" i="1"/>
  <c r="H21" i="1" s="1"/>
  <c r="D22" i="1"/>
  <c r="H22" i="1" s="1"/>
  <c r="C20" i="1"/>
  <c r="C21" i="1"/>
  <c r="C22" i="1"/>
  <c r="C19" i="1"/>
  <c r="G34" i="2" l="1"/>
  <c r="H34" i="2"/>
  <c r="I18" i="2"/>
  <c r="G33" i="2"/>
  <c r="F35" i="2"/>
  <c r="H33" i="2" s="1"/>
  <c r="G32" i="2"/>
  <c r="J16" i="2"/>
  <c r="I16" i="2"/>
  <c r="H3" i="2"/>
  <c r="I17" i="2"/>
  <c r="J17" i="2"/>
  <c r="G4" i="2"/>
  <c r="H4" i="2"/>
  <c r="H5" i="2"/>
  <c r="J18" i="2"/>
  <c r="H32" i="2" l="1"/>
</calcChain>
</file>

<file path=xl/sharedStrings.xml><?xml version="1.0" encoding="utf-8"?>
<sst xmlns="http://schemas.openxmlformats.org/spreadsheetml/2006/main" count="66" uniqueCount="45">
  <si>
    <r>
      <t>П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</si>
  <si>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П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</si>
  <si>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П</t>
    </r>
    <r>
      <rPr>
        <vertAlign val="subscript"/>
        <sz val="14"/>
        <color theme="1"/>
        <rFont val="Times New Roman"/>
        <family val="1"/>
        <charset val="204"/>
      </rPr>
      <t>3</t>
    </r>
  </si>
  <si>
    <r>
      <t>A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</si>
  <si>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A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</si>
  <si>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A</t>
    </r>
    <r>
      <rPr>
        <vertAlign val="subscript"/>
        <sz val="14"/>
        <color theme="1"/>
        <rFont val="Times New Roman"/>
        <family val="1"/>
        <charset val="204"/>
      </rPr>
      <t>3</t>
    </r>
  </si>
  <si>
    <r>
      <t>А</t>
    </r>
    <r>
      <rPr>
        <vertAlign val="subscript"/>
        <sz val="14"/>
        <color theme="1"/>
        <rFont val="Times New Roman"/>
        <family val="1"/>
        <charset val="204"/>
      </rPr>
      <t>4</t>
    </r>
  </si>
  <si>
    <t>q1</t>
  </si>
  <si>
    <t>q2</t>
  </si>
  <si>
    <t>q3</t>
  </si>
  <si>
    <t>αi1</t>
  </si>
  <si>
    <t>αi2</t>
  </si>
  <si>
    <t>αi3</t>
  </si>
  <si>
    <t>αi4</t>
  </si>
  <si>
    <t>α1</t>
  </si>
  <si>
    <t>α2</t>
  </si>
  <si>
    <t>α3</t>
  </si>
  <si>
    <t>α4</t>
  </si>
  <si>
    <t>αmax</t>
  </si>
  <si>
    <t>Стратегии</t>
  </si>
  <si>
    <r>
      <t>А</t>
    </r>
    <r>
      <rPr>
        <vertAlign val="subscript"/>
        <sz val="14"/>
        <color theme="1"/>
        <rFont val="Times New Roman"/>
        <family val="1"/>
        <charset val="204"/>
      </rPr>
      <t>1</t>
    </r>
  </si>
  <si>
    <r>
      <t>А</t>
    </r>
    <r>
      <rPr>
        <vertAlign val="subscript"/>
        <sz val="14"/>
        <color theme="1"/>
        <rFont val="Times New Roman"/>
        <family val="1"/>
        <charset val="204"/>
      </rPr>
      <t>2</t>
    </r>
  </si>
  <si>
    <r>
      <t>А</t>
    </r>
    <r>
      <rPr>
        <vertAlign val="subscript"/>
        <sz val="14"/>
        <color theme="1"/>
        <rFont val="Times New Roman"/>
        <family val="1"/>
        <charset val="204"/>
      </rPr>
      <t>3</t>
    </r>
  </si>
  <si>
    <t>S1</t>
  </si>
  <si>
    <t>S2</t>
  </si>
  <si>
    <t>S=S1+S2</t>
  </si>
  <si>
    <t>№1</t>
  </si>
  <si>
    <t>Критерий Вальда</t>
  </si>
  <si>
    <t>Мин</t>
  </si>
  <si>
    <t>Выигрыш</t>
  </si>
  <si>
    <t>№2</t>
  </si>
  <si>
    <t>Критерий Гурвица</t>
  </si>
  <si>
    <t>Покупательский спрос</t>
  </si>
  <si>
    <t>λ</t>
  </si>
  <si>
    <t>1-λ</t>
  </si>
  <si>
    <t>№3</t>
  </si>
  <si>
    <t>Критерий Сэвиджа</t>
  </si>
  <si>
    <t>β</t>
  </si>
  <si>
    <t>MAX</t>
  </si>
  <si>
    <t>Риск</t>
  </si>
  <si>
    <t>q4</t>
  </si>
  <si>
    <t>C</t>
  </si>
  <si>
    <t>α</t>
  </si>
  <si>
    <t>среднее значение (математическое ожидание) выигрыша, которое игрок (ЛПР) стремится максимизировать</t>
  </si>
  <si>
    <t>максимальное среднему значению выигрыша (так называемый критерий оптимизации ожидаемого значения)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</si>
</sst>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3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justify" vertical="center"/>
    </xf>
    <xf numFmtId="0" fontId="2" fillId="0" borderId="0" xfId="0" applyFont="1" applyAlignment="1">
      <alignment horizontal="center" vertical="center" wrapText="1"/>
    </xf>
    <xf numFmtId="0" fontId="2" fillId="0" borderId="1" xfId="1" applyFont="1" applyBorder="1" applyAlignment="1">
      <alignment horizontal="justify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1" applyFont="1"/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0" fontId="0" fillId="0" borderId="15" xfId="0" applyBorder="1"/>
    <xf numFmtId="0" fontId="0" fillId="0" borderId="14" xfId="0" applyBorder="1"/>
    <xf numFmtId="0" fontId="0" fillId="0" borderId="5" xfId="0" applyBorder="1"/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12" xfId="0" applyBorder="1"/>
    <xf numFmtId="0" fontId="0" fillId="0" borderId="1" xfId="0" applyBorder="1"/>
    <xf numFmtId="0" fontId="0" fillId="0" borderId="3" xfId="0" applyBorder="1"/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3" xfId="0" applyBorder="1"/>
    <xf numFmtId="0" fontId="2" fillId="0" borderId="12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center" vertical="center" wrapText="1"/>
    </xf>
    <xf numFmtId="0" fontId="6" fillId="0" borderId="2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15" xfId="0" applyFont="1" applyBorder="1"/>
    <xf numFmtId="0" fontId="6" fillId="0" borderId="14" xfId="0" applyFont="1" applyBorder="1"/>
    <xf numFmtId="0" fontId="6" fillId="0" borderId="5" xfId="0" applyFont="1" applyBorder="1"/>
    <xf numFmtId="0" fontId="6" fillId="0" borderId="9" xfId="0" applyFont="1" applyBorder="1"/>
    <xf numFmtId="0" fontId="6" fillId="0" borderId="4" xfId="0" applyFont="1" applyBorder="1"/>
    <xf numFmtId="0" fontId="6" fillId="0" borderId="10" xfId="0" applyFont="1" applyBorder="1"/>
    <xf numFmtId="0" fontId="6" fillId="0" borderId="11" xfId="0" applyFont="1" applyBorder="1"/>
    <xf numFmtId="0" fontId="2" fillId="2" borderId="8" xfId="0" applyFont="1" applyFill="1" applyBorder="1" applyAlignment="1">
      <alignment vertical="top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0" fontId="6" fillId="2" borderId="2" xfId="0" applyFont="1" applyFill="1" applyBorder="1"/>
    <xf numFmtId="0" fontId="6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2">
    <cellStyle name="Normal 2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4" Type="http://schemas.openxmlformats.org/officeDocument/2006/relationships/image" Target="../media/image5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4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601980</xdr:colOff>
      <xdr:row>0</xdr:row>
      <xdr:rowOff>0</xdr:rowOff>
    </xdr:from>
    <xdr:to>
      <xdr:col>8</xdr:col>
      <xdr:colOff>564726</xdr:colOff>
      <xdr:row>11</xdr:row>
      <xdr:rowOff>156984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" y="0"/>
          <a:ext cx="4839546" cy="2168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</xdr:row>
          <xdr:rowOff>0</xdr:rowOff>
        </xdr:from>
        <xdr:to>
          <xdr:col>1</xdr:col>
          <xdr:colOff>228600</xdr:colOff>
          <xdr:row>2</xdr:row>
          <xdr:rowOff>22860</xdr:rowOff>
        </xdr:to>
        <xdr:sp macro="" textlink="">
          <xdr:nvSpPr>
            <xdr:cNvPr id="2077" name="Object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</xdr:row>
          <xdr:rowOff>0</xdr:rowOff>
        </xdr:from>
        <xdr:to>
          <xdr:col>2</xdr:col>
          <xdr:colOff>251460</xdr:colOff>
          <xdr:row>2</xdr:row>
          <xdr:rowOff>7620</xdr:rowOff>
        </xdr:to>
        <xdr:sp macro="" textlink="">
          <xdr:nvSpPr>
            <xdr:cNvPr id="2078" name="Object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0</xdr:rowOff>
        </xdr:from>
        <xdr:to>
          <xdr:col>3</xdr:col>
          <xdr:colOff>251460</xdr:colOff>
          <xdr:row>2</xdr:row>
          <xdr:rowOff>7620</xdr:rowOff>
        </xdr:to>
        <xdr:sp macro="" textlink="">
          <xdr:nvSpPr>
            <xdr:cNvPr id="2079" name="Object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</xdr:row>
          <xdr:rowOff>0</xdr:rowOff>
        </xdr:from>
        <xdr:to>
          <xdr:col>4</xdr:col>
          <xdr:colOff>251460</xdr:colOff>
          <xdr:row>2</xdr:row>
          <xdr:rowOff>7620</xdr:rowOff>
        </xdr:to>
        <xdr:sp macro="" textlink="">
          <xdr:nvSpPr>
            <xdr:cNvPr id="2080" name="Object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228600</xdr:colOff>
          <xdr:row>15</xdr:row>
          <xdr:rowOff>22860</xdr:rowOff>
        </xdr:to>
        <xdr:sp macro="" textlink="">
          <xdr:nvSpPr>
            <xdr:cNvPr id="2081" name="Object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14</xdr:row>
          <xdr:rowOff>0</xdr:rowOff>
        </xdr:from>
        <xdr:to>
          <xdr:col>2</xdr:col>
          <xdr:colOff>251460</xdr:colOff>
          <xdr:row>15</xdr:row>
          <xdr:rowOff>7620</xdr:rowOff>
        </xdr:to>
        <xdr:sp macro="" textlink="">
          <xdr:nvSpPr>
            <xdr:cNvPr id="2082" name="Object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14</xdr:row>
          <xdr:rowOff>0</xdr:rowOff>
        </xdr:from>
        <xdr:to>
          <xdr:col>3</xdr:col>
          <xdr:colOff>251460</xdr:colOff>
          <xdr:row>15</xdr:row>
          <xdr:rowOff>7620</xdr:rowOff>
        </xdr:to>
        <xdr:sp macro="" textlink="">
          <xdr:nvSpPr>
            <xdr:cNvPr id="2083" name="Object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14</xdr:row>
          <xdr:rowOff>0</xdr:rowOff>
        </xdr:from>
        <xdr:to>
          <xdr:col>4</xdr:col>
          <xdr:colOff>251460</xdr:colOff>
          <xdr:row>15</xdr:row>
          <xdr:rowOff>7620</xdr:rowOff>
        </xdr:to>
        <xdr:sp macro="" textlink="">
          <xdr:nvSpPr>
            <xdr:cNvPr id="2084" name="Object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1</xdr:col>
          <xdr:colOff>228600</xdr:colOff>
          <xdr:row>25</xdr:row>
          <xdr:rowOff>22860</xdr:rowOff>
        </xdr:to>
        <xdr:sp macro="" textlink="">
          <xdr:nvSpPr>
            <xdr:cNvPr id="2085" name="Object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24</xdr:row>
          <xdr:rowOff>0</xdr:rowOff>
        </xdr:from>
        <xdr:to>
          <xdr:col>2</xdr:col>
          <xdr:colOff>251460</xdr:colOff>
          <xdr:row>25</xdr:row>
          <xdr:rowOff>7620</xdr:rowOff>
        </xdr:to>
        <xdr:sp macro="" textlink="">
          <xdr:nvSpPr>
            <xdr:cNvPr id="2086" name="Object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</xdr:row>
          <xdr:rowOff>0</xdr:rowOff>
        </xdr:from>
        <xdr:to>
          <xdr:col>3</xdr:col>
          <xdr:colOff>251460</xdr:colOff>
          <xdr:row>25</xdr:row>
          <xdr:rowOff>7620</xdr:rowOff>
        </xdr:to>
        <xdr:sp macro="" textlink="">
          <xdr:nvSpPr>
            <xdr:cNvPr id="2087" name="Object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251460</xdr:colOff>
          <xdr:row>25</xdr:row>
          <xdr:rowOff>7620</xdr:rowOff>
        </xdr:to>
        <xdr:sp macro="" textlink="">
          <xdr:nvSpPr>
            <xdr:cNvPr id="2088" name="Object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30</xdr:row>
          <xdr:rowOff>0</xdr:rowOff>
        </xdr:from>
        <xdr:to>
          <xdr:col>1</xdr:col>
          <xdr:colOff>228600</xdr:colOff>
          <xdr:row>31</xdr:row>
          <xdr:rowOff>22860</xdr:rowOff>
        </xdr:to>
        <xdr:sp macro="" textlink="">
          <xdr:nvSpPr>
            <xdr:cNvPr id="2089" name="Object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30</xdr:row>
          <xdr:rowOff>0</xdr:rowOff>
        </xdr:from>
        <xdr:to>
          <xdr:col>2</xdr:col>
          <xdr:colOff>251460</xdr:colOff>
          <xdr:row>31</xdr:row>
          <xdr:rowOff>7620</xdr:rowOff>
        </xdr:to>
        <xdr:sp macro="" textlink="">
          <xdr:nvSpPr>
            <xdr:cNvPr id="2090" name="Object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30</xdr:row>
          <xdr:rowOff>0</xdr:rowOff>
        </xdr:from>
        <xdr:to>
          <xdr:col>3</xdr:col>
          <xdr:colOff>251460</xdr:colOff>
          <xdr:row>31</xdr:row>
          <xdr:rowOff>7620</xdr:rowOff>
        </xdr:to>
        <xdr:sp macro="" textlink="">
          <xdr:nvSpPr>
            <xdr:cNvPr id="2091" name="Object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30</xdr:row>
          <xdr:rowOff>0</xdr:rowOff>
        </xdr:from>
        <xdr:to>
          <xdr:col>4</xdr:col>
          <xdr:colOff>251460</xdr:colOff>
          <xdr:row>31</xdr:row>
          <xdr:rowOff>7620</xdr:rowOff>
        </xdr:to>
        <xdr:sp macro="" textlink="">
          <xdr:nvSpPr>
            <xdr:cNvPr id="2092" name="Object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30</xdr:row>
          <xdr:rowOff>0</xdr:rowOff>
        </xdr:from>
        <xdr:to>
          <xdr:col>1</xdr:col>
          <xdr:colOff>228600</xdr:colOff>
          <xdr:row>31</xdr:row>
          <xdr:rowOff>22860</xdr:rowOff>
        </xdr:to>
        <xdr:sp macro="" textlink="">
          <xdr:nvSpPr>
            <xdr:cNvPr id="2093" name="Object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30</xdr:row>
          <xdr:rowOff>0</xdr:rowOff>
        </xdr:from>
        <xdr:to>
          <xdr:col>2</xdr:col>
          <xdr:colOff>251460</xdr:colOff>
          <xdr:row>31</xdr:row>
          <xdr:rowOff>7620</xdr:rowOff>
        </xdr:to>
        <xdr:sp macro="" textlink="">
          <xdr:nvSpPr>
            <xdr:cNvPr id="2094" name="Object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30</xdr:row>
          <xdr:rowOff>0</xdr:rowOff>
        </xdr:from>
        <xdr:to>
          <xdr:col>3</xdr:col>
          <xdr:colOff>251460</xdr:colOff>
          <xdr:row>31</xdr:row>
          <xdr:rowOff>7620</xdr:rowOff>
        </xdr:to>
        <xdr:sp macro="" textlink="">
          <xdr:nvSpPr>
            <xdr:cNvPr id="2095" name="Object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30</xdr:row>
          <xdr:rowOff>0</xdr:rowOff>
        </xdr:from>
        <xdr:to>
          <xdr:col>4</xdr:col>
          <xdr:colOff>251460</xdr:colOff>
          <xdr:row>31</xdr:row>
          <xdr:rowOff>7620</xdr:rowOff>
        </xdr:to>
        <xdr:sp macro="" textlink="">
          <xdr:nvSpPr>
            <xdr:cNvPr id="2096" name="Object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30</xdr:row>
          <xdr:rowOff>0</xdr:rowOff>
        </xdr:from>
        <xdr:to>
          <xdr:col>1</xdr:col>
          <xdr:colOff>228600</xdr:colOff>
          <xdr:row>31</xdr:row>
          <xdr:rowOff>22860</xdr:rowOff>
        </xdr:to>
        <xdr:sp macro="" textlink="">
          <xdr:nvSpPr>
            <xdr:cNvPr id="2097" name="Object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30</xdr:row>
          <xdr:rowOff>0</xdr:rowOff>
        </xdr:from>
        <xdr:to>
          <xdr:col>2</xdr:col>
          <xdr:colOff>251460</xdr:colOff>
          <xdr:row>31</xdr:row>
          <xdr:rowOff>7620</xdr:rowOff>
        </xdr:to>
        <xdr:sp macro="" textlink="">
          <xdr:nvSpPr>
            <xdr:cNvPr id="2098" name="Object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30</xdr:row>
          <xdr:rowOff>0</xdr:rowOff>
        </xdr:from>
        <xdr:to>
          <xdr:col>3</xdr:col>
          <xdr:colOff>251460</xdr:colOff>
          <xdr:row>31</xdr:row>
          <xdr:rowOff>7620</xdr:rowOff>
        </xdr:to>
        <xdr:sp macro="" textlink="">
          <xdr:nvSpPr>
            <xdr:cNvPr id="2099" name="Object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30</xdr:row>
          <xdr:rowOff>0</xdr:rowOff>
        </xdr:from>
        <xdr:to>
          <xdr:col>4</xdr:col>
          <xdr:colOff>251460</xdr:colOff>
          <xdr:row>31</xdr:row>
          <xdr:rowOff>7620</xdr:rowOff>
        </xdr:to>
        <xdr:sp macro="" textlink="">
          <xdr:nvSpPr>
            <xdr:cNvPr id="2100" name="Object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0</xdr:rowOff>
        </xdr:from>
        <xdr:to>
          <xdr:col>1</xdr:col>
          <xdr:colOff>228600</xdr:colOff>
          <xdr:row>1</xdr:row>
          <xdr:rowOff>22860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2</xdr:col>
          <xdr:colOff>251460</xdr:colOff>
          <xdr:row>1</xdr:row>
          <xdr:rowOff>7620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0</xdr:rowOff>
        </xdr:from>
        <xdr:to>
          <xdr:col>3</xdr:col>
          <xdr:colOff>251460</xdr:colOff>
          <xdr:row>1</xdr:row>
          <xdr:rowOff>7620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0</xdr:rowOff>
        </xdr:from>
        <xdr:to>
          <xdr:col>4</xdr:col>
          <xdr:colOff>251460</xdr:colOff>
          <xdr:row>1</xdr:row>
          <xdr:rowOff>7620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wmf"/><Relationship Id="rId13" Type="http://schemas.openxmlformats.org/officeDocument/2006/relationships/oleObject" Target="../embeddings/oleObject7.bin"/><Relationship Id="rId18" Type="http://schemas.openxmlformats.org/officeDocument/2006/relationships/oleObject" Target="../embeddings/oleObject12.bin"/><Relationship Id="rId26" Type="http://schemas.openxmlformats.org/officeDocument/2006/relationships/oleObject" Target="../embeddings/oleObject20.bin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5.bin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6.bin"/><Relationship Id="rId17" Type="http://schemas.openxmlformats.org/officeDocument/2006/relationships/oleObject" Target="../embeddings/oleObject11.bin"/><Relationship Id="rId25" Type="http://schemas.openxmlformats.org/officeDocument/2006/relationships/oleObject" Target="../embeddings/oleObject19.bin"/><Relationship Id="rId2" Type="http://schemas.openxmlformats.org/officeDocument/2006/relationships/vmlDrawing" Target="../drawings/vmlDrawing1.vml"/><Relationship Id="rId16" Type="http://schemas.openxmlformats.org/officeDocument/2006/relationships/oleObject" Target="../embeddings/oleObject10.bin"/><Relationship Id="rId20" Type="http://schemas.openxmlformats.org/officeDocument/2006/relationships/oleObject" Target="../embeddings/oleObject14.bin"/><Relationship Id="rId29" Type="http://schemas.openxmlformats.org/officeDocument/2006/relationships/oleObject" Target="../embeddings/oleObject23.bin"/><Relationship Id="rId1" Type="http://schemas.openxmlformats.org/officeDocument/2006/relationships/drawing" Target="../drawings/drawing2.xml"/><Relationship Id="rId6" Type="http://schemas.openxmlformats.org/officeDocument/2006/relationships/image" Target="../media/image3.wmf"/><Relationship Id="rId11" Type="http://schemas.openxmlformats.org/officeDocument/2006/relationships/oleObject" Target="../embeddings/oleObject5.bin"/><Relationship Id="rId24" Type="http://schemas.openxmlformats.org/officeDocument/2006/relationships/oleObject" Target="../embeddings/oleObject18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9.bin"/><Relationship Id="rId23" Type="http://schemas.openxmlformats.org/officeDocument/2006/relationships/oleObject" Target="../embeddings/oleObject17.bin"/><Relationship Id="rId28" Type="http://schemas.openxmlformats.org/officeDocument/2006/relationships/oleObject" Target="../embeddings/oleObject22.bin"/><Relationship Id="rId10" Type="http://schemas.openxmlformats.org/officeDocument/2006/relationships/image" Target="../media/image5.wmf"/><Relationship Id="rId19" Type="http://schemas.openxmlformats.org/officeDocument/2006/relationships/oleObject" Target="../embeddings/oleObject13.bin"/><Relationship Id="rId4" Type="http://schemas.openxmlformats.org/officeDocument/2006/relationships/image" Target="../media/image2.wmf"/><Relationship Id="rId9" Type="http://schemas.openxmlformats.org/officeDocument/2006/relationships/oleObject" Target="../embeddings/oleObject4.bin"/><Relationship Id="rId14" Type="http://schemas.openxmlformats.org/officeDocument/2006/relationships/oleObject" Target="../embeddings/oleObject8.bin"/><Relationship Id="rId22" Type="http://schemas.openxmlformats.org/officeDocument/2006/relationships/oleObject" Target="../embeddings/oleObject16.bin"/><Relationship Id="rId27" Type="http://schemas.openxmlformats.org/officeDocument/2006/relationships/oleObject" Target="../embeddings/oleObject21.bin"/><Relationship Id="rId30" Type="http://schemas.openxmlformats.org/officeDocument/2006/relationships/oleObject" Target="../embeddings/oleObject2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wmf"/><Relationship Id="rId3" Type="http://schemas.openxmlformats.org/officeDocument/2006/relationships/oleObject" Target="../embeddings/oleObject25.bin"/><Relationship Id="rId7" Type="http://schemas.openxmlformats.org/officeDocument/2006/relationships/oleObject" Target="../embeddings/oleObject27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6" Type="http://schemas.openxmlformats.org/officeDocument/2006/relationships/image" Target="../media/image3.wmf"/><Relationship Id="rId5" Type="http://schemas.openxmlformats.org/officeDocument/2006/relationships/oleObject" Target="../embeddings/oleObject26.bin"/><Relationship Id="rId10" Type="http://schemas.openxmlformats.org/officeDocument/2006/relationships/image" Target="../media/image5.wmf"/><Relationship Id="rId4" Type="http://schemas.openxmlformats.org/officeDocument/2006/relationships/image" Target="../media/image2.wmf"/><Relationship Id="rId9" Type="http://schemas.openxmlformats.org/officeDocument/2006/relationships/oleObject" Target="../embeddings/oleObject2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J27"/>
  <sheetViews>
    <sheetView tabSelected="1" topLeftCell="A8" workbookViewId="0">
      <selection activeCell="G25" sqref="G25:J27"/>
    </sheetView>
  </sheetViews>
  <sheetFormatPr defaultRowHeight="14.4" x14ac:dyDescent="0.3"/>
  <sheetData>
    <row r="12" spans="2:9" ht="15" thickBot="1" x14ac:dyDescent="0.35"/>
    <row r="13" spans="2:9" ht="21" thickBot="1" x14ac:dyDescent="0.4">
      <c r="B13" s="4"/>
      <c r="C13" s="5" t="s">
        <v>0</v>
      </c>
      <c r="D13" s="5" t="s">
        <v>1</v>
      </c>
      <c r="E13" s="5" t="s">
        <v>2</v>
      </c>
      <c r="F13" s="1"/>
      <c r="G13" s="10" t="s">
        <v>7</v>
      </c>
      <c r="H13" s="10" t="s">
        <v>8</v>
      </c>
      <c r="I13" s="9" t="s">
        <v>9</v>
      </c>
    </row>
    <row r="14" spans="2:9" ht="21" thickBot="1" x14ac:dyDescent="0.4">
      <c r="B14" s="6" t="s">
        <v>3</v>
      </c>
      <c r="C14" s="7">
        <v>0.25</v>
      </c>
      <c r="D14" s="7">
        <v>0.35</v>
      </c>
      <c r="E14" s="7">
        <v>0.4</v>
      </c>
      <c r="F14" s="1"/>
      <c r="G14" s="11">
        <v>0.5</v>
      </c>
      <c r="H14" s="11">
        <v>0.3</v>
      </c>
      <c r="I14" s="8">
        <v>0.2</v>
      </c>
    </row>
    <row r="15" spans="2:9" ht="21" thickBot="1" x14ac:dyDescent="0.4">
      <c r="B15" s="6" t="s">
        <v>4</v>
      </c>
      <c r="C15" s="7">
        <v>0.7</v>
      </c>
      <c r="D15" s="7">
        <v>0.2</v>
      </c>
      <c r="E15" s="7">
        <v>0.3</v>
      </c>
      <c r="F15" s="1"/>
      <c r="G15" s="1"/>
      <c r="H15" s="12"/>
      <c r="I15" s="12"/>
    </row>
    <row r="16" spans="2:9" ht="21" thickBot="1" x14ac:dyDescent="0.4">
      <c r="B16" s="6" t="s">
        <v>5</v>
      </c>
      <c r="C16" s="7">
        <v>0.35</v>
      </c>
      <c r="D16" s="7">
        <v>0.85</v>
      </c>
      <c r="E16" s="7">
        <v>0.2</v>
      </c>
      <c r="F16" s="1"/>
      <c r="G16" s="1"/>
      <c r="H16" s="12"/>
      <c r="I16" s="12"/>
    </row>
    <row r="17" spans="2:10" ht="21" thickBot="1" x14ac:dyDescent="0.4">
      <c r="B17" s="6" t="s">
        <v>6</v>
      </c>
      <c r="C17" s="7">
        <v>0.8</v>
      </c>
      <c r="D17" s="7">
        <v>0.1</v>
      </c>
      <c r="E17" s="7">
        <v>0.35</v>
      </c>
      <c r="F17" s="1"/>
      <c r="G17" s="1"/>
      <c r="H17" s="12"/>
      <c r="I17" s="12"/>
    </row>
    <row r="18" spans="2:10" ht="18" x14ac:dyDescent="0.35">
      <c r="B18" s="2"/>
      <c r="C18" s="1"/>
      <c r="D18" s="1"/>
      <c r="E18" s="1"/>
      <c r="F18" s="1"/>
      <c r="G18" s="1"/>
      <c r="H18" s="12"/>
      <c r="I18" s="12"/>
    </row>
    <row r="19" spans="2:10" ht="18" x14ac:dyDescent="0.35">
      <c r="B19" s="13" t="s">
        <v>10</v>
      </c>
      <c r="C19" s="1">
        <f>C14*$G$14</f>
        <v>0.125</v>
      </c>
      <c r="D19" s="1">
        <f>D14*$H$14</f>
        <v>0.105</v>
      </c>
      <c r="E19" s="1">
        <f>E14*$I$14</f>
        <v>8.0000000000000016E-2</v>
      </c>
      <c r="F19" s="1"/>
      <c r="G19" s="3" t="s">
        <v>14</v>
      </c>
      <c r="H19" s="14">
        <f>SUM(C19:E19)</f>
        <v>0.31</v>
      </c>
      <c r="I19" s="12"/>
    </row>
    <row r="20" spans="2:10" ht="18" x14ac:dyDescent="0.35">
      <c r="B20" s="13" t="s">
        <v>11</v>
      </c>
      <c r="C20" s="1">
        <f>C15*$G$14</f>
        <v>0.35</v>
      </c>
      <c r="D20" s="1">
        <f>D15*$H$14</f>
        <v>0.06</v>
      </c>
      <c r="E20" s="1">
        <f>E15*$I$14</f>
        <v>0.06</v>
      </c>
      <c r="F20" s="12"/>
      <c r="G20" s="3" t="s">
        <v>15</v>
      </c>
      <c r="H20" s="14">
        <f t="shared" ref="H20:H22" si="0">SUM(C20:E20)</f>
        <v>0.47</v>
      </c>
      <c r="I20" s="12"/>
    </row>
    <row r="21" spans="2:10" ht="18" x14ac:dyDescent="0.35">
      <c r="B21" s="13" t="s">
        <v>12</v>
      </c>
      <c r="C21" s="1">
        <f>C16*$G$14</f>
        <v>0.17499999999999999</v>
      </c>
      <c r="D21" s="1">
        <f>D16*$H$14</f>
        <v>0.255</v>
      </c>
      <c r="E21" s="1">
        <f>E16*$I$14</f>
        <v>4.0000000000000008E-2</v>
      </c>
      <c r="F21" s="12"/>
      <c r="G21" s="3" t="s">
        <v>16</v>
      </c>
      <c r="H21" s="14">
        <f t="shared" si="0"/>
        <v>0.47</v>
      </c>
      <c r="I21" s="12"/>
    </row>
    <row r="22" spans="2:10" ht="18" x14ac:dyDescent="0.35">
      <c r="B22" s="13" t="s">
        <v>13</v>
      </c>
      <c r="C22" s="1">
        <f>C17*$G$14</f>
        <v>0.4</v>
      </c>
      <c r="D22" s="1">
        <f>D17*$H$14</f>
        <v>0.03</v>
      </c>
      <c r="E22" s="1">
        <f>E17*$I$14</f>
        <v>6.9999999999999993E-2</v>
      </c>
      <c r="F22" s="12"/>
      <c r="G22" s="3" t="s">
        <v>17</v>
      </c>
      <c r="H22" s="14">
        <f t="shared" si="0"/>
        <v>0.5</v>
      </c>
      <c r="I22" s="12"/>
    </row>
    <row r="23" spans="2:10" ht="18" customHeight="1" x14ac:dyDescent="0.35">
      <c r="B23" s="71" t="s">
        <v>43</v>
      </c>
      <c r="C23" s="71"/>
      <c r="D23" s="71"/>
      <c r="E23" s="71"/>
      <c r="G23" s="14" t="s">
        <v>18</v>
      </c>
      <c r="H23" s="14">
        <f>MAX(H19:H22)</f>
        <v>0.5</v>
      </c>
    </row>
    <row r="24" spans="2:10" x14ac:dyDescent="0.3">
      <c r="B24" s="71"/>
      <c r="C24" s="71"/>
      <c r="D24" s="71"/>
      <c r="E24" s="71"/>
    </row>
    <row r="25" spans="2:10" ht="18" customHeight="1" x14ac:dyDescent="0.3">
      <c r="B25" s="71"/>
      <c r="C25" s="71"/>
      <c r="D25" s="71"/>
      <c r="E25" s="71"/>
      <c r="G25" s="72" t="s">
        <v>44</v>
      </c>
      <c r="H25" s="72"/>
      <c r="I25" s="72"/>
      <c r="J25" s="72"/>
    </row>
    <row r="26" spans="2:10" x14ac:dyDescent="0.3">
      <c r="B26" s="70"/>
      <c r="C26" s="70"/>
      <c r="D26" s="70"/>
      <c r="E26" s="70"/>
      <c r="G26" s="72"/>
      <c r="H26" s="72"/>
      <c r="I26" s="72"/>
      <c r="J26" s="72"/>
    </row>
    <row r="27" spans="2:10" x14ac:dyDescent="0.3">
      <c r="G27" s="72"/>
      <c r="H27" s="72"/>
      <c r="I27" s="72"/>
      <c r="J27" s="72"/>
    </row>
  </sheetData>
  <mergeCells count="2">
    <mergeCell ref="B23:E25"/>
    <mergeCell ref="G25:J27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workbookViewId="0">
      <selection activeCell="F23" sqref="F23"/>
    </sheetView>
  </sheetViews>
  <sheetFormatPr defaultRowHeight="14.4" x14ac:dyDescent="0.3"/>
  <cols>
    <col min="1" max="1" width="14.6640625" customWidth="1"/>
    <col min="8" max="8" width="15.6640625" customWidth="1"/>
    <col min="9" max="9" width="12.33203125" customWidth="1"/>
    <col min="10" max="10" width="14.88671875" customWidth="1"/>
  </cols>
  <sheetData>
    <row r="1" spans="1:10" ht="15.75" customHeight="1" thickBot="1" x14ac:dyDescent="0.35">
      <c r="A1" s="32" t="s">
        <v>26</v>
      </c>
      <c r="B1" s="65" t="s">
        <v>27</v>
      </c>
      <c r="C1" s="65"/>
      <c r="D1" s="65"/>
      <c r="E1" s="66"/>
    </row>
    <row r="2" spans="1:10" ht="18.600000000000001" thickBot="1" x14ac:dyDescent="0.35">
      <c r="A2" s="15" t="s">
        <v>19</v>
      </c>
      <c r="B2" s="16"/>
      <c r="C2" s="16"/>
      <c r="D2" s="16"/>
      <c r="E2" s="16"/>
      <c r="F2" s="33" t="s">
        <v>28</v>
      </c>
    </row>
    <row r="3" spans="1:10" ht="21" thickBot="1" x14ac:dyDescent="0.35">
      <c r="A3" s="15" t="s">
        <v>20</v>
      </c>
      <c r="B3" s="17">
        <v>280</v>
      </c>
      <c r="C3" s="17">
        <v>140</v>
      </c>
      <c r="D3" s="17">
        <v>210</v>
      </c>
      <c r="E3" s="16">
        <v>245</v>
      </c>
      <c r="F3" s="34">
        <f>MIN(B3:E3)</f>
        <v>140</v>
      </c>
      <c r="G3" s="33">
        <f>F3-F6</f>
        <v>-105</v>
      </c>
      <c r="H3" t="str">
        <f>IF($F3-$F$6=0, "Выигрыш", "Не Выигрыш")</f>
        <v>Не Выигрыш</v>
      </c>
    </row>
    <row r="4" spans="1:10" ht="21" thickBot="1" x14ac:dyDescent="0.35">
      <c r="A4" s="18" t="s">
        <v>21</v>
      </c>
      <c r="B4" s="3">
        <v>420</v>
      </c>
      <c r="C4" s="3">
        <v>560</v>
      </c>
      <c r="D4" s="3">
        <v>140</v>
      </c>
      <c r="E4" s="19">
        <v>280</v>
      </c>
      <c r="F4" s="34">
        <f>MIN(B4:E4)</f>
        <v>140</v>
      </c>
      <c r="G4" s="34">
        <f>F4-F6</f>
        <v>-105</v>
      </c>
      <c r="H4" t="str">
        <f>IF($F4-$F$6=0, "Выигрыш", "Не Выигрыш")</f>
        <v>Не Выигрыш</v>
      </c>
    </row>
    <row r="5" spans="1:10" ht="21" thickBot="1" x14ac:dyDescent="0.35">
      <c r="A5" s="20" t="s">
        <v>22</v>
      </c>
      <c r="B5" s="21">
        <v>245</v>
      </c>
      <c r="C5" s="21">
        <v>315</v>
      </c>
      <c r="D5" s="21">
        <v>350</v>
      </c>
      <c r="E5" s="22">
        <v>490</v>
      </c>
      <c r="F5" s="35">
        <f>MIN(B5:E5)</f>
        <v>245</v>
      </c>
      <c r="G5" s="35">
        <f>F5-F6</f>
        <v>0</v>
      </c>
      <c r="H5" t="str">
        <f>IF($F5-$F$6=0, "Выигрыш", "Не Выигрыш")</f>
        <v>Выигрыш</v>
      </c>
    </row>
    <row r="6" spans="1:10" ht="15" thickBot="1" x14ac:dyDescent="0.35">
      <c r="E6" t="s">
        <v>29</v>
      </c>
      <c r="F6" s="34">
        <f>MAX(F3:F5)</f>
        <v>245</v>
      </c>
    </row>
    <row r="12" spans="1:10" ht="15" thickBot="1" x14ac:dyDescent="0.35"/>
    <row r="13" spans="1:10" ht="15" thickBot="1" x14ac:dyDescent="0.35">
      <c r="A13" s="32" t="s">
        <v>30</v>
      </c>
      <c r="B13" s="65" t="s">
        <v>31</v>
      </c>
      <c r="C13" s="65"/>
      <c r="D13" s="65"/>
      <c r="E13" s="66"/>
    </row>
    <row r="14" spans="1:10" ht="15" thickBot="1" x14ac:dyDescent="0.35">
      <c r="A14" s="34"/>
      <c r="B14" s="67" t="s">
        <v>32</v>
      </c>
      <c r="C14" s="68"/>
      <c r="D14" s="68"/>
      <c r="E14" s="69"/>
    </row>
    <row r="15" spans="1:10" ht="18.600000000000001" thickBot="1" x14ac:dyDescent="0.35">
      <c r="A15" s="15" t="s">
        <v>19</v>
      </c>
      <c r="B15" s="16"/>
      <c r="C15" s="16"/>
      <c r="D15" s="16"/>
      <c r="E15" s="16"/>
      <c r="F15" s="23" t="s">
        <v>23</v>
      </c>
      <c r="G15" s="24" t="s">
        <v>24</v>
      </c>
      <c r="H15" s="25" t="s">
        <v>25</v>
      </c>
    </row>
    <row r="16" spans="1:10" ht="20.399999999999999" x14ac:dyDescent="0.3">
      <c r="A16" s="15" t="s">
        <v>20</v>
      </c>
      <c r="B16" s="17">
        <v>280</v>
      </c>
      <c r="C16" s="17">
        <v>140</v>
      </c>
      <c r="D16" s="17">
        <v>210</v>
      </c>
      <c r="E16" s="16">
        <v>245</v>
      </c>
      <c r="F16">
        <f>A21*MIN(B16:E16)</f>
        <v>56</v>
      </c>
      <c r="G16">
        <f>B21*MAX(B16:E16)</f>
        <v>168</v>
      </c>
      <c r="H16">
        <f>F16+G16</f>
        <v>224</v>
      </c>
      <c r="I16" s="26">
        <f>H16-H19</f>
        <v>-168</v>
      </c>
      <c r="J16" s="27" t="str">
        <f>IF($H16-$H$19=0, "Выигрыш", "Не Выигрыш")</f>
        <v>Не Выигрыш</v>
      </c>
    </row>
    <row r="17" spans="1:10" ht="20.399999999999999" x14ac:dyDescent="0.3">
      <c r="A17" s="18" t="s">
        <v>21</v>
      </c>
      <c r="B17" s="3">
        <v>420</v>
      </c>
      <c r="C17" s="3">
        <v>560</v>
      </c>
      <c r="D17" s="3">
        <v>140</v>
      </c>
      <c r="E17" s="19">
        <v>280</v>
      </c>
      <c r="F17">
        <f>A21*MIN(B17:E17)</f>
        <v>56</v>
      </c>
      <c r="G17">
        <f>B21*MAX(B17:E17)</f>
        <v>336</v>
      </c>
      <c r="H17">
        <f>F17+G17</f>
        <v>392</v>
      </c>
      <c r="I17" s="28">
        <f>H17-H19</f>
        <v>0</v>
      </c>
      <c r="J17" s="29" t="str">
        <f t="shared" ref="J17:J18" si="0">IF($H17-$H$19=0, "Выигрыш", "Не Выигрыш")</f>
        <v>Выигрыш</v>
      </c>
    </row>
    <row r="18" spans="1:10" ht="21" thickBot="1" x14ac:dyDescent="0.35">
      <c r="A18" s="20" t="s">
        <v>22</v>
      </c>
      <c r="B18" s="21">
        <v>245</v>
      </c>
      <c r="C18" s="21">
        <v>315</v>
      </c>
      <c r="D18" s="21">
        <v>350</v>
      </c>
      <c r="E18" s="22">
        <v>490</v>
      </c>
      <c r="F18" s="30">
        <f>A21*MIN(B18:E18)</f>
        <v>98</v>
      </c>
      <c r="G18">
        <f>B21*MAX(B18:E18)</f>
        <v>294</v>
      </c>
      <c r="H18">
        <f>F18+G18</f>
        <v>392</v>
      </c>
      <c r="I18" s="30">
        <f>H18-H19</f>
        <v>0</v>
      </c>
      <c r="J18" s="31" t="str">
        <f t="shared" si="0"/>
        <v>Выигрыш</v>
      </c>
    </row>
    <row r="19" spans="1:10" ht="15" thickBot="1" x14ac:dyDescent="0.35">
      <c r="G19" s="23" t="s">
        <v>29</v>
      </c>
      <c r="H19" s="34">
        <f>MAX(H16:H18)</f>
        <v>392</v>
      </c>
    </row>
    <row r="20" spans="1:10" ht="18" x14ac:dyDescent="0.3">
      <c r="A20" s="36" t="s">
        <v>33</v>
      </c>
      <c r="B20" s="27" t="s">
        <v>34</v>
      </c>
    </row>
    <row r="21" spans="1:10" ht="18.600000000000001" thickBot="1" x14ac:dyDescent="0.35">
      <c r="A21" s="30">
        <v>0.4</v>
      </c>
      <c r="B21" s="22">
        <v>0.6</v>
      </c>
    </row>
    <row r="22" spans="1:10" ht="15" thickBot="1" x14ac:dyDescent="0.35"/>
    <row r="23" spans="1:10" ht="15" thickBot="1" x14ac:dyDescent="0.35">
      <c r="A23" s="32" t="s">
        <v>35</v>
      </c>
      <c r="B23" s="65" t="s">
        <v>36</v>
      </c>
      <c r="C23" s="65"/>
      <c r="D23" s="65"/>
      <c r="E23" s="66"/>
    </row>
    <row r="24" spans="1:10" ht="15" thickBot="1" x14ac:dyDescent="0.35">
      <c r="A24" s="34"/>
      <c r="B24" s="67" t="s">
        <v>32</v>
      </c>
      <c r="C24" s="68"/>
      <c r="D24" s="68"/>
      <c r="E24" s="69"/>
    </row>
    <row r="25" spans="1:10" ht="18.600000000000001" thickBot="1" x14ac:dyDescent="0.35">
      <c r="A25" s="15" t="s">
        <v>19</v>
      </c>
      <c r="B25" s="16"/>
      <c r="C25" s="16"/>
      <c r="D25" s="16"/>
      <c r="E25" s="16"/>
    </row>
    <row r="26" spans="1:10" ht="20.399999999999999" x14ac:dyDescent="0.3">
      <c r="A26" s="15" t="s">
        <v>20</v>
      </c>
      <c r="B26" s="17">
        <v>280</v>
      </c>
      <c r="C26" s="17">
        <v>140</v>
      </c>
      <c r="D26" s="17">
        <v>210</v>
      </c>
      <c r="E26" s="16">
        <v>245</v>
      </c>
    </row>
    <row r="27" spans="1:10" ht="20.399999999999999" x14ac:dyDescent="0.3">
      <c r="A27" s="18" t="s">
        <v>21</v>
      </c>
      <c r="B27" s="3">
        <v>420</v>
      </c>
      <c r="C27" s="3">
        <v>560</v>
      </c>
      <c r="D27" s="3">
        <v>140</v>
      </c>
      <c r="E27" s="19">
        <v>280</v>
      </c>
    </row>
    <row r="28" spans="1:10" ht="21" thickBot="1" x14ac:dyDescent="0.35">
      <c r="A28" s="20" t="s">
        <v>22</v>
      </c>
      <c r="B28" s="21">
        <v>245</v>
      </c>
      <c r="C28" s="21">
        <v>315</v>
      </c>
      <c r="D28" s="21">
        <v>350</v>
      </c>
      <c r="E28" s="22">
        <v>490</v>
      </c>
    </row>
    <row r="29" spans="1:10" ht="18.600000000000001" thickBot="1" x14ac:dyDescent="0.35">
      <c r="A29" s="37" t="s">
        <v>37</v>
      </c>
      <c r="B29" s="24">
        <f>MAX(B26:B28)</f>
        <v>420</v>
      </c>
      <c r="C29" s="24">
        <f>MAX(C26:C28)</f>
        <v>560</v>
      </c>
      <c r="D29" s="24">
        <f>MAX(D26:D28)</f>
        <v>350</v>
      </c>
      <c r="E29" s="25">
        <f>MAX(E26:E28)</f>
        <v>490</v>
      </c>
    </row>
    <row r="30" spans="1:10" ht="15" thickBot="1" x14ac:dyDescent="0.35"/>
    <row r="31" spans="1:10" ht="18.600000000000001" thickBot="1" x14ac:dyDescent="0.35">
      <c r="A31" s="15" t="s">
        <v>19</v>
      </c>
      <c r="B31" s="16"/>
      <c r="C31" s="16"/>
      <c r="D31" s="16"/>
      <c r="E31" s="16"/>
      <c r="F31" s="34" t="s">
        <v>38</v>
      </c>
    </row>
    <row r="32" spans="1:10" ht="20.399999999999999" x14ac:dyDescent="0.3">
      <c r="A32" s="15" t="s">
        <v>20</v>
      </c>
      <c r="B32" s="17">
        <f>B29-280</f>
        <v>140</v>
      </c>
      <c r="C32" s="17">
        <f>C29-140</f>
        <v>420</v>
      </c>
      <c r="D32" s="17">
        <f>D29-210</f>
        <v>140</v>
      </c>
      <c r="E32" s="16">
        <f>E29-245</f>
        <v>245</v>
      </c>
      <c r="F32" s="33">
        <f>MAX(B32:E32)</f>
        <v>420</v>
      </c>
      <c r="G32" s="26">
        <f>F32-F35</f>
        <v>210</v>
      </c>
      <c r="H32" s="27" t="str">
        <f>IF($F32-$F$35=0, "Выигрыш", "Не Выигрыш")</f>
        <v>Не Выигрыш</v>
      </c>
    </row>
    <row r="33" spans="1:8" ht="20.399999999999999" x14ac:dyDescent="0.3">
      <c r="A33" s="18" t="s">
        <v>21</v>
      </c>
      <c r="B33" s="3">
        <f>B29-420</f>
        <v>0</v>
      </c>
      <c r="C33" s="3">
        <f>C29-560</f>
        <v>0</v>
      </c>
      <c r="D33" s="3">
        <f>D29-140</f>
        <v>210</v>
      </c>
      <c r="E33" s="19">
        <f>E29-280</f>
        <v>210</v>
      </c>
      <c r="F33" s="38">
        <f>MAX(B33:E33)</f>
        <v>210</v>
      </c>
      <c r="G33" s="28">
        <f>F33-F35</f>
        <v>0</v>
      </c>
      <c r="H33" s="29" t="str">
        <f t="shared" ref="H33:H34" si="1">IF($F33-$F$35=0, "Выигрыш", "Не Выигрыш")</f>
        <v>Выигрыш</v>
      </c>
    </row>
    <row r="34" spans="1:8" ht="21" thickBot="1" x14ac:dyDescent="0.35">
      <c r="A34" s="20" t="s">
        <v>22</v>
      </c>
      <c r="B34" s="21">
        <f>B29-245</f>
        <v>175</v>
      </c>
      <c r="C34" s="21">
        <f>C29-315</f>
        <v>245</v>
      </c>
      <c r="D34" s="21">
        <f>D29-350</f>
        <v>0</v>
      </c>
      <c r="E34" s="22">
        <f>E29-490</f>
        <v>0</v>
      </c>
      <c r="F34" s="35">
        <f>MAX(B34:E34)</f>
        <v>245</v>
      </c>
      <c r="G34" s="30">
        <f>F34-F35</f>
        <v>35</v>
      </c>
      <c r="H34" s="31" t="str">
        <f t="shared" si="1"/>
        <v>Не Выигрыш</v>
      </c>
    </row>
    <row r="35" spans="1:8" x14ac:dyDescent="0.3">
      <c r="E35" t="s">
        <v>39</v>
      </c>
      <c r="F35">
        <f>MIN(F32:F34)</f>
        <v>210</v>
      </c>
    </row>
  </sheetData>
  <mergeCells count="5">
    <mergeCell ref="B1:E1"/>
    <mergeCell ref="B13:E13"/>
    <mergeCell ref="B14:E14"/>
    <mergeCell ref="B23:E23"/>
    <mergeCell ref="B24:E24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77" r:id="rId3">
          <objectPr defaultSize="0" autoPict="0" r:id="rId4">
            <anchor moveWithCells="1" sizeWithCells="1">
              <from>
                <xdr:col>1</xdr:col>
                <xdr:colOff>0</xdr:colOff>
                <xdr:row>1</xdr:row>
                <xdr:rowOff>0</xdr:rowOff>
              </from>
              <to>
                <xdr:col>1</xdr:col>
                <xdr:colOff>228600</xdr:colOff>
                <xdr:row>2</xdr:row>
                <xdr:rowOff>22860</xdr:rowOff>
              </to>
            </anchor>
          </objectPr>
        </oleObject>
      </mc:Choice>
      <mc:Fallback>
        <oleObject progId="Equation.3" shapeId="2077" r:id="rId3"/>
      </mc:Fallback>
    </mc:AlternateContent>
    <mc:AlternateContent xmlns:mc="http://schemas.openxmlformats.org/markup-compatibility/2006">
      <mc:Choice Requires="x14">
        <oleObject progId="Equation.3" shapeId="2078" r:id="rId5">
          <objectPr defaultSize="0" autoPict="0" r:id="rId6">
            <anchor moveWithCells="1" sizeWithCells="1">
              <from>
                <xdr:col>2</xdr:col>
                <xdr:colOff>0</xdr:colOff>
                <xdr:row>1</xdr:row>
                <xdr:rowOff>0</xdr:rowOff>
              </from>
              <to>
                <xdr:col>2</xdr:col>
                <xdr:colOff>251460</xdr:colOff>
                <xdr:row>2</xdr:row>
                <xdr:rowOff>7620</xdr:rowOff>
              </to>
            </anchor>
          </objectPr>
        </oleObject>
      </mc:Choice>
      <mc:Fallback>
        <oleObject progId="Equation.3" shapeId="2078" r:id="rId5"/>
      </mc:Fallback>
    </mc:AlternateContent>
    <mc:AlternateContent xmlns:mc="http://schemas.openxmlformats.org/markup-compatibility/2006">
      <mc:Choice Requires="x14">
        <oleObject progId="Equation.3" shapeId="2079" r:id="rId7">
          <objectPr defaultSize="0" autoPict="0" r:id="rId8">
            <anchor moveWithCells="1" siz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251460</xdr:colOff>
                <xdr:row>2</xdr:row>
                <xdr:rowOff>7620</xdr:rowOff>
              </to>
            </anchor>
          </objectPr>
        </oleObject>
      </mc:Choice>
      <mc:Fallback>
        <oleObject progId="Equation.3" shapeId="2079" r:id="rId7"/>
      </mc:Fallback>
    </mc:AlternateContent>
    <mc:AlternateContent xmlns:mc="http://schemas.openxmlformats.org/markup-compatibility/2006">
      <mc:Choice Requires="x14">
        <oleObject progId="Equation.3" shapeId="2080" r:id="rId9">
          <objectPr defaultSize="0" autoPict="0" r:id="rId10">
            <anchor moveWithCells="1" sizeWithCells="1">
              <from>
                <xdr:col>4</xdr:col>
                <xdr:colOff>0</xdr:colOff>
                <xdr:row>1</xdr:row>
                <xdr:rowOff>0</xdr:rowOff>
              </from>
              <to>
                <xdr:col>4</xdr:col>
                <xdr:colOff>251460</xdr:colOff>
                <xdr:row>2</xdr:row>
                <xdr:rowOff>7620</xdr:rowOff>
              </to>
            </anchor>
          </objectPr>
        </oleObject>
      </mc:Choice>
      <mc:Fallback>
        <oleObject progId="Equation.3" shapeId="2080" r:id="rId9"/>
      </mc:Fallback>
    </mc:AlternateContent>
    <mc:AlternateContent xmlns:mc="http://schemas.openxmlformats.org/markup-compatibility/2006">
      <mc:Choice Requires="x14">
        <oleObject progId="Equation.3" shapeId="2081" r:id="rId11">
          <objectPr defaultSize="0" autoPict="0" r:id="rId4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228600</xdr:colOff>
                <xdr:row>15</xdr:row>
                <xdr:rowOff>22860</xdr:rowOff>
              </to>
            </anchor>
          </objectPr>
        </oleObject>
      </mc:Choice>
      <mc:Fallback>
        <oleObject progId="Equation.3" shapeId="2081" r:id="rId11"/>
      </mc:Fallback>
    </mc:AlternateContent>
    <mc:AlternateContent xmlns:mc="http://schemas.openxmlformats.org/markup-compatibility/2006">
      <mc:Choice Requires="x14">
        <oleObject progId="Equation.3" shapeId="2082" r:id="rId12">
          <objectPr defaultSize="0" autoPict="0" r:id="rId6">
            <anchor moveWithCells="1" sizeWithCells="1">
              <from>
                <xdr:col>2</xdr:col>
                <xdr:colOff>0</xdr:colOff>
                <xdr:row>14</xdr:row>
                <xdr:rowOff>0</xdr:rowOff>
              </from>
              <to>
                <xdr:col>2</xdr:col>
                <xdr:colOff>251460</xdr:colOff>
                <xdr:row>15</xdr:row>
                <xdr:rowOff>7620</xdr:rowOff>
              </to>
            </anchor>
          </objectPr>
        </oleObject>
      </mc:Choice>
      <mc:Fallback>
        <oleObject progId="Equation.3" shapeId="2082" r:id="rId12"/>
      </mc:Fallback>
    </mc:AlternateContent>
    <mc:AlternateContent xmlns:mc="http://schemas.openxmlformats.org/markup-compatibility/2006">
      <mc:Choice Requires="x14">
        <oleObject progId="Equation.3" shapeId="2083" r:id="rId13">
          <objectPr defaultSize="0" autoPict="0" r:id="rId8">
            <anchor moveWithCells="1" sizeWithCells="1">
              <from>
                <xdr:col>3</xdr:col>
                <xdr:colOff>0</xdr:colOff>
                <xdr:row>14</xdr:row>
                <xdr:rowOff>0</xdr:rowOff>
              </from>
              <to>
                <xdr:col>3</xdr:col>
                <xdr:colOff>251460</xdr:colOff>
                <xdr:row>15</xdr:row>
                <xdr:rowOff>7620</xdr:rowOff>
              </to>
            </anchor>
          </objectPr>
        </oleObject>
      </mc:Choice>
      <mc:Fallback>
        <oleObject progId="Equation.3" shapeId="2083" r:id="rId13"/>
      </mc:Fallback>
    </mc:AlternateContent>
    <mc:AlternateContent xmlns:mc="http://schemas.openxmlformats.org/markup-compatibility/2006">
      <mc:Choice Requires="x14">
        <oleObject progId="Equation.3" shapeId="2084" r:id="rId14">
          <objectPr defaultSize="0" autoPict="0" r:id="rId10">
            <anchor moveWithCells="1" sizeWithCells="1">
              <from>
                <xdr:col>4</xdr:col>
                <xdr:colOff>0</xdr:colOff>
                <xdr:row>14</xdr:row>
                <xdr:rowOff>0</xdr:rowOff>
              </from>
              <to>
                <xdr:col>4</xdr:col>
                <xdr:colOff>251460</xdr:colOff>
                <xdr:row>15</xdr:row>
                <xdr:rowOff>7620</xdr:rowOff>
              </to>
            </anchor>
          </objectPr>
        </oleObject>
      </mc:Choice>
      <mc:Fallback>
        <oleObject progId="Equation.3" shapeId="2084" r:id="rId14"/>
      </mc:Fallback>
    </mc:AlternateContent>
    <mc:AlternateContent xmlns:mc="http://schemas.openxmlformats.org/markup-compatibility/2006">
      <mc:Choice Requires="x14">
        <oleObject progId="Equation.3" shapeId="2085" r:id="rId15">
          <objectPr defaultSize="0" autoPict="0" r:id="rId4">
            <anchor moveWithCells="1" siz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228600</xdr:colOff>
                <xdr:row>25</xdr:row>
                <xdr:rowOff>22860</xdr:rowOff>
              </to>
            </anchor>
          </objectPr>
        </oleObject>
      </mc:Choice>
      <mc:Fallback>
        <oleObject progId="Equation.3" shapeId="2085" r:id="rId15"/>
      </mc:Fallback>
    </mc:AlternateContent>
    <mc:AlternateContent xmlns:mc="http://schemas.openxmlformats.org/markup-compatibility/2006">
      <mc:Choice Requires="x14">
        <oleObject progId="Equation.3" shapeId="2086" r:id="rId16">
          <objectPr defaultSize="0" autoPict="0" r:id="rId6">
            <anchor moveWithCells="1" sizeWithCells="1">
              <from>
                <xdr:col>2</xdr:col>
                <xdr:colOff>0</xdr:colOff>
                <xdr:row>24</xdr:row>
                <xdr:rowOff>0</xdr:rowOff>
              </from>
              <to>
                <xdr:col>2</xdr:col>
                <xdr:colOff>251460</xdr:colOff>
                <xdr:row>25</xdr:row>
                <xdr:rowOff>7620</xdr:rowOff>
              </to>
            </anchor>
          </objectPr>
        </oleObject>
      </mc:Choice>
      <mc:Fallback>
        <oleObject progId="Equation.3" shapeId="2086" r:id="rId16"/>
      </mc:Fallback>
    </mc:AlternateContent>
    <mc:AlternateContent xmlns:mc="http://schemas.openxmlformats.org/markup-compatibility/2006">
      <mc:Choice Requires="x14">
        <oleObject progId="Equation.3" shapeId="2087" r:id="rId17">
          <objectPr defaultSize="0" autoPict="0" r:id="rId8">
            <anchor moveWithCells="1" sizeWithCells="1">
              <from>
                <xdr:col>3</xdr:col>
                <xdr:colOff>0</xdr:colOff>
                <xdr:row>24</xdr:row>
                <xdr:rowOff>0</xdr:rowOff>
              </from>
              <to>
                <xdr:col>3</xdr:col>
                <xdr:colOff>251460</xdr:colOff>
                <xdr:row>25</xdr:row>
                <xdr:rowOff>7620</xdr:rowOff>
              </to>
            </anchor>
          </objectPr>
        </oleObject>
      </mc:Choice>
      <mc:Fallback>
        <oleObject progId="Equation.3" shapeId="2087" r:id="rId17"/>
      </mc:Fallback>
    </mc:AlternateContent>
    <mc:AlternateContent xmlns:mc="http://schemas.openxmlformats.org/markup-compatibility/2006">
      <mc:Choice Requires="x14">
        <oleObject progId="Equation.3" shapeId="2088" r:id="rId18">
          <objectPr defaultSize="0" autoPict="0" r:id="rId10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251460</xdr:colOff>
                <xdr:row>25</xdr:row>
                <xdr:rowOff>7620</xdr:rowOff>
              </to>
            </anchor>
          </objectPr>
        </oleObject>
      </mc:Choice>
      <mc:Fallback>
        <oleObject progId="Equation.3" shapeId="2088" r:id="rId18"/>
      </mc:Fallback>
    </mc:AlternateContent>
    <mc:AlternateContent xmlns:mc="http://schemas.openxmlformats.org/markup-compatibility/2006">
      <mc:Choice Requires="x14">
        <oleObject progId="Equation.3" shapeId="2089" r:id="rId19">
          <objectPr defaultSize="0" autoPict="0" r:id="rId4">
            <anchor moveWithCells="1" siz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228600</xdr:colOff>
                <xdr:row>31</xdr:row>
                <xdr:rowOff>22860</xdr:rowOff>
              </to>
            </anchor>
          </objectPr>
        </oleObject>
      </mc:Choice>
      <mc:Fallback>
        <oleObject progId="Equation.3" shapeId="2089" r:id="rId19"/>
      </mc:Fallback>
    </mc:AlternateContent>
    <mc:AlternateContent xmlns:mc="http://schemas.openxmlformats.org/markup-compatibility/2006">
      <mc:Choice Requires="x14">
        <oleObject progId="Equation.3" shapeId="2090" r:id="rId20">
          <objectPr defaultSize="0" autoPict="0" r:id="rId6">
            <anchor moveWithCells="1" sizeWithCells="1">
              <from>
                <xdr:col>2</xdr:col>
                <xdr:colOff>0</xdr:colOff>
                <xdr:row>30</xdr:row>
                <xdr:rowOff>0</xdr:rowOff>
              </from>
              <to>
                <xdr:col>2</xdr:col>
                <xdr:colOff>251460</xdr:colOff>
                <xdr:row>31</xdr:row>
                <xdr:rowOff>7620</xdr:rowOff>
              </to>
            </anchor>
          </objectPr>
        </oleObject>
      </mc:Choice>
      <mc:Fallback>
        <oleObject progId="Equation.3" shapeId="2090" r:id="rId20"/>
      </mc:Fallback>
    </mc:AlternateContent>
    <mc:AlternateContent xmlns:mc="http://schemas.openxmlformats.org/markup-compatibility/2006">
      <mc:Choice Requires="x14">
        <oleObject progId="Equation.3" shapeId="2091" r:id="rId21">
          <objectPr defaultSize="0" autoPict="0" r:id="rId8">
            <anchor moveWithCells="1" sizeWithCells="1">
              <from>
                <xdr:col>3</xdr:col>
                <xdr:colOff>0</xdr:colOff>
                <xdr:row>30</xdr:row>
                <xdr:rowOff>0</xdr:rowOff>
              </from>
              <to>
                <xdr:col>3</xdr:col>
                <xdr:colOff>251460</xdr:colOff>
                <xdr:row>31</xdr:row>
                <xdr:rowOff>7620</xdr:rowOff>
              </to>
            </anchor>
          </objectPr>
        </oleObject>
      </mc:Choice>
      <mc:Fallback>
        <oleObject progId="Equation.3" shapeId="2091" r:id="rId21"/>
      </mc:Fallback>
    </mc:AlternateContent>
    <mc:AlternateContent xmlns:mc="http://schemas.openxmlformats.org/markup-compatibility/2006">
      <mc:Choice Requires="x14">
        <oleObject progId="Equation.3" shapeId="2092" r:id="rId22">
          <objectPr defaultSize="0" autoPict="0" r:id="rId10">
            <anchor moveWithCells="1" sizeWithCells="1">
              <from>
                <xdr:col>4</xdr:col>
                <xdr:colOff>0</xdr:colOff>
                <xdr:row>30</xdr:row>
                <xdr:rowOff>0</xdr:rowOff>
              </from>
              <to>
                <xdr:col>4</xdr:col>
                <xdr:colOff>251460</xdr:colOff>
                <xdr:row>31</xdr:row>
                <xdr:rowOff>7620</xdr:rowOff>
              </to>
            </anchor>
          </objectPr>
        </oleObject>
      </mc:Choice>
      <mc:Fallback>
        <oleObject progId="Equation.3" shapeId="2092" r:id="rId22"/>
      </mc:Fallback>
    </mc:AlternateContent>
    <mc:AlternateContent xmlns:mc="http://schemas.openxmlformats.org/markup-compatibility/2006">
      <mc:Choice Requires="x14">
        <oleObject progId="Equation.3" shapeId="2093" r:id="rId23">
          <objectPr defaultSize="0" autoPict="0" r:id="rId4">
            <anchor moveWithCells="1" siz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228600</xdr:colOff>
                <xdr:row>31</xdr:row>
                <xdr:rowOff>22860</xdr:rowOff>
              </to>
            </anchor>
          </objectPr>
        </oleObject>
      </mc:Choice>
      <mc:Fallback>
        <oleObject progId="Equation.3" shapeId="2093" r:id="rId23"/>
      </mc:Fallback>
    </mc:AlternateContent>
    <mc:AlternateContent xmlns:mc="http://schemas.openxmlformats.org/markup-compatibility/2006">
      <mc:Choice Requires="x14">
        <oleObject progId="Equation.3" shapeId="2094" r:id="rId24">
          <objectPr defaultSize="0" autoPict="0" r:id="rId6">
            <anchor moveWithCells="1" sizeWithCells="1">
              <from>
                <xdr:col>2</xdr:col>
                <xdr:colOff>0</xdr:colOff>
                <xdr:row>30</xdr:row>
                <xdr:rowOff>0</xdr:rowOff>
              </from>
              <to>
                <xdr:col>2</xdr:col>
                <xdr:colOff>251460</xdr:colOff>
                <xdr:row>31</xdr:row>
                <xdr:rowOff>7620</xdr:rowOff>
              </to>
            </anchor>
          </objectPr>
        </oleObject>
      </mc:Choice>
      <mc:Fallback>
        <oleObject progId="Equation.3" shapeId="2094" r:id="rId24"/>
      </mc:Fallback>
    </mc:AlternateContent>
    <mc:AlternateContent xmlns:mc="http://schemas.openxmlformats.org/markup-compatibility/2006">
      <mc:Choice Requires="x14">
        <oleObject progId="Equation.3" shapeId="2095" r:id="rId25">
          <objectPr defaultSize="0" autoPict="0" r:id="rId8">
            <anchor moveWithCells="1" sizeWithCells="1">
              <from>
                <xdr:col>3</xdr:col>
                <xdr:colOff>0</xdr:colOff>
                <xdr:row>30</xdr:row>
                <xdr:rowOff>0</xdr:rowOff>
              </from>
              <to>
                <xdr:col>3</xdr:col>
                <xdr:colOff>251460</xdr:colOff>
                <xdr:row>31</xdr:row>
                <xdr:rowOff>7620</xdr:rowOff>
              </to>
            </anchor>
          </objectPr>
        </oleObject>
      </mc:Choice>
      <mc:Fallback>
        <oleObject progId="Equation.3" shapeId="2095" r:id="rId25"/>
      </mc:Fallback>
    </mc:AlternateContent>
    <mc:AlternateContent xmlns:mc="http://schemas.openxmlformats.org/markup-compatibility/2006">
      <mc:Choice Requires="x14">
        <oleObject progId="Equation.3" shapeId="2096" r:id="rId26">
          <objectPr defaultSize="0" autoPict="0" r:id="rId10">
            <anchor moveWithCells="1" sizeWithCells="1">
              <from>
                <xdr:col>4</xdr:col>
                <xdr:colOff>0</xdr:colOff>
                <xdr:row>30</xdr:row>
                <xdr:rowOff>0</xdr:rowOff>
              </from>
              <to>
                <xdr:col>4</xdr:col>
                <xdr:colOff>251460</xdr:colOff>
                <xdr:row>31</xdr:row>
                <xdr:rowOff>7620</xdr:rowOff>
              </to>
            </anchor>
          </objectPr>
        </oleObject>
      </mc:Choice>
      <mc:Fallback>
        <oleObject progId="Equation.3" shapeId="2096" r:id="rId26"/>
      </mc:Fallback>
    </mc:AlternateContent>
    <mc:AlternateContent xmlns:mc="http://schemas.openxmlformats.org/markup-compatibility/2006">
      <mc:Choice Requires="x14">
        <oleObject progId="Equation.3" shapeId="2097" r:id="rId27">
          <objectPr defaultSize="0" autoPict="0" r:id="rId4">
            <anchor moveWithCells="1" siz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228600</xdr:colOff>
                <xdr:row>31</xdr:row>
                <xdr:rowOff>22860</xdr:rowOff>
              </to>
            </anchor>
          </objectPr>
        </oleObject>
      </mc:Choice>
      <mc:Fallback>
        <oleObject progId="Equation.3" shapeId="2097" r:id="rId27"/>
      </mc:Fallback>
    </mc:AlternateContent>
    <mc:AlternateContent xmlns:mc="http://schemas.openxmlformats.org/markup-compatibility/2006">
      <mc:Choice Requires="x14">
        <oleObject progId="Equation.3" shapeId="2098" r:id="rId28">
          <objectPr defaultSize="0" autoPict="0" r:id="rId6">
            <anchor moveWithCells="1" sizeWithCells="1">
              <from>
                <xdr:col>2</xdr:col>
                <xdr:colOff>0</xdr:colOff>
                <xdr:row>30</xdr:row>
                <xdr:rowOff>0</xdr:rowOff>
              </from>
              <to>
                <xdr:col>2</xdr:col>
                <xdr:colOff>251460</xdr:colOff>
                <xdr:row>31</xdr:row>
                <xdr:rowOff>7620</xdr:rowOff>
              </to>
            </anchor>
          </objectPr>
        </oleObject>
      </mc:Choice>
      <mc:Fallback>
        <oleObject progId="Equation.3" shapeId="2098" r:id="rId28"/>
      </mc:Fallback>
    </mc:AlternateContent>
    <mc:AlternateContent xmlns:mc="http://schemas.openxmlformats.org/markup-compatibility/2006">
      <mc:Choice Requires="x14">
        <oleObject progId="Equation.3" shapeId="2099" r:id="rId29">
          <objectPr defaultSize="0" autoPict="0" r:id="rId8">
            <anchor moveWithCells="1" sizeWithCells="1">
              <from>
                <xdr:col>3</xdr:col>
                <xdr:colOff>0</xdr:colOff>
                <xdr:row>30</xdr:row>
                <xdr:rowOff>0</xdr:rowOff>
              </from>
              <to>
                <xdr:col>3</xdr:col>
                <xdr:colOff>251460</xdr:colOff>
                <xdr:row>31</xdr:row>
                <xdr:rowOff>7620</xdr:rowOff>
              </to>
            </anchor>
          </objectPr>
        </oleObject>
      </mc:Choice>
      <mc:Fallback>
        <oleObject progId="Equation.3" shapeId="2099" r:id="rId29"/>
      </mc:Fallback>
    </mc:AlternateContent>
    <mc:AlternateContent xmlns:mc="http://schemas.openxmlformats.org/markup-compatibility/2006">
      <mc:Choice Requires="x14">
        <oleObject progId="Equation.3" shapeId="2100" r:id="rId30">
          <objectPr defaultSize="0" autoPict="0" r:id="rId10">
            <anchor moveWithCells="1" sizeWithCells="1">
              <from>
                <xdr:col>4</xdr:col>
                <xdr:colOff>0</xdr:colOff>
                <xdr:row>30</xdr:row>
                <xdr:rowOff>0</xdr:rowOff>
              </from>
              <to>
                <xdr:col>4</xdr:col>
                <xdr:colOff>251460</xdr:colOff>
                <xdr:row>31</xdr:row>
                <xdr:rowOff>7620</xdr:rowOff>
              </to>
            </anchor>
          </objectPr>
        </oleObject>
      </mc:Choice>
      <mc:Fallback>
        <oleObject progId="Equation.3" shapeId="2100" r:id="rId3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"/>
  <sheetViews>
    <sheetView workbookViewId="0">
      <selection activeCell="L1" sqref="L1:L8"/>
    </sheetView>
  </sheetViews>
  <sheetFormatPr defaultRowHeight="14.4" x14ac:dyDescent="0.3"/>
  <cols>
    <col min="14" max="14" width="35.5546875" customWidth="1"/>
    <col min="15" max="15" width="19.109375" customWidth="1"/>
  </cols>
  <sheetData>
    <row r="1" spans="1:15" ht="18.600000000000001" thickBot="1" x14ac:dyDescent="0.4">
      <c r="A1" s="39"/>
      <c r="B1" s="52"/>
      <c r="C1" s="52"/>
      <c r="D1" s="52"/>
      <c r="E1" s="52"/>
      <c r="F1" s="12"/>
      <c r="G1" s="56" t="s">
        <v>7</v>
      </c>
      <c r="H1" s="56" t="s">
        <v>8</v>
      </c>
      <c r="I1" s="56" t="s">
        <v>9</v>
      </c>
      <c r="J1" s="57" t="s">
        <v>40</v>
      </c>
      <c r="K1" s="12"/>
      <c r="L1" s="58" t="s">
        <v>41</v>
      </c>
      <c r="M1" s="12"/>
      <c r="N1" s="12" t="str">
        <f>IF(L2&lt;L8-L5, "Проводить эксперимент", "Не проводить эксперимент")</f>
        <v>Не проводить эксперимент</v>
      </c>
      <c r="O1" s="12"/>
    </row>
    <row r="2" spans="1:15" ht="21" thickBot="1" x14ac:dyDescent="0.4">
      <c r="A2" s="53" t="s">
        <v>20</v>
      </c>
      <c r="B2" s="17">
        <v>4</v>
      </c>
      <c r="C2" s="17">
        <v>1</v>
      </c>
      <c r="D2" s="17">
        <v>2</v>
      </c>
      <c r="E2" s="16">
        <v>5</v>
      </c>
      <c r="F2" s="12"/>
      <c r="G2" s="40">
        <v>0.25</v>
      </c>
      <c r="H2" s="37">
        <v>0.15</v>
      </c>
      <c r="I2" s="37">
        <v>0.2</v>
      </c>
      <c r="J2" s="22">
        <v>0.4</v>
      </c>
      <c r="K2" s="12"/>
      <c r="L2" s="20">
        <v>1.1000000000000001</v>
      </c>
      <c r="M2" s="12"/>
      <c r="N2" s="12"/>
      <c r="O2" s="12"/>
    </row>
    <row r="3" spans="1:15" ht="21" thickBot="1" x14ac:dyDescent="0.4">
      <c r="A3" s="54" t="s">
        <v>21</v>
      </c>
      <c r="B3" s="3">
        <v>3</v>
      </c>
      <c r="C3" s="3">
        <v>2</v>
      </c>
      <c r="D3" s="3">
        <v>0</v>
      </c>
      <c r="E3" s="19">
        <v>4</v>
      </c>
      <c r="F3" s="12"/>
      <c r="G3" s="42">
        <f>B2*G2</f>
        <v>1</v>
      </c>
      <c r="H3" s="43">
        <f>C2*H2</f>
        <v>0.15</v>
      </c>
      <c r="I3" s="43">
        <f>D2*I2</f>
        <v>0.4</v>
      </c>
      <c r="J3" s="44">
        <f>E2*J2</f>
        <v>2</v>
      </c>
      <c r="K3" s="12"/>
      <c r="L3" s="61"/>
      <c r="M3" s="12"/>
      <c r="N3" s="12"/>
      <c r="O3" s="12"/>
    </row>
    <row r="4" spans="1:15" ht="21" thickBot="1" x14ac:dyDescent="0.4">
      <c r="A4" s="55" t="s">
        <v>22</v>
      </c>
      <c r="B4" s="21">
        <v>0</v>
      </c>
      <c r="C4" s="21">
        <v>3</v>
      </c>
      <c r="D4" s="21">
        <v>2</v>
      </c>
      <c r="E4" s="22">
        <v>5</v>
      </c>
      <c r="F4" s="12"/>
      <c r="G4" s="45">
        <f>B3*G2</f>
        <v>0.75</v>
      </c>
      <c r="H4" s="12">
        <f>C3*H2</f>
        <v>0.3</v>
      </c>
      <c r="I4" s="12">
        <f>D3*I2</f>
        <v>0</v>
      </c>
      <c r="J4" s="46">
        <f>E3*J2</f>
        <v>1.6</v>
      </c>
      <c r="K4" s="12"/>
      <c r="L4" s="60" t="s">
        <v>42</v>
      </c>
      <c r="M4" s="12"/>
      <c r="N4" s="12"/>
      <c r="O4" s="12"/>
    </row>
    <row r="5" spans="1:15" ht="18.600000000000001" thickBot="1" x14ac:dyDescent="0.4">
      <c r="A5" s="12"/>
      <c r="B5" s="12"/>
      <c r="C5" s="12"/>
      <c r="D5" s="12"/>
      <c r="E5" s="12"/>
      <c r="F5" s="12"/>
      <c r="G5" s="47">
        <f>B4*G2</f>
        <v>0</v>
      </c>
      <c r="H5" s="48">
        <f>C4*H2</f>
        <v>0.44999999999999996</v>
      </c>
      <c r="I5" s="48">
        <f>D4*I2</f>
        <v>0.4</v>
      </c>
      <c r="J5" s="49">
        <f>E4*J2</f>
        <v>2</v>
      </c>
      <c r="K5" s="12"/>
      <c r="L5" s="62">
        <f>MAX(H6:I6)</f>
        <v>0.89999999999999991</v>
      </c>
      <c r="M5" s="12"/>
      <c r="N5" s="12"/>
      <c r="O5" s="12"/>
    </row>
    <row r="6" spans="1:15" ht="18.600000000000001" thickBot="1" x14ac:dyDescent="0.4">
      <c r="A6" s="12"/>
      <c r="B6" s="12"/>
      <c r="C6" s="12"/>
      <c r="D6" s="12"/>
      <c r="E6" s="12"/>
      <c r="G6" s="50">
        <f>MAX(G3:G5)</f>
        <v>1</v>
      </c>
      <c r="H6" s="51">
        <f>H3+H4+H5</f>
        <v>0.89999999999999991</v>
      </c>
      <c r="I6" s="51">
        <f>I3+I4+I5</f>
        <v>0.8</v>
      </c>
      <c r="J6" s="41">
        <f>MAX(J3:J5)</f>
        <v>2</v>
      </c>
      <c r="K6" s="12"/>
      <c r="L6" s="63"/>
      <c r="M6" s="12"/>
      <c r="N6" s="12"/>
      <c r="O6" s="12"/>
    </row>
    <row r="7" spans="1:15" ht="18" x14ac:dyDescent="0.35">
      <c r="A7" s="12"/>
      <c r="B7" s="12"/>
      <c r="C7" s="12"/>
      <c r="D7" s="12"/>
      <c r="E7" s="12"/>
      <c r="G7" s="12"/>
      <c r="H7" s="12"/>
      <c r="I7" s="12"/>
      <c r="J7" s="12"/>
      <c r="K7" s="12"/>
      <c r="L7" s="59" t="s">
        <v>37</v>
      </c>
      <c r="M7" s="12"/>
      <c r="N7" s="12"/>
      <c r="O7" s="12"/>
    </row>
    <row r="8" spans="1:15" ht="18.600000000000001" thickBot="1" x14ac:dyDescent="0.35">
      <c r="L8" s="64">
        <f>(G6*G2)+(J6*J2)</f>
        <v>1.05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3" r:id="rId3">
          <objectPr defaultSize="0" autoPict="0" r:id="rId4">
            <anchor moveWithCells="1" siz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228600</xdr:colOff>
                <xdr:row>1</xdr:row>
                <xdr:rowOff>22860</xdr:rowOff>
              </to>
            </anchor>
          </objectPr>
        </oleObject>
      </mc:Choice>
      <mc:Fallback>
        <oleObject progId="Equation.3" shapeId="3073" r:id="rId3"/>
      </mc:Fallback>
    </mc:AlternateContent>
    <mc:AlternateContent xmlns:mc="http://schemas.openxmlformats.org/markup-compatibility/2006">
      <mc:Choice Requires="x14">
        <oleObject progId="Equation.3" shapeId="3074" r:id="rId5">
          <objectPr defaultSize="0" autoPict="0" r:id="rId6">
            <anchor moveWithCells="1" sizeWithCells="1">
              <from>
                <xdr:col>2</xdr:col>
                <xdr:colOff>0</xdr:colOff>
                <xdr:row>0</xdr:row>
                <xdr:rowOff>0</xdr:rowOff>
              </from>
              <to>
                <xdr:col>2</xdr:col>
                <xdr:colOff>251460</xdr:colOff>
                <xdr:row>1</xdr:row>
                <xdr:rowOff>7620</xdr:rowOff>
              </to>
            </anchor>
          </objectPr>
        </oleObject>
      </mc:Choice>
      <mc:Fallback>
        <oleObject progId="Equation.3" shapeId="3074" r:id="rId5"/>
      </mc:Fallback>
    </mc:AlternateContent>
    <mc:AlternateContent xmlns:mc="http://schemas.openxmlformats.org/markup-compatibility/2006">
      <mc:Choice Requires="x14">
        <oleObject progId="Equation.3" shapeId="3075" r:id="rId7">
          <objectPr defaultSize="0" autoPict="0" r:id="rId8">
            <anchor moveWithCells="1" sizeWithCells="1">
              <from>
                <xdr:col>3</xdr:col>
                <xdr:colOff>0</xdr:colOff>
                <xdr:row>0</xdr:row>
                <xdr:rowOff>0</xdr:rowOff>
              </from>
              <to>
                <xdr:col>3</xdr:col>
                <xdr:colOff>251460</xdr:colOff>
                <xdr:row>1</xdr:row>
                <xdr:rowOff>7620</xdr:rowOff>
              </to>
            </anchor>
          </objectPr>
        </oleObject>
      </mc:Choice>
      <mc:Fallback>
        <oleObject progId="Equation.3" shapeId="3075" r:id="rId7"/>
      </mc:Fallback>
    </mc:AlternateContent>
    <mc:AlternateContent xmlns:mc="http://schemas.openxmlformats.org/markup-compatibility/2006">
      <mc:Choice Requires="x14">
        <oleObject progId="Equation.3" shapeId="3076" r:id="rId9">
          <objectPr defaultSize="0" autoPict="0" r:id="rId10">
            <anchor moveWithCells="1" sizeWithCells="1">
              <from>
                <xdr:col>4</xdr:col>
                <xdr:colOff>0</xdr:colOff>
                <xdr:row>0</xdr:row>
                <xdr:rowOff>0</xdr:rowOff>
              </from>
              <to>
                <xdr:col>4</xdr:col>
                <xdr:colOff>251460</xdr:colOff>
                <xdr:row>1</xdr:row>
                <xdr:rowOff>7620</xdr:rowOff>
              </to>
            </anchor>
          </objectPr>
        </oleObject>
      </mc:Choice>
      <mc:Fallback>
        <oleObject progId="Equation.3" shapeId="3076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Sayevich</dc:creator>
  <cp:lastModifiedBy>Computer</cp:lastModifiedBy>
  <dcterms:created xsi:type="dcterms:W3CDTF">2022-11-08T07:47:07Z</dcterms:created>
  <dcterms:modified xsi:type="dcterms:W3CDTF">2022-12-20T01:41:40Z</dcterms:modified>
</cp:coreProperties>
</file>