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tmel\CapMeter\"/>
    </mc:Choice>
  </mc:AlternateContent>
  <bookViews>
    <workbookView xWindow="0" yWindow="0" windowWidth="5910" windowHeight="5940" xr2:uid="{91BD0B0C-C2BC-42BC-B445-F158D3D18FFD}"/>
  </bookViews>
  <sheets>
    <sheet name="Planilha1" sheetId="1" r:id="rId1"/>
    <sheet name="Planilha2" sheetId="2" r:id="rId2"/>
  </sheets>
  <definedNames>
    <definedName name="freq">Planilha1!$D$4</definedName>
    <definedName name="ln_v">Planilha1!$D$9</definedName>
    <definedName name="N">Planilha1!$D$5</definedName>
    <definedName name="Tm">Planilha1!$D$6</definedName>
    <definedName name="vc">Planilha1!$D$8</definedName>
    <definedName name="Vo">Planilha1!$D$7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H154" i="2" l="1"/>
  <c r="C3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D1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9" i="1" l="1"/>
  <c r="D6" i="1"/>
  <c r="G14" i="1" l="1"/>
  <c r="G15" i="1" s="1"/>
  <c r="G17" i="1"/>
  <c r="E14" i="1"/>
  <c r="E15" i="1" s="1"/>
  <c r="F14" i="1"/>
  <c r="F15" i="1" s="1"/>
  <c r="D14" i="1"/>
  <c r="D15" i="1" l="1"/>
  <c r="D17" i="1"/>
</calcChain>
</file>

<file path=xl/sharedStrings.xml><?xml version="1.0" encoding="utf-8"?>
<sst xmlns="http://schemas.openxmlformats.org/spreadsheetml/2006/main" count="27" uniqueCount="27">
  <si>
    <t>fclk</t>
  </si>
  <si>
    <t>N</t>
  </si>
  <si>
    <t>T</t>
  </si>
  <si>
    <t>Vo</t>
  </si>
  <si>
    <t>Vc</t>
  </si>
  <si>
    <t>-LN(1-Vo/vc)</t>
  </si>
  <si>
    <t>Opcoes</t>
  </si>
  <si>
    <t>R</t>
  </si>
  <si>
    <t>step</t>
  </si>
  <si>
    <t>Cmax</t>
  </si>
  <si>
    <t>Leitura</t>
  </si>
  <si>
    <t>Valor</t>
  </si>
  <si>
    <t>C</t>
  </si>
  <si>
    <t>t</t>
  </si>
  <si>
    <t>ciclos</t>
  </si>
  <si>
    <t>7fff</t>
  </si>
  <si>
    <t>Frequencia do Relógio</t>
  </si>
  <si>
    <t>Pre-scaler do TCC1</t>
  </si>
  <si>
    <t>Período de contagem</t>
  </si>
  <si>
    <t>Tensão de saída no Pino 2 (resistor)</t>
  </si>
  <si>
    <t>Tensão de comparação (bandgap do Datasheet)</t>
  </si>
  <si>
    <t>Valor da constante de carga</t>
  </si>
  <si>
    <t>Opçoes de resistores para estudar a faixa</t>
  </si>
  <si>
    <t>Valor a ser multiplicado p/ obter a Capacitancia</t>
  </si>
  <si>
    <t>Valor Máximo</t>
  </si>
  <si>
    <t>Teste (obter leitura em Hexa do contador)</t>
  </si>
  <si>
    <t>Capacitancia Medid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</si>
</sst>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11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Planilha2!$C$3:$C$149</c:f>
              <c:numCache>
                <c:formatCode>0.00E+00</c:formatCode>
                <c:ptCount val="147"/>
                <c:pt idx="0">
                  <c:v>5.0033066613369384</c:v>
                </c:pt>
                <c:pt idx="1">
                  <c:v>10.006613322673877</c:v>
                </c:pt>
                <c:pt idx="2">
                  <c:v>15.009919984010814</c:v>
                </c:pt>
                <c:pt idx="3">
                  <c:v>20.013226645347753</c:v>
                </c:pt>
                <c:pt idx="4">
                  <c:v>25.016533306684689</c:v>
                </c:pt>
                <c:pt idx="5">
                  <c:v>30.019839968021628</c:v>
                </c:pt>
                <c:pt idx="6">
                  <c:v>35.023146629358571</c:v>
                </c:pt>
                <c:pt idx="7">
                  <c:v>40.026453290695507</c:v>
                </c:pt>
                <c:pt idx="8">
                  <c:v>45.029759952032443</c:v>
                </c:pt>
                <c:pt idx="9">
                  <c:v>50.033066613369378</c:v>
                </c:pt>
                <c:pt idx="10">
                  <c:v>55.036373274706328</c:v>
                </c:pt>
                <c:pt idx="11">
                  <c:v>60.039679936043257</c:v>
                </c:pt>
                <c:pt idx="12">
                  <c:v>65.042986597380192</c:v>
                </c:pt>
                <c:pt idx="13">
                  <c:v>70.046293258717142</c:v>
                </c:pt>
                <c:pt idx="14">
                  <c:v>75.049599920054078</c:v>
                </c:pt>
                <c:pt idx="15">
                  <c:v>80.052906581391014</c:v>
                </c:pt>
                <c:pt idx="16">
                  <c:v>85.056213242727949</c:v>
                </c:pt>
                <c:pt idx="17">
                  <c:v>90.059519904064885</c:v>
                </c:pt>
                <c:pt idx="18">
                  <c:v>95.062826565401835</c:v>
                </c:pt>
                <c:pt idx="19">
                  <c:v>100.06613322673876</c:v>
                </c:pt>
                <c:pt idx="20">
                  <c:v>105.06943988807571</c:v>
                </c:pt>
                <c:pt idx="21">
                  <c:v>110.07274654941266</c:v>
                </c:pt>
                <c:pt idx="22">
                  <c:v>115.07605321074958</c:v>
                </c:pt>
                <c:pt idx="23">
                  <c:v>120.07935987208651</c:v>
                </c:pt>
                <c:pt idx="24">
                  <c:v>125.08266653342345</c:v>
                </c:pt>
                <c:pt idx="25">
                  <c:v>130.08597319476038</c:v>
                </c:pt>
                <c:pt idx="26">
                  <c:v>135.08927985609733</c:v>
                </c:pt>
                <c:pt idx="27">
                  <c:v>140.09258651743428</c:v>
                </c:pt>
                <c:pt idx="28">
                  <c:v>145.09589317877121</c:v>
                </c:pt>
                <c:pt idx="29">
                  <c:v>150.09919984010816</c:v>
                </c:pt>
                <c:pt idx="30">
                  <c:v>155.10250650144511</c:v>
                </c:pt>
                <c:pt idx="31">
                  <c:v>160.10581316278203</c:v>
                </c:pt>
                <c:pt idx="32">
                  <c:v>165.10911982411895</c:v>
                </c:pt>
                <c:pt idx="33">
                  <c:v>170.1124264854559</c:v>
                </c:pt>
                <c:pt idx="34">
                  <c:v>175.11573314679285</c:v>
                </c:pt>
                <c:pt idx="35">
                  <c:v>180.11903980812977</c:v>
                </c:pt>
                <c:pt idx="36">
                  <c:v>185.12234646946672</c:v>
                </c:pt>
                <c:pt idx="37">
                  <c:v>190.12565313080367</c:v>
                </c:pt>
                <c:pt idx="38">
                  <c:v>195.12895979214062</c:v>
                </c:pt>
                <c:pt idx="39">
                  <c:v>200.13226645347751</c:v>
                </c:pt>
                <c:pt idx="40">
                  <c:v>205.13557311481446</c:v>
                </c:pt>
                <c:pt idx="41">
                  <c:v>210.13887977615141</c:v>
                </c:pt>
                <c:pt idx="42">
                  <c:v>215.14218643748836</c:v>
                </c:pt>
                <c:pt idx="43">
                  <c:v>220.14549309882531</c:v>
                </c:pt>
                <c:pt idx="44">
                  <c:v>225.14879976016223</c:v>
                </c:pt>
                <c:pt idx="45">
                  <c:v>230.15210642149916</c:v>
                </c:pt>
                <c:pt idx="46">
                  <c:v>235.15541308283608</c:v>
                </c:pt>
                <c:pt idx="47">
                  <c:v>240.15871974417303</c:v>
                </c:pt>
                <c:pt idx="48">
                  <c:v>245.16202640550995</c:v>
                </c:pt>
                <c:pt idx="49">
                  <c:v>250.1653330668469</c:v>
                </c:pt>
                <c:pt idx="50">
                  <c:v>255.16863972818385</c:v>
                </c:pt>
                <c:pt idx="51">
                  <c:v>260.17194638952077</c:v>
                </c:pt>
                <c:pt idx="52">
                  <c:v>265.17525305085769</c:v>
                </c:pt>
                <c:pt idx="53">
                  <c:v>270.17855971219467</c:v>
                </c:pt>
                <c:pt idx="54">
                  <c:v>275.18186637353165</c:v>
                </c:pt>
                <c:pt idx="55">
                  <c:v>280.18517303486857</c:v>
                </c:pt>
                <c:pt idx="56">
                  <c:v>285.18847969620555</c:v>
                </c:pt>
                <c:pt idx="57">
                  <c:v>290.19178635754241</c:v>
                </c:pt>
                <c:pt idx="58">
                  <c:v>295.19509301887933</c:v>
                </c:pt>
                <c:pt idx="59">
                  <c:v>300.19839968021631</c:v>
                </c:pt>
                <c:pt idx="60">
                  <c:v>305.20170634155323</c:v>
                </c:pt>
                <c:pt idx="61">
                  <c:v>310.20501300289021</c:v>
                </c:pt>
                <c:pt idx="62">
                  <c:v>315.20831966422708</c:v>
                </c:pt>
                <c:pt idx="63">
                  <c:v>320.21162632556405</c:v>
                </c:pt>
                <c:pt idx="64">
                  <c:v>325.21493298690098</c:v>
                </c:pt>
                <c:pt idx="65">
                  <c:v>330.2182396482379</c:v>
                </c:pt>
                <c:pt idx="66">
                  <c:v>335.22154630957488</c:v>
                </c:pt>
                <c:pt idx="67">
                  <c:v>340.2248529709118</c:v>
                </c:pt>
                <c:pt idx="68">
                  <c:v>345.22815963224872</c:v>
                </c:pt>
                <c:pt idx="69">
                  <c:v>350.2314662935857</c:v>
                </c:pt>
                <c:pt idx="70">
                  <c:v>355.23477295492262</c:v>
                </c:pt>
                <c:pt idx="71">
                  <c:v>360.23807961625954</c:v>
                </c:pt>
                <c:pt idx="72">
                  <c:v>365.24138627759652</c:v>
                </c:pt>
                <c:pt idx="73">
                  <c:v>370.24469293893344</c:v>
                </c:pt>
                <c:pt idx="74">
                  <c:v>375.24799960027042</c:v>
                </c:pt>
                <c:pt idx="75">
                  <c:v>380.25130626160734</c:v>
                </c:pt>
                <c:pt idx="76">
                  <c:v>385.25461292294426</c:v>
                </c:pt>
                <c:pt idx="77">
                  <c:v>390.25791958428124</c:v>
                </c:pt>
                <c:pt idx="78">
                  <c:v>395.26122624561805</c:v>
                </c:pt>
                <c:pt idx="79">
                  <c:v>400.26453290695503</c:v>
                </c:pt>
                <c:pt idx="80">
                  <c:v>405.267839568292</c:v>
                </c:pt>
                <c:pt idx="81">
                  <c:v>410.27114622962893</c:v>
                </c:pt>
                <c:pt idx="82">
                  <c:v>415.2744528909659</c:v>
                </c:pt>
                <c:pt idx="83">
                  <c:v>420.27775955230283</c:v>
                </c:pt>
                <c:pt idx="84">
                  <c:v>425.2810662136398</c:v>
                </c:pt>
                <c:pt idx="85">
                  <c:v>430.28437287497673</c:v>
                </c:pt>
                <c:pt idx="86">
                  <c:v>435.28767953631365</c:v>
                </c:pt>
                <c:pt idx="87">
                  <c:v>440.29098619765062</c:v>
                </c:pt>
                <c:pt idx="88">
                  <c:v>445.29429285898749</c:v>
                </c:pt>
                <c:pt idx="89">
                  <c:v>450.29759952032447</c:v>
                </c:pt>
                <c:pt idx="90">
                  <c:v>455.30090618166139</c:v>
                </c:pt>
                <c:pt idx="91">
                  <c:v>460.30421284299831</c:v>
                </c:pt>
                <c:pt idx="92">
                  <c:v>465.30751950433523</c:v>
                </c:pt>
                <c:pt idx="93">
                  <c:v>470.31082616567215</c:v>
                </c:pt>
                <c:pt idx="94">
                  <c:v>475.31413282700913</c:v>
                </c:pt>
                <c:pt idx="95">
                  <c:v>480.31743948834605</c:v>
                </c:pt>
                <c:pt idx="96">
                  <c:v>485.32074614968303</c:v>
                </c:pt>
                <c:pt idx="97">
                  <c:v>490.3240528110199</c:v>
                </c:pt>
                <c:pt idx="98">
                  <c:v>495.32735947235687</c:v>
                </c:pt>
                <c:pt idx="99">
                  <c:v>500.3306661336938</c:v>
                </c:pt>
                <c:pt idx="100">
                  <c:v>505.33397279503083</c:v>
                </c:pt>
                <c:pt idx="101">
                  <c:v>510.3372794563677</c:v>
                </c:pt>
                <c:pt idx="102">
                  <c:v>515.34058611770467</c:v>
                </c:pt>
                <c:pt idx="103">
                  <c:v>520.34389277904154</c:v>
                </c:pt>
                <c:pt idx="104">
                  <c:v>525.34719944037852</c:v>
                </c:pt>
                <c:pt idx="105">
                  <c:v>530.35050610171538</c:v>
                </c:pt>
                <c:pt idx="106">
                  <c:v>535.35381276305247</c:v>
                </c:pt>
                <c:pt idx="107">
                  <c:v>540.35711942438934</c:v>
                </c:pt>
                <c:pt idx="108">
                  <c:v>545.36042608572632</c:v>
                </c:pt>
                <c:pt idx="109">
                  <c:v>550.3637327470633</c:v>
                </c:pt>
                <c:pt idx="110">
                  <c:v>555.36703940840016</c:v>
                </c:pt>
                <c:pt idx="111">
                  <c:v>560.37034606973714</c:v>
                </c:pt>
                <c:pt idx="112">
                  <c:v>565.373652731074</c:v>
                </c:pt>
                <c:pt idx="113">
                  <c:v>570.37695939241109</c:v>
                </c:pt>
                <c:pt idx="114">
                  <c:v>575.38026605374785</c:v>
                </c:pt>
                <c:pt idx="115">
                  <c:v>580.38357271508482</c:v>
                </c:pt>
                <c:pt idx="116">
                  <c:v>585.3868793764218</c:v>
                </c:pt>
                <c:pt idx="117">
                  <c:v>590.39018603775867</c:v>
                </c:pt>
                <c:pt idx="118">
                  <c:v>595.39349269909565</c:v>
                </c:pt>
                <c:pt idx="119">
                  <c:v>600.39679936043262</c:v>
                </c:pt>
                <c:pt idx="120">
                  <c:v>605.4001060217696</c:v>
                </c:pt>
                <c:pt idx="121">
                  <c:v>610.40341268310647</c:v>
                </c:pt>
                <c:pt idx="122">
                  <c:v>615.40671934444356</c:v>
                </c:pt>
                <c:pt idx="123">
                  <c:v>620.41002600578042</c:v>
                </c:pt>
                <c:pt idx="124">
                  <c:v>625.41333266711729</c:v>
                </c:pt>
                <c:pt idx="125">
                  <c:v>630.41663932845415</c:v>
                </c:pt>
                <c:pt idx="126">
                  <c:v>635.41994598979113</c:v>
                </c:pt>
                <c:pt idx="127">
                  <c:v>640.42325265112811</c:v>
                </c:pt>
                <c:pt idx="128">
                  <c:v>645.42655931246497</c:v>
                </c:pt>
                <c:pt idx="129">
                  <c:v>650.42986597380195</c:v>
                </c:pt>
                <c:pt idx="130">
                  <c:v>655.43317263513893</c:v>
                </c:pt>
                <c:pt idx="131">
                  <c:v>660.4364792964758</c:v>
                </c:pt>
                <c:pt idx="132">
                  <c:v>665.43978595781289</c:v>
                </c:pt>
                <c:pt idx="133">
                  <c:v>670.44309261914975</c:v>
                </c:pt>
                <c:pt idx="134">
                  <c:v>675.44639928048673</c:v>
                </c:pt>
                <c:pt idx="135">
                  <c:v>680.44970594182359</c:v>
                </c:pt>
                <c:pt idx="136">
                  <c:v>685.45301260316057</c:v>
                </c:pt>
                <c:pt idx="137">
                  <c:v>690.45631926449744</c:v>
                </c:pt>
                <c:pt idx="138">
                  <c:v>695.4596259258343</c:v>
                </c:pt>
                <c:pt idx="139">
                  <c:v>700.46293258717139</c:v>
                </c:pt>
                <c:pt idx="140">
                  <c:v>1000.6613322673876</c:v>
                </c:pt>
                <c:pt idx="141">
                  <c:v>2501.6533306684692</c:v>
                </c:pt>
                <c:pt idx="142">
                  <c:v>5003.3066613369383</c:v>
                </c:pt>
                <c:pt idx="143">
                  <c:v>10006.613322673877</c:v>
                </c:pt>
                <c:pt idx="144">
                  <c:v>15009.919984010816</c:v>
                </c:pt>
                <c:pt idx="145">
                  <c:v>50033.066613369389</c:v>
                </c:pt>
                <c:pt idx="146">
                  <c:v>100066.13322673878</c:v>
                </c:pt>
              </c:numCache>
            </c:numRef>
          </c:xVal>
          <c:yVal>
            <c:numRef>
              <c:f>Planilha2!$B$3:$B$149</c:f>
              <c:numCache>
                <c:formatCode>0.00E+00</c:formatCode>
                <c:ptCount val="147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1.1000000000000001E-7</c:v>
                </c:pt>
                <c:pt idx="11">
                  <c:v>1.1999999999999999E-7</c:v>
                </c:pt>
                <c:pt idx="12">
                  <c:v>1.3E-7</c:v>
                </c:pt>
                <c:pt idx="13">
                  <c:v>1.4000000000000001E-7</c:v>
                </c:pt>
                <c:pt idx="14">
                  <c:v>1.4999999999999999E-7</c:v>
                </c:pt>
                <c:pt idx="15">
                  <c:v>1.6E-7</c:v>
                </c:pt>
                <c:pt idx="16">
                  <c:v>1.6999999999999999E-7</c:v>
                </c:pt>
                <c:pt idx="17">
                  <c:v>1.8E-7</c:v>
                </c:pt>
                <c:pt idx="18">
                  <c:v>1.9000000000000001E-7</c:v>
                </c:pt>
                <c:pt idx="19">
                  <c:v>1.9999999999999999E-7</c:v>
                </c:pt>
                <c:pt idx="20">
                  <c:v>2.1E-7</c:v>
                </c:pt>
                <c:pt idx="21">
                  <c:v>2.2000000000000001E-7</c:v>
                </c:pt>
                <c:pt idx="22">
                  <c:v>2.2999999999999999E-7</c:v>
                </c:pt>
                <c:pt idx="23">
                  <c:v>2.3999999999999998E-7</c:v>
                </c:pt>
                <c:pt idx="24">
                  <c:v>2.4999999999999999E-7</c:v>
                </c:pt>
                <c:pt idx="25">
                  <c:v>2.6E-7</c:v>
                </c:pt>
                <c:pt idx="26">
                  <c:v>2.7000000000000001E-7</c:v>
                </c:pt>
                <c:pt idx="27">
                  <c:v>2.8000000000000002E-7</c:v>
                </c:pt>
                <c:pt idx="28">
                  <c:v>2.8999999999999998E-7</c:v>
                </c:pt>
                <c:pt idx="29">
                  <c:v>2.9999999999999999E-7</c:v>
                </c:pt>
                <c:pt idx="30">
                  <c:v>3.1E-7</c:v>
                </c:pt>
                <c:pt idx="31">
                  <c:v>3.2000000000000001E-7</c:v>
                </c:pt>
                <c:pt idx="32">
                  <c:v>3.3000000000000002E-7</c:v>
                </c:pt>
                <c:pt idx="33">
                  <c:v>3.3999999999999997E-7</c:v>
                </c:pt>
                <c:pt idx="34">
                  <c:v>3.4999999999999998E-7</c:v>
                </c:pt>
                <c:pt idx="35">
                  <c:v>3.5999999999999999E-7</c:v>
                </c:pt>
                <c:pt idx="36">
                  <c:v>3.7E-7</c:v>
                </c:pt>
                <c:pt idx="37">
                  <c:v>3.8000000000000001E-7</c:v>
                </c:pt>
                <c:pt idx="38">
                  <c:v>3.9000000000000002E-7</c:v>
                </c:pt>
                <c:pt idx="39">
                  <c:v>3.9999999999999998E-7</c:v>
                </c:pt>
                <c:pt idx="40">
                  <c:v>4.0999999999999999E-7</c:v>
                </c:pt>
                <c:pt idx="41">
                  <c:v>4.2E-7</c:v>
                </c:pt>
                <c:pt idx="42">
                  <c:v>4.3000000000000001E-7</c:v>
                </c:pt>
                <c:pt idx="43">
                  <c:v>4.4000000000000002E-7</c:v>
                </c:pt>
                <c:pt idx="44">
                  <c:v>4.4999999999999998E-7</c:v>
                </c:pt>
                <c:pt idx="45">
                  <c:v>4.5999999999999999E-7</c:v>
                </c:pt>
                <c:pt idx="46">
                  <c:v>4.7E-7</c:v>
                </c:pt>
                <c:pt idx="47">
                  <c:v>4.7999999999999996E-7</c:v>
                </c:pt>
                <c:pt idx="48">
                  <c:v>4.8999999999999997E-7</c:v>
                </c:pt>
                <c:pt idx="49">
                  <c:v>4.9999999999999998E-7</c:v>
                </c:pt>
                <c:pt idx="50">
                  <c:v>5.0999999999999999E-7</c:v>
                </c:pt>
                <c:pt idx="51">
                  <c:v>5.2E-7</c:v>
                </c:pt>
                <c:pt idx="52">
                  <c:v>5.3000000000000001E-7</c:v>
                </c:pt>
                <c:pt idx="53">
                  <c:v>5.4000000000000002E-7</c:v>
                </c:pt>
                <c:pt idx="54">
                  <c:v>5.5000000000000003E-7</c:v>
                </c:pt>
                <c:pt idx="55">
                  <c:v>5.6000000000000004E-7</c:v>
                </c:pt>
                <c:pt idx="56">
                  <c:v>5.7000000000000005E-7</c:v>
                </c:pt>
                <c:pt idx="57">
                  <c:v>5.7999999999999995E-7</c:v>
                </c:pt>
                <c:pt idx="58">
                  <c:v>5.8999999999999996E-7</c:v>
                </c:pt>
                <c:pt idx="59">
                  <c:v>5.9999999999999997E-7</c:v>
                </c:pt>
                <c:pt idx="60">
                  <c:v>6.0999999999999998E-7</c:v>
                </c:pt>
                <c:pt idx="61">
                  <c:v>6.1999999999999999E-7</c:v>
                </c:pt>
                <c:pt idx="62">
                  <c:v>6.3E-7</c:v>
                </c:pt>
                <c:pt idx="63">
                  <c:v>6.4000000000000001E-7</c:v>
                </c:pt>
                <c:pt idx="64">
                  <c:v>6.5000000000000002E-7</c:v>
                </c:pt>
                <c:pt idx="65">
                  <c:v>6.6000000000000003E-7</c:v>
                </c:pt>
                <c:pt idx="66">
                  <c:v>6.7000000000000004E-7</c:v>
                </c:pt>
                <c:pt idx="67">
                  <c:v>6.7999999999999995E-7</c:v>
                </c:pt>
                <c:pt idx="68">
                  <c:v>6.8999999999999996E-7</c:v>
                </c:pt>
                <c:pt idx="69">
                  <c:v>6.9999999999999997E-7</c:v>
                </c:pt>
                <c:pt idx="70">
                  <c:v>7.0999999999999998E-7</c:v>
                </c:pt>
                <c:pt idx="71">
                  <c:v>7.1999999999999999E-7</c:v>
                </c:pt>
                <c:pt idx="72">
                  <c:v>7.3E-7</c:v>
                </c:pt>
                <c:pt idx="73">
                  <c:v>7.4000000000000001E-7</c:v>
                </c:pt>
                <c:pt idx="74">
                  <c:v>7.5000000000000002E-7</c:v>
                </c:pt>
                <c:pt idx="75">
                  <c:v>7.6000000000000003E-7</c:v>
                </c:pt>
                <c:pt idx="76">
                  <c:v>7.7000000000000004E-7</c:v>
                </c:pt>
                <c:pt idx="77">
                  <c:v>7.8000000000000005E-7</c:v>
                </c:pt>
                <c:pt idx="78">
                  <c:v>7.8999999999999995E-7</c:v>
                </c:pt>
                <c:pt idx="79">
                  <c:v>7.9999999999999996E-7</c:v>
                </c:pt>
                <c:pt idx="80">
                  <c:v>8.0999999999999997E-7</c:v>
                </c:pt>
                <c:pt idx="81">
                  <c:v>8.1999999999999998E-7</c:v>
                </c:pt>
                <c:pt idx="82">
                  <c:v>8.2999999999999999E-7</c:v>
                </c:pt>
                <c:pt idx="83">
                  <c:v>8.4E-7</c:v>
                </c:pt>
                <c:pt idx="84">
                  <c:v>8.5000000000000001E-7</c:v>
                </c:pt>
                <c:pt idx="85">
                  <c:v>8.6000000000000002E-7</c:v>
                </c:pt>
                <c:pt idx="86">
                  <c:v>8.7000000000000003E-7</c:v>
                </c:pt>
                <c:pt idx="87">
                  <c:v>8.8000000000000004E-7</c:v>
                </c:pt>
                <c:pt idx="88">
                  <c:v>8.8999999999999995E-7</c:v>
                </c:pt>
                <c:pt idx="89">
                  <c:v>8.9999999999999996E-7</c:v>
                </c:pt>
                <c:pt idx="90">
                  <c:v>9.0999999999999997E-7</c:v>
                </c:pt>
                <c:pt idx="91">
                  <c:v>9.1999999999999998E-7</c:v>
                </c:pt>
                <c:pt idx="92">
                  <c:v>9.2999999999999999E-7</c:v>
                </c:pt>
                <c:pt idx="93">
                  <c:v>9.4E-7</c:v>
                </c:pt>
                <c:pt idx="94">
                  <c:v>9.5000000000000001E-7</c:v>
                </c:pt>
                <c:pt idx="95">
                  <c:v>9.5999999999999991E-7</c:v>
                </c:pt>
                <c:pt idx="96">
                  <c:v>9.7000000000000003E-7</c:v>
                </c:pt>
                <c:pt idx="97">
                  <c:v>9.7999999999999993E-7</c:v>
                </c:pt>
                <c:pt idx="98">
                  <c:v>9.9000000000000005E-7</c:v>
                </c:pt>
                <c:pt idx="99">
                  <c:v>9.9999999999999995E-7</c:v>
                </c:pt>
                <c:pt idx="100">
                  <c:v>1.0100000000000001E-6</c:v>
                </c:pt>
                <c:pt idx="101">
                  <c:v>1.02E-6</c:v>
                </c:pt>
                <c:pt idx="102">
                  <c:v>1.0300000000000001E-6</c:v>
                </c:pt>
                <c:pt idx="103">
                  <c:v>1.04E-6</c:v>
                </c:pt>
                <c:pt idx="104">
                  <c:v>1.0499999999999999E-6</c:v>
                </c:pt>
                <c:pt idx="105">
                  <c:v>1.06E-6</c:v>
                </c:pt>
                <c:pt idx="106">
                  <c:v>1.0699999999999999E-6</c:v>
                </c:pt>
                <c:pt idx="107">
                  <c:v>1.08E-6</c:v>
                </c:pt>
                <c:pt idx="108">
                  <c:v>1.0899999999999999E-6</c:v>
                </c:pt>
                <c:pt idx="109">
                  <c:v>1.1000000000000001E-6</c:v>
                </c:pt>
                <c:pt idx="110">
                  <c:v>1.11E-6</c:v>
                </c:pt>
                <c:pt idx="111">
                  <c:v>1.1200000000000001E-6</c:v>
                </c:pt>
                <c:pt idx="112">
                  <c:v>1.13E-6</c:v>
                </c:pt>
                <c:pt idx="113">
                  <c:v>1.1400000000000001E-6</c:v>
                </c:pt>
                <c:pt idx="114">
                  <c:v>1.15E-6</c:v>
                </c:pt>
                <c:pt idx="115">
                  <c:v>1.1599999999999999E-6</c:v>
                </c:pt>
                <c:pt idx="116">
                  <c:v>1.17E-6</c:v>
                </c:pt>
                <c:pt idx="117">
                  <c:v>1.1799999999999999E-6</c:v>
                </c:pt>
                <c:pt idx="118">
                  <c:v>1.19E-6</c:v>
                </c:pt>
                <c:pt idx="119">
                  <c:v>1.1999999999999999E-6</c:v>
                </c:pt>
                <c:pt idx="120">
                  <c:v>1.2100000000000001E-6</c:v>
                </c:pt>
                <c:pt idx="121">
                  <c:v>1.22E-6</c:v>
                </c:pt>
                <c:pt idx="122">
                  <c:v>1.2300000000000001E-6</c:v>
                </c:pt>
                <c:pt idx="123">
                  <c:v>1.24E-6</c:v>
                </c:pt>
                <c:pt idx="124">
                  <c:v>1.2500000000000001E-6</c:v>
                </c:pt>
                <c:pt idx="125">
                  <c:v>1.26E-6</c:v>
                </c:pt>
                <c:pt idx="126">
                  <c:v>1.2699999999999999E-6</c:v>
                </c:pt>
                <c:pt idx="127">
                  <c:v>1.28E-6</c:v>
                </c:pt>
                <c:pt idx="128">
                  <c:v>1.2899999999999999E-6</c:v>
                </c:pt>
                <c:pt idx="129">
                  <c:v>1.3E-6</c:v>
                </c:pt>
                <c:pt idx="130">
                  <c:v>1.31E-6</c:v>
                </c:pt>
                <c:pt idx="131">
                  <c:v>1.3200000000000001E-6</c:v>
                </c:pt>
                <c:pt idx="132">
                  <c:v>1.33E-6</c:v>
                </c:pt>
                <c:pt idx="133">
                  <c:v>1.3400000000000001E-6</c:v>
                </c:pt>
                <c:pt idx="134">
                  <c:v>1.35E-6</c:v>
                </c:pt>
                <c:pt idx="135">
                  <c:v>1.3599999999999999E-6</c:v>
                </c:pt>
                <c:pt idx="136">
                  <c:v>1.37E-6</c:v>
                </c:pt>
                <c:pt idx="137">
                  <c:v>1.3799999999999999E-6</c:v>
                </c:pt>
                <c:pt idx="138">
                  <c:v>1.39E-6</c:v>
                </c:pt>
                <c:pt idx="139">
                  <c:v>1.3999999999999999E-6</c:v>
                </c:pt>
                <c:pt idx="140">
                  <c:v>1.9999999999999999E-6</c:v>
                </c:pt>
                <c:pt idx="141">
                  <c:v>5.0000000000000004E-6</c:v>
                </c:pt>
                <c:pt idx="142">
                  <c:v>1.0000000000000001E-5</c:v>
                </c:pt>
                <c:pt idx="143">
                  <c:v>2.0000000000000002E-5</c:v>
                </c:pt>
                <c:pt idx="144">
                  <c:v>3.0000000000000001E-5</c:v>
                </c:pt>
                <c:pt idx="145">
                  <c:v>1E-4</c:v>
                </c:pt>
                <c:pt idx="146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5-47A6-9044-DB5B680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98600"/>
        <c:axId val="470998928"/>
      </c:scatterChart>
      <c:valAx>
        <c:axId val="4709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8928"/>
        <c:crosses val="autoZero"/>
        <c:crossBetween val="midCat"/>
      </c:valAx>
      <c:valAx>
        <c:axId val="470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9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137</xdr:row>
      <xdr:rowOff>90280</xdr:rowOff>
    </xdr:from>
    <xdr:to>
      <xdr:col>11</xdr:col>
      <xdr:colOff>567359</xdr:colOff>
      <xdr:row>151</xdr:row>
      <xdr:rowOff>166480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DA2BE6-350A-448B-A908-1836FE4E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2BBC-D909-4034-B196-9C05FC80EF44}">
  <dimension ref="B4:G17"/>
  <sheetViews>
    <sheetView tabSelected="1" workbookViewId="0">
      <selection activeCell="D18" sqref="D18"/>
    </sheetView>
  </sheetViews>
  <sheetFormatPr defaultRowHeight="15" x14ac:dyDescent="0.25"/>
  <cols>
    <col min="1" max="1" width="9.140625" style="2"/>
    <col min="2" max="2" width="43.7109375" style="2" bestFit="1" customWidth="1"/>
    <col min="3" max="3" width="9.140625" style="2"/>
    <col min="4" max="4" width="12" style="2" bestFit="1" customWidth="1"/>
    <col min="5" max="6" width="9.140625" style="2"/>
    <col min="7" max="7" width="12" style="2" bestFit="1" customWidth="1"/>
    <col min="8" max="16384" width="9.140625" style="2"/>
  </cols>
  <sheetData>
    <row r="4" spans="2:7" x14ac:dyDescent="0.25">
      <c r="B4" s="5" t="s">
        <v>16</v>
      </c>
      <c r="C4" s="2" t="s">
        <v>0</v>
      </c>
      <c r="D4" s="3">
        <v>16000000</v>
      </c>
    </row>
    <row r="5" spans="2:7" x14ac:dyDescent="0.25">
      <c r="B5" s="5" t="s">
        <v>17</v>
      </c>
      <c r="C5" s="2" t="s">
        <v>1</v>
      </c>
      <c r="D5" s="2">
        <v>8</v>
      </c>
    </row>
    <row r="6" spans="2:7" x14ac:dyDescent="0.25">
      <c r="B6" s="5" t="s">
        <v>18</v>
      </c>
      <c r="C6" s="2" t="s">
        <v>2</v>
      </c>
      <c r="D6" s="6">
        <f>N/freq</f>
        <v>4.9999999999999998E-7</v>
      </c>
    </row>
    <row r="7" spans="2:7" x14ac:dyDescent="0.25">
      <c r="B7" s="5" t="s">
        <v>19</v>
      </c>
      <c r="C7" s="2" t="s">
        <v>3</v>
      </c>
      <c r="D7" s="2">
        <v>4.97</v>
      </c>
    </row>
    <row r="8" spans="2:7" x14ac:dyDescent="0.25">
      <c r="B8" s="5" t="s">
        <v>20</v>
      </c>
      <c r="C8" s="2" t="s">
        <v>4</v>
      </c>
      <c r="D8" s="3">
        <v>1.1000000000000001</v>
      </c>
    </row>
    <row r="9" spans="2:7" x14ac:dyDescent="0.25">
      <c r="B9" s="5" t="s">
        <v>21</v>
      </c>
      <c r="C9" s="4" t="s">
        <v>5</v>
      </c>
      <c r="D9" s="7">
        <f>-LN(1-vc/Vo)</f>
        <v>0.25016533306684691</v>
      </c>
    </row>
    <row r="12" spans="2:7" x14ac:dyDescent="0.25">
      <c r="C12" s="2" t="s">
        <v>6</v>
      </c>
      <c r="D12" s="2">
        <v>1</v>
      </c>
      <c r="E12" s="2">
        <v>2</v>
      </c>
      <c r="F12" s="2">
        <v>3</v>
      </c>
      <c r="G12" s="2">
        <v>4</v>
      </c>
    </row>
    <row r="13" spans="2:7" x14ac:dyDescent="0.25">
      <c r="B13" s="2" t="s">
        <v>22</v>
      </c>
      <c r="C13" s="2" t="s">
        <v>7</v>
      </c>
      <c r="D13" s="2">
        <v>1000</v>
      </c>
      <c r="E13" s="2">
        <v>1102</v>
      </c>
      <c r="F13" s="2">
        <v>1465</v>
      </c>
      <c r="G13" s="2">
        <v>1230</v>
      </c>
    </row>
    <row r="14" spans="2:7" x14ac:dyDescent="0.25">
      <c r="B14" s="2" t="s">
        <v>23</v>
      </c>
      <c r="C14" s="2" t="s">
        <v>8</v>
      </c>
      <c r="D14" s="7">
        <f>Tm/(D13*ln_v)</f>
        <v>1.9986782096078619E-9</v>
      </c>
      <c r="E14" s="7">
        <f>Tm/(E13*ln_v)</f>
        <v>1.813682585851054E-9</v>
      </c>
      <c r="F14" s="7">
        <f>Tm/(F13*ln_v)</f>
        <v>1.3642854673091206E-9</v>
      </c>
      <c r="G14" s="7">
        <f>Tm/(G13*ln_v)</f>
        <v>1.6249416338275297E-9</v>
      </c>
    </row>
    <row r="15" spans="2:7" x14ac:dyDescent="0.25">
      <c r="B15" s="2" t="s">
        <v>24</v>
      </c>
      <c r="C15" s="2" t="s">
        <v>9</v>
      </c>
      <c r="D15" s="7">
        <f>(2^16)*D14</f>
        <v>1.3098537514486083E-4</v>
      </c>
      <c r="E15" s="7">
        <f>(2^16)*E14</f>
        <v>1.1886150194633467E-4</v>
      </c>
      <c r="F15" s="7">
        <f>(2^16)*F14</f>
        <v>8.9409812385570528E-5</v>
      </c>
      <c r="G15" s="7">
        <f>(2^16)*G14</f>
        <v>1.0649217491452099E-4</v>
      </c>
    </row>
    <row r="16" spans="2:7" x14ac:dyDescent="0.25">
      <c r="B16" s="2" t="s">
        <v>25</v>
      </c>
      <c r="C16" s="2" t="s">
        <v>10</v>
      </c>
      <c r="D16" s="2" t="s">
        <v>15</v>
      </c>
      <c r="G16" s="2">
        <v>581</v>
      </c>
    </row>
    <row r="17" spans="2:7" x14ac:dyDescent="0.25">
      <c r="B17" s="2" t="s">
        <v>26</v>
      </c>
      <c r="C17" s="2" t="s">
        <v>11</v>
      </c>
      <c r="D17" s="7">
        <f>HEX2DEC(D16)*D14</f>
        <v>6.5490688894220814E-5</v>
      </c>
      <c r="E17" s="7">
        <f>HEX2DEC(E16)*E14</f>
        <v>0</v>
      </c>
      <c r="F17" s="7">
        <f>HEX2DEC(F16)*F14</f>
        <v>0</v>
      </c>
      <c r="G17" s="7">
        <f>HEX2DEC(G16)*G14</f>
        <v>2.2895427620629894E-6</v>
      </c>
    </row>
  </sheetData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77D4-6A15-4D9A-8594-6F3670BDB69B}">
  <dimension ref="B1:H154"/>
  <sheetViews>
    <sheetView topLeftCell="A132" zoomScale="130" zoomScaleNormal="130" workbookViewId="0">
      <selection activeCell="I155" sqref="I155"/>
    </sheetView>
  </sheetViews>
  <sheetFormatPr defaultRowHeight="15" x14ac:dyDescent="0.25"/>
  <cols>
    <col min="4" max="4" width="12" bestFit="1" customWidth="1"/>
    <col min="8" max="8" width="13.140625" bestFit="1" customWidth="1"/>
  </cols>
  <sheetData>
    <row r="1" spans="2:4" x14ac:dyDescent="0.25">
      <c r="D1">
        <f>8/16000000</f>
        <v>4.9999999999999998E-7</v>
      </c>
    </row>
    <row r="2" spans="2:4" x14ac:dyDescent="0.25">
      <c r="B2" t="s">
        <v>12</v>
      </c>
      <c r="C2" t="s">
        <v>14</v>
      </c>
      <c r="D2" t="s">
        <v>13</v>
      </c>
    </row>
    <row r="3" spans="2:4" x14ac:dyDescent="0.25">
      <c r="B3" s="1">
        <v>1E-8</v>
      </c>
      <c r="C3" s="1">
        <f>D3/$D$1</f>
        <v>5.0033066613369384</v>
      </c>
      <c r="D3">
        <f>-1000*B3*LN(1-(1.1/4.97))</f>
        <v>2.5016533306684691E-6</v>
      </c>
    </row>
    <row r="4" spans="2:4" x14ac:dyDescent="0.25">
      <c r="B4" s="1">
        <v>2E-8</v>
      </c>
      <c r="C4" s="1">
        <f t="shared" ref="C4:C67" si="0">D4/$D$1</f>
        <v>10.006613322673877</v>
      </c>
      <c r="D4">
        <f t="shared" ref="D4:D67" si="1">-1000*B4*LN(1-(1.1/4.97))</f>
        <v>5.0033066613369382E-6</v>
      </c>
    </row>
    <row r="5" spans="2:4" x14ac:dyDescent="0.25">
      <c r="B5" s="1">
        <v>2.9999999999999997E-8</v>
      </c>
      <c r="C5" s="1">
        <f t="shared" si="0"/>
        <v>15.009919984010814</v>
      </c>
      <c r="D5">
        <f t="shared" si="1"/>
        <v>7.5049599920054065E-6</v>
      </c>
    </row>
    <row r="6" spans="2:4" x14ac:dyDescent="0.25">
      <c r="B6" s="1">
        <v>4.0000000000000001E-8</v>
      </c>
      <c r="C6" s="1">
        <f t="shared" si="0"/>
        <v>20.013226645347753</v>
      </c>
      <c r="D6">
        <f t="shared" si="1"/>
        <v>1.0006613322673876E-5</v>
      </c>
    </row>
    <row r="7" spans="2:4" x14ac:dyDescent="0.25">
      <c r="B7" s="1">
        <v>4.9999999999999998E-8</v>
      </c>
      <c r="C7" s="1">
        <f t="shared" si="0"/>
        <v>25.016533306684689</v>
      </c>
      <c r="D7">
        <f t="shared" si="1"/>
        <v>1.2508266653342344E-5</v>
      </c>
    </row>
    <row r="8" spans="2:4" x14ac:dyDescent="0.25">
      <c r="B8" s="1">
        <v>5.9999999999999995E-8</v>
      </c>
      <c r="C8" s="1">
        <f t="shared" si="0"/>
        <v>30.019839968021628</v>
      </c>
      <c r="D8">
        <f t="shared" si="1"/>
        <v>1.5009919984010813E-5</v>
      </c>
    </row>
    <row r="9" spans="2:4" x14ac:dyDescent="0.25">
      <c r="B9" s="1">
        <v>7.0000000000000005E-8</v>
      </c>
      <c r="C9" s="1">
        <f t="shared" si="0"/>
        <v>35.023146629358571</v>
      </c>
      <c r="D9">
        <f t="shared" si="1"/>
        <v>1.7511573314679285E-5</v>
      </c>
    </row>
    <row r="10" spans="2:4" x14ac:dyDescent="0.25">
      <c r="B10" s="1">
        <v>8.0000000000000002E-8</v>
      </c>
      <c r="C10" s="1">
        <f t="shared" si="0"/>
        <v>40.026453290695507</v>
      </c>
      <c r="D10">
        <f t="shared" si="1"/>
        <v>2.0013226645347753E-5</v>
      </c>
    </row>
    <row r="11" spans="2:4" x14ac:dyDescent="0.25">
      <c r="B11" s="1">
        <v>8.9999999999999999E-8</v>
      </c>
      <c r="C11" s="1">
        <f t="shared" si="0"/>
        <v>45.029759952032443</v>
      </c>
      <c r="D11">
        <f t="shared" si="1"/>
        <v>2.251487997601622E-5</v>
      </c>
    </row>
    <row r="12" spans="2:4" x14ac:dyDescent="0.25">
      <c r="B12" s="1">
        <v>9.9999999999999995E-8</v>
      </c>
      <c r="C12" s="1">
        <f t="shared" si="0"/>
        <v>50.033066613369378</v>
      </c>
      <c r="D12">
        <f t="shared" si="1"/>
        <v>2.5016533306684688E-5</v>
      </c>
    </row>
    <row r="13" spans="2:4" x14ac:dyDescent="0.25">
      <c r="B13" s="1">
        <v>1.1000000000000001E-7</v>
      </c>
      <c r="C13" s="1">
        <f t="shared" si="0"/>
        <v>55.036373274706328</v>
      </c>
      <c r="D13">
        <f t="shared" si="1"/>
        <v>2.7518186637353162E-5</v>
      </c>
    </row>
    <row r="14" spans="2:4" x14ac:dyDescent="0.25">
      <c r="B14" s="1">
        <v>1.1999999999999999E-7</v>
      </c>
      <c r="C14" s="1">
        <f t="shared" si="0"/>
        <v>60.039679936043257</v>
      </c>
      <c r="D14">
        <f t="shared" si="1"/>
        <v>3.0019839968021626E-5</v>
      </c>
    </row>
    <row r="15" spans="2:4" x14ac:dyDescent="0.25">
      <c r="B15" s="1">
        <v>1.3E-7</v>
      </c>
      <c r="C15" s="1">
        <f t="shared" si="0"/>
        <v>65.042986597380192</v>
      </c>
      <c r="D15">
        <f t="shared" si="1"/>
        <v>3.2521493298690093E-5</v>
      </c>
    </row>
    <row r="16" spans="2:4" x14ac:dyDescent="0.25">
      <c r="B16" s="1">
        <v>1.4000000000000001E-7</v>
      </c>
      <c r="C16" s="1">
        <f t="shared" si="0"/>
        <v>70.046293258717142</v>
      </c>
      <c r="D16">
        <f t="shared" si="1"/>
        <v>3.5023146629358571E-5</v>
      </c>
    </row>
    <row r="17" spans="2:4" x14ac:dyDescent="0.25">
      <c r="B17" s="1">
        <v>1.4999999999999999E-7</v>
      </c>
      <c r="C17" s="1">
        <f t="shared" si="0"/>
        <v>75.049599920054078</v>
      </c>
      <c r="D17">
        <f t="shared" si="1"/>
        <v>3.7524799960027035E-5</v>
      </c>
    </row>
    <row r="18" spans="2:4" x14ac:dyDescent="0.25">
      <c r="B18" s="1">
        <v>1.6E-7</v>
      </c>
      <c r="C18" s="1">
        <f t="shared" si="0"/>
        <v>80.052906581391014</v>
      </c>
      <c r="D18">
        <f t="shared" si="1"/>
        <v>4.0026453290695506E-5</v>
      </c>
    </row>
    <row r="19" spans="2:4" x14ac:dyDescent="0.25">
      <c r="B19" s="1">
        <v>1.6999999999999999E-7</v>
      </c>
      <c r="C19" s="1">
        <f t="shared" si="0"/>
        <v>85.056213242727949</v>
      </c>
      <c r="D19">
        <f t="shared" si="1"/>
        <v>4.252810662136397E-5</v>
      </c>
    </row>
    <row r="20" spans="2:4" x14ac:dyDescent="0.25">
      <c r="B20" s="1">
        <v>1.8E-7</v>
      </c>
      <c r="C20" s="1">
        <f t="shared" si="0"/>
        <v>90.059519904064885</v>
      </c>
      <c r="D20">
        <f t="shared" si="1"/>
        <v>4.502975995203244E-5</v>
      </c>
    </row>
    <row r="21" spans="2:4" x14ac:dyDescent="0.25">
      <c r="B21" s="1">
        <v>1.9000000000000001E-7</v>
      </c>
      <c r="C21" s="1">
        <f t="shared" si="0"/>
        <v>95.062826565401835</v>
      </c>
      <c r="D21">
        <f t="shared" si="1"/>
        <v>4.7531413282700918E-5</v>
      </c>
    </row>
    <row r="22" spans="2:4" x14ac:dyDescent="0.25">
      <c r="B22" s="1">
        <v>1.9999999999999999E-7</v>
      </c>
      <c r="C22" s="1">
        <f t="shared" si="0"/>
        <v>100.06613322673876</v>
      </c>
      <c r="D22">
        <f t="shared" si="1"/>
        <v>5.0033066613369375E-5</v>
      </c>
    </row>
    <row r="23" spans="2:4" x14ac:dyDescent="0.25">
      <c r="B23" s="1">
        <v>2.1E-7</v>
      </c>
      <c r="C23" s="1">
        <f t="shared" si="0"/>
        <v>105.06943988807571</v>
      </c>
      <c r="D23">
        <f t="shared" si="1"/>
        <v>5.2534719944037853E-5</v>
      </c>
    </row>
    <row r="24" spans="2:4" x14ac:dyDescent="0.25">
      <c r="B24" s="1">
        <v>2.2000000000000001E-7</v>
      </c>
      <c r="C24" s="1">
        <f t="shared" si="0"/>
        <v>110.07274654941266</v>
      </c>
      <c r="D24">
        <f t="shared" si="1"/>
        <v>5.5036373274706324E-5</v>
      </c>
    </row>
    <row r="25" spans="2:4" x14ac:dyDescent="0.25">
      <c r="B25" s="1">
        <v>2.2999999999999999E-7</v>
      </c>
      <c r="C25" s="1">
        <f t="shared" si="0"/>
        <v>115.07605321074958</v>
      </c>
      <c r="D25">
        <f t="shared" si="1"/>
        <v>5.7538026605374788E-5</v>
      </c>
    </row>
    <row r="26" spans="2:4" x14ac:dyDescent="0.25">
      <c r="B26" s="1">
        <v>2.3999999999999998E-7</v>
      </c>
      <c r="C26" s="1">
        <f t="shared" si="0"/>
        <v>120.07935987208651</v>
      </c>
      <c r="D26">
        <f t="shared" si="1"/>
        <v>6.0039679936043252E-5</v>
      </c>
    </row>
    <row r="27" spans="2:4" x14ac:dyDescent="0.25">
      <c r="B27" s="1">
        <v>2.4999999999999999E-7</v>
      </c>
      <c r="C27" s="1">
        <f t="shared" si="0"/>
        <v>125.08266653342345</v>
      </c>
      <c r="D27">
        <f t="shared" si="1"/>
        <v>6.2541333266711723E-5</v>
      </c>
    </row>
    <row r="28" spans="2:4" x14ac:dyDescent="0.25">
      <c r="B28" s="1">
        <v>2.6E-7</v>
      </c>
      <c r="C28" s="1">
        <f t="shared" si="0"/>
        <v>130.08597319476038</v>
      </c>
      <c r="D28">
        <f t="shared" si="1"/>
        <v>6.5042986597380187E-5</v>
      </c>
    </row>
    <row r="29" spans="2:4" x14ac:dyDescent="0.25">
      <c r="B29" s="1">
        <v>2.7000000000000001E-7</v>
      </c>
      <c r="C29" s="1">
        <f t="shared" si="0"/>
        <v>135.08927985609733</v>
      </c>
      <c r="D29">
        <f t="shared" si="1"/>
        <v>6.7544639928048664E-5</v>
      </c>
    </row>
    <row r="30" spans="2:4" x14ac:dyDescent="0.25">
      <c r="B30" s="1">
        <v>2.8000000000000002E-7</v>
      </c>
      <c r="C30" s="1">
        <f t="shared" si="0"/>
        <v>140.09258651743428</v>
      </c>
      <c r="D30">
        <f t="shared" si="1"/>
        <v>7.0046293258717142E-5</v>
      </c>
    </row>
    <row r="31" spans="2:4" x14ac:dyDescent="0.25">
      <c r="B31" s="1">
        <v>2.8999999999999998E-7</v>
      </c>
      <c r="C31" s="1">
        <f t="shared" si="0"/>
        <v>145.09589317877121</v>
      </c>
      <c r="D31">
        <f t="shared" si="1"/>
        <v>7.2547946589385606E-5</v>
      </c>
    </row>
    <row r="32" spans="2:4" x14ac:dyDescent="0.25">
      <c r="B32" s="1">
        <v>2.9999999999999999E-7</v>
      </c>
      <c r="C32" s="1">
        <f t="shared" si="0"/>
        <v>150.09919984010816</v>
      </c>
      <c r="D32">
        <f t="shared" si="1"/>
        <v>7.504959992005407E-5</v>
      </c>
    </row>
    <row r="33" spans="2:4" x14ac:dyDescent="0.25">
      <c r="B33" s="1">
        <v>3.1E-7</v>
      </c>
      <c r="C33" s="1">
        <f t="shared" si="0"/>
        <v>155.10250650144511</v>
      </c>
      <c r="D33">
        <f t="shared" si="1"/>
        <v>7.7551253250722547E-5</v>
      </c>
    </row>
    <row r="34" spans="2:4" x14ac:dyDescent="0.25">
      <c r="B34" s="1">
        <v>3.2000000000000001E-7</v>
      </c>
      <c r="C34" s="1">
        <f t="shared" si="0"/>
        <v>160.10581316278203</v>
      </c>
      <c r="D34">
        <f t="shared" si="1"/>
        <v>8.0052906581391011E-5</v>
      </c>
    </row>
    <row r="35" spans="2:4" x14ac:dyDescent="0.25">
      <c r="B35" s="1">
        <v>3.3000000000000002E-7</v>
      </c>
      <c r="C35" s="1">
        <f t="shared" si="0"/>
        <v>165.10911982411895</v>
      </c>
      <c r="D35">
        <f t="shared" si="1"/>
        <v>8.2554559912059475E-5</v>
      </c>
    </row>
    <row r="36" spans="2:4" x14ac:dyDescent="0.25">
      <c r="B36" s="1">
        <v>3.3999999999999997E-7</v>
      </c>
      <c r="C36" s="1">
        <f t="shared" si="0"/>
        <v>170.1124264854559</v>
      </c>
      <c r="D36">
        <f t="shared" si="1"/>
        <v>8.5056213242727939E-5</v>
      </c>
    </row>
    <row r="37" spans="2:4" x14ac:dyDescent="0.25">
      <c r="B37" s="1">
        <v>3.4999999999999998E-7</v>
      </c>
      <c r="C37" s="1">
        <f t="shared" si="0"/>
        <v>175.11573314679285</v>
      </c>
      <c r="D37">
        <f t="shared" si="1"/>
        <v>8.7557866573396417E-5</v>
      </c>
    </row>
    <row r="38" spans="2:4" x14ac:dyDescent="0.25">
      <c r="B38" s="1">
        <v>3.5999999999999999E-7</v>
      </c>
      <c r="C38" s="1">
        <f t="shared" si="0"/>
        <v>180.11903980812977</v>
      </c>
      <c r="D38">
        <f t="shared" si="1"/>
        <v>9.0059519904064881E-5</v>
      </c>
    </row>
    <row r="39" spans="2:4" x14ac:dyDescent="0.25">
      <c r="B39" s="1">
        <v>3.7E-7</v>
      </c>
      <c r="C39" s="1">
        <f t="shared" si="0"/>
        <v>185.12234646946672</v>
      </c>
      <c r="D39">
        <f t="shared" si="1"/>
        <v>9.2561173234733359E-5</v>
      </c>
    </row>
    <row r="40" spans="2:4" x14ac:dyDescent="0.25">
      <c r="B40" s="1">
        <v>3.8000000000000001E-7</v>
      </c>
      <c r="C40" s="1">
        <f t="shared" si="0"/>
        <v>190.12565313080367</v>
      </c>
      <c r="D40">
        <f t="shared" si="1"/>
        <v>9.5062826565401836E-5</v>
      </c>
    </row>
    <row r="41" spans="2:4" x14ac:dyDescent="0.25">
      <c r="B41" s="1">
        <v>3.9000000000000002E-7</v>
      </c>
      <c r="C41" s="1">
        <f t="shared" si="0"/>
        <v>195.12895979214062</v>
      </c>
      <c r="D41">
        <f t="shared" si="1"/>
        <v>9.75644798960703E-5</v>
      </c>
    </row>
    <row r="42" spans="2:4" x14ac:dyDescent="0.25">
      <c r="B42" s="1">
        <v>3.9999999999999998E-7</v>
      </c>
      <c r="C42" s="1">
        <f t="shared" si="0"/>
        <v>200.13226645347751</v>
      </c>
      <c r="D42">
        <f t="shared" si="1"/>
        <v>1.0006613322673875E-4</v>
      </c>
    </row>
    <row r="43" spans="2:4" x14ac:dyDescent="0.25">
      <c r="B43" s="1">
        <v>4.0999999999999999E-7</v>
      </c>
      <c r="C43" s="1">
        <f t="shared" si="0"/>
        <v>205.13557311481446</v>
      </c>
      <c r="D43">
        <f t="shared" si="1"/>
        <v>1.0256778655740723E-4</v>
      </c>
    </row>
    <row r="44" spans="2:4" x14ac:dyDescent="0.25">
      <c r="B44" s="1">
        <v>4.2E-7</v>
      </c>
      <c r="C44" s="1">
        <f t="shared" si="0"/>
        <v>210.13887977615141</v>
      </c>
      <c r="D44">
        <f t="shared" si="1"/>
        <v>1.0506943988807571E-4</v>
      </c>
    </row>
    <row r="45" spans="2:4" x14ac:dyDescent="0.25">
      <c r="B45" s="1">
        <v>4.3000000000000001E-7</v>
      </c>
      <c r="C45" s="1">
        <f t="shared" si="0"/>
        <v>215.14218643748836</v>
      </c>
      <c r="D45">
        <f t="shared" si="1"/>
        <v>1.0757109321874417E-4</v>
      </c>
    </row>
    <row r="46" spans="2:4" x14ac:dyDescent="0.25">
      <c r="B46" s="1">
        <v>4.4000000000000002E-7</v>
      </c>
      <c r="C46" s="1">
        <f t="shared" si="0"/>
        <v>220.14549309882531</v>
      </c>
      <c r="D46">
        <f t="shared" si="1"/>
        <v>1.1007274654941265E-4</v>
      </c>
    </row>
    <row r="47" spans="2:4" x14ac:dyDescent="0.25">
      <c r="B47" s="1">
        <v>4.4999999999999998E-7</v>
      </c>
      <c r="C47" s="1">
        <f t="shared" si="0"/>
        <v>225.14879976016223</v>
      </c>
      <c r="D47">
        <f t="shared" si="1"/>
        <v>1.1257439988008111E-4</v>
      </c>
    </row>
    <row r="48" spans="2:4" x14ac:dyDescent="0.25">
      <c r="B48" s="1">
        <v>4.5999999999999999E-7</v>
      </c>
      <c r="C48" s="1">
        <f t="shared" si="0"/>
        <v>230.15210642149916</v>
      </c>
      <c r="D48">
        <f t="shared" si="1"/>
        <v>1.1507605321074958E-4</v>
      </c>
    </row>
    <row r="49" spans="2:4" x14ac:dyDescent="0.25">
      <c r="B49" s="1">
        <v>4.7E-7</v>
      </c>
      <c r="C49" s="1">
        <f t="shared" si="0"/>
        <v>235.15541308283608</v>
      </c>
      <c r="D49">
        <f t="shared" si="1"/>
        <v>1.1757770654141804E-4</v>
      </c>
    </row>
    <row r="50" spans="2:4" x14ac:dyDescent="0.25">
      <c r="B50" s="1">
        <v>4.7999999999999996E-7</v>
      </c>
      <c r="C50" s="1">
        <f t="shared" si="0"/>
        <v>240.15871974417303</v>
      </c>
      <c r="D50">
        <f t="shared" si="1"/>
        <v>1.200793598720865E-4</v>
      </c>
    </row>
    <row r="51" spans="2:4" x14ac:dyDescent="0.25">
      <c r="B51" s="1">
        <v>4.8999999999999997E-7</v>
      </c>
      <c r="C51" s="1">
        <f t="shared" si="0"/>
        <v>245.16202640550995</v>
      </c>
      <c r="D51">
        <f t="shared" si="1"/>
        <v>1.2258101320275497E-4</v>
      </c>
    </row>
    <row r="52" spans="2:4" x14ac:dyDescent="0.25">
      <c r="B52" s="1">
        <v>4.9999999999999998E-7</v>
      </c>
      <c r="C52" s="1">
        <f t="shared" si="0"/>
        <v>250.1653330668469</v>
      </c>
      <c r="D52">
        <f t="shared" si="1"/>
        <v>1.2508266653342345E-4</v>
      </c>
    </row>
    <row r="53" spans="2:4" x14ac:dyDescent="0.25">
      <c r="B53" s="1">
        <v>5.0999999999999999E-7</v>
      </c>
      <c r="C53" s="1">
        <f t="shared" si="0"/>
        <v>255.16863972818385</v>
      </c>
      <c r="D53">
        <f t="shared" si="1"/>
        <v>1.2758431986409192E-4</v>
      </c>
    </row>
    <row r="54" spans="2:4" x14ac:dyDescent="0.25">
      <c r="B54" s="1">
        <v>5.2E-7</v>
      </c>
      <c r="C54" s="1">
        <f t="shared" si="0"/>
        <v>260.17194638952077</v>
      </c>
      <c r="D54">
        <f t="shared" si="1"/>
        <v>1.3008597319476037E-4</v>
      </c>
    </row>
    <row r="55" spans="2:4" x14ac:dyDescent="0.25">
      <c r="B55" s="1">
        <v>5.3000000000000001E-7</v>
      </c>
      <c r="C55" s="1">
        <f t="shared" si="0"/>
        <v>265.17525305085769</v>
      </c>
      <c r="D55">
        <f t="shared" si="1"/>
        <v>1.3258762652542885E-4</v>
      </c>
    </row>
    <row r="56" spans="2:4" x14ac:dyDescent="0.25">
      <c r="B56" s="1">
        <v>5.4000000000000002E-7</v>
      </c>
      <c r="C56" s="1">
        <f t="shared" si="0"/>
        <v>270.17855971219467</v>
      </c>
      <c r="D56">
        <f t="shared" si="1"/>
        <v>1.3508927985609733E-4</v>
      </c>
    </row>
    <row r="57" spans="2:4" x14ac:dyDescent="0.25">
      <c r="B57" s="1">
        <v>5.5000000000000003E-7</v>
      </c>
      <c r="C57" s="1">
        <f t="shared" si="0"/>
        <v>275.18186637353165</v>
      </c>
      <c r="D57">
        <f t="shared" si="1"/>
        <v>1.3759093318676581E-4</v>
      </c>
    </row>
    <row r="58" spans="2:4" x14ac:dyDescent="0.25">
      <c r="B58" s="1">
        <v>5.6000000000000004E-7</v>
      </c>
      <c r="C58" s="1">
        <f t="shared" si="0"/>
        <v>280.18517303486857</v>
      </c>
      <c r="D58">
        <f t="shared" si="1"/>
        <v>1.4009258651743428E-4</v>
      </c>
    </row>
    <row r="59" spans="2:4" x14ac:dyDescent="0.25">
      <c r="B59" s="1">
        <v>5.7000000000000005E-7</v>
      </c>
      <c r="C59" s="1">
        <f t="shared" si="0"/>
        <v>285.18847969620555</v>
      </c>
      <c r="D59">
        <f t="shared" si="1"/>
        <v>1.4259423984810276E-4</v>
      </c>
    </row>
    <row r="60" spans="2:4" x14ac:dyDescent="0.25">
      <c r="B60" s="1">
        <v>5.7999999999999995E-7</v>
      </c>
      <c r="C60" s="1">
        <f t="shared" si="0"/>
        <v>290.19178635754241</v>
      </c>
      <c r="D60">
        <f t="shared" si="1"/>
        <v>1.4509589317877121E-4</v>
      </c>
    </row>
    <row r="61" spans="2:4" x14ac:dyDescent="0.25">
      <c r="B61" s="1">
        <v>5.8999999999999996E-7</v>
      </c>
      <c r="C61" s="1">
        <f t="shared" si="0"/>
        <v>295.19509301887933</v>
      </c>
      <c r="D61">
        <f t="shared" si="1"/>
        <v>1.4759754650943966E-4</v>
      </c>
    </row>
    <row r="62" spans="2:4" x14ac:dyDescent="0.25">
      <c r="B62" s="1">
        <v>5.9999999999999997E-7</v>
      </c>
      <c r="C62" s="1">
        <f t="shared" si="0"/>
        <v>300.19839968021631</v>
      </c>
      <c r="D62">
        <f t="shared" si="1"/>
        <v>1.5009919984010814E-4</v>
      </c>
    </row>
    <row r="63" spans="2:4" x14ac:dyDescent="0.25">
      <c r="B63" s="1">
        <v>6.0999999999999998E-7</v>
      </c>
      <c r="C63" s="1">
        <f t="shared" si="0"/>
        <v>305.20170634155323</v>
      </c>
      <c r="D63">
        <f t="shared" si="1"/>
        <v>1.5260085317077662E-4</v>
      </c>
    </row>
    <row r="64" spans="2:4" x14ac:dyDescent="0.25">
      <c r="B64" s="1">
        <v>6.1999999999999999E-7</v>
      </c>
      <c r="C64" s="1">
        <f t="shared" si="0"/>
        <v>310.20501300289021</v>
      </c>
      <c r="D64">
        <f t="shared" si="1"/>
        <v>1.5510250650144509E-4</v>
      </c>
    </row>
    <row r="65" spans="2:4" x14ac:dyDescent="0.25">
      <c r="B65" s="1">
        <v>6.3E-7</v>
      </c>
      <c r="C65" s="1">
        <f t="shared" si="0"/>
        <v>315.20831966422708</v>
      </c>
      <c r="D65">
        <f t="shared" si="1"/>
        <v>1.5760415983211355E-4</v>
      </c>
    </row>
    <row r="66" spans="2:4" x14ac:dyDescent="0.25">
      <c r="B66" s="1">
        <v>6.4000000000000001E-7</v>
      </c>
      <c r="C66" s="1">
        <f t="shared" si="0"/>
        <v>320.21162632556405</v>
      </c>
      <c r="D66">
        <f t="shared" si="1"/>
        <v>1.6010581316278202E-4</v>
      </c>
    </row>
    <row r="67" spans="2:4" x14ac:dyDescent="0.25">
      <c r="B67" s="1">
        <v>6.5000000000000002E-7</v>
      </c>
      <c r="C67" s="1">
        <f t="shared" si="0"/>
        <v>325.21493298690098</v>
      </c>
      <c r="D67">
        <f t="shared" si="1"/>
        <v>1.6260746649345047E-4</v>
      </c>
    </row>
    <row r="68" spans="2:4" x14ac:dyDescent="0.25">
      <c r="B68" s="1">
        <v>6.6000000000000003E-7</v>
      </c>
      <c r="C68" s="1">
        <f t="shared" ref="C68:C131" si="2">D68/$D$1</f>
        <v>330.2182396482379</v>
      </c>
      <c r="D68">
        <f t="shared" ref="D68:D131" si="3">-1000*B68*LN(1-(1.1/4.97))</f>
        <v>1.6510911982411895E-4</v>
      </c>
    </row>
    <row r="69" spans="2:4" x14ac:dyDescent="0.25">
      <c r="B69" s="1">
        <v>6.7000000000000004E-7</v>
      </c>
      <c r="C69" s="1">
        <f t="shared" si="2"/>
        <v>335.22154630957488</v>
      </c>
      <c r="D69">
        <f t="shared" si="3"/>
        <v>1.6761077315478743E-4</v>
      </c>
    </row>
    <row r="70" spans="2:4" x14ac:dyDescent="0.25">
      <c r="B70" s="1">
        <v>6.7999999999999995E-7</v>
      </c>
      <c r="C70" s="1">
        <f t="shared" si="2"/>
        <v>340.2248529709118</v>
      </c>
      <c r="D70">
        <f t="shared" si="3"/>
        <v>1.7011242648545588E-4</v>
      </c>
    </row>
    <row r="71" spans="2:4" x14ac:dyDescent="0.25">
      <c r="B71" s="1">
        <v>6.8999999999999996E-7</v>
      </c>
      <c r="C71" s="1">
        <f t="shared" si="2"/>
        <v>345.22815963224872</v>
      </c>
      <c r="D71">
        <f t="shared" si="3"/>
        <v>1.7261407981612436E-4</v>
      </c>
    </row>
    <row r="72" spans="2:4" x14ac:dyDescent="0.25">
      <c r="B72" s="1">
        <v>6.9999999999999997E-7</v>
      </c>
      <c r="C72" s="1">
        <f t="shared" si="2"/>
        <v>350.2314662935857</v>
      </c>
      <c r="D72">
        <f t="shared" si="3"/>
        <v>1.7511573314679283E-4</v>
      </c>
    </row>
    <row r="73" spans="2:4" x14ac:dyDescent="0.25">
      <c r="B73" s="1">
        <v>7.0999999999999998E-7</v>
      </c>
      <c r="C73" s="1">
        <f t="shared" si="2"/>
        <v>355.23477295492262</v>
      </c>
      <c r="D73">
        <f t="shared" si="3"/>
        <v>1.7761738647746131E-4</v>
      </c>
    </row>
    <row r="74" spans="2:4" x14ac:dyDescent="0.25">
      <c r="B74" s="1">
        <v>7.1999999999999999E-7</v>
      </c>
      <c r="C74" s="1">
        <f t="shared" si="2"/>
        <v>360.23807961625954</v>
      </c>
      <c r="D74">
        <f t="shared" si="3"/>
        <v>1.8011903980812976E-4</v>
      </c>
    </row>
    <row r="75" spans="2:4" x14ac:dyDescent="0.25">
      <c r="B75" s="1">
        <v>7.3E-7</v>
      </c>
      <c r="C75" s="1">
        <f t="shared" si="2"/>
        <v>365.24138627759652</v>
      </c>
      <c r="D75">
        <f t="shared" si="3"/>
        <v>1.8262069313879824E-4</v>
      </c>
    </row>
    <row r="76" spans="2:4" x14ac:dyDescent="0.25">
      <c r="B76" s="1">
        <v>7.4000000000000001E-7</v>
      </c>
      <c r="C76" s="1">
        <f t="shared" si="2"/>
        <v>370.24469293893344</v>
      </c>
      <c r="D76">
        <f t="shared" si="3"/>
        <v>1.8512234646946672E-4</v>
      </c>
    </row>
    <row r="77" spans="2:4" x14ac:dyDescent="0.25">
      <c r="B77" s="1">
        <v>7.5000000000000002E-7</v>
      </c>
      <c r="C77" s="1">
        <f t="shared" si="2"/>
        <v>375.24799960027042</v>
      </c>
      <c r="D77">
        <f t="shared" si="3"/>
        <v>1.8762399980013519E-4</v>
      </c>
    </row>
    <row r="78" spans="2:4" x14ac:dyDescent="0.25">
      <c r="B78" s="1">
        <v>7.6000000000000003E-7</v>
      </c>
      <c r="C78" s="1">
        <f t="shared" si="2"/>
        <v>380.25130626160734</v>
      </c>
      <c r="D78">
        <f t="shared" si="3"/>
        <v>1.9012565313080367E-4</v>
      </c>
    </row>
    <row r="79" spans="2:4" x14ac:dyDescent="0.25">
      <c r="B79" s="1">
        <v>7.7000000000000004E-7</v>
      </c>
      <c r="C79" s="1">
        <f t="shared" si="2"/>
        <v>385.25461292294426</v>
      </c>
      <c r="D79">
        <f t="shared" si="3"/>
        <v>1.9262730646147212E-4</v>
      </c>
    </row>
    <row r="80" spans="2:4" x14ac:dyDescent="0.25">
      <c r="B80" s="1">
        <v>7.8000000000000005E-7</v>
      </c>
      <c r="C80" s="1">
        <f t="shared" si="2"/>
        <v>390.25791958428124</v>
      </c>
      <c r="D80">
        <f t="shared" si="3"/>
        <v>1.951289597921406E-4</v>
      </c>
    </row>
    <row r="81" spans="2:4" x14ac:dyDescent="0.25">
      <c r="B81" s="1">
        <v>7.8999999999999995E-7</v>
      </c>
      <c r="C81" s="1">
        <f t="shared" si="2"/>
        <v>395.26122624561805</v>
      </c>
      <c r="D81">
        <f t="shared" si="3"/>
        <v>1.9763061312280902E-4</v>
      </c>
    </row>
    <row r="82" spans="2:4" x14ac:dyDescent="0.25">
      <c r="B82" s="1">
        <v>7.9999999999999996E-7</v>
      </c>
      <c r="C82" s="1">
        <f t="shared" si="2"/>
        <v>400.26453290695503</v>
      </c>
      <c r="D82">
        <f t="shared" si="3"/>
        <v>2.001322664534775E-4</v>
      </c>
    </row>
    <row r="83" spans="2:4" x14ac:dyDescent="0.25">
      <c r="B83" s="1">
        <v>8.0999999999999997E-7</v>
      </c>
      <c r="C83" s="1">
        <f t="shared" si="2"/>
        <v>405.267839568292</v>
      </c>
      <c r="D83">
        <f t="shared" si="3"/>
        <v>2.0263391978414598E-4</v>
      </c>
    </row>
    <row r="84" spans="2:4" x14ac:dyDescent="0.25">
      <c r="B84" s="1">
        <v>8.1999999999999998E-7</v>
      </c>
      <c r="C84" s="1">
        <f t="shared" si="2"/>
        <v>410.27114622962893</v>
      </c>
      <c r="D84">
        <f t="shared" si="3"/>
        <v>2.0513557311481446E-4</v>
      </c>
    </row>
    <row r="85" spans="2:4" x14ac:dyDescent="0.25">
      <c r="B85" s="1">
        <v>8.2999999999999999E-7</v>
      </c>
      <c r="C85" s="1">
        <f t="shared" si="2"/>
        <v>415.2744528909659</v>
      </c>
      <c r="D85">
        <f t="shared" si="3"/>
        <v>2.0763722644548293E-4</v>
      </c>
    </row>
    <row r="86" spans="2:4" x14ac:dyDescent="0.25">
      <c r="B86" s="1">
        <v>8.4E-7</v>
      </c>
      <c r="C86" s="1">
        <f t="shared" si="2"/>
        <v>420.27775955230283</v>
      </c>
      <c r="D86">
        <f t="shared" si="3"/>
        <v>2.1013887977615141E-4</v>
      </c>
    </row>
    <row r="87" spans="2:4" x14ac:dyDescent="0.25">
      <c r="B87" s="1">
        <v>8.5000000000000001E-7</v>
      </c>
      <c r="C87" s="1">
        <f t="shared" si="2"/>
        <v>425.2810662136398</v>
      </c>
      <c r="D87">
        <f t="shared" si="3"/>
        <v>2.1264053310681989E-4</v>
      </c>
    </row>
    <row r="88" spans="2:4" x14ac:dyDescent="0.25">
      <c r="B88" s="1">
        <v>8.6000000000000002E-7</v>
      </c>
      <c r="C88" s="1">
        <f t="shared" si="2"/>
        <v>430.28437287497673</v>
      </c>
      <c r="D88">
        <f t="shared" si="3"/>
        <v>2.1514218643748834E-4</v>
      </c>
    </row>
    <row r="89" spans="2:4" x14ac:dyDescent="0.25">
      <c r="B89" s="1">
        <v>8.7000000000000003E-7</v>
      </c>
      <c r="C89" s="1">
        <f t="shared" si="2"/>
        <v>435.28767953631365</v>
      </c>
      <c r="D89">
        <f t="shared" si="3"/>
        <v>2.1764383976815682E-4</v>
      </c>
    </row>
    <row r="90" spans="2:4" x14ac:dyDescent="0.25">
      <c r="B90" s="1">
        <v>8.8000000000000004E-7</v>
      </c>
      <c r="C90" s="1">
        <f t="shared" si="2"/>
        <v>440.29098619765062</v>
      </c>
      <c r="D90">
        <f t="shared" si="3"/>
        <v>2.2014549309882529E-4</v>
      </c>
    </row>
    <row r="91" spans="2:4" x14ac:dyDescent="0.25">
      <c r="B91" s="1">
        <v>8.8999999999999995E-7</v>
      </c>
      <c r="C91" s="1">
        <f t="shared" si="2"/>
        <v>445.29429285898749</v>
      </c>
      <c r="D91">
        <f t="shared" si="3"/>
        <v>2.2264714642949375E-4</v>
      </c>
    </row>
    <row r="92" spans="2:4" x14ac:dyDescent="0.25">
      <c r="B92" s="1">
        <v>8.9999999999999996E-7</v>
      </c>
      <c r="C92" s="1">
        <f t="shared" si="2"/>
        <v>450.29759952032447</v>
      </c>
      <c r="D92">
        <f t="shared" si="3"/>
        <v>2.2514879976016222E-4</v>
      </c>
    </row>
    <row r="93" spans="2:4" x14ac:dyDescent="0.25">
      <c r="B93" s="1">
        <v>9.0999999999999997E-7</v>
      </c>
      <c r="C93" s="1">
        <f t="shared" si="2"/>
        <v>455.30090618166139</v>
      </c>
      <c r="D93">
        <f t="shared" si="3"/>
        <v>2.2765045309083067E-4</v>
      </c>
    </row>
    <row r="94" spans="2:4" x14ac:dyDescent="0.25">
      <c r="B94" s="1">
        <v>9.1999999999999998E-7</v>
      </c>
      <c r="C94" s="1">
        <f t="shared" si="2"/>
        <v>460.30421284299831</v>
      </c>
      <c r="D94">
        <f t="shared" si="3"/>
        <v>2.3015210642149915E-4</v>
      </c>
    </row>
    <row r="95" spans="2:4" x14ac:dyDescent="0.25">
      <c r="B95" s="1">
        <v>9.2999999999999999E-7</v>
      </c>
      <c r="C95" s="1">
        <f t="shared" si="2"/>
        <v>465.30751950433523</v>
      </c>
      <c r="D95">
        <f t="shared" si="3"/>
        <v>2.326537597521676E-4</v>
      </c>
    </row>
    <row r="96" spans="2:4" x14ac:dyDescent="0.25">
      <c r="B96" s="1">
        <v>9.4E-7</v>
      </c>
      <c r="C96" s="1">
        <f t="shared" si="2"/>
        <v>470.31082616567215</v>
      </c>
      <c r="D96">
        <f t="shared" si="3"/>
        <v>2.3515541308283608E-4</v>
      </c>
    </row>
    <row r="97" spans="2:4" x14ac:dyDescent="0.25">
      <c r="B97" s="1">
        <v>9.5000000000000001E-7</v>
      </c>
      <c r="C97" s="1">
        <f t="shared" si="2"/>
        <v>475.31413282700913</v>
      </c>
      <c r="D97">
        <f t="shared" si="3"/>
        <v>2.3765706641350456E-4</v>
      </c>
    </row>
    <row r="98" spans="2:4" x14ac:dyDescent="0.25">
      <c r="B98" s="1">
        <v>9.5999999999999991E-7</v>
      </c>
      <c r="C98" s="1">
        <f t="shared" si="2"/>
        <v>480.31743948834605</v>
      </c>
      <c r="D98">
        <f t="shared" si="3"/>
        <v>2.4015871974417301E-4</v>
      </c>
    </row>
    <row r="99" spans="2:4" x14ac:dyDescent="0.25">
      <c r="B99" s="1">
        <v>9.7000000000000003E-7</v>
      </c>
      <c r="C99" s="1">
        <f t="shared" si="2"/>
        <v>485.32074614968303</v>
      </c>
      <c r="D99">
        <f t="shared" si="3"/>
        <v>2.4266037307484151E-4</v>
      </c>
    </row>
    <row r="100" spans="2:4" x14ac:dyDescent="0.25">
      <c r="B100" s="1">
        <v>9.7999999999999993E-7</v>
      </c>
      <c r="C100" s="1">
        <f t="shared" si="2"/>
        <v>490.3240528110199</v>
      </c>
      <c r="D100">
        <f t="shared" si="3"/>
        <v>2.4516202640550993E-4</v>
      </c>
    </row>
    <row r="101" spans="2:4" x14ac:dyDescent="0.25">
      <c r="B101" s="1">
        <v>9.9000000000000005E-7</v>
      </c>
      <c r="C101" s="1">
        <f t="shared" si="2"/>
        <v>495.32735947235687</v>
      </c>
      <c r="D101">
        <f t="shared" si="3"/>
        <v>2.4766367973617844E-4</v>
      </c>
    </row>
    <row r="102" spans="2:4" x14ac:dyDescent="0.25">
      <c r="B102" s="1">
        <v>9.9999999999999995E-7</v>
      </c>
      <c r="C102" s="1">
        <f t="shared" si="2"/>
        <v>500.3306661336938</v>
      </c>
      <c r="D102">
        <f t="shared" si="3"/>
        <v>2.5016533306684689E-4</v>
      </c>
    </row>
    <row r="103" spans="2:4" x14ac:dyDescent="0.25">
      <c r="B103" s="1">
        <v>1.0100000000000001E-6</v>
      </c>
      <c r="C103" s="1">
        <f t="shared" si="2"/>
        <v>505.33397279503083</v>
      </c>
      <c r="D103">
        <f t="shared" si="3"/>
        <v>2.5266698639751539E-4</v>
      </c>
    </row>
    <row r="104" spans="2:4" x14ac:dyDescent="0.25">
      <c r="B104" s="1">
        <v>1.02E-6</v>
      </c>
      <c r="C104" s="1">
        <f t="shared" si="2"/>
        <v>510.3372794563677</v>
      </c>
      <c r="D104">
        <f t="shared" si="3"/>
        <v>2.5516863972818385E-4</v>
      </c>
    </row>
    <row r="105" spans="2:4" x14ac:dyDescent="0.25">
      <c r="B105" s="1">
        <v>1.0300000000000001E-6</v>
      </c>
      <c r="C105" s="1">
        <f t="shared" si="2"/>
        <v>515.34058611770467</v>
      </c>
      <c r="D105">
        <f t="shared" si="3"/>
        <v>2.5767029305885235E-4</v>
      </c>
    </row>
    <row r="106" spans="2:4" x14ac:dyDescent="0.25">
      <c r="B106" s="1">
        <v>1.04E-6</v>
      </c>
      <c r="C106" s="1">
        <f t="shared" si="2"/>
        <v>520.34389277904154</v>
      </c>
      <c r="D106">
        <f t="shared" si="3"/>
        <v>2.6017194638952075E-4</v>
      </c>
    </row>
    <row r="107" spans="2:4" x14ac:dyDescent="0.25">
      <c r="B107" s="1">
        <v>1.0499999999999999E-6</v>
      </c>
      <c r="C107" s="1">
        <f t="shared" si="2"/>
        <v>525.34719944037852</v>
      </c>
      <c r="D107">
        <f t="shared" si="3"/>
        <v>2.6267359972018925E-4</v>
      </c>
    </row>
    <row r="108" spans="2:4" x14ac:dyDescent="0.25">
      <c r="B108" s="1">
        <v>1.06E-6</v>
      </c>
      <c r="C108" s="1">
        <f t="shared" si="2"/>
        <v>530.35050610171538</v>
      </c>
      <c r="D108">
        <f t="shared" si="3"/>
        <v>2.651752530508577E-4</v>
      </c>
    </row>
    <row r="109" spans="2:4" x14ac:dyDescent="0.25">
      <c r="B109" s="1">
        <v>1.0699999999999999E-6</v>
      </c>
      <c r="C109" s="1">
        <f t="shared" si="2"/>
        <v>535.35381276305247</v>
      </c>
      <c r="D109">
        <f t="shared" si="3"/>
        <v>2.6767690638152621E-4</v>
      </c>
    </row>
    <row r="110" spans="2:4" x14ac:dyDescent="0.25">
      <c r="B110" s="1">
        <v>1.08E-6</v>
      </c>
      <c r="C110" s="1">
        <f t="shared" si="2"/>
        <v>540.35711942438934</v>
      </c>
      <c r="D110">
        <f t="shared" si="3"/>
        <v>2.7017855971219466E-4</v>
      </c>
    </row>
    <row r="111" spans="2:4" x14ac:dyDescent="0.25">
      <c r="B111" s="1">
        <v>1.0899999999999999E-6</v>
      </c>
      <c r="C111" s="1">
        <f t="shared" si="2"/>
        <v>545.36042608572632</v>
      </c>
      <c r="D111">
        <f t="shared" si="3"/>
        <v>2.7268021304286316E-4</v>
      </c>
    </row>
    <row r="112" spans="2:4" x14ac:dyDescent="0.25">
      <c r="B112" s="1">
        <v>1.1000000000000001E-6</v>
      </c>
      <c r="C112" s="1">
        <f t="shared" si="2"/>
        <v>550.3637327470633</v>
      </c>
      <c r="D112">
        <f t="shared" si="3"/>
        <v>2.7518186637353161E-4</v>
      </c>
    </row>
    <row r="113" spans="2:4" x14ac:dyDescent="0.25">
      <c r="B113" s="1">
        <v>1.11E-6</v>
      </c>
      <c r="C113" s="1">
        <f t="shared" si="2"/>
        <v>555.36703940840016</v>
      </c>
      <c r="D113">
        <f t="shared" si="3"/>
        <v>2.7768351970420006E-4</v>
      </c>
    </row>
    <row r="114" spans="2:4" x14ac:dyDescent="0.25">
      <c r="B114" s="1">
        <v>1.1200000000000001E-6</v>
      </c>
      <c r="C114" s="1">
        <f t="shared" si="2"/>
        <v>560.37034606973714</v>
      </c>
      <c r="D114">
        <f t="shared" si="3"/>
        <v>2.8018517303486857E-4</v>
      </c>
    </row>
    <row r="115" spans="2:4" x14ac:dyDescent="0.25">
      <c r="B115" s="1">
        <v>1.13E-6</v>
      </c>
      <c r="C115" s="1">
        <f t="shared" si="2"/>
        <v>565.373652731074</v>
      </c>
      <c r="D115">
        <f t="shared" si="3"/>
        <v>2.8268682636553696E-4</v>
      </c>
    </row>
    <row r="116" spans="2:4" x14ac:dyDescent="0.25">
      <c r="B116" s="1">
        <v>1.1400000000000001E-6</v>
      </c>
      <c r="C116" s="1">
        <f t="shared" si="2"/>
        <v>570.37695939241109</v>
      </c>
      <c r="D116">
        <f t="shared" si="3"/>
        <v>2.8518847969620552E-4</v>
      </c>
    </row>
    <row r="117" spans="2:4" x14ac:dyDescent="0.25">
      <c r="B117" s="1">
        <v>1.15E-6</v>
      </c>
      <c r="C117" s="1">
        <f t="shared" si="2"/>
        <v>575.38026605374785</v>
      </c>
      <c r="D117">
        <f t="shared" si="3"/>
        <v>2.8769013302687392E-4</v>
      </c>
    </row>
    <row r="118" spans="2:4" x14ac:dyDescent="0.25">
      <c r="B118" s="1">
        <v>1.1599999999999999E-6</v>
      </c>
      <c r="C118" s="1">
        <f t="shared" si="2"/>
        <v>580.38357271508482</v>
      </c>
      <c r="D118">
        <f t="shared" si="3"/>
        <v>2.9019178635754242E-4</v>
      </c>
    </row>
    <row r="119" spans="2:4" x14ac:dyDescent="0.25">
      <c r="B119" s="1">
        <v>1.17E-6</v>
      </c>
      <c r="C119" s="1">
        <f t="shared" si="2"/>
        <v>585.3868793764218</v>
      </c>
      <c r="D119">
        <f t="shared" si="3"/>
        <v>2.9269343968821087E-4</v>
      </c>
    </row>
    <row r="120" spans="2:4" x14ac:dyDescent="0.25">
      <c r="B120" s="1">
        <v>1.1799999999999999E-6</v>
      </c>
      <c r="C120" s="1">
        <f t="shared" si="2"/>
        <v>590.39018603775867</v>
      </c>
      <c r="D120">
        <f t="shared" si="3"/>
        <v>2.9519509301887932E-4</v>
      </c>
    </row>
    <row r="121" spans="2:4" x14ac:dyDescent="0.25">
      <c r="B121" s="1">
        <v>1.19E-6</v>
      </c>
      <c r="C121" s="1">
        <f t="shared" si="2"/>
        <v>595.39349269909565</v>
      </c>
      <c r="D121">
        <f t="shared" si="3"/>
        <v>2.9769674634954783E-4</v>
      </c>
    </row>
    <row r="122" spans="2:4" x14ac:dyDescent="0.25">
      <c r="B122" s="1">
        <v>1.1999999999999999E-6</v>
      </c>
      <c r="C122" s="1">
        <f t="shared" si="2"/>
        <v>600.39679936043262</v>
      </c>
      <c r="D122">
        <f t="shared" si="3"/>
        <v>3.0019839968021628E-4</v>
      </c>
    </row>
    <row r="123" spans="2:4" x14ac:dyDescent="0.25">
      <c r="B123" s="1">
        <v>1.2100000000000001E-6</v>
      </c>
      <c r="C123" s="1">
        <f t="shared" si="2"/>
        <v>605.4001060217696</v>
      </c>
      <c r="D123">
        <f t="shared" si="3"/>
        <v>3.0270005301088478E-4</v>
      </c>
    </row>
    <row r="124" spans="2:4" x14ac:dyDescent="0.25">
      <c r="B124" s="1">
        <v>1.22E-6</v>
      </c>
      <c r="C124" s="1">
        <f t="shared" si="2"/>
        <v>610.40341268310647</v>
      </c>
      <c r="D124">
        <f t="shared" si="3"/>
        <v>3.0520170634155323E-4</v>
      </c>
    </row>
    <row r="125" spans="2:4" x14ac:dyDescent="0.25">
      <c r="B125" s="1">
        <v>1.2300000000000001E-6</v>
      </c>
      <c r="C125" s="1">
        <f t="shared" si="2"/>
        <v>615.40671934444356</v>
      </c>
      <c r="D125">
        <f t="shared" si="3"/>
        <v>3.0770335967222174E-4</v>
      </c>
    </row>
    <row r="126" spans="2:4" x14ac:dyDescent="0.25">
      <c r="B126" s="1">
        <v>1.24E-6</v>
      </c>
      <c r="C126" s="1">
        <f t="shared" si="2"/>
        <v>620.41002600578042</v>
      </c>
      <c r="D126">
        <f t="shared" si="3"/>
        <v>3.1020501300289019E-4</v>
      </c>
    </row>
    <row r="127" spans="2:4" x14ac:dyDescent="0.25">
      <c r="B127" s="1">
        <v>1.2500000000000001E-6</v>
      </c>
      <c r="C127" s="1">
        <f t="shared" si="2"/>
        <v>625.41333266711729</v>
      </c>
      <c r="D127">
        <f t="shared" si="3"/>
        <v>3.1270666633355864E-4</v>
      </c>
    </row>
    <row r="128" spans="2:4" x14ac:dyDescent="0.25">
      <c r="B128" s="1">
        <v>1.26E-6</v>
      </c>
      <c r="C128" s="1">
        <f t="shared" si="2"/>
        <v>630.41663932845415</v>
      </c>
      <c r="D128">
        <f t="shared" si="3"/>
        <v>3.1520831966422709E-4</v>
      </c>
    </row>
    <row r="129" spans="2:4" x14ac:dyDescent="0.25">
      <c r="B129" s="1">
        <v>1.2699999999999999E-6</v>
      </c>
      <c r="C129" s="1">
        <f t="shared" si="2"/>
        <v>635.41994598979113</v>
      </c>
      <c r="D129">
        <f t="shared" si="3"/>
        <v>3.1770997299489554E-4</v>
      </c>
    </row>
    <row r="130" spans="2:4" x14ac:dyDescent="0.25">
      <c r="B130" s="1">
        <v>1.28E-6</v>
      </c>
      <c r="C130" s="1">
        <f t="shared" si="2"/>
        <v>640.42325265112811</v>
      </c>
      <c r="D130">
        <f t="shared" si="3"/>
        <v>3.2021162632556405E-4</v>
      </c>
    </row>
    <row r="131" spans="2:4" x14ac:dyDescent="0.25">
      <c r="B131" s="1">
        <v>1.2899999999999999E-6</v>
      </c>
      <c r="C131" s="1">
        <f t="shared" si="2"/>
        <v>645.42655931246497</v>
      </c>
      <c r="D131">
        <f t="shared" si="3"/>
        <v>3.227132796562325E-4</v>
      </c>
    </row>
    <row r="132" spans="2:4" x14ac:dyDescent="0.25">
      <c r="B132" s="1">
        <v>1.3E-6</v>
      </c>
      <c r="C132" s="1">
        <f t="shared" ref="C132:C149" si="4">D132/$D$1</f>
        <v>650.42986597380195</v>
      </c>
      <c r="D132">
        <f t="shared" ref="D132:D149" si="5">-1000*B132*LN(1-(1.1/4.97))</f>
        <v>3.2521493298690095E-4</v>
      </c>
    </row>
    <row r="133" spans="2:4" x14ac:dyDescent="0.25">
      <c r="B133" s="1">
        <v>1.31E-6</v>
      </c>
      <c r="C133" s="1">
        <f t="shared" si="4"/>
        <v>655.43317263513893</v>
      </c>
      <c r="D133">
        <f t="shared" si="5"/>
        <v>3.2771658631756945E-4</v>
      </c>
    </row>
    <row r="134" spans="2:4" x14ac:dyDescent="0.25">
      <c r="B134" s="1">
        <v>1.3200000000000001E-6</v>
      </c>
      <c r="C134" s="1">
        <f t="shared" si="4"/>
        <v>660.4364792964758</v>
      </c>
      <c r="D134">
        <f t="shared" si="5"/>
        <v>3.302182396482379E-4</v>
      </c>
    </row>
    <row r="135" spans="2:4" x14ac:dyDescent="0.25">
      <c r="B135" s="1">
        <v>1.33E-6</v>
      </c>
      <c r="C135" s="1">
        <f t="shared" si="4"/>
        <v>665.43978595781289</v>
      </c>
      <c r="D135">
        <f t="shared" si="5"/>
        <v>3.3271989297890641E-4</v>
      </c>
    </row>
    <row r="136" spans="2:4" x14ac:dyDescent="0.25">
      <c r="B136" s="1">
        <v>1.3400000000000001E-6</v>
      </c>
      <c r="C136" s="1">
        <f t="shared" si="4"/>
        <v>670.44309261914975</v>
      </c>
      <c r="D136">
        <f t="shared" si="5"/>
        <v>3.3522154630957486E-4</v>
      </c>
    </row>
    <row r="137" spans="2:4" x14ac:dyDescent="0.25">
      <c r="B137" s="1">
        <v>1.35E-6</v>
      </c>
      <c r="C137" s="1">
        <f t="shared" si="4"/>
        <v>675.44639928048673</v>
      </c>
      <c r="D137">
        <f t="shared" si="5"/>
        <v>3.3772319964024336E-4</v>
      </c>
    </row>
    <row r="138" spans="2:4" x14ac:dyDescent="0.25">
      <c r="B138" s="1">
        <v>1.3599999999999999E-6</v>
      </c>
      <c r="C138" s="1">
        <f t="shared" si="4"/>
        <v>680.44970594182359</v>
      </c>
      <c r="D138">
        <f t="shared" si="5"/>
        <v>3.4022485297091176E-4</v>
      </c>
    </row>
    <row r="139" spans="2:4" x14ac:dyDescent="0.25">
      <c r="B139" s="1">
        <v>1.37E-6</v>
      </c>
      <c r="C139" s="1">
        <f t="shared" si="4"/>
        <v>685.45301260316057</v>
      </c>
      <c r="D139">
        <f t="shared" si="5"/>
        <v>3.4272650630158026E-4</v>
      </c>
    </row>
    <row r="140" spans="2:4" x14ac:dyDescent="0.25">
      <c r="B140" s="1">
        <v>1.3799999999999999E-6</v>
      </c>
      <c r="C140" s="1">
        <f t="shared" si="4"/>
        <v>690.45631926449744</v>
      </c>
      <c r="D140">
        <f t="shared" si="5"/>
        <v>3.4522815963224871E-4</v>
      </c>
    </row>
    <row r="141" spans="2:4" x14ac:dyDescent="0.25">
      <c r="B141" s="1">
        <v>1.39E-6</v>
      </c>
      <c r="C141" s="1">
        <f t="shared" si="4"/>
        <v>695.4596259258343</v>
      </c>
      <c r="D141">
        <f t="shared" si="5"/>
        <v>3.4772981296291716E-4</v>
      </c>
    </row>
    <row r="142" spans="2:4" x14ac:dyDescent="0.25">
      <c r="B142" s="1">
        <v>1.3999999999999999E-6</v>
      </c>
      <c r="C142" s="1">
        <f t="shared" si="4"/>
        <v>700.46293258717139</v>
      </c>
      <c r="D142">
        <f t="shared" si="5"/>
        <v>3.5023146629358567E-4</v>
      </c>
    </row>
    <row r="143" spans="2:4" x14ac:dyDescent="0.25">
      <c r="B143" s="1">
        <v>1.9999999999999999E-6</v>
      </c>
      <c r="C143" s="1">
        <f t="shared" si="4"/>
        <v>1000.6613322673876</v>
      </c>
      <c r="D143">
        <f t="shared" si="5"/>
        <v>5.0033066613369378E-4</v>
      </c>
    </row>
    <row r="144" spans="2:4" x14ac:dyDescent="0.25">
      <c r="B144" s="1">
        <v>5.0000000000000004E-6</v>
      </c>
      <c r="C144" s="1">
        <f t="shared" si="4"/>
        <v>2501.6533306684692</v>
      </c>
      <c r="D144">
        <f t="shared" si="5"/>
        <v>1.2508266653342346E-3</v>
      </c>
    </row>
    <row r="145" spans="2:8" x14ac:dyDescent="0.25">
      <c r="B145" s="1">
        <v>1.0000000000000001E-5</v>
      </c>
      <c r="C145" s="1">
        <f t="shared" si="4"/>
        <v>5003.3066613369383</v>
      </c>
      <c r="D145">
        <f t="shared" si="5"/>
        <v>2.5016533306684691E-3</v>
      </c>
    </row>
    <row r="146" spans="2:8" x14ac:dyDescent="0.25">
      <c r="B146" s="1">
        <v>2.0000000000000002E-5</v>
      </c>
      <c r="C146" s="1">
        <f t="shared" si="4"/>
        <v>10006.613322673877</v>
      </c>
      <c r="D146">
        <f t="shared" si="5"/>
        <v>5.0033066613369382E-3</v>
      </c>
    </row>
    <row r="147" spans="2:8" x14ac:dyDescent="0.25">
      <c r="B147" s="1">
        <v>3.0000000000000001E-5</v>
      </c>
      <c r="C147" s="1">
        <f t="shared" si="4"/>
        <v>15009.919984010816</v>
      </c>
      <c r="D147">
        <f t="shared" si="5"/>
        <v>7.5049599920054078E-3</v>
      </c>
    </row>
    <row r="148" spans="2:8" x14ac:dyDescent="0.25">
      <c r="B148" s="1">
        <v>1E-4</v>
      </c>
      <c r="C148" s="1">
        <f t="shared" si="4"/>
        <v>50033.066613369389</v>
      </c>
      <c r="D148">
        <f t="shared" si="5"/>
        <v>2.5016533306684692E-2</v>
      </c>
    </row>
    <row r="149" spans="2:8" x14ac:dyDescent="0.25">
      <c r="B149" s="1">
        <v>2.0000000000000001E-4</v>
      </c>
      <c r="C149" s="1">
        <f t="shared" si="4"/>
        <v>100066.13322673878</v>
      </c>
      <c r="D149">
        <f t="shared" si="5"/>
        <v>5.0033066613369384E-2</v>
      </c>
    </row>
    <row r="154" spans="2:8" x14ac:dyDescent="0.25">
      <c r="H154">
        <f>1/500000000</f>
        <v>2.0000000000000001E-9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freq</vt:lpstr>
      <vt:lpstr>ln_v</vt:lpstr>
      <vt:lpstr>N</vt:lpstr>
      <vt:lpstr>Tm</vt:lpstr>
      <vt:lpstr>vc</vt:lpstr>
      <vt:lpstr>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Leonardo Fragoso</dc:creator>
  <cp:lastModifiedBy>João Leonardo Fragoso</cp:lastModifiedBy>
  <dcterms:created xsi:type="dcterms:W3CDTF">2017-09-27T14:10:56Z</dcterms:created>
  <dcterms:modified xsi:type="dcterms:W3CDTF">2017-09-30T20:53:38Z</dcterms:modified>
</cp:coreProperties>
</file>