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<sst xmlns="http://schemas.openxmlformats.org/spreadsheetml/2006/main" count="35" uniqueCount="19">
  <si>
    <t>date</t>
  </si>
  <si>
    <t>id</t>
  </si>
  <si>
    <t>P (W)</t>
  </si>
  <si>
    <t>V (mm/min)</t>
  </si>
  <si>
    <t>width (mm)</t>
  </si>
  <si>
    <t>height (mm)</t>
  </si>
  <si>
    <t>powder_cap</t>
  </si>
  <si>
    <t>wth</t>
  </si>
  <si>
    <t>est areas (mm2)</t>
  </si>
  <si>
    <t>4340 density (g/cm3)</t>
  </si>
  <si>
    <t>PFR (g/min)</t>
  </si>
  <si>
    <t>Expected Area Added (mm2)</t>
  </si>
  <si>
    <t>% Powder Capt</t>
  </si>
  <si>
    <t>Spot size (mm)</t>
  </si>
  <si>
    <t>Energy Density (J/mm2)</t>
  </si>
  <si>
    <t>v1</t>
  </si>
  <si>
    <t>v2</t>
  </si>
  <si>
    <t>v3</t>
  </si>
  <si>
    <t>v4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</si>
</sst>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0.0000"/>
    <numFmt numFmtId="166" formatCode="0.0"/>
    <numFmt numFmtId="167" formatCode="0.00000"/>
  </numFmts>
  <fonts count="7">
    <font>
      <sz val="10.0"/>
      <color rgb="FF000000"/>
      <name val="Arial"/>
      <scheme val="minor"/>
    </font>
    <font>
      <b/>
      <color theme="0"/>
      <name val="Arial"/>
      <scheme val="minor"/>
    </font>
    <font>
      <b/>
      <sz val="11.0"/>
      <color theme="0"/>
      <name val="Calibri"/>
    </font>
    <font>
      <b/>
      <color theme="0"/>
      <name val="Tahoma"/>
    </font>
    <font>
      <sz val="11.0"/>
      <color theme="1"/>
      <name val="Calibri"/>
    </font>
    <font>
      <color theme="1"/>
      <name val="Arial"/>
      <scheme val="minor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readingOrder="0" vertical="bottom"/>
    </xf>
    <xf borderId="0" fillId="2" fontId="3" numFmtId="0" xfId="0" applyAlignment="1" applyFont="1">
      <alignment horizontal="center" readingOrder="0"/>
    </xf>
    <xf borderId="0" fillId="2" fontId="1" numFmtId="0" xfId="0" applyFont="1"/>
    <xf borderId="0" fillId="2" fontId="1" numFmtId="0" xfId="0" applyAlignment="1" applyFont="1">
      <alignment readingOrder="0"/>
    </xf>
    <xf borderId="0" fillId="3" fontId="4" numFmtId="164" xfId="0" applyAlignment="1" applyFill="1" applyFont="1" applyNumberFormat="1">
      <alignment readingOrder="0" vertical="bottom"/>
    </xf>
    <xf borderId="0" fillId="3" fontId="4" numFmtId="0" xfId="0" applyAlignment="1" applyFont="1">
      <alignment readingOrder="0" vertical="bottom"/>
    </xf>
    <xf borderId="0" fillId="3" fontId="5" numFmtId="0" xfId="0" applyAlignment="1" applyFont="1">
      <alignment readingOrder="0" vertical="bottom"/>
    </xf>
    <xf borderId="0" fillId="3" fontId="4" numFmtId="0" xfId="0" applyAlignment="1" applyFont="1">
      <alignment horizontal="right" readingOrder="0" vertical="bottom"/>
    </xf>
    <xf borderId="0" fillId="3" fontId="4" numFmtId="0" xfId="0" applyAlignment="1" applyFont="1">
      <alignment horizontal="right" readingOrder="0"/>
    </xf>
    <xf borderId="0" fillId="3" fontId="5" numFmtId="0" xfId="0" applyAlignment="1" applyFont="1">
      <alignment vertical="bottom"/>
    </xf>
    <xf borderId="0" fillId="3" fontId="5" numFmtId="0" xfId="0" applyFont="1"/>
    <xf borderId="0" fillId="3" fontId="5" numFmtId="0" xfId="0" applyAlignment="1" applyFont="1">
      <alignment readingOrder="0"/>
    </xf>
    <xf borderId="0" fillId="3" fontId="5" numFmtId="165" xfId="0" applyFont="1" applyNumberFormat="1"/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4" fontId="6" numFmtId="0" xfId="0" applyAlignment="1" applyFill="1" applyFont="1">
      <alignment horizontal="right" readingOrder="0" shrinkToFit="0" vertical="bottom" wrapText="0"/>
    </xf>
    <xf borderId="0" fillId="0" fontId="5" numFmtId="0" xfId="0" applyAlignment="1" applyFont="1">
      <alignment vertical="bottom"/>
    </xf>
    <xf borderId="0" fillId="4" fontId="5" numFmtId="0" xfId="0" applyAlignment="1" applyFont="1">
      <alignment readingOrder="0"/>
    </xf>
    <xf borderId="0" fillId="4" fontId="5" numFmtId="1" xfId="0" applyAlignment="1" applyFont="1" applyNumberFormat="1">
      <alignment readingOrder="0"/>
    </xf>
    <xf borderId="0" fillId="3" fontId="5" numFmtId="166" xfId="0" applyFont="1" applyNumberFormat="1"/>
    <xf borderId="0" fillId="3" fontId="5" numFmtId="167" xfId="0" applyFont="1" applyNumberFormat="1"/>
    <xf borderId="0" fillId="4" fontId="6" numFmtId="0" xfId="0" applyAlignment="1" applyFont="1">
      <alignment readingOrder="0" shrinkToFit="0" vertical="bottom" wrapText="0"/>
    </xf>
    <xf borderId="0" fillId="4" fontId="6" numFmtId="0" xfId="0" applyAlignment="1" applyFont="1">
      <alignment shrinkToFit="0" vertical="bottom" wrapText="0"/>
    </xf>
    <xf borderId="0" fillId="4" fontId="6" numFmtId="0" xfId="0" applyAlignment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.75"/>
    <col customWidth="1" min="10" max="11" width="16.88"/>
    <col customWidth="1" min="13" max="13" width="25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2" t="s">
        <v>8</v>
      </c>
      <c r="J1" s="3"/>
      <c r="K1" s="3" t="s">
        <v>9</v>
      </c>
      <c r="L1" s="3" t="s">
        <v>10</v>
      </c>
      <c r="M1" s="3" t="s">
        <v>11</v>
      </c>
      <c r="N1" s="3" t="s">
        <v>12</v>
      </c>
      <c r="O1" s="4"/>
      <c r="P1" s="5" t="s">
        <v>13</v>
      </c>
      <c r="Q1" s="5" t="s">
        <v>14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6">
        <v>44777.0</v>
      </c>
      <c r="B2" s="7" t="s">
        <v>15</v>
      </c>
      <c r="C2" s="8">
        <v>1817.0</v>
      </c>
      <c r="D2" s="9">
        <v>730.0</v>
      </c>
      <c r="E2" s="9">
        <v>2.917</v>
      </c>
      <c r="F2" s="9">
        <v>0.63</v>
      </c>
      <c r="G2" s="10">
        <v>75.2</v>
      </c>
      <c r="H2" s="11">
        <f t="shared" ref="H2:H21" si="1">E2/F2</f>
        <v>4.63015873</v>
      </c>
      <c r="I2" s="9">
        <v>1.26971</v>
      </c>
      <c r="J2" s="10"/>
      <c r="K2" s="10">
        <v>7.85</v>
      </c>
      <c r="L2" s="10">
        <v>9.68</v>
      </c>
      <c r="M2" s="10">
        <v>1.689207</v>
      </c>
      <c r="N2" s="10">
        <v>75.2</v>
      </c>
      <c r="O2" s="12"/>
      <c r="P2" s="13">
        <v>3.0</v>
      </c>
      <c r="Q2" s="14">
        <f t="shared" ref="Q2:Q21" si="2">C2/(D2/60)/(PI()*(0.5*P2)^2)</f>
        <v>21.12763701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>
      <c r="A3" s="6">
        <v>44777.0</v>
      </c>
      <c r="B3" s="7" t="s">
        <v>15</v>
      </c>
      <c r="C3" s="8">
        <v>1796.0</v>
      </c>
      <c r="D3" s="9">
        <v>1300.0</v>
      </c>
      <c r="E3" s="9">
        <v>2.606</v>
      </c>
      <c r="F3" s="9">
        <v>0.35</v>
      </c>
      <c r="G3" s="10">
        <v>65.0</v>
      </c>
      <c r="H3" s="11">
        <f t="shared" si="1"/>
        <v>7.445714286</v>
      </c>
      <c r="I3" s="9">
        <v>0.61675</v>
      </c>
      <c r="J3" s="11"/>
      <c r="K3" s="11"/>
      <c r="L3" s="15">
        <v>9.68</v>
      </c>
      <c r="M3" s="10">
        <v>0.948555</v>
      </c>
      <c r="N3" s="10">
        <v>65.0</v>
      </c>
      <c r="O3" s="12"/>
      <c r="P3" s="13">
        <v>3.0</v>
      </c>
      <c r="Q3" s="14">
        <f t="shared" si="2"/>
        <v>11.72686268</v>
      </c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>
      <c r="A4" s="6">
        <v>44777.0</v>
      </c>
      <c r="B4" s="7" t="s">
        <v>15</v>
      </c>
      <c r="C4" s="8">
        <v>1029.0</v>
      </c>
      <c r="D4" s="9">
        <v>960.0</v>
      </c>
      <c r="E4" s="9">
        <v>2.214</v>
      </c>
      <c r="F4" s="9">
        <v>0.43</v>
      </c>
      <c r="G4" s="10">
        <v>50.9</v>
      </c>
      <c r="H4" s="11">
        <f t="shared" si="1"/>
        <v>5.148837209</v>
      </c>
      <c r="I4" s="9">
        <v>0.65344</v>
      </c>
      <c r="J4" s="11"/>
      <c r="K4" s="11"/>
      <c r="L4" s="15">
        <v>9.68</v>
      </c>
      <c r="M4" s="10">
        <v>1.284501</v>
      </c>
      <c r="N4" s="10">
        <v>50.9</v>
      </c>
      <c r="O4" s="12"/>
      <c r="P4" s="13">
        <v>3.0</v>
      </c>
      <c r="Q4" s="14">
        <f t="shared" si="2"/>
        <v>9.09835758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>
      <c r="A5" s="6">
        <v>44777.0</v>
      </c>
      <c r="B5" s="7" t="s">
        <v>15</v>
      </c>
      <c r="C5" s="8">
        <v>2584.0</v>
      </c>
      <c r="D5" s="9">
        <v>1790.0</v>
      </c>
      <c r="E5" s="9">
        <v>2.713</v>
      </c>
      <c r="F5" s="9">
        <v>0.26</v>
      </c>
      <c r="G5" s="10">
        <v>68.8</v>
      </c>
      <c r="H5" s="11">
        <f t="shared" si="1"/>
        <v>10.43461538</v>
      </c>
      <c r="I5" s="9">
        <v>0.47369</v>
      </c>
      <c r="J5" s="11"/>
      <c r="K5" s="11"/>
      <c r="L5" s="15">
        <v>9.68</v>
      </c>
      <c r="M5" s="10">
        <v>0.688894</v>
      </c>
      <c r="N5" s="10">
        <v>68.8</v>
      </c>
      <c r="O5" s="12"/>
      <c r="P5" s="13">
        <v>3.0</v>
      </c>
      <c r="Q5" s="14">
        <f t="shared" si="2"/>
        <v>12.25344873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>
      <c r="A6" s="6">
        <v>44777.0</v>
      </c>
      <c r="B6" s="7" t="s">
        <v>15</v>
      </c>
      <c r="C6" s="8">
        <v>2419.0</v>
      </c>
      <c r="D6" s="9">
        <v>860.0</v>
      </c>
      <c r="E6" s="9">
        <v>2.86</v>
      </c>
      <c r="F6" s="9">
        <v>0.45</v>
      </c>
      <c r="G6" s="10">
        <v>61.0</v>
      </c>
      <c r="H6" s="11">
        <f t="shared" si="1"/>
        <v>6.355555556</v>
      </c>
      <c r="I6" s="9">
        <v>0.87476</v>
      </c>
      <c r="J6" s="11"/>
      <c r="K6" s="11"/>
      <c r="L6" s="15">
        <v>9.68</v>
      </c>
      <c r="M6" s="10">
        <v>1.433862</v>
      </c>
      <c r="N6" s="10">
        <v>61.0</v>
      </c>
      <c r="O6" s="12"/>
      <c r="P6" s="13">
        <v>3.0</v>
      </c>
      <c r="Q6" s="14">
        <f t="shared" si="2"/>
        <v>23.87570898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>
      <c r="A7" s="6">
        <v>44777.0</v>
      </c>
      <c r="B7" s="16" t="s">
        <v>16</v>
      </c>
      <c r="C7" s="17">
        <v>2672.0</v>
      </c>
      <c r="D7" s="17">
        <v>1550.0</v>
      </c>
      <c r="E7" s="17">
        <v>2.794</v>
      </c>
      <c r="F7" s="17">
        <v>0.31</v>
      </c>
      <c r="G7" s="15">
        <v>73.3</v>
      </c>
      <c r="H7" s="11">
        <f t="shared" si="1"/>
        <v>9.012903226</v>
      </c>
      <c r="I7" s="18">
        <v>0.583074</v>
      </c>
      <c r="J7" s="19"/>
      <c r="K7" s="19"/>
      <c r="L7" s="15">
        <v>9.68</v>
      </c>
      <c r="M7" s="15">
        <v>0.795562</v>
      </c>
      <c r="N7" s="15">
        <v>73.3</v>
      </c>
      <c r="O7" s="12"/>
      <c r="P7" s="13">
        <v>3.0</v>
      </c>
      <c r="Q7" s="14">
        <f t="shared" si="2"/>
        <v>14.63267124</v>
      </c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>
      <c r="A8" s="6">
        <v>44777.0</v>
      </c>
      <c r="B8" s="16" t="s">
        <v>16</v>
      </c>
      <c r="C8" s="17">
        <v>2619.0</v>
      </c>
      <c r="D8" s="17">
        <v>1310.0</v>
      </c>
      <c r="E8" s="17">
        <v>2.792</v>
      </c>
      <c r="F8" s="17">
        <v>0.34</v>
      </c>
      <c r="G8" s="15">
        <v>68.0</v>
      </c>
      <c r="H8" s="11">
        <f t="shared" si="1"/>
        <v>8.211764706</v>
      </c>
      <c r="I8" s="18">
        <v>0.640299</v>
      </c>
      <c r="J8" s="19"/>
      <c r="K8" s="19"/>
      <c r="L8" s="15">
        <v>9.68</v>
      </c>
      <c r="M8" s="15">
        <v>0.941314</v>
      </c>
      <c r="N8" s="15">
        <v>68.0</v>
      </c>
      <c r="O8" s="12"/>
      <c r="P8" s="13">
        <v>3.0</v>
      </c>
      <c r="Q8" s="14">
        <f t="shared" si="2"/>
        <v>16.97004767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>
      <c r="A9" s="6">
        <v>44777.0</v>
      </c>
      <c r="B9" s="16" t="s">
        <v>16</v>
      </c>
      <c r="C9" s="17">
        <v>2435.0</v>
      </c>
      <c r="D9" s="17">
        <v>1100.0</v>
      </c>
      <c r="E9" s="17">
        <v>2.94</v>
      </c>
      <c r="F9" s="17">
        <v>0.39</v>
      </c>
      <c r="G9" s="15">
        <v>69.1</v>
      </c>
      <c r="H9" s="11">
        <f t="shared" si="1"/>
        <v>7.538461538</v>
      </c>
      <c r="I9" s="18">
        <v>0.775055</v>
      </c>
      <c r="J9" s="19"/>
      <c r="K9" s="19"/>
      <c r="L9" s="15">
        <v>9.68</v>
      </c>
      <c r="M9" s="15">
        <v>1.121019</v>
      </c>
      <c r="N9" s="15">
        <v>69.1</v>
      </c>
      <c r="O9" s="12"/>
      <c r="P9" s="13">
        <v>3.0</v>
      </c>
      <c r="Q9" s="14">
        <f t="shared" si="2"/>
        <v>18.78992904</v>
      </c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>
      <c r="A10" s="6">
        <v>44777.0</v>
      </c>
      <c r="B10" s="16" t="s">
        <v>16</v>
      </c>
      <c r="C10" s="17">
        <v>2258.0</v>
      </c>
      <c r="D10" s="17">
        <v>1330.0</v>
      </c>
      <c r="E10" s="17">
        <v>2.853</v>
      </c>
      <c r="F10" s="17">
        <v>0.32</v>
      </c>
      <c r="G10" s="15">
        <v>66.3</v>
      </c>
      <c r="H10" s="11">
        <f t="shared" si="1"/>
        <v>8.915625</v>
      </c>
      <c r="I10" s="18">
        <v>0.614722</v>
      </c>
      <c r="J10" s="19"/>
      <c r="K10" s="19"/>
      <c r="L10" s="15">
        <v>9.68</v>
      </c>
      <c r="M10" s="15">
        <v>0.927159</v>
      </c>
      <c r="N10" s="15">
        <v>66.3</v>
      </c>
      <c r="O10" s="12"/>
      <c r="P10" s="13">
        <v>3.0</v>
      </c>
      <c r="Q10" s="14">
        <f t="shared" si="2"/>
        <v>14.41090171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>
      <c r="A11" s="6">
        <v>44777.0</v>
      </c>
      <c r="B11" s="16" t="s">
        <v>16</v>
      </c>
      <c r="C11" s="17">
        <v>2307.0</v>
      </c>
      <c r="D11" s="17">
        <v>1560.0</v>
      </c>
      <c r="E11" s="17">
        <v>2.68</v>
      </c>
      <c r="F11" s="17">
        <v>0.34</v>
      </c>
      <c r="G11" s="15">
        <v>77.8</v>
      </c>
      <c r="H11" s="11">
        <f t="shared" si="1"/>
        <v>7.882352941</v>
      </c>
      <c r="I11" s="18">
        <v>0.615218</v>
      </c>
      <c r="J11" s="19"/>
      <c r="K11" s="19"/>
      <c r="L11" s="15">
        <v>9.68</v>
      </c>
      <c r="M11" s="15">
        <v>0.790462</v>
      </c>
      <c r="N11" s="15">
        <v>77.8</v>
      </c>
      <c r="O11" s="12"/>
      <c r="P11" s="13">
        <v>3.0</v>
      </c>
      <c r="Q11" s="14">
        <f t="shared" si="2"/>
        <v>12.55283602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>
      <c r="A12" s="6">
        <v>44777.0</v>
      </c>
      <c r="B12" s="13" t="s">
        <v>17</v>
      </c>
      <c r="C12" s="20">
        <v>2159.0</v>
      </c>
      <c r="D12" s="21">
        <v>1130.0</v>
      </c>
      <c r="E12" s="13">
        <v>2.633</v>
      </c>
      <c r="F12" s="13">
        <v>0.4</v>
      </c>
      <c r="G12" s="22">
        <v>65.51442298698348</v>
      </c>
      <c r="H12" s="11">
        <f t="shared" si="1"/>
        <v>6.5825</v>
      </c>
      <c r="I12" s="13">
        <v>0.71493108</v>
      </c>
      <c r="J12" s="12"/>
      <c r="K12" s="12"/>
      <c r="L12" s="15">
        <v>9.68</v>
      </c>
      <c r="M12" s="23">
        <f t="shared" ref="M12:M21" si="3">L12/($K$2*D12/1000)</f>
        <v>1.091257539</v>
      </c>
      <c r="N12" s="22">
        <f t="shared" ref="N12:N21" si="4">100*I12/M12</f>
        <v>65.51442299</v>
      </c>
      <c r="O12" s="12"/>
      <c r="P12" s="13">
        <v>3.0</v>
      </c>
      <c r="Q12" s="14">
        <f t="shared" si="2"/>
        <v>16.21784175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>
      <c r="A13" s="6">
        <v>44777.0</v>
      </c>
      <c r="B13" s="13" t="s">
        <v>17</v>
      </c>
      <c r="C13" s="20">
        <v>2800.0</v>
      </c>
      <c r="D13" s="21">
        <v>1000.0</v>
      </c>
      <c r="E13" s="13">
        <v>3.027</v>
      </c>
      <c r="F13" s="13">
        <v>0.46</v>
      </c>
      <c r="G13" s="22">
        <v>76.65186022727272</v>
      </c>
      <c r="H13" s="11">
        <f t="shared" si="1"/>
        <v>6.580434783</v>
      </c>
      <c r="I13" s="13">
        <v>0.9452102</v>
      </c>
      <c r="J13" s="12"/>
      <c r="K13" s="12"/>
      <c r="L13" s="15">
        <v>9.68</v>
      </c>
      <c r="M13" s="23">
        <f t="shared" si="3"/>
        <v>1.233121019</v>
      </c>
      <c r="N13" s="22">
        <f t="shared" si="4"/>
        <v>76.65186023</v>
      </c>
      <c r="O13" s="12"/>
      <c r="P13" s="13">
        <v>3.0</v>
      </c>
      <c r="Q13" s="14">
        <f t="shared" si="2"/>
        <v>23.76713817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>
      <c r="A14" s="6">
        <v>44777.0</v>
      </c>
      <c r="B14" s="13" t="s">
        <v>17</v>
      </c>
      <c r="C14" s="20">
        <v>2095.0</v>
      </c>
      <c r="D14" s="21">
        <v>1480.0</v>
      </c>
      <c r="E14" s="13">
        <v>2.614</v>
      </c>
      <c r="F14" s="13">
        <v>0.26</v>
      </c>
      <c r="G14" s="22">
        <v>54.8085571105372</v>
      </c>
      <c r="H14" s="11">
        <f t="shared" si="1"/>
        <v>10.05384615</v>
      </c>
      <c r="I14" s="13">
        <v>0.45665935</v>
      </c>
      <c r="J14" s="12"/>
      <c r="K14" s="12"/>
      <c r="L14" s="15">
        <v>9.68</v>
      </c>
      <c r="M14" s="23">
        <f t="shared" si="3"/>
        <v>0.8331898778</v>
      </c>
      <c r="N14" s="22">
        <f t="shared" si="4"/>
        <v>54.80855711</v>
      </c>
      <c r="O14" s="12"/>
      <c r="P14" s="13">
        <v>3.0</v>
      </c>
      <c r="Q14" s="14">
        <f t="shared" si="2"/>
        <v>12.01548129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>
      <c r="A15" s="6">
        <v>44777.0</v>
      </c>
      <c r="B15" s="13" t="s">
        <v>17</v>
      </c>
      <c r="C15" s="20">
        <v>2371.0</v>
      </c>
      <c r="D15" s="21">
        <v>1790.0</v>
      </c>
      <c r="E15" s="13">
        <v>2.76</v>
      </c>
      <c r="F15" s="13">
        <v>0.24</v>
      </c>
      <c r="G15" s="22">
        <v>64.48881925433885</v>
      </c>
      <c r="H15" s="11">
        <f t="shared" si="1"/>
        <v>11.5</v>
      </c>
      <c r="I15" s="13">
        <v>0.44425988</v>
      </c>
      <c r="J15" s="12"/>
      <c r="K15" s="12"/>
      <c r="L15" s="15">
        <v>9.68</v>
      </c>
      <c r="M15" s="23">
        <f t="shared" si="3"/>
        <v>0.6888944241</v>
      </c>
      <c r="N15" s="22">
        <f t="shared" si="4"/>
        <v>64.48881925</v>
      </c>
      <c r="O15" s="12"/>
      <c r="P15" s="13">
        <v>3.0</v>
      </c>
      <c r="Q15" s="14">
        <f t="shared" si="2"/>
        <v>11.24339278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>
      <c r="A16" s="6">
        <v>44777.0</v>
      </c>
      <c r="B16" s="13" t="s">
        <v>17</v>
      </c>
      <c r="C16" s="20">
        <v>2800.0</v>
      </c>
      <c r="D16" s="21">
        <v>770.0</v>
      </c>
      <c r="E16" s="13">
        <v>3.06</v>
      </c>
      <c r="F16" s="13">
        <v>0.55</v>
      </c>
      <c r="G16" s="22">
        <v>71.83990032386365</v>
      </c>
      <c r="H16" s="11">
        <f t="shared" si="1"/>
        <v>5.563636364</v>
      </c>
      <c r="I16" s="13">
        <v>1.1504843</v>
      </c>
      <c r="J16" s="12"/>
      <c r="K16" s="12"/>
      <c r="L16" s="15">
        <v>9.68</v>
      </c>
      <c r="M16" s="23">
        <f t="shared" si="3"/>
        <v>1.601455869</v>
      </c>
      <c r="N16" s="22">
        <f t="shared" si="4"/>
        <v>71.83990032</v>
      </c>
      <c r="O16" s="12"/>
      <c r="P16" s="13">
        <v>3.0</v>
      </c>
      <c r="Q16" s="14">
        <f t="shared" si="2"/>
        <v>30.86641321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>
      <c r="A17" s="6">
        <v>44777.0</v>
      </c>
      <c r="B17" s="13" t="s">
        <v>18</v>
      </c>
      <c r="C17" s="13">
        <v>2018.0</v>
      </c>
      <c r="D17" s="13">
        <v>1800.0</v>
      </c>
      <c r="E17" s="13">
        <v>2.533</v>
      </c>
      <c r="F17" s="13">
        <v>0.29</v>
      </c>
      <c r="G17" s="22">
        <v>72.22805387293388</v>
      </c>
      <c r="H17" s="11">
        <f t="shared" si="1"/>
        <v>8.734482759</v>
      </c>
      <c r="I17" s="13">
        <v>0.49481073</v>
      </c>
      <c r="J17" s="12"/>
      <c r="K17" s="12"/>
      <c r="L17" s="15">
        <v>9.68</v>
      </c>
      <c r="M17" s="23">
        <f t="shared" si="3"/>
        <v>0.6850672328</v>
      </c>
      <c r="N17" s="22">
        <f t="shared" si="4"/>
        <v>72.22805387</v>
      </c>
      <c r="O17" s="12"/>
      <c r="P17" s="13">
        <v>3.0</v>
      </c>
      <c r="Q17" s="14">
        <f t="shared" si="2"/>
        <v>9.516286671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>
      <c r="A18" s="6">
        <v>44777.0</v>
      </c>
      <c r="B18" s="13" t="s">
        <v>18</v>
      </c>
      <c r="C18" s="13">
        <v>1661.0</v>
      </c>
      <c r="D18" s="13">
        <v>1800.0</v>
      </c>
      <c r="E18" s="13">
        <v>2.406</v>
      </c>
      <c r="F18" s="13">
        <v>0.25</v>
      </c>
      <c r="G18" s="22">
        <v>59.036906249999994</v>
      </c>
      <c r="H18" s="11">
        <f t="shared" si="1"/>
        <v>9.624</v>
      </c>
      <c r="I18" s="13">
        <v>0.4044425</v>
      </c>
      <c r="J18" s="13"/>
      <c r="K18" s="13"/>
      <c r="L18" s="15">
        <v>9.68</v>
      </c>
      <c r="M18" s="23">
        <f t="shared" si="3"/>
        <v>0.6850672328</v>
      </c>
      <c r="N18" s="22">
        <f t="shared" si="4"/>
        <v>59.03690625</v>
      </c>
      <c r="O18" s="12"/>
      <c r="P18" s="13">
        <v>3.0</v>
      </c>
      <c r="Q18" s="14">
        <f t="shared" si="2"/>
        <v>7.832781051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>
      <c r="A19" s="6">
        <v>44777.0</v>
      </c>
      <c r="B19" s="13" t="s">
        <v>18</v>
      </c>
      <c r="C19" s="13">
        <v>1303.0</v>
      </c>
      <c r="D19" s="13">
        <v>1800.0</v>
      </c>
      <c r="E19" s="13">
        <v>2.1</v>
      </c>
      <c r="F19" s="13">
        <v>0.24</v>
      </c>
      <c r="G19" s="22">
        <v>49.555004783057846</v>
      </c>
      <c r="H19" s="11">
        <f t="shared" si="1"/>
        <v>8.75</v>
      </c>
      <c r="I19" s="13">
        <v>0.3394851</v>
      </c>
      <c r="J19" s="13"/>
      <c r="K19" s="13"/>
      <c r="L19" s="15">
        <v>9.68</v>
      </c>
      <c r="M19" s="23">
        <f t="shared" si="3"/>
        <v>0.6850672328</v>
      </c>
      <c r="N19" s="22">
        <f t="shared" si="4"/>
        <v>49.55500478</v>
      </c>
      <c r="O19" s="12"/>
      <c r="P19" s="13">
        <v>3.0</v>
      </c>
      <c r="Q19" s="14">
        <f t="shared" si="2"/>
        <v>6.144559729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>
      <c r="A20" s="6">
        <v>44777.0</v>
      </c>
      <c r="B20" s="13" t="s">
        <v>18</v>
      </c>
      <c r="C20" s="13">
        <v>948.0</v>
      </c>
      <c r="D20" s="13">
        <v>1800.0</v>
      </c>
      <c r="E20" s="13">
        <v>1.68</v>
      </c>
      <c r="F20" s="13">
        <v>0.22</v>
      </c>
      <c r="G20" s="22">
        <v>36.455973666322315</v>
      </c>
      <c r="H20" s="11">
        <f t="shared" si="1"/>
        <v>7.636363636</v>
      </c>
      <c r="I20" s="13">
        <v>0.24974793</v>
      </c>
      <c r="J20" s="13"/>
      <c r="K20" s="13"/>
      <c r="L20" s="15">
        <v>9.68</v>
      </c>
      <c r="M20" s="23">
        <f t="shared" si="3"/>
        <v>0.6850672328</v>
      </c>
      <c r="N20" s="22">
        <f t="shared" si="4"/>
        <v>36.45597367</v>
      </c>
      <c r="O20" s="12"/>
      <c r="P20" s="13">
        <v>3.0</v>
      </c>
      <c r="Q20" s="14">
        <f t="shared" si="2"/>
        <v>4.470485513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>
      <c r="A21" s="6">
        <v>44777.0</v>
      </c>
      <c r="B21" s="13" t="s">
        <v>18</v>
      </c>
      <c r="C21" s="13">
        <v>1802.0</v>
      </c>
      <c r="D21" s="13">
        <v>1590.0</v>
      </c>
      <c r="E21" s="13">
        <v>2.513</v>
      </c>
      <c r="F21" s="13">
        <v>0.3</v>
      </c>
      <c r="G21" s="22">
        <v>65.53875763016529</v>
      </c>
      <c r="H21" s="11">
        <f t="shared" si="1"/>
        <v>8.376666667</v>
      </c>
      <c r="I21" s="13">
        <v>0.5082844</v>
      </c>
      <c r="J21" s="13"/>
      <c r="K21" s="13"/>
      <c r="L21" s="15">
        <v>9.68</v>
      </c>
      <c r="M21" s="23">
        <f t="shared" si="3"/>
        <v>0.7755478108</v>
      </c>
      <c r="N21" s="22">
        <f t="shared" si="4"/>
        <v>65.53875763</v>
      </c>
      <c r="O21" s="12"/>
      <c r="P21" s="13">
        <v>3.0</v>
      </c>
      <c r="Q21" s="14">
        <f t="shared" si="2"/>
        <v>9.620032116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>
      <c r="A22" s="12"/>
      <c r="B22" s="12"/>
      <c r="C22" s="12"/>
      <c r="D22" s="13"/>
      <c r="E22" s="12"/>
      <c r="F22" s="13"/>
      <c r="G22" s="13"/>
      <c r="H22" s="13"/>
      <c r="I22" s="13"/>
      <c r="J22" s="13"/>
      <c r="K22" s="13"/>
      <c r="L22" s="13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>
      <c r="A23" s="12"/>
      <c r="B23" s="12"/>
      <c r="C23" s="12"/>
      <c r="D23" s="12"/>
      <c r="E23" s="12"/>
      <c r="F23" s="12"/>
      <c r="G23" s="12"/>
      <c r="H23" s="12"/>
      <c r="I23" s="13"/>
      <c r="J23" s="13"/>
      <c r="K23" s="13"/>
      <c r="L23" s="13"/>
      <c r="M23" s="13"/>
      <c r="N23" s="13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>
      <c r="A24" s="12"/>
      <c r="B24" s="12"/>
      <c r="C24" s="12"/>
      <c r="D24" s="12"/>
      <c r="E24" s="12"/>
      <c r="F24" s="12"/>
      <c r="G24" s="12"/>
      <c r="H24" s="12"/>
      <c r="I24" s="13"/>
      <c r="J24" s="13"/>
      <c r="K24" s="13"/>
      <c r="L24" s="13"/>
      <c r="M24" s="13"/>
      <c r="N24" s="13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>
      <c r="A25" s="12"/>
      <c r="B25" s="12"/>
      <c r="C25" s="12"/>
      <c r="D25" s="12"/>
      <c r="E25" s="12"/>
      <c r="F25" s="12"/>
      <c r="G25" s="12"/>
      <c r="H25" s="12"/>
      <c r="I25" s="13"/>
      <c r="J25" s="13"/>
      <c r="K25" s="13"/>
      <c r="L25" s="13"/>
      <c r="M25" s="13"/>
      <c r="N25" s="13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>
      <c r="A28" s="12"/>
      <c r="B28" s="12"/>
      <c r="C28" s="12"/>
      <c r="D28" s="12"/>
      <c r="E28" s="12"/>
      <c r="F28" s="12"/>
      <c r="G28" s="24"/>
      <c r="H28" s="18"/>
      <c r="I28" s="18"/>
      <c r="J28" s="18"/>
      <c r="K28" s="18"/>
      <c r="L28" s="18"/>
      <c r="N28" s="25"/>
      <c r="O28" s="25"/>
      <c r="P28" s="25"/>
      <c r="Q28" s="26"/>
      <c r="R28" s="26"/>
      <c r="S28" s="26"/>
      <c r="T28" s="12"/>
      <c r="U28" s="12"/>
      <c r="V28" s="12"/>
      <c r="W28" s="12"/>
      <c r="X28" s="12"/>
      <c r="Y28" s="12"/>
      <c r="Z28" s="12"/>
      <c r="AA28" s="12"/>
      <c r="AB28" s="12"/>
    </row>
    <row r="29">
      <c r="A29" s="12"/>
      <c r="B29" s="12"/>
      <c r="C29" s="12"/>
      <c r="D29" s="12"/>
      <c r="E29" s="12"/>
      <c r="F29" s="12"/>
      <c r="G29" s="24"/>
      <c r="H29" s="18"/>
      <c r="I29" s="18"/>
      <c r="J29" s="18"/>
      <c r="K29" s="18"/>
      <c r="L29" s="18"/>
      <c r="N29" s="25"/>
      <c r="O29" s="25"/>
      <c r="P29" s="25"/>
      <c r="Q29" s="26"/>
      <c r="R29" s="26"/>
      <c r="S29" s="26"/>
      <c r="T29" s="12"/>
      <c r="U29" s="12"/>
      <c r="V29" s="12"/>
      <c r="W29" s="12"/>
      <c r="X29" s="12"/>
      <c r="Y29" s="12"/>
      <c r="Z29" s="12"/>
      <c r="AA29" s="12"/>
      <c r="AB29" s="12"/>
    </row>
    <row r="30">
      <c r="A30" s="12"/>
      <c r="B30" s="12"/>
      <c r="C30" s="12"/>
      <c r="D30" s="12"/>
      <c r="E30" s="12"/>
      <c r="F30" s="12"/>
      <c r="G30" s="24"/>
      <c r="H30" s="18"/>
      <c r="I30" s="18"/>
      <c r="J30" s="18"/>
      <c r="K30" s="18"/>
      <c r="L30" s="18"/>
      <c r="N30" s="25"/>
      <c r="O30" s="25"/>
      <c r="P30" s="25"/>
      <c r="Q30" s="26"/>
      <c r="R30" s="26"/>
      <c r="S30" s="26"/>
      <c r="T30" s="12"/>
      <c r="U30" s="12"/>
      <c r="V30" s="12"/>
      <c r="W30" s="12"/>
      <c r="X30" s="12"/>
      <c r="Y30" s="12"/>
      <c r="Z30" s="12"/>
      <c r="AA30" s="12"/>
      <c r="AB30" s="12"/>
    </row>
    <row r="31">
      <c r="A31" s="12"/>
      <c r="B31" s="12"/>
      <c r="C31" s="12"/>
      <c r="D31" s="12"/>
      <c r="E31" s="12"/>
      <c r="F31" s="12"/>
      <c r="G31" s="24"/>
      <c r="H31" s="18"/>
      <c r="I31" s="18"/>
      <c r="J31" s="18"/>
      <c r="K31" s="18"/>
      <c r="L31" s="18"/>
      <c r="N31" s="25"/>
      <c r="O31" s="25"/>
      <c r="P31" s="25"/>
      <c r="Q31" s="26"/>
      <c r="R31" s="26"/>
      <c r="S31" s="26"/>
      <c r="T31" s="12"/>
      <c r="U31" s="12"/>
      <c r="V31" s="12"/>
      <c r="W31" s="12"/>
      <c r="X31" s="12"/>
      <c r="Y31" s="12"/>
      <c r="Z31" s="12"/>
      <c r="AA31" s="12"/>
      <c r="AB31" s="12"/>
    </row>
    <row r="32">
      <c r="A32" s="12"/>
      <c r="B32" s="12"/>
      <c r="C32" s="12"/>
      <c r="D32" s="12"/>
      <c r="E32" s="12"/>
      <c r="F32" s="12"/>
      <c r="G32" s="24"/>
      <c r="H32" s="18"/>
      <c r="I32" s="18"/>
      <c r="J32" s="18"/>
      <c r="K32" s="18"/>
      <c r="L32" s="18"/>
      <c r="N32" s="25"/>
      <c r="O32" s="25"/>
      <c r="P32" s="25"/>
      <c r="Q32" s="26"/>
      <c r="R32" s="26"/>
      <c r="S32" s="26"/>
      <c r="T32" s="12"/>
      <c r="U32" s="12"/>
      <c r="V32" s="12"/>
      <c r="W32" s="12"/>
      <c r="X32" s="12"/>
      <c r="Y32" s="12"/>
      <c r="Z32" s="12"/>
      <c r="AA32" s="12"/>
      <c r="AB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</row>
  </sheetData>
  <drawing r:id="rId1"/>
</worksheet>
</file>