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jeulr\Documents\Nettside_PF\Investorside\"/>
    </mc:Choice>
  </mc:AlternateContent>
  <xr:revisionPtr revIDLastSave="0" documentId="13_ncr:1_{89C0F1A4-35CC-4824-B5B9-09F58A04F4EE}" xr6:coauthVersionLast="47" xr6:coauthVersionMax="47" xr10:uidLastSave="{00000000-0000-0000-0000-000000000000}"/>
  <bookViews>
    <workbookView xWindow="540" yWindow="555" windowWidth="31740" windowHeight="16455" xr2:uid="{1DE69595-D27D-42BF-BCE3-F6DFB467A5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C6" i="1" l="1"/>
  <c r="CB6" i="1"/>
  <c r="AY6" i="1" a="1"/>
  <c r="BA6" i="1" a="1"/>
  <c r="AY6" i="1" l="1"/>
  <c r="BA6" i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1" i="1"/>
  <c r="B1" i="1"/>
  <c r="B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G6" i="1" a="1"/>
  <c r="K6" i="1" a="1"/>
  <c r="M6" i="1" a="1"/>
  <c r="O6" i="1" a="1"/>
  <c r="Q6" i="1" a="1"/>
  <c r="S6" i="1" a="1"/>
  <c r="U6" i="1" a="1"/>
  <c r="W6" i="1" a="1"/>
  <c r="Y6" i="1" a="1"/>
  <c r="AA6" i="1" a="1"/>
  <c r="AC6" i="1" a="1"/>
  <c r="AE6" i="1" a="1"/>
  <c r="AG6" i="1" a="1"/>
  <c r="AI6" i="1" a="1"/>
  <c r="AK6" i="1" a="1"/>
  <c r="AM6" i="1" a="1"/>
  <c r="AO6" i="1" a="1"/>
  <c r="AQ6" i="1" a="1"/>
  <c r="AS6" i="1" a="1"/>
  <c r="AU6" i="1" a="1"/>
  <c r="AW6" i="1" a="1"/>
  <c r="BC6" i="1" a="1"/>
  <c r="BF6" i="1" a="1"/>
  <c r="BI6" i="1" a="1"/>
  <c r="BL6" i="1" a="1"/>
  <c r="BO6" i="1" a="1"/>
  <c r="BR6" i="1" a="1"/>
  <c r="BU6" i="1" a="1"/>
  <c r="BX6" i="1" a="1"/>
  <c r="I6" i="1" a="1"/>
  <c r="BZ7" i="1" l="1"/>
  <c r="BZ8" i="1" s="1"/>
  <c r="BZ9" i="1" s="1"/>
  <c r="BZ10" i="1" s="1"/>
  <c r="BZ11" i="1" s="1"/>
  <c r="BZ12" i="1" s="1"/>
  <c r="BZ13" i="1" s="1"/>
  <c r="BW7" i="1"/>
  <c r="BW8" i="1" s="1"/>
  <c r="BW9" i="1" s="1"/>
  <c r="BW10" i="1" s="1"/>
  <c r="BW11" i="1" s="1"/>
  <c r="BW12" i="1" s="1"/>
  <c r="BW13" i="1" s="1"/>
  <c r="BW14" i="1" s="1"/>
  <c r="BW15" i="1" s="1"/>
  <c r="BW16" i="1" s="1"/>
  <c r="BW17" i="1" s="1"/>
  <c r="BT7" i="1"/>
  <c r="BT8" i="1" s="1"/>
  <c r="BT9" i="1" s="1"/>
  <c r="BT10" i="1" s="1"/>
  <c r="BT11" i="1" s="1"/>
  <c r="BT12" i="1" s="1"/>
  <c r="BT13" i="1" s="1"/>
  <c r="BT14" i="1" s="1"/>
  <c r="BT15" i="1" s="1"/>
  <c r="BT16" i="1" s="1"/>
  <c r="BT17" i="1" s="1"/>
  <c r="BQ7" i="1"/>
  <c r="BQ8" i="1" s="1"/>
  <c r="BQ9" i="1" s="1"/>
  <c r="BQ10" i="1" s="1"/>
  <c r="BQ11" i="1" s="1"/>
  <c r="BQ12" i="1" s="1"/>
  <c r="BQ13" i="1" s="1"/>
  <c r="BQ14" i="1" s="1"/>
  <c r="BQ15" i="1" s="1"/>
  <c r="BQ16" i="1" s="1"/>
  <c r="BQ17" i="1" s="1"/>
  <c r="BN7" i="1"/>
  <c r="BN8" i="1" s="1"/>
  <c r="BN9" i="1" s="1"/>
  <c r="BN10" i="1" s="1"/>
  <c r="BN11" i="1" s="1"/>
  <c r="BN12" i="1" s="1"/>
  <c r="BN13" i="1" s="1"/>
  <c r="BN14" i="1" s="1"/>
  <c r="BN15" i="1" s="1"/>
  <c r="BN16" i="1" s="1"/>
  <c r="BN17" i="1" s="1"/>
  <c r="BK7" i="1"/>
  <c r="BK8" i="1" s="1"/>
  <c r="BK9" i="1" s="1"/>
  <c r="BK10" i="1" s="1"/>
  <c r="BK11" i="1" s="1"/>
  <c r="BK12" i="1" s="1"/>
  <c r="BK13" i="1" s="1"/>
  <c r="BK14" i="1" s="1"/>
  <c r="BK15" i="1" s="1"/>
  <c r="BK16" i="1" s="1"/>
  <c r="BK17" i="1" s="1"/>
  <c r="BH7" i="1"/>
  <c r="BH8" i="1" s="1"/>
  <c r="BH9" i="1" s="1"/>
  <c r="BH10" i="1" s="1"/>
  <c r="BH11" i="1" s="1"/>
  <c r="BH12" i="1" s="1"/>
  <c r="BH13" i="1" s="1"/>
  <c r="BH14" i="1" s="1"/>
  <c r="BH15" i="1" s="1"/>
  <c r="BH16" i="1" s="1"/>
  <c r="BH17" i="1" s="1"/>
  <c r="BE7" i="1"/>
  <c r="BE8" i="1" s="1"/>
  <c r="BE9" i="1" s="1"/>
  <c r="BE10" i="1" s="1"/>
  <c r="BE11" i="1" s="1"/>
  <c r="BE12" i="1" s="1"/>
  <c r="BE13" i="1" s="1"/>
  <c r="BE14" i="1" s="1"/>
  <c r="BE15" i="1" s="1"/>
  <c r="BE16" i="1" s="1"/>
  <c r="BE17" i="1" s="1"/>
  <c r="G6" i="1"/>
  <c r="K6" i="1"/>
  <c r="M6" i="1"/>
  <c r="O6" i="1"/>
  <c r="Q6" i="1"/>
  <c r="S6" i="1"/>
  <c r="U6" i="1"/>
  <c r="W6" i="1"/>
  <c r="Y6" i="1"/>
  <c r="AA6" i="1"/>
  <c r="AC6" i="1"/>
  <c r="AE6" i="1"/>
  <c r="AG6" i="1"/>
  <c r="AI6" i="1"/>
  <c r="AK6" i="1"/>
  <c r="AM6" i="1"/>
  <c r="AO6" i="1"/>
  <c r="AQ6" i="1"/>
  <c r="AS6" i="1"/>
  <c r="AU6" i="1"/>
  <c r="AW6" i="1"/>
  <c r="BC6" i="1"/>
  <c r="BF6" i="1"/>
  <c r="BI6" i="1"/>
  <c r="BL6" i="1"/>
  <c r="BO6" i="1"/>
  <c r="BR6" i="1"/>
  <c r="BU6" i="1"/>
  <c r="BX6" i="1"/>
  <c r="I6" i="1"/>
  <c r="CC7" i="1" l="1"/>
  <c r="CB7" i="1"/>
  <c r="CB8" i="1" l="1"/>
  <c r="CC8" i="1"/>
  <c r="CC9" i="1" l="1"/>
  <c r="CB9" i="1"/>
  <c r="CB10" i="1" l="1"/>
  <c r="CC10" i="1"/>
  <c r="CC11" i="1" l="1"/>
  <c r="CB11" i="1"/>
  <c r="CC12" i="1" l="1"/>
  <c r="CB12" i="1"/>
  <c r="CB13" i="1" l="1"/>
  <c r="CC13" i="1"/>
  <c r="CB14" i="1" l="1"/>
  <c r="CC14" i="1"/>
  <c r="CB15" i="1" l="1"/>
  <c r="CC15" i="1"/>
  <c r="CB16" i="1" l="1"/>
  <c r="CC16" i="1"/>
  <c r="CB17" i="1" l="1"/>
  <c r="CC17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88"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59"/>
        </ext>
      </extLst>
    </bk>
    <bk>
      <extLst>
        <ext uri="{3e2802c4-a4d2-4d8b-9148-e3be6c30e623}">
          <xlrd:rvb i="60"/>
        </ext>
      </extLst>
    </bk>
    <bk>
      <extLst>
        <ext uri="{3e2802c4-a4d2-4d8b-9148-e3be6c30e623}">
          <xlrd:rvb i="61"/>
        </ext>
      </extLst>
    </bk>
    <bk>
      <extLst>
        <ext uri="{3e2802c4-a4d2-4d8b-9148-e3be6c30e623}">
          <xlrd:rvb i="62"/>
        </ext>
      </extLst>
    </bk>
    <bk>
      <extLst>
        <ext uri="{3e2802c4-a4d2-4d8b-9148-e3be6c30e623}">
          <xlrd:rvb i="63"/>
        </ext>
      </extLst>
    </bk>
    <bk>
      <extLst>
        <ext uri="{3e2802c4-a4d2-4d8b-9148-e3be6c30e623}">
          <xlrd:rvb i="64"/>
        </ext>
      </extLst>
    </bk>
    <bk>
      <extLst>
        <ext uri="{3e2802c4-a4d2-4d8b-9148-e3be6c30e623}">
          <xlrd:rvb i="65"/>
        </ext>
      </extLst>
    </bk>
    <bk>
      <extLst>
        <ext uri="{3e2802c4-a4d2-4d8b-9148-e3be6c30e623}">
          <xlrd:rvb i="66"/>
        </ext>
      </extLst>
    </bk>
    <bk>
      <extLst>
        <ext uri="{3e2802c4-a4d2-4d8b-9148-e3be6c30e623}">
          <xlrd:rvb i="67"/>
        </ext>
      </extLst>
    </bk>
    <bk>
      <extLst>
        <ext uri="{3e2802c4-a4d2-4d8b-9148-e3be6c30e623}">
          <xlrd:rvb i="68"/>
        </ext>
      </extLst>
    </bk>
    <bk>
      <extLst>
        <ext uri="{3e2802c4-a4d2-4d8b-9148-e3be6c30e623}">
          <xlrd:rvb i="69"/>
        </ext>
      </extLst>
    </bk>
    <bk>
      <extLst>
        <ext uri="{3e2802c4-a4d2-4d8b-9148-e3be6c30e623}">
          <xlrd:rvb i="70"/>
        </ext>
      </extLst>
    </bk>
    <bk>
      <extLst>
        <ext uri="{3e2802c4-a4d2-4d8b-9148-e3be6c30e623}">
          <xlrd:rvb i="71"/>
        </ext>
      </extLst>
    </bk>
    <bk>
      <extLst>
        <ext uri="{3e2802c4-a4d2-4d8b-9148-e3be6c30e623}">
          <xlrd:rvb i="72"/>
        </ext>
      </extLst>
    </bk>
    <bk>
      <extLst>
        <ext uri="{3e2802c4-a4d2-4d8b-9148-e3be6c30e623}">
          <xlrd:rvb i="73"/>
        </ext>
      </extLst>
    </bk>
    <bk>
      <extLst>
        <ext uri="{3e2802c4-a4d2-4d8b-9148-e3be6c30e623}">
          <xlrd:rvb i="74"/>
        </ext>
      </extLst>
    </bk>
    <bk>
      <extLst>
        <ext uri="{3e2802c4-a4d2-4d8b-9148-e3be6c30e623}">
          <xlrd:rvb i="75"/>
        </ext>
      </extLst>
    </bk>
    <bk>
      <extLst>
        <ext uri="{3e2802c4-a4d2-4d8b-9148-e3be6c30e623}">
          <xlrd:rvb i="76"/>
        </ext>
      </extLst>
    </bk>
    <bk>
      <extLst>
        <ext uri="{3e2802c4-a4d2-4d8b-9148-e3be6c30e623}">
          <xlrd:rvb i="77"/>
        </ext>
      </extLst>
    </bk>
    <bk>
      <extLst>
        <ext uri="{3e2802c4-a4d2-4d8b-9148-e3be6c30e623}">
          <xlrd:rvb i="78"/>
        </ext>
      </extLst>
    </bk>
    <bk>
      <extLst>
        <ext uri="{3e2802c4-a4d2-4d8b-9148-e3be6c30e623}">
          <xlrd:rvb i="79"/>
        </ext>
      </extLst>
    </bk>
    <bk>
      <extLst>
        <ext uri="{3e2802c4-a4d2-4d8b-9148-e3be6c30e623}">
          <xlrd:rvb i="80"/>
        </ext>
      </extLst>
    </bk>
    <bk>
      <extLst>
        <ext uri="{3e2802c4-a4d2-4d8b-9148-e3be6c30e623}">
          <xlrd:rvb i="81"/>
        </ext>
      </extLst>
    </bk>
    <bk>
      <extLst>
        <ext uri="{3e2802c4-a4d2-4d8b-9148-e3be6c30e623}">
          <xlrd:rvb i="82"/>
        </ext>
      </extLst>
    </bk>
    <bk>
      <extLst>
        <ext uri="{3e2802c4-a4d2-4d8b-9148-e3be6c30e623}">
          <xlrd:rvb i="83"/>
        </ext>
      </extLst>
    </bk>
    <bk>
      <extLst>
        <ext uri="{3e2802c4-a4d2-4d8b-9148-e3be6c30e623}">
          <xlrd:rvb i="84"/>
        </ext>
      </extLst>
    </bk>
    <bk>
      <extLst>
        <ext uri="{3e2802c4-a4d2-4d8b-9148-e3be6c30e623}">
          <xlrd:rvb i="85"/>
        </ext>
      </extLst>
    </bk>
    <bk>
      <extLst>
        <ext uri="{3e2802c4-a4d2-4d8b-9148-e3be6c30e623}">
          <xlrd:rvb i="86"/>
        </ext>
      </extLst>
    </bk>
    <bk>
      <extLst>
        <ext uri="{3e2802c4-a4d2-4d8b-9148-e3be6c30e623}">
          <xlrd:rvb i="87"/>
        </ext>
      </extLst>
    </bk>
    <bk>
      <extLst>
        <ext uri="{3e2802c4-a4d2-4d8b-9148-e3be6c30e623}">
          <xlrd:rvb i="88"/>
        </ext>
      </extLst>
    </bk>
    <bk>
      <extLst>
        <ext uri="{3e2802c4-a4d2-4d8b-9148-e3be6c30e623}">
          <xlrd:rvb i="89"/>
        </ext>
      </extLst>
    </bk>
    <bk>
      <extLst>
        <ext uri="{3e2802c4-a4d2-4d8b-9148-e3be6c30e623}">
          <xlrd:rvb i="90"/>
        </ext>
      </extLst>
    </bk>
    <bk>
      <extLst>
        <ext uri="{3e2802c4-a4d2-4d8b-9148-e3be6c30e623}">
          <xlrd:rvb i="91"/>
        </ext>
      </extLst>
    </bk>
    <bk>
      <extLst>
        <ext uri="{3e2802c4-a4d2-4d8b-9148-e3be6c30e623}">
          <xlrd:rvb i="92"/>
        </ext>
      </extLst>
    </bk>
    <bk>
      <extLst>
        <ext uri="{3e2802c4-a4d2-4d8b-9148-e3be6c30e623}">
          <xlrd:rvb i="93"/>
        </ext>
      </extLst>
    </bk>
    <bk>
      <extLst>
        <ext uri="{3e2802c4-a4d2-4d8b-9148-e3be6c30e623}">
          <xlrd:rvb i="94"/>
        </ext>
      </extLst>
    </bk>
    <bk>
      <extLst>
        <ext uri="{3e2802c4-a4d2-4d8b-9148-e3be6c30e623}">
          <xlrd:rvb i="95"/>
        </ext>
      </extLst>
    </bk>
    <bk>
      <extLst>
        <ext uri="{3e2802c4-a4d2-4d8b-9148-e3be6c30e623}">
          <xlrd:rvb i="96"/>
        </ext>
      </extLst>
    </bk>
    <bk>
      <extLst>
        <ext uri="{3e2802c4-a4d2-4d8b-9148-e3be6c30e623}">
          <xlrd:rvb i="97"/>
        </ext>
      </extLst>
    </bk>
    <bk>
      <extLst>
        <ext uri="{3e2802c4-a4d2-4d8b-9148-e3be6c30e623}">
          <xlrd:rvb i="98"/>
        </ext>
      </extLst>
    </bk>
    <bk>
      <extLst>
        <ext uri="{3e2802c4-a4d2-4d8b-9148-e3be6c30e623}">
          <xlrd:rvb i="99"/>
        </ext>
      </extLst>
    </bk>
    <bk>
      <extLst>
        <ext uri="{3e2802c4-a4d2-4d8b-9148-e3be6c30e623}">
          <xlrd:rvb i="100"/>
        </ext>
      </extLst>
    </bk>
    <bk>
      <extLst>
        <ext uri="{3e2802c4-a4d2-4d8b-9148-e3be6c30e623}">
          <xlrd:rvb i="101"/>
        </ext>
      </extLst>
    </bk>
    <bk>
      <extLst>
        <ext uri="{3e2802c4-a4d2-4d8b-9148-e3be6c30e623}">
          <xlrd:rvb i="102"/>
        </ext>
      </extLst>
    </bk>
    <bk>
      <extLst>
        <ext uri="{3e2802c4-a4d2-4d8b-9148-e3be6c30e623}">
          <xlrd:rvb i="103"/>
        </ext>
      </extLst>
    </bk>
    <bk>
      <extLst>
        <ext uri="{3e2802c4-a4d2-4d8b-9148-e3be6c30e623}">
          <xlrd:rvb i="104"/>
        </ext>
      </extLst>
    </bk>
    <bk>
      <extLst>
        <ext uri="{3e2802c4-a4d2-4d8b-9148-e3be6c30e623}">
          <xlrd:rvb i="105"/>
        </ext>
      </extLst>
    </bk>
    <bk>
      <extLst>
        <ext uri="{3e2802c4-a4d2-4d8b-9148-e3be6c30e623}">
          <xlrd:rvb i="106"/>
        </ext>
      </extLst>
    </bk>
    <bk>
      <extLst>
        <ext uri="{3e2802c4-a4d2-4d8b-9148-e3be6c30e623}">
          <xlrd:rvb i="107"/>
        </ext>
      </extLst>
    </bk>
    <bk>
      <extLst>
        <ext uri="{3e2802c4-a4d2-4d8b-9148-e3be6c30e623}">
          <xlrd:rvb i="108"/>
        </ext>
      </extLst>
    </bk>
    <bk>
      <extLst>
        <ext uri="{3e2802c4-a4d2-4d8b-9148-e3be6c30e623}">
          <xlrd:rvb i="109"/>
        </ext>
      </extLst>
    </bk>
    <bk>
      <extLst>
        <ext uri="{3e2802c4-a4d2-4d8b-9148-e3be6c30e623}">
          <xlrd:rvb i="110"/>
        </ext>
      </extLst>
    </bk>
    <bk>
      <extLst>
        <ext uri="{3e2802c4-a4d2-4d8b-9148-e3be6c30e623}">
          <xlrd:rvb i="111"/>
        </ext>
      </extLst>
    </bk>
    <bk>
      <extLst>
        <ext uri="{3e2802c4-a4d2-4d8b-9148-e3be6c30e623}">
          <xlrd:rvb i="112"/>
        </ext>
      </extLst>
    </bk>
    <bk>
      <extLst>
        <ext uri="{3e2802c4-a4d2-4d8b-9148-e3be6c30e623}">
          <xlrd:rvb i="113"/>
        </ext>
      </extLst>
    </bk>
    <bk>
      <extLst>
        <ext uri="{3e2802c4-a4d2-4d8b-9148-e3be6c30e623}">
          <xlrd:rvb i="114"/>
        </ext>
      </extLst>
    </bk>
    <bk>
      <extLst>
        <ext uri="{3e2802c4-a4d2-4d8b-9148-e3be6c30e623}">
          <xlrd:rvb i="115"/>
        </ext>
      </extLst>
    </bk>
    <bk>
      <extLst>
        <ext uri="{3e2802c4-a4d2-4d8b-9148-e3be6c30e623}">
          <xlrd:rvb i="116"/>
        </ext>
      </extLst>
    </bk>
    <bk>
      <extLst>
        <ext uri="{3e2802c4-a4d2-4d8b-9148-e3be6c30e623}">
          <xlrd:rvb i="117"/>
        </ext>
      </extLst>
    </bk>
    <bk>
      <extLst>
        <ext uri="{3e2802c4-a4d2-4d8b-9148-e3be6c30e623}">
          <xlrd:rvb i="118"/>
        </ext>
      </extLst>
    </bk>
    <bk>
      <extLst>
        <ext uri="{3e2802c4-a4d2-4d8b-9148-e3be6c30e623}">
          <xlrd:rvb i="119"/>
        </ext>
      </extLst>
    </bk>
    <bk>
      <extLst>
        <ext uri="{3e2802c4-a4d2-4d8b-9148-e3be6c30e623}">
          <xlrd:rvb i="120"/>
        </ext>
      </extLst>
    </bk>
    <bk>
      <extLst>
        <ext uri="{3e2802c4-a4d2-4d8b-9148-e3be6c30e623}">
          <xlrd:rvb i="121"/>
        </ext>
      </extLst>
    </bk>
    <bk>
      <extLst>
        <ext uri="{3e2802c4-a4d2-4d8b-9148-e3be6c30e623}">
          <xlrd:rvb i="122"/>
        </ext>
      </extLst>
    </bk>
    <bk>
      <extLst>
        <ext uri="{3e2802c4-a4d2-4d8b-9148-e3be6c30e623}">
          <xlrd:rvb i="123"/>
        </ext>
      </extLst>
    </bk>
    <bk>
      <extLst>
        <ext uri="{3e2802c4-a4d2-4d8b-9148-e3be6c30e623}">
          <xlrd:rvb i="124"/>
        </ext>
      </extLst>
    </bk>
    <bk>
      <extLst>
        <ext uri="{3e2802c4-a4d2-4d8b-9148-e3be6c30e623}">
          <xlrd:rvb i="125"/>
        </ext>
      </extLst>
    </bk>
    <bk>
      <extLst>
        <ext uri="{3e2802c4-a4d2-4d8b-9148-e3be6c30e623}">
          <xlrd:rvb i="126"/>
        </ext>
      </extLst>
    </bk>
    <bk>
      <extLst>
        <ext uri="{3e2802c4-a4d2-4d8b-9148-e3be6c30e623}">
          <xlrd:rvb i="127"/>
        </ext>
      </extLst>
    </bk>
    <bk>
      <extLst>
        <ext uri="{3e2802c4-a4d2-4d8b-9148-e3be6c30e623}">
          <xlrd:rvb i="128"/>
        </ext>
      </extLst>
    </bk>
    <bk>
      <extLst>
        <ext uri="{3e2802c4-a4d2-4d8b-9148-e3be6c30e623}">
          <xlrd:rvb i="129"/>
        </ext>
      </extLst>
    </bk>
    <bk>
      <extLst>
        <ext uri="{3e2802c4-a4d2-4d8b-9148-e3be6c30e623}">
          <xlrd:rvb i="130"/>
        </ext>
      </extLst>
    </bk>
    <bk>
      <extLst>
        <ext uri="{3e2802c4-a4d2-4d8b-9148-e3be6c30e623}">
          <xlrd:rvb i="131"/>
        </ext>
      </extLst>
    </bk>
    <bk>
      <extLst>
        <ext uri="{3e2802c4-a4d2-4d8b-9148-e3be6c30e623}">
          <xlrd:rvb i="132"/>
        </ext>
      </extLst>
    </bk>
    <bk>
      <extLst>
        <ext uri="{3e2802c4-a4d2-4d8b-9148-e3be6c30e623}">
          <xlrd:rvb i="133"/>
        </ext>
      </extLst>
    </bk>
    <bk>
      <extLst>
        <ext uri="{3e2802c4-a4d2-4d8b-9148-e3be6c30e623}">
          <xlrd:rvb i="134"/>
        </ext>
      </extLst>
    </bk>
    <bk>
      <extLst>
        <ext uri="{3e2802c4-a4d2-4d8b-9148-e3be6c30e623}">
          <xlrd:rvb i="135"/>
        </ext>
      </extLst>
    </bk>
    <bk>
      <extLst>
        <ext uri="{3e2802c4-a4d2-4d8b-9148-e3be6c30e623}">
          <xlrd:rvb i="136"/>
        </ext>
      </extLst>
    </bk>
    <bk>
      <extLst>
        <ext uri="{3e2802c4-a4d2-4d8b-9148-e3be6c30e623}">
          <xlrd:rvb i="137"/>
        </ext>
      </extLst>
    </bk>
    <bk>
      <extLst>
        <ext uri="{3e2802c4-a4d2-4d8b-9148-e3be6c30e623}">
          <xlrd:rvb i="138"/>
        </ext>
      </extLst>
    </bk>
    <bk>
      <extLst>
        <ext uri="{3e2802c4-a4d2-4d8b-9148-e3be6c30e623}">
          <xlrd:rvb i="139"/>
        </ext>
      </extLst>
    </bk>
    <bk>
      <extLst>
        <ext uri="{3e2802c4-a4d2-4d8b-9148-e3be6c30e623}">
          <xlrd:rvb i="140"/>
        </ext>
      </extLst>
    </bk>
    <bk>
      <extLst>
        <ext uri="{3e2802c4-a4d2-4d8b-9148-e3be6c30e623}">
          <xlrd:rvb i="141"/>
        </ext>
      </extLst>
    </bk>
    <bk>
      <extLst>
        <ext uri="{3e2802c4-a4d2-4d8b-9148-e3be6c30e623}">
          <xlrd:rvb i="142"/>
        </ext>
      </extLst>
    </bk>
    <bk>
      <extLst>
        <ext uri="{3e2802c4-a4d2-4d8b-9148-e3be6c30e623}">
          <xlrd:rvb i="143"/>
        </ext>
      </extLst>
    </bk>
    <bk>
      <extLst>
        <ext uri="{3e2802c4-a4d2-4d8b-9148-e3be6c30e623}">
          <xlrd:rvb i="144"/>
        </ext>
      </extLst>
    </bk>
    <bk>
      <extLst>
        <ext uri="{3e2802c4-a4d2-4d8b-9148-e3be6c30e623}">
          <xlrd:rvb i="145"/>
        </ext>
      </extLst>
    </bk>
    <bk>
      <extLst>
        <ext uri="{3e2802c4-a4d2-4d8b-9148-e3be6c30e623}">
          <xlrd:rvb i="146"/>
        </ext>
      </extLst>
    </bk>
    <bk>
      <extLst>
        <ext uri="{3e2802c4-a4d2-4d8b-9148-e3be6c30e623}">
          <xlrd:rvb i="147"/>
        </ext>
      </extLst>
    </bk>
    <bk>
      <extLst>
        <ext uri="{3e2802c4-a4d2-4d8b-9148-e3be6c30e623}">
          <xlrd:rvb i="148"/>
        </ext>
      </extLst>
    </bk>
    <bk>
      <extLst>
        <ext uri="{3e2802c4-a4d2-4d8b-9148-e3be6c30e623}">
          <xlrd:rvb i="149"/>
        </ext>
      </extLst>
    </bk>
    <bk>
      <extLst>
        <ext uri="{3e2802c4-a4d2-4d8b-9148-e3be6c30e623}">
          <xlrd:rvb i="150"/>
        </ext>
      </extLst>
    </bk>
    <bk>
      <extLst>
        <ext uri="{3e2802c4-a4d2-4d8b-9148-e3be6c30e623}">
          <xlrd:rvb i="151"/>
        </ext>
      </extLst>
    </bk>
    <bk>
      <extLst>
        <ext uri="{3e2802c4-a4d2-4d8b-9148-e3be6c30e623}">
          <xlrd:rvb i="152"/>
        </ext>
      </extLst>
    </bk>
    <bk>
      <extLst>
        <ext uri="{3e2802c4-a4d2-4d8b-9148-e3be6c30e623}">
          <xlrd:rvb i="153"/>
        </ext>
      </extLst>
    </bk>
    <bk>
      <extLst>
        <ext uri="{3e2802c4-a4d2-4d8b-9148-e3be6c30e623}">
          <xlrd:rvb i="154"/>
        </ext>
      </extLst>
    </bk>
    <bk>
      <extLst>
        <ext uri="{3e2802c4-a4d2-4d8b-9148-e3be6c30e623}">
          <xlrd:rvb i="155"/>
        </ext>
      </extLst>
    </bk>
    <bk>
      <extLst>
        <ext uri="{3e2802c4-a4d2-4d8b-9148-e3be6c30e623}">
          <xlrd:rvb i="156"/>
        </ext>
      </extLst>
    </bk>
    <bk>
      <extLst>
        <ext uri="{3e2802c4-a4d2-4d8b-9148-e3be6c30e623}">
          <xlrd:rvb i="157"/>
        </ext>
      </extLst>
    </bk>
    <bk>
      <extLst>
        <ext uri="{3e2802c4-a4d2-4d8b-9148-e3be6c30e623}">
          <xlrd:rvb i="158"/>
        </ext>
      </extLst>
    </bk>
    <bk>
      <extLst>
        <ext uri="{3e2802c4-a4d2-4d8b-9148-e3be6c30e623}">
          <xlrd:rvb i="159"/>
        </ext>
      </extLst>
    </bk>
    <bk>
      <extLst>
        <ext uri="{3e2802c4-a4d2-4d8b-9148-e3be6c30e623}">
          <xlrd:rvb i="160"/>
        </ext>
      </extLst>
    </bk>
    <bk>
      <extLst>
        <ext uri="{3e2802c4-a4d2-4d8b-9148-e3be6c30e623}">
          <xlrd:rvb i="161"/>
        </ext>
      </extLst>
    </bk>
    <bk>
      <extLst>
        <ext uri="{3e2802c4-a4d2-4d8b-9148-e3be6c30e623}">
          <xlrd:rvb i="162"/>
        </ext>
      </extLst>
    </bk>
    <bk>
      <extLst>
        <ext uri="{3e2802c4-a4d2-4d8b-9148-e3be6c30e623}">
          <xlrd:rvb i="163"/>
        </ext>
      </extLst>
    </bk>
    <bk>
      <extLst>
        <ext uri="{3e2802c4-a4d2-4d8b-9148-e3be6c30e623}">
          <xlrd:rvb i="164"/>
        </ext>
      </extLst>
    </bk>
    <bk>
      <extLst>
        <ext uri="{3e2802c4-a4d2-4d8b-9148-e3be6c30e623}">
          <xlrd:rvb i="165"/>
        </ext>
      </extLst>
    </bk>
    <bk>
      <extLst>
        <ext uri="{3e2802c4-a4d2-4d8b-9148-e3be6c30e623}">
          <xlrd:rvb i="166"/>
        </ext>
      </extLst>
    </bk>
    <bk>
      <extLst>
        <ext uri="{3e2802c4-a4d2-4d8b-9148-e3be6c30e623}">
          <xlrd:rvb i="167"/>
        </ext>
      </extLst>
    </bk>
    <bk>
      <extLst>
        <ext uri="{3e2802c4-a4d2-4d8b-9148-e3be6c30e623}">
          <xlrd:rvb i="168"/>
        </ext>
      </extLst>
    </bk>
    <bk>
      <extLst>
        <ext uri="{3e2802c4-a4d2-4d8b-9148-e3be6c30e623}">
          <xlrd:rvb i="169"/>
        </ext>
      </extLst>
    </bk>
    <bk>
      <extLst>
        <ext uri="{3e2802c4-a4d2-4d8b-9148-e3be6c30e623}">
          <xlrd:rvb i="170"/>
        </ext>
      </extLst>
    </bk>
    <bk>
      <extLst>
        <ext uri="{3e2802c4-a4d2-4d8b-9148-e3be6c30e623}">
          <xlrd:rvb i="171"/>
        </ext>
      </extLst>
    </bk>
    <bk>
      <extLst>
        <ext uri="{3e2802c4-a4d2-4d8b-9148-e3be6c30e623}">
          <xlrd:rvb i="172"/>
        </ext>
      </extLst>
    </bk>
    <bk>
      <extLst>
        <ext uri="{3e2802c4-a4d2-4d8b-9148-e3be6c30e623}">
          <xlrd:rvb i="173"/>
        </ext>
      </extLst>
    </bk>
    <bk>
      <extLst>
        <ext uri="{3e2802c4-a4d2-4d8b-9148-e3be6c30e623}">
          <xlrd:rvb i="174"/>
        </ext>
      </extLst>
    </bk>
    <bk>
      <extLst>
        <ext uri="{3e2802c4-a4d2-4d8b-9148-e3be6c30e623}">
          <xlrd:rvb i="175"/>
        </ext>
      </extLst>
    </bk>
    <bk>
      <extLst>
        <ext uri="{3e2802c4-a4d2-4d8b-9148-e3be6c30e623}">
          <xlrd:rvb i="176"/>
        </ext>
      </extLst>
    </bk>
    <bk>
      <extLst>
        <ext uri="{3e2802c4-a4d2-4d8b-9148-e3be6c30e623}">
          <xlrd:rvb i="177"/>
        </ext>
      </extLst>
    </bk>
    <bk>
      <extLst>
        <ext uri="{3e2802c4-a4d2-4d8b-9148-e3be6c30e623}">
          <xlrd:rvb i="178"/>
        </ext>
      </extLst>
    </bk>
    <bk>
      <extLst>
        <ext uri="{3e2802c4-a4d2-4d8b-9148-e3be6c30e623}">
          <xlrd:rvb i="179"/>
        </ext>
      </extLst>
    </bk>
    <bk>
      <extLst>
        <ext uri="{3e2802c4-a4d2-4d8b-9148-e3be6c30e623}">
          <xlrd:rvb i="180"/>
        </ext>
      </extLst>
    </bk>
    <bk>
      <extLst>
        <ext uri="{3e2802c4-a4d2-4d8b-9148-e3be6c30e623}">
          <xlrd:rvb i="181"/>
        </ext>
      </extLst>
    </bk>
    <bk>
      <extLst>
        <ext uri="{3e2802c4-a4d2-4d8b-9148-e3be6c30e623}">
          <xlrd:rvb i="182"/>
        </ext>
      </extLst>
    </bk>
    <bk>
      <extLst>
        <ext uri="{3e2802c4-a4d2-4d8b-9148-e3be6c30e623}">
          <xlrd:rvb i="183"/>
        </ext>
      </extLst>
    </bk>
    <bk>
      <extLst>
        <ext uri="{3e2802c4-a4d2-4d8b-9148-e3be6c30e623}">
          <xlrd:rvb i="184"/>
        </ext>
      </extLst>
    </bk>
    <bk>
      <extLst>
        <ext uri="{3e2802c4-a4d2-4d8b-9148-e3be6c30e623}">
          <xlrd:rvb i="185"/>
        </ext>
      </extLst>
    </bk>
    <bk>
      <extLst>
        <ext uri="{3e2802c4-a4d2-4d8b-9148-e3be6c30e623}">
          <xlrd:rvb i="186"/>
        </ext>
      </extLst>
    </bk>
    <bk>
      <extLst>
        <ext uri="{3e2802c4-a4d2-4d8b-9148-e3be6c30e623}">
          <xlrd:rvb i="187"/>
        </ext>
      </extLst>
    </bk>
    <bk>
      <extLst>
        <ext uri="{3e2802c4-a4d2-4d8b-9148-e3be6c30e623}">
          <xlrd:rvb i="188"/>
        </ext>
      </extLst>
    </bk>
    <bk>
      <extLst>
        <ext uri="{3e2802c4-a4d2-4d8b-9148-e3be6c30e623}">
          <xlrd:rvb i="189"/>
        </ext>
      </extLst>
    </bk>
  </futureMetadata>
  <cellMetadata count="1">
    <bk>
      <rc t="1" v="0"/>
    </bk>
  </cellMetadata>
  <valueMetadata count="188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  <bk>
      <rc t="2" v="21"/>
    </bk>
    <bk>
      <rc t="2" v="22"/>
    </bk>
    <bk>
      <rc t="2" v="23"/>
    </bk>
    <bk>
      <rc t="2" v="24"/>
    </bk>
    <bk>
      <rc t="2" v="25"/>
    </bk>
    <bk>
      <rc t="2" v="26"/>
    </bk>
    <bk>
      <rc t="2" v="27"/>
    </bk>
    <bk>
      <rc t="2" v="28"/>
    </bk>
    <bk>
      <rc t="2" v="29"/>
    </bk>
    <bk>
      <rc t="2" v="30"/>
    </bk>
    <bk>
      <rc t="2" v="31"/>
    </bk>
    <bk>
      <rc t="2" v="32"/>
    </bk>
    <bk>
      <rc t="2" v="33"/>
    </bk>
    <bk>
      <rc t="2" v="34"/>
    </bk>
    <bk>
      <rc t="2" v="35"/>
    </bk>
    <bk>
      <rc t="2" v="36"/>
    </bk>
    <bk>
      <rc t="2" v="37"/>
    </bk>
    <bk>
      <rc t="2" v="38"/>
    </bk>
    <bk>
      <rc t="2" v="39"/>
    </bk>
    <bk>
      <rc t="2" v="40"/>
    </bk>
    <bk>
      <rc t="2" v="41"/>
    </bk>
    <bk>
      <rc t="2" v="42"/>
    </bk>
    <bk>
      <rc t="2" v="43"/>
    </bk>
    <bk>
      <rc t="2" v="44"/>
    </bk>
    <bk>
      <rc t="2" v="45"/>
    </bk>
    <bk>
      <rc t="2" v="46"/>
    </bk>
    <bk>
      <rc t="2" v="47"/>
    </bk>
    <bk>
      <rc t="2" v="48"/>
    </bk>
    <bk>
      <rc t="2" v="49"/>
    </bk>
    <bk>
      <rc t="2" v="50"/>
    </bk>
    <bk>
      <rc t="2" v="51"/>
    </bk>
    <bk>
      <rc t="2" v="52"/>
    </bk>
    <bk>
      <rc t="2" v="53"/>
    </bk>
    <bk>
      <rc t="2" v="54"/>
    </bk>
    <bk>
      <rc t="2" v="55"/>
    </bk>
    <bk>
      <rc t="2" v="56"/>
    </bk>
    <bk>
      <rc t="2" v="57"/>
    </bk>
    <bk>
      <rc t="2" v="58"/>
    </bk>
    <bk>
      <rc t="2" v="59"/>
    </bk>
    <bk>
      <rc t="2" v="60"/>
    </bk>
    <bk>
      <rc t="2" v="61"/>
    </bk>
    <bk>
      <rc t="2" v="62"/>
    </bk>
    <bk>
      <rc t="2" v="63"/>
    </bk>
    <bk>
      <rc t="2" v="64"/>
    </bk>
    <bk>
      <rc t="2" v="65"/>
    </bk>
    <bk>
      <rc t="2" v="66"/>
    </bk>
    <bk>
      <rc t="2" v="67"/>
    </bk>
    <bk>
      <rc t="2" v="68"/>
    </bk>
    <bk>
      <rc t="2" v="69"/>
    </bk>
    <bk>
      <rc t="2" v="70"/>
    </bk>
    <bk>
      <rc t="2" v="71"/>
    </bk>
    <bk>
      <rc t="2" v="72"/>
    </bk>
    <bk>
      <rc t="2" v="73"/>
    </bk>
    <bk>
      <rc t="2" v="74"/>
    </bk>
    <bk>
      <rc t="2" v="75"/>
    </bk>
    <bk>
      <rc t="2" v="76"/>
    </bk>
    <bk>
      <rc t="2" v="77"/>
    </bk>
    <bk>
      <rc t="2" v="78"/>
    </bk>
    <bk>
      <rc t="2" v="79"/>
    </bk>
    <bk>
      <rc t="2" v="80"/>
    </bk>
    <bk>
      <rc t="2" v="81"/>
    </bk>
    <bk>
      <rc t="2" v="82"/>
    </bk>
    <bk>
      <rc t="2" v="83"/>
    </bk>
    <bk>
      <rc t="2" v="84"/>
    </bk>
    <bk>
      <rc t="2" v="85"/>
    </bk>
    <bk>
      <rc t="2" v="86"/>
    </bk>
    <bk>
      <rc t="2" v="87"/>
    </bk>
    <bk>
      <rc t="2" v="88"/>
    </bk>
    <bk>
      <rc t="2" v="89"/>
    </bk>
    <bk>
      <rc t="2" v="90"/>
    </bk>
    <bk>
      <rc t="2" v="91"/>
    </bk>
    <bk>
      <rc t="2" v="92"/>
    </bk>
    <bk>
      <rc t="2" v="93"/>
    </bk>
    <bk>
      <rc t="2" v="94"/>
    </bk>
    <bk>
      <rc t="2" v="95"/>
    </bk>
    <bk>
      <rc t="2" v="96"/>
    </bk>
    <bk>
      <rc t="2" v="97"/>
    </bk>
    <bk>
      <rc t="2" v="98"/>
    </bk>
    <bk>
      <rc t="2" v="99"/>
    </bk>
    <bk>
      <rc t="2" v="100"/>
    </bk>
    <bk>
      <rc t="2" v="101"/>
    </bk>
    <bk>
      <rc t="2" v="102"/>
    </bk>
    <bk>
      <rc t="2" v="103"/>
    </bk>
    <bk>
      <rc t="2" v="104"/>
    </bk>
    <bk>
      <rc t="2" v="105"/>
    </bk>
    <bk>
      <rc t="2" v="106"/>
    </bk>
    <bk>
      <rc t="2" v="107"/>
    </bk>
    <bk>
      <rc t="2" v="108"/>
    </bk>
    <bk>
      <rc t="2" v="109"/>
    </bk>
    <bk>
      <rc t="2" v="110"/>
    </bk>
    <bk>
      <rc t="2" v="111"/>
    </bk>
    <bk>
      <rc t="2" v="112"/>
    </bk>
    <bk>
      <rc t="2" v="113"/>
    </bk>
    <bk>
      <rc t="2" v="114"/>
    </bk>
    <bk>
      <rc t="2" v="115"/>
    </bk>
    <bk>
      <rc t="2" v="116"/>
    </bk>
    <bk>
      <rc t="2" v="117"/>
    </bk>
    <bk>
      <rc t="2" v="118"/>
    </bk>
    <bk>
      <rc t="2" v="119"/>
    </bk>
    <bk>
      <rc t="2" v="120"/>
    </bk>
    <bk>
      <rc t="2" v="121"/>
    </bk>
    <bk>
      <rc t="2" v="122"/>
    </bk>
    <bk>
      <rc t="2" v="123"/>
    </bk>
    <bk>
      <rc t="2" v="124"/>
    </bk>
    <bk>
      <rc t="2" v="125"/>
    </bk>
    <bk>
      <rc t="2" v="126"/>
    </bk>
    <bk>
      <rc t="2" v="127"/>
    </bk>
    <bk>
      <rc t="2" v="128"/>
    </bk>
    <bk>
      <rc t="2" v="129"/>
    </bk>
    <bk>
      <rc t="2" v="130"/>
    </bk>
    <bk>
      <rc t="2" v="131"/>
    </bk>
    <bk>
      <rc t="2" v="132"/>
    </bk>
    <bk>
      <rc t="2" v="133"/>
    </bk>
    <bk>
      <rc t="2" v="134"/>
    </bk>
    <bk>
      <rc t="2" v="135"/>
    </bk>
    <bk>
      <rc t="2" v="136"/>
    </bk>
    <bk>
      <rc t="2" v="137"/>
    </bk>
    <bk>
      <rc t="2" v="138"/>
    </bk>
    <bk>
      <rc t="2" v="139"/>
    </bk>
    <bk>
      <rc t="2" v="140"/>
    </bk>
    <bk>
      <rc t="2" v="141"/>
    </bk>
    <bk>
      <rc t="2" v="142"/>
    </bk>
    <bk>
      <rc t="2" v="143"/>
    </bk>
    <bk>
      <rc t="2" v="144"/>
    </bk>
    <bk>
      <rc t="2" v="145"/>
    </bk>
    <bk>
      <rc t="2" v="146"/>
    </bk>
    <bk>
      <rc t="2" v="147"/>
    </bk>
    <bk>
      <rc t="2" v="148"/>
    </bk>
    <bk>
      <rc t="2" v="149"/>
    </bk>
    <bk>
      <rc t="2" v="150"/>
    </bk>
    <bk>
      <rc t="2" v="151"/>
    </bk>
    <bk>
      <rc t="2" v="152"/>
    </bk>
    <bk>
      <rc t="2" v="153"/>
    </bk>
    <bk>
      <rc t="2" v="154"/>
    </bk>
    <bk>
      <rc t="2" v="155"/>
    </bk>
    <bk>
      <rc t="2" v="156"/>
    </bk>
    <bk>
      <rc t="2" v="157"/>
    </bk>
    <bk>
      <rc t="2" v="158"/>
    </bk>
    <bk>
      <rc t="2" v="159"/>
    </bk>
    <bk>
      <rc t="2" v="160"/>
    </bk>
    <bk>
      <rc t="2" v="161"/>
    </bk>
    <bk>
      <rc t="2" v="162"/>
    </bk>
    <bk>
      <rc t="2" v="163"/>
    </bk>
    <bk>
      <rc t="2" v="164"/>
    </bk>
    <bk>
      <rc t="2" v="165"/>
    </bk>
    <bk>
      <rc t="2" v="166"/>
    </bk>
    <bk>
      <rc t="2" v="167"/>
    </bk>
    <bk>
      <rc t="2" v="168"/>
    </bk>
    <bk>
      <rc t="2" v="169"/>
    </bk>
    <bk>
      <rc t="2" v="170"/>
    </bk>
    <bk>
      <rc t="2" v="171"/>
    </bk>
    <bk>
      <rc t="2" v="172"/>
    </bk>
    <bk>
      <rc t="2" v="173"/>
    </bk>
    <bk>
      <rc t="2" v="174"/>
    </bk>
    <bk>
      <rc t="2" v="175"/>
    </bk>
    <bk>
      <rc t="2" v="176"/>
    </bk>
    <bk>
      <rc t="2" v="177"/>
    </bk>
    <bk>
      <rc t="2" v="178"/>
    </bk>
    <bk>
      <rc t="2" v="179"/>
    </bk>
    <bk>
      <rc t="2" v="180"/>
    </bk>
    <bk>
      <rc t="2" v="181"/>
    </bk>
    <bk>
      <rc t="2" v="182"/>
    </bk>
    <bk>
      <rc t="2" v="183"/>
    </bk>
    <bk>
      <rc t="2" v="184"/>
    </bk>
    <bk>
      <rc t="2" v="185"/>
    </bk>
    <bk>
      <rc t="2" v="186"/>
    </bk>
    <bk>
      <rc t="2" v="187"/>
    </bk>
  </valueMetadata>
</metadata>
</file>

<file path=xl/sharedStrings.xml><?xml version="1.0" encoding="utf-8"?>
<sst xmlns="http://schemas.openxmlformats.org/spreadsheetml/2006/main" count="17" uniqueCount="17">
  <si>
    <t>S&amp;P500</t>
  </si>
  <si>
    <t>index</t>
  </si>
  <si>
    <t>price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</si>
  <si>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</si>
  <si>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</si>
  <si>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</si>
  <si>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</si>
  <si>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</si>
  <si>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</si>
  <si>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</si>
  <si>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</si>
  <si>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</si>
  <si>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</si>
  <si>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</si>
  <si>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</si>
  <si>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Average</t>
  </si>
  <si>
    <t>Average ex. 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</si>
</sst>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\ %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Array" Target="richData/rdarray.xml"/><Relationship Id="rId13" Type="http://schemas.openxmlformats.org/officeDocument/2006/relationships/calcChain" Target="calcChain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12" Type="http://schemas.microsoft.com/office/2017/06/relationships/rdRichValueTypes" Target="richData/rdRichValueTyp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microsoft.com/office/2017/06/relationships/rdSupportingPropertyBag" Target="richData/rdsupportingpropertybag.xml"/><Relationship Id="rId5" Type="http://schemas.openxmlformats.org/officeDocument/2006/relationships/sheetMetadata" Target="metadata.xml"/><Relationship Id="rId10" Type="http://schemas.microsoft.com/office/2017/06/relationships/rdSupportingPropertyBagStructure" Target="richData/rdsupportingpropertybagstructure.xml"/><Relationship Id="rId4" Type="http://schemas.openxmlformats.org/officeDocument/2006/relationships/sharedStrings" Target="sharedStrings.xml"/><Relationship Id="rId9" Type="http://schemas.microsoft.com/office/2017/06/relationships/richStyles" Target="richData/rich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b-NO"/>
              <a:t>S&amp;P500 avkastning i valgår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Sheet1!$BC$5</c:f>
              <c:strCache>
                <c:ptCount val="1"/>
                <c:pt idx="0">
                  <c:v>1996</c:v>
                </c:pt>
              </c:strCache>
            </c:strRef>
          </c:tx>
          <c:spPr>
            <a:ln w="349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Sheet1!$CA$6:$CA$17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Sheet1!$BE$6:$BE$17</c:f>
              <c:numCache>
                <c:formatCode>0.0\ %</c:formatCode>
                <c:ptCount val="12"/>
                <c:pt idx="0">
                  <c:v>0</c:v>
                </c:pt>
                <c:pt idx="1">
                  <c:v>3.1897901586099842E-3</c:v>
                </c:pt>
                <c:pt idx="2">
                  <c:v>1.5950521344580748E-2</c:v>
                </c:pt>
                <c:pt idx="3">
                  <c:v>2.6993069156095784E-2</c:v>
                </c:pt>
                <c:pt idx="4">
                  <c:v>5.030633607604007E-2</c:v>
                </c:pt>
                <c:pt idx="5">
                  <c:v>5.398770886372195E-2</c:v>
                </c:pt>
                <c:pt idx="6">
                  <c:v>6.6261569075216631E-3</c:v>
                </c:pt>
                <c:pt idx="7">
                  <c:v>2.6011474449483041E-2</c:v>
                </c:pt>
                <c:pt idx="8">
                  <c:v>7.779098786120775E-2</c:v>
                </c:pt>
                <c:pt idx="9">
                  <c:v>0.11263838522173875</c:v>
                </c:pt>
                <c:pt idx="10">
                  <c:v>0.19386416928032668</c:v>
                </c:pt>
                <c:pt idx="11">
                  <c:v>0.15975493113916861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682-4D96-B081-6D14B9BFA050}"/>
            </c:ext>
          </c:extLst>
        </c:ser>
        <c:ser>
          <c:idx val="1"/>
          <c:order val="1"/>
          <c:tx>
            <c:strRef>
              <c:f>Sheet1!$BF$5</c:f>
              <c:strCache>
                <c:ptCount val="1"/>
                <c:pt idx="0">
                  <c:v>2000</c:v>
                </c:pt>
              </c:strCache>
            </c:strRef>
          </c:tx>
          <c:spPr>
            <a:ln w="34925" cap="rnd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Sheet1!$CA$6:$CA$17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Sheet1!$BH$6:$BH$17</c:f>
              <c:numCache>
                <c:formatCode>0.0\ %</c:formatCode>
                <c:ptCount val="12"/>
                <c:pt idx="0">
                  <c:v>0</c:v>
                </c:pt>
                <c:pt idx="1">
                  <c:v>-1.5226153157187672E-2</c:v>
                </c:pt>
                <c:pt idx="2">
                  <c:v>7.7474249888042968E-2</c:v>
                </c:pt>
                <c:pt idx="3">
                  <c:v>3.9633139274518392E-2</c:v>
                </c:pt>
                <c:pt idx="4">
                  <c:v>2.3287057769816322E-2</c:v>
                </c:pt>
                <c:pt idx="5">
                  <c:v>4.0976623376623111E-2</c:v>
                </c:pt>
                <c:pt idx="6">
                  <c:v>2.4630541871921041E-2</c:v>
                </c:pt>
                <c:pt idx="7">
                  <c:v>9.1581191222570357E-2</c:v>
                </c:pt>
                <c:pt idx="8">
                  <c:v>2.9108822212270402E-2</c:v>
                </c:pt>
                <c:pt idx="9">
                  <c:v>2.4294491715181277E-2</c:v>
                </c:pt>
                <c:pt idx="10">
                  <c:v>-5.2171607702642397E-2</c:v>
                </c:pt>
                <c:pt idx="11">
                  <c:v>-6.0008956560680837E-2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682-4D96-B081-6D14B9BFA050}"/>
            </c:ext>
          </c:extLst>
        </c:ser>
        <c:ser>
          <c:idx val="2"/>
          <c:order val="2"/>
          <c:tx>
            <c:strRef>
              <c:f>Sheet1!$BI$5</c:f>
              <c:strCache>
                <c:ptCount val="1"/>
                <c:pt idx="0">
                  <c:v>2004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Sheet1!$CA$6:$CA$17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Sheet1!$BK$6:$BK$17</c:f>
              <c:numCache>
                <c:formatCode>0.0\ %</c:formatCode>
                <c:ptCount val="12"/>
                <c:pt idx="0">
                  <c:v>0</c:v>
                </c:pt>
                <c:pt idx="1">
                  <c:v>1.3570673246386944E-2</c:v>
                </c:pt>
                <c:pt idx="2">
                  <c:v>-3.3486076841734436E-3</c:v>
                </c:pt>
                <c:pt idx="3">
                  <c:v>-2.2206556221360585E-2</c:v>
                </c:pt>
                <c:pt idx="4">
                  <c:v>-5.4635178004934781E-3</c:v>
                </c:pt>
                <c:pt idx="5">
                  <c:v>9.252731758900179E-3</c:v>
                </c:pt>
                <c:pt idx="6">
                  <c:v>-2.3264011279520602E-2</c:v>
                </c:pt>
                <c:pt idx="7">
                  <c:v>-2.088473739866048E-2</c:v>
                </c:pt>
                <c:pt idx="8">
                  <c:v>-1.5156855833627025E-2</c:v>
                </c:pt>
                <c:pt idx="9">
                  <c:v>-2.467395135706707E-3</c:v>
                </c:pt>
                <c:pt idx="10">
                  <c:v>3.8861473387381107E-2</c:v>
                </c:pt>
                <c:pt idx="11">
                  <c:v>6.512160733168848E-2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682-4D96-B081-6D14B9BFA050}"/>
            </c:ext>
          </c:extLst>
        </c:ser>
        <c:ser>
          <c:idx val="3"/>
          <c:order val="3"/>
          <c:tx>
            <c:strRef>
              <c:f>Sheet1!$BL$5</c:f>
              <c:strCache>
                <c:ptCount val="1"/>
                <c:pt idx="0">
                  <c:v>2008</c:v>
                </c:pt>
              </c:strCache>
            </c:strRef>
          </c:tx>
          <c:spPr>
            <a:ln w="34925" cap="rnd">
              <a:solidFill>
                <a:schemeClr val="accent6">
                  <a:lumMod val="60000"/>
                </a:schemeClr>
              </a:solidFill>
              <a:round/>
            </a:ln>
            <a:effectLst>
              <a:glow rad="12700">
                <a:schemeClr val="accent1">
                  <a:alpha val="98000"/>
                </a:schemeClr>
              </a:glow>
              <a:softEdge rad="12700"/>
            </a:effectLst>
          </c:spPr>
          <c:marker>
            <c:symbol val="none"/>
          </c:marker>
          <c:cat>
            <c:strRef>
              <c:f>Sheet1!$CA$6:$CA$17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Sheet1!$BN$6:$BN$17</c:f>
              <c:numCache>
                <c:formatCode>0.0\ %</c:formatCode>
                <c:ptCount val="12"/>
                <c:pt idx="0">
                  <c:v>0</c:v>
                </c:pt>
                <c:pt idx="1">
                  <c:v>-2.5842614835844935E-2</c:v>
                </c:pt>
                <c:pt idx="2">
                  <c:v>-3.9309892989735862E-2</c:v>
                </c:pt>
                <c:pt idx="3">
                  <c:v>6.4788527334931345E-3</c:v>
                </c:pt>
                <c:pt idx="4">
                  <c:v>2.1693237242483399E-2</c:v>
                </c:pt>
                <c:pt idx="5">
                  <c:v>-6.8355536143263063E-2</c:v>
                </c:pt>
                <c:pt idx="6">
                  <c:v>-7.6727087428114182E-2</c:v>
                </c:pt>
                <c:pt idx="7">
                  <c:v>-6.2459052194802744E-2</c:v>
                </c:pt>
                <c:pt idx="8">
                  <c:v>-0.1556380578001022</c:v>
                </c:pt>
                <c:pt idx="9">
                  <c:v>-0.29511538181553498</c:v>
                </c:pt>
                <c:pt idx="10">
                  <c:v>-0.34417995195457551</c:v>
                </c:pt>
                <c:pt idx="11">
                  <c:v>-0.34308801048263848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682-4D96-B081-6D14B9BFA050}"/>
            </c:ext>
          </c:extLst>
        </c:ser>
        <c:ser>
          <c:idx val="4"/>
          <c:order val="4"/>
          <c:tx>
            <c:strRef>
              <c:f>Sheet1!$BO$5</c:f>
              <c:strCache>
                <c:ptCount val="1"/>
                <c:pt idx="0">
                  <c:v>2012</c:v>
                </c:pt>
              </c:strCache>
            </c:strRef>
          </c:tx>
          <c:spPr>
            <a:ln w="34925" cap="rnd">
              <a:solidFill>
                <a:schemeClr val="accent5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Sheet1!$CA$6:$CA$17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Sheet1!$BQ$6:$BQ$17</c:f>
              <c:numCache>
                <c:formatCode>0.0\ %</c:formatCode>
                <c:ptCount val="12"/>
                <c:pt idx="0">
                  <c:v>0</c:v>
                </c:pt>
                <c:pt idx="1">
                  <c:v>4.3405421870240657E-2</c:v>
                </c:pt>
                <c:pt idx="2">
                  <c:v>7.2266219920803954E-2</c:v>
                </c:pt>
                <c:pt idx="3">
                  <c:v>6.5108132805360874E-2</c:v>
                </c:pt>
                <c:pt idx="4">
                  <c:v>1.1422479439535671E-3</c:v>
                </c:pt>
                <c:pt idx="5">
                  <c:v>3.6437709412122876E-2</c:v>
                </c:pt>
                <c:pt idx="6">
                  <c:v>4.8659762412427643E-2</c:v>
                </c:pt>
                <c:pt idx="7">
                  <c:v>7.4931465123362795E-2</c:v>
                </c:pt>
                <c:pt idx="8">
                  <c:v>9.6329576606762224E-2</c:v>
                </c:pt>
                <c:pt idx="9">
                  <c:v>7.6378312519037594E-2</c:v>
                </c:pt>
                <c:pt idx="10">
                  <c:v>8.2508376484922374E-2</c:v>
                </c:pt>
                <c:pt idx="11">
                  <c:v>8.4450197989643483E-2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682-4D96-B081-6D14B9BFA050}"/>
            </c:ext>
          </c:extLst>
        </c:ser>
        <c:ser>
          <c:idx val="5"/>
          <c:order val="5"/>
          <c:tx>
            <c:strRef>
              <c:f>Sheet1!$BR$5</c:f>
              <c:strCache>
                <c:ptCount val="1"/>
                <c:pt idx="0">
                  <c:v>2016</c:v>
                </c:pt>
              </c:strCache>
            </c:strRef>
          </c:tx>
          <c:spPr>
            <a:ln w="34925" cap="rnd">
              <a:solidFill>
                <a:schemeClr val="accent4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Sheet1!$CA$6:$CA$17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Sheet1!$BT$6:$BT$17</c:f>
              <c:numCache>
                <c:formatCode>0.0\ %</c:formatCode>
                <c:ptCount val="12"/>
                <c:pt idx="0">
                  <c:v>0</c:v>
                </c:pt>
                <c:pt idx="1">
                  <c:v>-8.3006058203349831E-4</c:v>
                </c:pt>
                <c:pt idx="2">
                  <c:v>6.0908276240857928E-2</c:v>
                </c:pt>
                <c:pt idx="3">
                  <c:v>6.5093681215439902E-2</c:v>
                </c:pt>
                <c:pt idx="4">
                  <c:v>8.3208411280564443E-2</c:v>
                </c:pt>
                <c:pt idx="5">
                  <c:v>8.1324256352441004E-2</c:v>
                </c:pt>
                <c:pt idx="6">
                  <c:v>0.12078826847710689</c:v>
                </c:pt>
                <c:pt idx="7">
                  <c:v>0.12213040623412619</c:v>
                </c:pt>
                <c:pt idx="8">
                  <c:v>0.11655537247419945</c:v>
                </c:pt>
                <c:pt idx="9">
                  <c:v>9.7197616363343009E-2</c:v>
                </c:pt>
                <c:pt idx="10">
                  <c:v>0.13761661112281121</c:v>
                </c:pt>
                <c:pt idx="11">
                  <c:v>0.15387712625593064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682-4D96-B081-6D14B9BFA050}"/>
            </c:ext>
          </c:extLst>
        </c:ser>
        <c:ser>
          <c:idx val="6"/>
          <c:order val="6"/>
          <c:tx>
            <c:strRef>
              <c:f>Sheet1!$BX$5</c:f>
              <c:strCache>
                <c:ptCount val="1"/>
                <c:pt idx="0">
                  <c:v>2024</c:v>
                </c:pt>
              </c:strCache>
            </c:strRef>
          </c:tx>
          <c:spPr>
            <a:ln w="3492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Sheet1!$CA$6:$CA$17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Sheet1!$BZ$6:$BZ$13</c:f>
              <c:numCache>
                <c:formatCode>0.0\ %</c:formatCode>
                <c:ptCount val="8"/>
                <c:pt idx="0">
                  <c:v>0</c:v>
                </c:pt>
                <c:pt idx="1">
                  <c:v>5.2186878727634278E-2</c:v>
                </c:pt>
                <c:pt idx="2">
                  <c:v>8.3229787939032684E-2</c:v>
                </c:pt>
                <c:pt idx="3">
                  <c:v>3.9554340622929285E-2</c:v>
                </c:pt>
                <c:pt idx="4">
                  <c:v>9.2134691848906547E-2</c:v>
                </c:pt>
                <c:pt idx="5">
                  <c:v>0.12702948972829708</c:v>
                </c:pt>
                <c:pt idx="6">
                  <c:v>0.14067677269715051</c:v>
                </c:pt>
                <c:pt idx="7">
                  <c:v>0.15890076209410231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682-4D96-B081-6D14B9BFA050}"/>
            </c:ext>
          </c:extLst>
        </c:ser>
        <c:ser>
          <c:idx val="7"/>
          <c:order val="7"/>
          <c:tx>
            <c:strRef>
              <c:f>Sheet1!$CB$5</c:f>
              <c:strCache>
                <c:ptCount val="1"/>
                <c:pt idx="0">
                  <c:v>Average</c:v>
                </c:pt>
              </c:strCache>
            </c:strRef>
          </c:tx>
          <c:spPr>
            <a:ln w="3492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Sheet1!$CB$6:$CB$17</c:f>
              <c:numCache>
                <c:formatCode>#,##0.00</c:formatCode>
                <c:ptCount val="12"/>
                <c:pt idx="0">
                  <c:v>0</c:v>
                </c:pt>
                <c:pt idx="1">
                  <c:v>-1.0889780852003511E-3</c:v>
                </c:pt>
                <c:pt idx="2">
                  <c:v>8.5385193137769433E-3</c:v>
                </c:pt>
                <c:pt idx="3">
                  <c:v>1.544044059800033E-2</c:v>
                </c:pt>
                <c:pt idx="4">
                  <c:v>2.6524345817514533E-2</c:v>
                </c:pt>
                <c:pt idx="5">
                  <c:v>2.9887049829369058E-2</c:v>
                </c:pt>
                <c:pt idx="6">
                  <c:v>3.203483300012698E-2</c:v>
                </c:pt>
                <c:pt idx="7">
                  <c:v>5.9491945482681607E-2</c:v>
                </c:pt>
                <c:pt idx="8">
                  <c:v>2.7127672715532607E-2</c:v>
                </c:pt>
                <c:pt idx="9">
                  <c:v>3.982350448122245E-3</c:v>
                </c:pt>
                <c:pt idx="10">
                  <c:v>2.5978946849843459E-2</c:v>
                </c:pt>
                <c:pt idx="11">
                  <c:v>3.1742761918782891E-2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682-4D96-B081-6D14B9BFA050}"/>
            </c:ext>
          </c:extLst>
        </c:ser>
        <c:ser>
          <c:idx val="8"/>
          <c:order val="8"/>
          <c:tx>
            <c:strRef>
              <c:f>Sheet1!$CC$5</c:f>
              <c:strCache>
                <c:ptCount val="1"/>
                <c:pt idx="0">
                  <c:v>Average ex. 2008</c:v>
                </c:pt>
              </c:strCache>
            </c:strRef>
          </c:tx>
          <c:spPr>
            <a:ln w="3492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Sheet1!$CC$6:$CC$17</c:f>
              <c:numCache>
                <c:formatCode>#,##0.00</c:formatCode>
                <c:ptCount val="12"/>
                <c:pt idx="0">
                  <c:v>0</c:v>
                </c:pt>
                <c:pt idx="1">
                  <c:v>2.4472557363203035E-3</c:v>
                </c:pt>
                <c:pt idx="2">
                  <c:v>1.5374006785707344E-2</c:v>
                </c:pt>
                <c:pt idx="3">
                  <c:v>1.6720667435787071E-2</c:v>
                </c:pt>
                <c:pt idx="4">
                  <c:v>2.7214504185376125E-2</c:v>
                </c:pt>
                <c:pt idx="5">
                  <c:v>4.3921704968316502E-2</c:v>
                </c:pt>
                <c:pt idx="6">
                  <c:v>4.7572250204161434E-2</c:v>
                </c:pt>
                <c:pt idx="7">
                  <c:v>7.6913516579465088E-2</c:v>
                </c:pt>
                <c:pt idx="8">
                  <c:v>5.7588627801471746E-2</c:v>
                </c:pt>
                <c:pt idx="9">
                  <c:v>5.3831972492065117E-2</c:v>
                </c:pt>
                <c:pt idx="10">
                  <c:v>8.7672096650579956E-2</c:v>
                </c:pt>
                <c:pt idx="11">
                  <c:v>9.4214557319019787E-2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6682-4D96-B081-6D14B9BFA0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68370687"/>
        <c:axId val="768368287"/>
      </c:lineChart>
      <c:dateAx>
        <c:axId val="76837068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noFill/>
          <a:ln w="12700" cap="flat" cmpd="sng" algn="ctr">
            <a:noFill/>
            <a:round/>
          </a:ln>
          <a:effectLst/>
        </c:spPr>
        <c:txPr>
          <a:bodyPr rot="0" spcFirstLastPara="1" vertOverflow="ellipsis" vert="horz" wrap="square" anchor="t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768368287"/>
        <c:crosses val="autoZero"/>
        <c:auto val="0"/>
        <c:lblOffset val="0"/>
        <c:baseTimeUnit val="days"/>
      </c:dateAx>
      <c:valAx>
        <c:axId val="768368287"/>
        <c:scaling>
          <c:orientation val="minMax"/>
          <c:max val="0.2"/>
          <c:min val="-0.4"/>
        </c:scaling>
        <c:delete val="0"/>
        <c:axPos val="l"/>
        <c:numFmt formatCode="0.0\ 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b-NO"/>
          </a:p>
        </c:txPr>
        <c:crossAx val="7683706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9.7330094522963262E-2"/>
          <c:y val="0.59154041128098078"/>
          <c:w val="0.38173396095901435"/>
          <c:h val="0.27710736535517339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b-N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b-N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54</xdr:col>
      <xdr:colOff>100012</xdr:colOff>
      <xdr:row>18</xdr:row>
      <xdr:rowOff>38099</xdr:rowOff>
    </xdr:from>
    <xdr:to>
      <xdr:col>64</xdr:col>
      <xdr:colOff>532086</xdr:colOff>
      <xdr:row>36</xdr:row>
      <xdr:rowOff>183930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BCA5B8E-FD2F-20BC-221B-AF636CE9CA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array.xml><?xml version="1.0" encoding="utf-8"?>
<arrayData xmlns="http://schemas.microsoft.com/office/spreadsheetml/2017/richdata2" count="10">
  <a r="1" c="12">
    <v t="i">0</v>
    <v t="i">31</v>
    <v t="i">60</v>
    <v t="i">91</v>
    <v t="i">121</v>
    <v t="i">152</v>
    <v t="i">182</v>
    <v t="i">213</v>
    <v t="i">244</v>
    <v t="i">274</v>
    <v t="i">305</v>
    <v t="i">335</v>
  </a>
  <a r="1" c="12">
    <v>63.671900000000001</v>
    <v>63.875</v>
    <v>64.6875</v>
    <v>65.390600000000006</v>
    <v>66.875</v>
    <v>67.109399999999994</v>
    <v>64.093800000000002</v>
    <v>65.328100000000006</v>
    <v>68.625</v>
    <v>70.843800000000002</v>
    <v>76.015600000000006</v>
    <v>73.843800000000002</v>
  </a>
  <a r="1" c="12">
    <v>139.5625</v>
    <v>137.4375</v>
    <v>150.375</v>
    <v>145.09379999999999</v>
    <v>142.8125</v>
    <v>145.28129999999999</v>
    <v>143</v>
    <v>152.34379999999999</v>
    <v>143.625</v>
    <v>142.95310000000001</v>
    <v>132.28129999999999</v>
    <v>131.1875</v>
  </a>
  <a r="1" c="12">
    <v>113.48</v>
    <v>115.02</v>
    <v>113.1</v>
    <v>110.96</v>
    <v>112.86</v>
    <v>114.53</v>
    <v>110.84</v>
    <v>111.11</v>
    <v>111.76</v>
    <v>113.2</v>
    <v>117.89</v>
    <v>120.87</v>
  </a>
  <a r="1" c="12">
    <v>137.37</v>
    <v>133.82</v>
    <v>131.97</v>
    <v>138.26</v>
    <v>140.35</v>
    <v>127.98</v>
    <v>126.83</v>
    <v>128.79</v>
    <v>115.99</v>
    <v>96.83</v>
    <v>90.09</v>
    <v>90.24</v>
  </a>
  <a r="1" c="12">
    <v>131.32</v>
    <v>137.02000000000001</v>
    <v>140.81</v>
    <v>139.87</v>
    <v>131.47</v>
    <v>136.10499999999999</v>
    <v>137.71</v>
    <v>141.16</v>
    <v>143.97</v>
    <v>141.35</v>
    <v>142.155</v>
    <v>142.41</v>
  </a>
  <a r="1" c="12">
    <v>193.7208</v>
    <v>193.56</v>
    <v>205.52</v>
    <v>206.33080000000001</v>
    <v>209.84</v>
    <v>209.47499999999999</v>
    <v>217.12</v>
    <v>217.38</v>
    <v>216.3</v>
    <v>212.55</v>
    <v>220.38</v>
    <v>223.53</v>
  </a>
  <a r="1" c="12">
    <v>321.73</v>
    <v>296.26</v>
    <v>257.75</v>
    <v>290.48</v>
    <v>304.32</v>
    <v>308.36</v>
    <v>326.52</v>
    <v>349.31</v>
    <v>334.89</v>
    <v>326.54000000000002</v>
    <v>362.06</v>
    <v>373.88</v>
  </a>
  <a r="1" c="8">
    <v t="i">0</v>
    <v t="i">31</v>
    <v t="i">60</v>
    <v t="i">91</v>
    <v t="i">121</v>
    <v t="i">152</v>
    <v t="i">182</v>
    <v t="i">213</v>
  </a>
  <a r="1" c="8">
    <v>482.88</v>
    <v>508.08</v>
    <v>523.07000000000005</v>
    <v>501.98</v>
    <v>527.37</v>
    <v>544.22</v>
    <v>550.80999999999995</v>
    <v>559.61</v>
  </a>
</arrayData>
</file>

<file path=xl/richData/rdrichvalue.xml><?xml version="1.0" encoding="utf-8"?>
<rvData xmlns="http://schemas.microsoft.com/office/spreadsheetml/2017/richdata" count="198">
  <rv s="0">
    <v>https://www.bing.com/financeapi/forcetrigger?t=a23hqh&amp;q=ARCX%3aSPY&amp;form=skydnc</v>
    <v>Learn more on Bing</v>
  </rv>
  <rv s="1">
    <v>en-GB</v>
    <v>a23hqh</v>
    <v>268435456</v>
    <v>1</v>
    <v>Powered by Refinitiv</v>
    <v>0</v>
    <v>SPDR S&amp;P 500 (ARCX:SPY)</v>
    <v>2</v>
    <v>3</v>
    <v>Finance</v>
    <v>4</v>
    <v>565.16</v>
    <v>409.21</v>
    <v>0.99839999999999995</v>
    <v>-0.46</v>
    <v>-8.2199999999999992E-4</v>
    <v>USD</v>
    <v>NYSE Arca</v>
    <v>ARCX</v>
    <v>9.4600000000000001E-4</v>
    <v>560.84</v>
    <v>ETF</v>
    <v>45524.66827302031</v>
    <v>0</v>
    <v>557.84</v>
    <v>562499791025.90002</v>
    <v>SPDR S&amp;P 500</v>
    <v>559.16999999999996</v>
    <v>559.61</v>
    <v>559.15</v>
    <v>SPY</v>
    <v>SPDR S&amp;P 500 (ARCX:SPY)</v>
    <v>14282517</v>
    <v>59450302</v>
  </rv>
  <rv s="2">
    <v>1</v>
  </rv>
  <rv s="3">
    <v>2</v>
    <v>13</v>
  </rv>
  <rv s="3">
    <v>2</v>
    <v>11</v>
  </rv>
  <rv s="3">
    <v>9</v>
    <v>1</v>
  </rv>
  <rv s="4">
    <fb>35065</fb>
    <v>5</v>
  </rv>
  <rv s="4">
    <fb>63.671900000000001</fb>
    <v>6</v>
  </rv>
  <rv s="4">
    <fb>36526</fb>
    <v>5</v>
  </rv>
  <rv s="4">
    <fb>139.5625</fb>
    <v>6</v>
  </rv>
  <rv s="4">
    <fb>37987</fb>
    <v>5</v>
  </rv>
  <rv s="4">
    <fb>113.48</fb>
    <v>6</v>
  </rv>
  <rv s="4">
    <fb>39448</fb>
    <v>5</v>
  </rv>
  <rv s="4">
    <fb>137.37</fb>
    <v>6</v>
  </rv>
  <rv s="4">
    <fb>40909</fb>
    <v>5</v>
  </rv>
  <rv s="4">
    <fb>131.32</fb>
    <v>6</v>
  </rv>
  <rv s="4">
    <fb>42370</fb>
    <v>5</v>
  </rv>
  <rv s="4">
    <fb>193.7208</fb>
    <v>6</v>
  </rv>
  <rv s="4">
    <fb>43831</fb>
    <v>5</v>
  </rv>
  <rv s="4">
    <fb>321.73</fb>
    <v>6</v>
  </rv>
  <rv s="4">
    <fb>45292</fb>
    <v>5</v>
  </rv>
  <rv s="4">
    <fb>482.88</fb>
    <v>6</v>
  </rv>
  <rv s="4">
    <fb>35096</fb>
    <v>5</v>
  </rv>
  <rv s="4">
    <fb>63.875</fb>
    <v>6</v>
  </rv>
  <rv s="4">
    <fb>36557</fb>
    <v>5</v>
  </rv>
  <rv s="4">
    <fb>137.4375</fb>
    <v>6</v>
  </rv>
  <rv s="4">
    <fb>38018</fb>
    <v>5</v>
  </rv>
  <rv s="4">
    <fb>115.02</fb>
    <v>6</v>
  </rv>
  <rv s="4">
    <fb>39479</fb>
    <v>5</v>
  </rv>
  <rv s="4">
    <fb>133.82</fb>
    <v>6</v>
  </rv>
  <rv s="4">
    <fb>40940</fb>
    <v>5</v>
  </rv>
  <rv s="4">
    <fb>137.02000000000001</fb>
    <v>6</v>
  </rv>
  <rv s="4">
    <fb>42401</fb>
    <v>5</v>
  </rv>
  <rv s="4">
    <fb>193.56</fb>
    <v>6</v>
  </rv>
  <rv s="4">
    <fb>43862</fb>
    <v>5</v>
  </rv>
  <rv s="4">
    <fb>296.26</fb>
    <v>6</v>
  </rv>
  <rv s="4">
    <fb>45323</fb>
    <v>5</v>
  </rv>
  <rv s="4">
    <fb>508.08</fb>
    <v>6</v>
  </rv>
  <rv s="4">
    <fb>35125</fb>
    <v>5</v>
  </rv>
  <rv s="4">
    <fb>64.6875</fb>
    <v>6</v>
  </rv>
  <rv s="4">
    <fb>36586</fb>
    <v>5</v>
  </rv>
  <rv s="4">
    <fb>150.375</fb>
    <v>6</v>
  </rv>
  <rv s="4">
    <fb>38047</fb>
    <v>5</v>
  </rv>
  <rv s="4">
    <fb>113.1</fb>
    <v>6</v>
  </rv>
  <rv s="4">
    <fb>39508</fb>
    <v>5</v>
  </rv>
  <rv s="4">
    <fb>131.97</fb>
    <v>6</v>
  </rv>
  <rv s="4">
    <fb>40969</fb>
    <v>5</v>
  </rv>
  <rv s="4">
    <fb>140.81</fb>
    <v>6</v>
  </rv>
  <rv s="4">
    <fb>42430</fb>
    <v>5</v>
  </rv>
  <rv s="4">
    <fb>205.52</fb>
    <v>6</v>
  </rv>
  <rv s="4">
    <fb>43891</fb>
    <v>5</v>
  </rv>
  <rv s="4">
    <fb>257.75</fb>
    <v>6</v>
  </rv>
  <rv s="4">
    <fb>45352</fb>
    <v>5</v>
  </rv>
  <rv s="4">
    <fb>523.07000000000005</fb>
    <v>6</v>
  </rv>
  <rv s="4">
    <fb>35156</fb>
    <v>5</v>
  </rv>
  <rv s="4">
    <fb>65.390600000000006</fb>
    <v>6</v>
  </rv>
  <rv s="4">
    <fb>36617</fb>
    <v>5</v>
  </rv>
  <rv s="4">
    <fb>145.09379999999999</fb>
    <v>6</v>
  </rv>
  <rv s="4">
    <fb>38078</fb>
    <v>5</v>
  </rv>
  <rv s="4">
    <fb>110.96</fb>
    <v>6</v>
  </rv>
  <rv s="4">
    <fb>39539</fb>
    <v>5</v>
  </rv>
  <rv s="4">
    <fb>138.26</fb>
    <v>6</v>
  </rv>
  <rv s="4">
    <fb>41000</fb>
    <v>5</v>
  </rv>
  <rv s="4">
    <fb>139.87</fb>
    <v>6</v>
  </rv>
  <rv s="4">
    <fb>42461</fb>
    <v>5</v>
  </rv>
  <rv s="4">
    <fb>206.33080000000001</fb>
    <v>6</v>
  </rv>
  <rv s="4">
    <fb>43922</fb>
    <v>5</v>
  </rv>
  <rv s="4">
    <fb>290.48</fb>
    <v>6</v>
  </rv>
  <rv s="4">
    <fb>45383</fb>
    <v>5</v>
  </rv>
  <rv s="4">
    <fb>501.98</fb>
    <v>6</v>
  </rv>
  <rv s="4">
    <fb>35186</fb>
    <v>5</v>
  </rv>
  <rv s="4">
    <fb>66.875</fb>
    <v>6</v>
  </rv>
  <rv s="4">
    <fb>36647</fb>
    <v>5</v>
  </rv>
  <rv s="4">
    <fb>142.8125</fb>
    <v>6</v>
  </rv>
  <rv s="4">
    <fb>38108</fb>
    <v>5</v>
  </rv>
  <rv s="4">
    <fb>112.86</fb>
    <v>6</v>
  </rv>
  <rv s="4">
    <fb>39569</fb>
    <v>5</v>
  </rv>
  <rv s="4">
    <fb>140.35</fb>
    <v>6</v>
  </rv>
  <rv s="4">
    <fb>41030</fb>
    <v>5</v>
  </rv>
  <rv s="4">
    <fb>131.47</fb>
    <v>6</v>
  </rv>
  <rv s="4">
    <fb>42491</fb>
    <v>5</v>
  </rv>
  <rv s="4">
    <fb>209.84</fb>
    <v>6</v>
  </rv>
  <rv s="4">
    <fb>43952</fb>
    <v>5</v>
  </rv>
  <rv s="4">
    <fb>304.32</fb>
    <v>6</v>
  </rv>
  <rv s="4">
    <fb>45413</fb>
    <v>5</v>
  </rv>
  <rv s="4">
    <fb>527.37</fb>
    <v>6</v>
  </rv>
  <rv s="4">
    <fb>35217</fb>
    <v>5</v>
  </rv>
  <rv s="4">
    <fb>67.109399999999994</fb>
    <v>6</v>
  </rv>
  <rv s="4">
    <fb>36678</fb>
    <v>5</v>
  </rv>
  <rv s="4">
    <fb>145.28129999999999</fb>
    <v>6</v>
  </rv>
  <rv s="4">
    <fb>38139</fb>
    <v>5</v>
  </rv>
  <rv s="4">
    <fb>114.53</fb>
    <v>6</v>
  </rv>
  <rv s="4">
    <fb>39600</fb>
    <v>5</v>
  </rv>
  <rv s="4">
    <fb>127.98</fb>
    <v>6</v>
  </rv>
  <rv s="4">
    <fb>41061</fb>
    <v>5</v>
  </rv>
  <rv s="4">
    <fb>136.10499999999999</fb>
    <v>6</v>
  </rv>
  <rv s="4">
    <fb>42522</fb>
    <v>5</v>
  </rv>
  <rv s="4">
    <fb>209.47499999999999</fb>
    <v>6</v>
  </rv>
  <rv s="4">
    <fb>43983</fb>
    <v>5</v>
  </rv>
  <rv s="4">
    <fb>308.36</fb>
    <v>6</v>
  </rv>
  <rv s="4">
    <fb>45444</fb>
    <v>5</v>
  </rv>
  <rv s="4">
    <fb>544.22</fb>
    <v>6</v>
  </rv>
  <rv s="4">
    <fb>35247</fb>
    <v>5</v>
  </rv>
  <rv s="4">
    <fb>64.093800000000002</fb>
    <v>6</v>
  </rv>
  <rv s="4">
    <fb>36708</fb>
    <v>5</v>
  </rv>
  <rv s="4">
    <fb>143</fb>
    <v>6</v>
  </rv>
  <rv s="4">
    <fb>38169</fb>
    <v>5</v>
  </rv>
  <rv s="4">
    <fb>110.84</fb>
    <v>6</v>
  </rv>
  <rv s="4">
    <fb>39630</fb>
    <v>5</v>
  </rv>
  <rv s="4">
    <fb>126.83</fb>
    <v>6</v>
  </rv>
  <rv s="4">
    <fb>41091</fb>
    <v>5</v>
  </rv>
  <rv s="4">
    <fb>137.71</fb>
    <v>6</v>
  </rv>
  <rv s="4">
    <fb>42552</fb>
    <v>5</v>
  </rv>
  <rv s="4">
    <fb>217.12</fb>
    <v>6</v>
  </rv>
  <rv s="4">
    <fb>44013</fb>
    <v>5</v>
  </rv>
  <rv s="4">
    <fb>326.52</fb>
    <v>6</v>
  </rv>
  <rv s="4">
    <fb>45474</fb>
    <v>5</v>
  </rv>
  <rv s="4">
    <fb>550.80999999999995</fb>
    <v>6</v>
  </rv>
  <rv s="4">
    <fb>35278</fb>
    <v>5</v>
  </rv>
  <rv s="4">
    <fb>65.328100000000006</fb>
    <v>6</v>
  </rv>
  <rv s="4">
    <fb>36739</fb>
    <v>5</v>
  </rv>
  <rv s="4">
    <fb>152.34379999999999</fb>
    <v>6</v>
  </rv>
  <rv s="4">
    <fb>38200</fb>
    <v>5</v>
  </rv>
  <rv s="4">
    <fb>111.11</fb>
    <v>6</v>
  </rv>
  <rv s="4">
    <fb>39661</fb>
    <v>5</v>
  </rv>
  <rv s="4">
    <fb>128.79</fb>
    <v>6</v>
  </rv>
  <rv s="4">
    <fb>41122</fb>
    <v>5</v>
  </rv>
  <rv s="4">
    <fb>141.16</fb>
    <v>6</v>
  </rv>
  <rv s="4">
    <fb>42583</fb>
    <v>5</v>
  </rv>
  <rv s="4">
    <fb>217.38</fb>
    <v>6</v>
  </rv>
  <rv s="4">
    <fb>44044</fb>
    <v>5</v>
  </rv>
  <rv s="4">
    <fb>349.31</fb>
    <v>6</v>
  </rv>
  <rv s="4">
    <fb>45505</fb>
    <v>5</v>
  </rv>
  <rv s="4">
    <fb>559.61</fb>
    <v>6</v>
  </rv>
  <rv s="4">
    <fb>35309</fb>
    <v>5</v>
  </rv>
  <rv s="4">
    <fb>68.625</fb>
    <v>6</v>
  </rv>
  <rv s="4">
    <fb>36770</fb>
    <v>5</v>
  </rv>
  <rv s="4">
    <fb>143.625</fb>
    <v>6</v>
  </rv>
  <rv s="4">
    <fb>38231</fb>
    <v>5</v>
  </rv>
  <rv s="4">
    <fb>111.76</fb>
    <v>6</v>
  </rv>
  <rv s="4">
    <fb>39692</fb>
    <v>5</v>
  </rv>
  <rv s="4">
    <fb>115.99</fb>
    <v>6</v>
  </rv>
  <rv s="4">
    <fb>41153</fb>
    <v>5</v>
  </rv>
  <rv s="4">
    <fb>143.97</fb>
    <v>6</v>
  </rv>
  <rv s="4">
    <fb>42614</fb>
    <v>5</v>
  </rv>
  <rv s="4">
    <fb>216.3</fb>
    <v>6</v>
  </rv>
  <rv s="4">
    <fb>44075</fb>
    <v>5</v>
  </rv>
  <rv s="4">
    <fb>334.89</fb>
    <v>6</v>
  </rv>
  <rv s="4">
    <fb>35339</fb>
    <v>5</v>
  </rv>
  <rv s="4">
    <fb>70.843800000000002</fb>
    <v>6</v>
  </rv>
  <rv s="4">
    <fb>36800</fb>
    <v>5</v>
  </rv>
  <rv s="4">
    <fb>142.95310000000001</fb>
    <v>6</v>
  </rv>
  <rv s="4">
    <fb>38261</fb>
    <v>5</v>
  </rv>
  <rv s="4">
    <fb>113.2</fb>
    <v>6</v>
  </rv>
  <rv s="4">
    <fb>39722</fb>
    <v>5</v>
  </rv>
  <rv s="4">
    <fb>96.83</fb>
    <v>6</v>
  </rv>
  <rv s="4">
    <fb>41183</fb>
    <v>5</v>
  </rv>
  <rv s="4">
    <fb>141.35</fb>
    <v>6</v>
  </rv>
  <rv s="4">
    <fb>42644</fb>
    <v>5</v>
  </rv>
  <rv s="4">
    <fb>212.55</fb>
    <v>6</v>
  </rv>
  <rv s="4">
    <fb>44105</fb>
    <v>5</v>
  </rv>
  <rv s="4">
    <fb>326.54000000000002</fb>
    <v>6</v>
  </rv>
  <rv s="4">
    <fb>35370</fb>
    <v>5</v>
  </rv>
  <rv s="4">
    <fb>76.015600000000006</fb>
    <v>6</v>
  </rv>
  <rv s="4">
    <fb>36831</fb>
    <v>5</v>
  </rv>
  <rv s="4">
    <fb>132.28129999999999</fb>
    <v>6</v>
  </rv>
  <rv s="4">
    <fb>38292</fb>
    <v>5</v>
  </rv>
  <rv s="4">
    <fb>117.89</fb>
    <v>6</v>
  </rv>
  <rv s="4">
    <fb>39753</fb>
    <v>5</v>
  </rv>
  <rv s="4">
    <fb>90.09</fb>
    <v>6</v>
  </rv>
  <rv s="4">
    <fb>41214</fb>
    <v>5</v>
  </rv>
  <rv s="4">
    <fb>142.155</fb>
    <v>6</v>
  </rv>
  <rv s="4">
    <fb>42675</fb>
    <v>5</v>
  </rv>
  <rv s="4">
    <fb>220.38</fb>
    <v>6</v>
  </rv>
  <rv s="4">
    <fb>44136</fb>
    <v>5</v>
  </rv>
  <rv s="4">
    <fb>362.06</fb>
    <v>6</v>
  </rv>
  <rv s="4">
    <fb>35400</fb>
    <v>5</v>
  </rv>
  <rv s="4">
    <fb>73.843800000000002</fb>
    <v>6</v>
  </rv>
  <rv s="4">
    <fb>36861</fb>
    <v>5</v>
  </rv>
  <rv s="4">
    <fb>131.1875</fb>
    <v>6</v>
  </rv>
  <rv s="4">
    <fb>38322</fb>
    <v>5</v>
  </rv>
  <rv s="4">
    <fb>120.87</fb>
    <v>6</v>
  </rv>
  <rv s="4">
    <fb>39783</fb>
    <v>5</v>
  </rv>
  <rv s="4">
    <fb>90.24</fb>
    <v>6</v>
  </rv>
  <rv s="4">
    <fb>41244</fb>
    <v>5</v>
  </rv>
  <rv s="4">
    <fb>142.41</fb>
    <v>6</v>
  </rv>
  <rv s="4">
    <fb>42705</fb>
    <v>5</v>
  </rv>
  <rv s="4">
    <fb>223.53</fb>
    <v>6</v>
  </rv>
  <rv s="4">
    <fb>44166</fb>
    <v>5</v>
  </rv>
  <rv s="4">
    <fb>373.88</fb>
    <v>6</v>
  </rv>
  <rv s="5">
    <v>7</v>
    <v>a23hqh</v>
    <v>Monthly</v>
    <v>35065</v>
    <v>35430</v>
    <v>0</v>
    <v>1</v>
    <v>629875872000000000,638597531645711695,0</v>
    <v>0</v>
    <v>a23hqh</v>
    <v>ARCX:SPY</v>
    <v>1</v>
  </rv>
  <rv s="5">
    <v>7</v>
    <v>a23hqh</v>
    <v>Monthly</v>
    <v>36526</v>
    <v>36891</v>
    <v>0</v>
    <v>1</v>
    <v>631136448000000000,638597532025940918,0</v>
    <v>0</v>
    <v>a23hqh</v>
    <v>ARCX:SPY</v>
    <v>2</v>
  </rv>
  <rv s="5">
    <v>7</v>
    <v>a23hqh</v>
    <v>Monthly</v>
    <v>37987</v>
    <v>38352</v>
    <v>0</v>
    <v>1</v>
    <v>632400480000000000,638597531617363556,0</v>
    <v>0</v>
    <v>a23hqh</v>
    <v>ARCX:SPY</v>
    <v>3</v>
  </rv>
  <rv s="5">
    <v>7</v>
    <v>a23hqh</v>
    <v>Monthly</v>
    <v>39448</v>
    <v>39813</v>
    <v>0</v>
    <v>1</v>
    <v>633662784000000000,638597531604811381,0</v>
    <v>0</v>
    <v>a23hqh</v>
    <v>ARCX:SPY</v>
    <v>4</v>
  </rv>
  <rv s="5">
    <v>7</v>
    <v>a23hqh</v>
    <v>Monthly</v>
    <v>40909</v>
    <v>41274</v>
    <v>0</v>
    <v>1</v>
    <v>634925088000000000,638597532025980755,0</v>
    <v>0</v>
    <v>a23hqh</v>
    <v>ARCX:SPY</v>
    <v>5</v>
  </rv>
  <rv s="5">
    <v>7</v>
    <v>a23hqh</v>
    <v>Monthly</v>
    <v>42370</v>
    <v>42735</v>
    <v>0</v>
    <v>1</v>
    <v>636186528000000000,638597531588191781,0</v>
    <v>0</v>
    <v>a23hqh</v>
    <v>ARCX:SPY</v>
    <v>6</v>
  </rv>
  <rv s="5">
    <v>7</v>
    <v>a23hqh</v>
    <v>Monthly</v>
    <v>43831</v>
    <v>44196</v>
    <v>0</v>
    <v>1</v>
    <v>637449696000000000,638597531581828293,0</v>
    <v>0</v>
    <v>a23hqh</v>
    <v>ARCX:SPY</v>
    <v>7</v>
  </rv>
  <rv s="5">
    <v>7</v>
    <v>a23hqh</v>
    <v>Monthly</v>
    <v>45292</v>
    <v>45535</v>
    <v>0</v>
    <v>1</v>
    <v>638596224000000000,638597531573459193,0</v>
    <v>8</v>
    <v>a23hqh</v>
    <v>ARCX:SPY</v>
    <v>9</v>
  </rv>
</rvData>
</file>

<file path=xl/richData/rdrichvaluestructure.xml><?xml version="1.0" encoding="utf-8"?>
<rvStructures xmlns="http://schemas.microsoft.com/office/spreadsheetml/2017/richdata" count="6">
  <s t="_hyperlink">
    <k n="Address" t="s"/>
    <k n="Text" t="s"/>
  </s>
  <s t="_linkedentitycore">
    <k n="%EntityCulture" t="s"/>
    <k n="%EntityId" t="s"/>
    <k n="%EntityServiceId"/>
    <k n="%IsRefreshable" t="b"/>
    <k n="%ProviderInfo" t="s"/>
    <k n="_Display" t="spb"/>
    <k n="_DisplayString" t="s"/>
    <k n="_Flags" t="spb"/>
    <k n="_Format" t="spb"/>
    <k n="_Icon" t="s"/>
    <k n="_SubLabel" t="spb"/>
    <k n="52 week high"/>
    <k n="52 week low"/>
    <k n="Beta"/>
    <k n="Change"/>
    <k n="Change (%)"/>
    <k n="Currency" t="s"/>
    <k n="Exchange" t="s"/>
    <k n="Exchange abbreviation" t="s"/>
    <k n="Expense ratio"/>
    <k n="High"/>
    <k n="Instrument type" t="s"/>
    <k n="Last trade time"/>
    <k n="LearnMoreOnLink" t="r"/>
    <k n="Low"/>
    <k n="Market cap"/>
    <k n="Name" t="s"/>
    <k n="Open"/>
    <k n="Previous close"/>
    <k n="Price"/>
    <k n="Ticker symbol" t="s"/>
    <k n="UniqueName" t="s"/>
    <k n="Volume"/>
    <k n="Volume average"/>
  </s>
  <s t="_linkedentity">
    <k n="%cvi" t="r"/>
  </s>
  <s t="_error">
    <k n="errorType" t="i"/>
    <k n="subType" t="i"/>
  </s>
  <s t="_formattednumber">
    <k n="_Format" t="spb"/>
  </s>
  <s t="_stockhistorycache">
    <k n="_Format" t="spb"/>
    <k n="Symbol" t="s"/>
    <k n="Interval" t="s"/>
    <k n="StartDate" t="i"/>
    <k n="EndDate" t="i"/>
    <k n="f1904" t="b"/>
    <k n="fdcompat" t="b"/>
    <k n="etag" t="s"/>
    <k n="Date" t="a"/>
    <k n="EntityId" t="s"/>
    <k n="Instrument" t="s"/>
    <k n="Close" t="a"/>
  </s>
</rvStructures>
</file>

<file path=xl/richData/rdsupportingpropertybag.xml><?xml version="1.0" encoding="utf-8"?>
<supportingPropertyBags xmlns="http://schemas.microsoft.com/office/spreadsheetml/2017/richdata2">
  <spbArrays count="1">
    <a count="34">
      <v t="s">%EntityServiceId</v>
      <v t="s">_Format</v>
      <v t="s">%IsRefreshable</v>
      <v t="s">%EntityCulture</v>
      <v t="s">%EntityId</v>
      <v t="s">_Icon</v>
      <v t="s">_Display</v>
      <v t="s">Name</v>
      <v t="s">_SubLabel</v>
      <v t="s">Price</v>
      <v t="s">Exchange</v>
      <v t="s">Last trade time</v>
      <v t="s">Ticker symbol</v>
      <v t="s">Exchange abbreviation</v>
      <v t="s">Change</v>
      <v t="s">Expense ratio</v>
      <v t="s">Change (%)</v>
      <v t="s">Currency</v>
      <v t="s">Previous close</v>
      <v t="s">Open</v>
      <v t="s">High</v>
      <v t="s">Low</v>
      <v t="s">52 week high</v>
      <v t="s">52 week low</v>
      <v t="s">Volume</v>
      <v t="s">Volume average</v>
      <v t="s">Market cap</v>
      <v t="s">Beta</v>
      <v t="s">Instrument type</v>
      <v t="s">_Flags</v>
      <v t="s">UniqueName</v>
      <v t="s">_DisplayString</v>
      <v t="s">LearnMoreOnLink</v>
      <v t="s">%ProviderInfo</v>
    </a>
  </spbArrays>
  <spbData count="8">
    <spb s="0">
      <v>0</v>
      <v>Name</v>
      <v>LearnMoreOnLink</v>
    </spb>
    <spb s="1">
      <v>0</v>
      <v>0</v>
      <v>0</v>
    </spb>
    <spb s="2">
      <v>1</v>
      <v>1</v>
      <v>1</v>
    </spb>
    <spb s="3">
      <v>1</v>
      <v>2</v>
      <v>1</v>
      <v>3</v>
      <v>1</v>
      <v>1</v>
      <v>1</v>
      <v>4</v>
      <v>5</v>
      <v>6</v>
      <v>1</v>
      <v>1</v>
      <v>5</v>
      <v>1</v>
      <v>4</v>
      <v>7</v>
      <v>8</v>
    </spb>
    <spb s="4">
      <v>Real-Time Nasdaq Last Sale</v>
      <v>from previous close</v>
      <v>Source: Nasdaq Last Sale</v>
      <v>from previous close</v>
      <v>GMT</v>
    </spb>
    <spb s="5">
      <v>9</v>
    </spb>
    <spb s="5">
      <v>1</v>
    </spb>
    <spb s="6">
      <v>9</v>
      <v>1</v>
    </spb>
  </spbData>
</supportingPropertyBags>
</file>

<file path=xl/richData/rdsupportingpropertybagstructure.xml><?xml version="1.0" encoding="utf-8"?>
<spbStructures xmlns="http://schemas.microsoft.com/office/spreadsheetml/2017/richdata2" count="7">
  <s>
    <k n="^Order" t="spba"/>
    <k n="TitleProperty" t="s"/>
    <k n="SubTitleProperty" t="s"/>
  </s>
  <s>
    <k n="ShowInCardView" t="b"/>
    <k n="ShowInDotNotation" t="b"/>
    <k n="ShowInAutoComplete" t="b"/>
  </s>
  <s>
    <k n="UniqueName" t="spb"/>
    <k n="`%ProviderInfo" t="spb"/>
    <k n="LearnMoreOnLink" t="spb"/>
  </s>
  <s>
    <k n="Low" t="i"/>
    <k n="Beta" t="i"/>
    <k n="High" t="i"/>
    <k n="Name" t="i"/>
    <k n="Open" t="i"/>
    <k n="Price" t="i"/>
    <k n="Change" t="i"/>
    <k n="Volume" t="i"/>
    <k n="Change (%)" t="i"/>
    <k n="Market cap" t="i"/>
    <k n="52 week low" t="i"/>
    <k n="52 week high" t="i"/>
    <k n="Expense ratio" t="i"/>
    <k n="Previous close" t="i"/>
    <k n="Volume average" t="i"/>
    <k n="Last trade time" t="i"/>
    <k n="`%EntityServiceId" t="i"/>
  </s>
  <s>
    <k n="Price" t="s"/>
    <k n="Change" t="s"/>
    <k n="Exchange" t="s"/>
    <k n="Change (%)" t="s"/>
    <k n="Last trade time" t="s"/>
  </s>
  <s>
    <k n="_Self" t="i"/>
  </s>
  <s>
    <k n="Date" t="i"/>
    <k n="Close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7">
    <x:dxf>
      <x:numFmt numFmtId="2" formatCode="0.00"/>
    </x:dxf>
    <x:dxf>
      <x:numFmt numFmtId="0" formatCode="General"/>
    </x:dxf>
    <x:dxf>
      <x:numFmt numFmtId="27" formatCode="dd/mm/yyyy\ hh:mm"/>
    </x:dxf>
    <x:dxf>
      <x:numFmt numFmtId="14" formatCode="0.00\ %"/>
    </x:dxf>
    <x:dxf>
      <x:numFmt numFmtId="3" formatCode="#,##0"/>
    </x:dxf>
    <x:dxf>
      <x:numFmt numFmtId="4" formatCode="#,##0.00"/>
    </x:dxf>
    <x:dxf>
      <x:numFmt numFmtId="19" formatCode="dd/mm/yyyy"/>
    </x:dxf>
  </dxfs>
  <richProperties>
    <rPr n="NumberFormat" t="s"/>
    <rPr n="IsTitleField" t="b"/>
  </richProperties>
  <richStyles>
    <rSty dxfid="1">
      <rpv i="0">_([$$-en-US]* #,##0.00_);_([$$-en-US]* (#,##0.00);_([$$-en-US]* "-"??_);_(@_)</rpv>
    </rSty>
    <rSty dxfid="5">
      <rpv i="0">#,##0.00</rpv>
    </rSty>
    <rSty>
      <rpv i="1">1</rpv>
    </rSty>
    <rSty dxfid="4">
      <rpv i="0">#,##0</rpv>
    </rSty>
    <rSty dxfid="3"/>
    <rSty dxfid="1">
      <rpv i="0">_([$$-en-US]* #,##0_);_([$$-en-US]* (#,##0);_([$$-en-US]* "-"_);_(@_)</rpv>
    </rSty>
    <rSty dxfid="2"/>
    <rSty dxfid="0">
      <rpv i="0">0.00</rpv>
    </rSty>
    <rSty dxfid="6"/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0B17F-F5A5-4FC6-A515-232A235E8092}">
  <dimension ref="A1:CC32"/>
  <sheetViews>
    <sheetView tabSelected="1" topLeftCell="AX16" zoomScale="145" zoomScaleNormal="145" workbookViewId="0">
      <selection activeCell="BN24" sqref="BN24"/>
    </sheetView>
  </sheetViews>
  <sheetFormatPr defaultRowHeight="15" x14ac:dyDescent="0.25"/>
  <cols>
    <col min="2" max="3" width="10.140625" bestFit="1" customWidth="1"/>
    <col min="7" max="7" width="8.140625" bestFit="1" customWidth="1"/>
    <col min="8" max="8" width="10.140625" customWidth="1"/>
    <col min="9" max="9" width="25.85546875" bestFit="1" customWidth="1"/>
    <col min="10" max="10" width="25.85546875" customWidth="1"/>
    <col min="11" max="11" width="8.140625" bestFit="1" customWidth="1"/>
    <col min="12" max="12" width="11.28515625" customWidth="1"/>
    <col min="13" max="13" width="8.140625" bestFit="1" customWidth="1"/>
    <col min="14" max="14" width="11.28515625" customWidth="1"/>
    <col min="15" max="15" width="8.140625" bestFit="1" customWidth="1"/>
    <col min="16" max="16" width="11.28515625" customWidth="1"/>
    <col min="17" max="17" width="11.28515625" bestFit="1" customWidth="1"/>
    <col min="18" max="18" width="8.140625" customWidth="1"/>
    <col min="19" max="19" width="11.28515625" bestFit="1" customWidth="1"/>
    <col min="20" max="20" width="8.140625" customWidth="1"/>
    <col min="21" max="21" width="11.28515625" bestFit="1" customWidth="1"/>
    <col min="22" max="22" width="8.140625" customWidth="1"/>
    <col min="23" max="23" width="8.140625" bestFit="1" customWidth="1"/>
    <col min="24" max="24" width="11.28515625" customWidth="1"/>
    <col min="25" max="25" width="8.140625" bestFit="1" customWidth="1"/>
    <col min="26" max="26" width="11.28515625" customWidth="1"/>
    <col min="27" max="27" width="11.28515625" bestFit="1" customWidth="1"/>
    <col min="28" max="28" width="8.140625" customWidth="1"/>
    <col min="29" max="29" width="8.140625" bestFit="1" customWidth="1"/>
    <col min="30" max="30" width="8.140625" customWidth="1"/>
    <col min="31" max="31" width="8.140625" bestFit="1" customWidth="1"/>
    <col min="32" max="32" width="8.140625" customWidth="1"/>
    <col min="33" max="33" width="8.140625" bestFit="1" customWidth="1"/>
    <col min="34" max="34" width="8.140625" customWidth="1"/>
    <col min="35" max="35" width="8.140625" bestFit="1" customWidth="1"/>
    <col min="36" max="36" width="11.28515625" customWidth="1"/>
    <col min="37" max="37" width="11.28515625" bestFit="1" customWidth="1"/>
    <col min="38" max="38" width="11.28515625" customWidth="1"/>
    <col min="39" max="39" width="8.140625" bestFit="1" customWidth="1"/>
    <col min="40" max="40" width="8.140625" customWidth="1"/>
    <col min="41" max="41" width="8.140625" bestFit="1" customWidth="1"/>
    <col min="42" max="42" width="8.140625" customWidth="1"/>
    <col min="43" max="43" width="11.28515625" bestFit="1" customWidth="1"/>
    <col min="44" max="44" width="8.140625" customWidth="1"/>
    <col min="45" max="45" width="8.140625" bestFit="1" customWidth="1"/>
    <col min="46" max="46" width="8.140625" customWidth="1"/>
    <col min="47" max="47" width="11.28515625" bestFit="1" customWidth="1"/>
    <col min="48" max="48" width="11.28515625" customWidth="1"/>
    <col min="49" max="49" width="8.140625" bestFit="1" customWidth="1"/>
    <col min="50" max="50" width="11.28515625" customWidth="1"/>
    <col min="51" max="51" width="11.28515625" bestFit="1" customWidth="1"/>
    <col min="52" max="52" width="8.140625" customWidth="1"/>
    <col min="53" max="53" width="11.28515625" bestFit="1" customWidth="1"/>
    <col min="54" max="54" width="8.140625" customWidth="1"/>
    <col min="55" max="55" width="10.140625" bestFit="1" customWidth="1"/>
    <col min="56" max="56" width="8" bestFit="1" customWidth="1"/>
    <col min="57" max="57" width="8" customWidth="1"/>
    <col min="58" max="58" width="11.28515625" bestFit="1" customWidth="1"/>
    <col min="59" max="60" width="7.140625" customWidth="1"/>
    <col min="61" max="61" width="10.140625" bestFit="1" customWidth="1"/>
    <col min="62" max="62" width="9" bestFit="1" customWidth="1"/>
    <col min="63" max="63" width="9" customWidth="1"/>
    <col min="64" max="64" width="10.140625" bestFit="1" customWidth="1"/>
    <col min="65" max="65" width="9" bestFit="1" customWidth="1"/>
    <col min="66" max="66" width="9" customWidth="1"/>
    <col min="67" max="67" width="11.28515625" bestFit="1" customWidth="1"/>
    <col min="68" max="69" width="7.140625" customWidth="1"/>
    <col min="70" max="70" width="10.140625" bestFit="1" customWidth="1"/>
    <col min="71" max="71" width="9" bestFit="1" customWidth="1"/>
    <col min="72" max="72" width="9" customWidth="1"/>
    <col min="73" max="73" width="10.140625" bestFit="1" customWidth="1"/>
    <col min="74" max="74" width="9" bestFit="1" customWidth="1"/>
    <col min="75" max="75" width="9" customWidth="1"/>
    <col min="76" max="76" width="10.140625" bestFit="1" customWidth="1"/>
    <col min="77" max="77" width="9" bestFit="1" customWidth="1"/>
    <col min="81" max="81" width="15.42578125" bestFit="1" customWidth="1"/>
  </cols>
  <sheetData>
    <row r="1" spans="1:81" x14ac:dyDescent="0.25">
      <c r="A1">
        <v>1900</v>
      </c>
      <c r="B1" s="1">
        <f t="shared" ref="B1:B32" si="0">DATE(A1,1,2)</f>
        <v>2</v>
      </c>
      <c r="C1" s="1">
        <f>DATE(A1,12,31)</f>
        <v>366</v>
      </c>
    </row>
    <row r="2" spans="1:81" x14ac:dyDescent="0.25">
      <c r="A2">
        <v>1904</v>
      </c>
      <c r="B2" s="1">
        <f t="shared" si="0"/>
        <v>1463</v>
      </c>
      <c r="C2" s="1">
        <f t="shared" ref="C2:C32" si="1">DATE(A2,12,31)</f>
        <v>1827</v>
      </c>
      <c r="G2" t="s">
        <v>0</v>
      </c>
      <c r="I2" t="e" vm="1">
        <v>#VALUE!</v>
      </c>
    </row>
    <row r="3" spans="1:81" x14ac:dyDescent="0.25">
      <c r="A3">
        <v>1908</v>
      </c>
      <c r="B3" s="1">
        <f t="shared" si="0"/>
        <v>2924</v>
      </c>
      <c r="C3" s="1">
        <f t="shared" si="1"/>
        <v>3288</v>
      </c>
    </row>
    <row r="4" spans="1:81" x14ac:dyDescent="0.25">
      <c r="A4">
        <v>1912</v>
      </c>
      <c r="B4" s="1">
        <f t="shared" si="0"/>
        <v>4385</v>
      </c>
      <c r="C4" s="1">
        <f t="shared" si="1"/>
        <v>4749</v>
      </c>
    </row>
    <row r="5" spans="1:81" x14ac:dyDescent="0.25">
      <c r="A5">
        <v>1916</v>
      </c>
      <c r="B5" s="1">
        <f t="shared" si="0"/>
        <v>5846</v>
      </c>
      <c r="C5" s="1">
        <f t="shared" si="1"/>
        <v>6210</v>
      </c>
      <c r="G5">
        <v>1900</v>
      </c>
      <c r="I5">
        <v>1904</v>
      </c>
      <c r="K5">
        <v>1908</v>
      </c>
      <c r="M5">
        <v>1912</v>
      </c>
      <c r="O5">
        <v>1916</v>
      </c>
      <c r="Q5">
        <v>1920</v>
      </c>
      <c r="S5">
        <v>1924</v>
      </c>
      <c r="U5">
        <v>1928</v>
      </c>
      <c r="W5">
        <v>1932</v>
      </c>
      <c r="Y5">
        <v>1936</v>
      </c>
      <c r="AA5">
        <v>1940</v>
      </c>
      <c r="AC5">
        <v>1944</v>
      </c>
      <c r="AE5">
        <v>1948</v>
      </c>
      <c r="AG5">
        <v>1952</v>
      </c>
      <c r="AI5">
        <v>1956</v>
      </c>
      <c r="AK5">
        <v>1960</v>
      </c>
      <c r="AM5">
        <v>1964</v>
      </c>
      <c r="AO5">
        <v>1968</v>
      </c>
      <c r="AQ5">
        <v>1972</v>
      </c>
      <c r="AS5">
        <v>1976</v>
      </c>
      <c r="AU5">
        <v>1980</v>
      </c>
      <c r="AW5">
        <v>1984</v>
      </c>
      <c r="AY5">
        <v>1988</v>
      </c>
      <c r="BA5">
        <v>1992</v>
      </c>
      <c r="BC5">
        <v>1996</v>
      </c>
      <c r="BD5" t="s">
        <v>2</v>
      </c>
      <c r="BE5" t="s">
        <v>1</v>
      </c>
      <c r="BF5">
        <v>2000</v>
      </c>
      <c r="BI5">
        <v>2004</v>
      </c>
      <c r="BL5">
        <v>2008</v>
      </c>
      <c r="BO5">
        <v>2012</v>
      </c>
      <c r="BR5">
        <v>2016</v>
      </c>
      <c r="BU5">
        <v>2020</v>
      </c>
      <c r="BX5">
        <v>2024</v>
      </c>
      <c r="CB5" t="s">
        <v>15</v>
      </c>
      <c r="CC5" t="s">
        <v>16</v>
      </c>
    </row>
    <row r="6" spans="1:81" x14ac:dyDescent="0.25">
      <c r="A6">
        <v>1920</v>
      </c>
      <c r="B6" s="1">
        <f t="shared" si="0"/>
        <v>7307</v>
      </c>
      <c r="C6" s="1">
        <f t="shared" si="1"/>
        <v>7671</v>
      </c>
      <c r="G6" t="e" cm="1" vm="2">
        <f t="array" ref="G6">_xlfn.STOCKHISTORY($I$2,_xlfn.XLOOKUP(G5,$A:$A,$B:$B,"",0),_xlfn.XLOOKUP(G5,$A:$A,$C:$C,"",0),2,0,)</f>
        <v>#VALUE!</v>
      </c>
      <c r="I6" t="e" cm="1" vm="3">
        <f t="array" aca="1" ref="I6" ca="1">_xlfn.STOCKHISTORY($I$2,_xlfn.XLOOKUP(I5,$A:$A,$B:$B,"",0),_xlfn.XLOOKUP(I5,$A:$A,$C:$C,"",0),2,0,)</f>
        <v>#VALUE!</v>
      </c>
      <c r="K6" t="e" cm="1" vm="4">
        <f t="array" aca="1" ref="K6" ca="1">_xlfn.STOCKHISTORY($I$2,_xlfn.XLOOKUP(K5,$A:$A,$B:$B,"",0),_xlfn.XLOOKUP(K5,$A:$A,$C:$C,"",0),2,0,)</f>
        <v>#VALUE!</v>
      </c>
      <c r="M6" t="e" cm="1" vm="4">
        <f t="array" aca="1" ref="M6" ca="1">_xlfn.STOCKHISTORY($I$2,_xlfn.XLOOKUP(M5,$A:$A,$B:$B,"",0),_xlfn.XLOOKUP(M5,$A:$A,$C:$C,"",0),2,0,)</f>
        <v>#VALUE!</v>
      </c>
      <c r="O6" t="e" cm="1" vm="4">
        <f t="array" aca="1" ref="O6" ca="1">_xlfn.STOCKHISTORY($I$2,_xlfn.XLOOKUP(O5,$A:$A,$B:$B,"",0),_xlfn.XLOOKUP(O5,$A:$A,$C:$C,"",0),2,0,)</f>
        <v>#VALUE!</v>
      </c>
      <c r="Q6" t="e" cm="1" vm="4">
        <f t="array" aca="1" ref="Q6" ca="1">_xlfn.STOCKHISTORY($I$2,_xlfn.XLOOKUP(Q5,$A:$A,$B:$B,"",0),_xlfn.XLOOKUP(Q5,$A:$A,$C:$C,"",0),2,0,)</f>
        <v>#VALUE!</v>
      </c>
      <c r="S6" t="e" cm="1" vm="4">
        <f t="array" aca="1" ref="S6" ca="1">_xlfn.STOCKHISTORY($I$2,_xlfn.XLOOKUP(S5,$A:$A,$B:$B,"",0),_xlfn.XLOOKUP(S5,$A:$A,$C:$C,"",0),2,0,)</f>
        <v>#VALUE!</v>
      </c>
      <c r="U6" t="e" cm="1" vm="4">
        <f t="array" aca="1" ref="U6" ca="1">_xlfn.STOCKHISTORY($I$2,_xlfn.XLOOKUP(U5,$A:$A,$B:$B,"",0),_xlfn.XLOOKUP(U5,$A:$A,$C:$C,"",0),2,0,)</f>
        <v>#VALUE!</v>
      </c>
      <c r="W6" t="e" cm="1" vm="4">
        <f t="array" aca="1" ref="W6" ca="1">_xlfn.STOCKHISTORY($I$2,_xlfn.XLOOKUP(W5,$A:$A,$B:$B,"",0),_xlfn.XLOOKUP(W5,$A:$A,$C:$C,"",0),2,0,)</f>
        <v>#VALUE!</v>
      </c>
      <c r="Y6" t="e" cm="1" vm="4">
        <f t="array" aca="1" ref="Y6" ca="1">_xlfn.STOCKHISTORY($I$2,_xlfn.XLOOKUP(Y5,$A:$A,$B:$B,"",0),_xlfn.XLOOKUP(Y5,$A:$A,$C:$C,"",0),2,0,)</f>
        <v>#VALUE!</v>
      </c>
      <c r="AA6" t="e" cm="1" vm="3">
        <f t="array" aca="1" ref="AA6" ca="1">_xlfn.STOCKHISTORY($I$2,_xlfn.XLOOKUP(AA5,$A:$A,$B:$B,"",0),_xlfn.XLOOKUP(AA5,$A:$A,$C:$C,"",0),2,0,)</f>
        <v>#VALUE!</v>
      </c>
      <c r="AC6" t="e" cm="1" vm="3">
        <f t="array" aca="1" ref="AC6" ca="1">_xlfn.STOCKHISTORY($I$2,_xlfn.XLOOKUP(AC5,$A:$A,$B:$B,"",0),_xlfn.XLOOKUP(AC5,$A:$A,$C:$C,"",0),2,0,)</f>
        <v>#VALUE!</v>
      </c>
      <c r="AE6" t="e" cm="1" vm="3">
        <f t="array" aca="1" ref="AE6" ca="1">_xlfn.STOCKHISTORY($I$2,_xlfn.XLOOKUP(AE5,$A:$A,$B:$B,"",0),_xlfn.XLOOKUP(AE5,$A:$A,$C:$C,"",0),2,0,)</f>
        <v>#VALUE!</v>
      </c>
      <c r="AG6" t="e" cm="1" vm="3">
        <f t="array" aca="1" ref="AG6" ca="1">_xlfn.STOCKHISTORY($I$2,_xlfn.XLOOKUP(AG5,$A:$A,$B:$B,"",0),_xlfn.XLOOKUP(AG5,$A:$A,$C:$C,"",0),2,0,)</f>
        <v>#VALUE!</v>
      </c>
      <c r="AI6" t="e" cm="1" vm="3">
        <f t="array" aca="1" ref="AI6" ca="1">_xlfn.STOCKHISTORY($I$2,_xlfn.XLOOKUP(AI5,$A:$A,$B:$B,"",0),_xlfn.XLOOKUP(AI5,$A:$A,$C:$C,"",0),2,0,)</f>
        <v>#VALUE!</v>
      </c>
      <c r="AK6" t="e" cm="1" vm="3">
        <f t="array" aca="1" ref="AK6" ca="1">_xlfn.STOCKHISTORY($I$2,_xlfn.XLOOKUP(AK5,$A:$A,$B:$B,"",0),_xlfn.XLOOKUP(AK5,$A:$A,$C:$C,"",0),2,0,)</f>
        <v>#VALUE!</v>
      </c>
      <c r="AM6" t="e" cm="1" vm="3">
        <f t="array" aca="1" ref="AM6" ca="1">_xlfn.STOCKHISTORY($I$2,_xlfn.XLOOKUP(AM5,$A:$A,$B:$B,"",0),_xlfn.XLOOKUP(AM5,$A:$A,$C:$C,"",0),2,0,)</f>
        <v>#VALUE!</v>
      </c>
      <c r="AO6" t="e" cm="1" vm="3">
        <f t="array" aca="1" ref="AO6" ca="1">_xlfn.STOCKHISTORY($I$2,_xlfn.XLOOKUP(AO5,$A:$A,$B:$B,"",0),_xlfn.XLOOKUP(AO5,$A:$A,$C:$C,"",0),2,0,)</f>
        <v>#VALUE!</v>
      </c>
      <c r="AQ6" t="e" cm="1" vm="3">
        <f t="array" aca="1" ref="AQ6" ca="1">_xlfn.STOCKHISTORY($I$2,_xlfn.XLOOKUP(AQ5,$A:$A,$B:$B,"",0),_xlfn.XLOOKUP(AQ5,$A:$A,$C:$C,"",0),2,0,)</f>
        <v>#VALUE!</v>
      </c>
      <c r="AS6" t="e" cm="1" vm="3">
        <f t="array" aca="1" ref="AS6" ca="1">_xlfn.STOCKHISTORY($I$2,_xlfn.XLOOKUP(AS5,$A:$A,$B:$B,"",0),_xlfn.XLOOKUP(AS5,$A:$A,$C:$C,"",0),2,0,)</f>
        <v>#VALUE!</v>
      </c>
      <c r="AU6" t="e" cm="1" vm="3">
        <f t="array" aca="1" ref="AU6" ca="1">_xlfn.STOCKHISTORY($I$2,_xlfn.XLOOKUP(AU5,$A:$A,$B:$B,"",0),_xlfn.XLOOKUP(AU5,$A:$A,$C:$C,"",0),2,0,)</f>
        <v>#VALUE!</v>
      </c>
      <c r="AW6" t="e" cm="1" vm="3">
        <f t="array" aca="1" ref="AW6" ca="1">_xlfn.STOCKHISTORY($I$2,_xlfn.XLOOKUP(AW5,$A:$A,$B:$B,"",0),_xlfn.XLOOKUP(AW5,$A:$A,$C:$C,"",0),2,0,)</f>
        <v>#VALUE!</v>
      </c>
      <c r="AY6" t="e" cm="1" vm="4">
        <f t="array" aca="1" ref="AY6" ca="1">_xlfn.STOCKHISTORY($I$2,_xlfn.XLOOKUP(AY5,$A:$A,$B:$B,"",0),_xlfn.XLOOKUP(AY5,$A:$A,$C:$C,"",0),2,0,)</f>
        <v>#VALUE!</v>
      </c>
      <c r="BA6" t="e" cm="1" vm="4">
        <f t="array" aca="1" ref="BA6" ca="1">_xlfn.STOCKHISTORY($I$2,_xlfn.XLOOKUP(BA5,$A:$A,$B:$B,"",0),_xlfn.XLOOKUP(BA5,$A:$A,$C:$C,"",0),2,0,)</f>
        <v>#VALUE!</v>
      </c>
      <c r="BC6" cm="1" vm="5">
        <f t="array" aca="1" ref="BC6:BD17" ca="1">_xlfn.STOCKHISTORY($I$2,_xlfn.XLOOKUP(BC5,$A:$A,$B:$B,"",0),_xlfn.XLOOKUP(BC5,$A:$A,$C:$C,"",0),2,0,)</f>
        <v>35065</v>
      </c>
      <c r="BD6" vm="6">
        <f ca="1"/>
        <v>63.671900000000001</v>
      </c>
      <c r="BE6" s="3">
        <v>0</v>
      </c>
      <c r="BF6" cm="1" vm="7">
        <f t="array" aca="1" ref="BF6:BG17" ca="1">_xlfn.STOCKHISTORY($I$2,_xlfn.XLOOKUP(BF5,$A:$A,$B:$B,"",0),_xlfn.XLOOKUP(BF5,$A:$A,$C:$C,"",0),2,0,)</f>
        <v>36526</v>
      </c>
      <c r="BG6" vm="8">
        <f ca="1"/>
        <v>139.5625</v>
      </c>
      <c r="BH6" s="3">
        <v>0</v>
      </c>
      <c r="BI6" cm="1" vm="9">
        <f t="array" aca="1" ref="BI6:BJ17" ca="1">_xlfn.STOCKHISTORY($I$2,_xlfn.XLOOKUP(BI5,$A:$A,$B:$B,"",0),_xlfn.XLOOKUP(BI5,$A:$A,$C:$C,"",0),2,0,)</f>
        <v>37987</v>
      </c>
      <c r="BJ6" vm="10">
        <f ca="1"/>
        <v>113.48</v>
      </c>
      <c r="BK6" s="3">
        <v>0</v>
      </c>
      <c r="BL6" cm="1" vm="11">
        <f t="array" aca="1" ref="BL6:BM17" ca="1">_xlfn.STOCKHISTORY($I$2,_xlfn.XLOOKUP(BL5,$A:$A,$B:$B,"",0),_xlfn.XLOOKUP(BL5,$A:$A,$C:$C,"",0),2,0,)</f>
        <v>39448</v>
      </c>
      <c r="BM6" vm="12">
        <f ca="1"/>
        <v>137.37</v>
      </c>
      <c r="BN6" s="3">
        <v>0</v>
      </c>
      <c r="BO6" cm="1" vm="13">
        <f t="array" aca="1" ref="BO6:BP17" ca="1">_xlfn.STOCKHISTORY($I$2,_xlfn.XLOOKUP(BO5,$A:$A,$B:$B,"",0),_xlfn.XLOOKUP(BO5,$A:$A,$C:$C,"",0),2,0,)</f>
        <v>40909</v>
      </c>
      <c r="BP6" vm="14">
        <f ca="1"/>
        <v>131.32</v>
      </c>
      <c r="BQ6" s="3">
        <v>0</v>
      </c>
      <c r="BR6" cm="1" vm="15">
        <f t="array" aca="1" ref="BR6:BS17" ca="1">_xlfn.STOCKHISTORY($I$2,_xlfn.XLOOKUP(BR5,$A:$A,$B:$B,"",0),_xlfn.XLOOKUP(BR5,$A:$A,$C:$C,"",0),2,0,)</f>
        <v>42370</v>
      </c>
      <c r="BS6" vm="16">
        <f ca="1"/>
        <v>193.7208</v>
      </c>
      <c r="BT6" s="3">
        <v>0</v>
      </c>
      <c r="BU6" cm="1" vm="17">
        <f t="array" aca="1" ref="BU6:BV17" ca="1">_xlfn.STOCKHISTORY($I$2,_xlfn.XLOOKUP(BU5,$A:$A,$B:$B,"",0),_xlfn.XLOOKUP(BU5,$A:$A,$C:$C,"",0),2,0,)</f>
        <v>43831</v>
      </c>
      <c r="BV6" vm="18">
        <f ca="1"/>
        <v>321.73</v>
      </c>
      <c r="BW6" s="3">
        <v>0</v>
      </c>
      <c r="BX6" cm="1" vm="19">
        <f t="array" aca="1" ref="BX6:BY13" ca="1">_xlfn.STOCKHISTORY($I$2,_xlfn.XLOOKUP(BX5,$A:$A,$B:$B,"",0),_xlfn.XLOOKUP(BX5,$A:$A,$C:$C,"",0),2,0,)</f>
        <v>45292</v>
      </c>
      <c r="BY6" vm="20">
        <f ca="1"/>
        <v>482.88</v>
      </c>
      <c r="BZ6" s="3">
        <v>0</v>
      </c>
      <c r="CA6" t="s">
        <v>3</v>
      </c>
      <c r="CB6" s="2">
        <f>AVERAGE(BE6,BH6,BK6,BN6,BQ6,BT6,BW6,BZ6)</f>
        <v>0</v>
      </c>
      <c r="CC6" s="2">
        <f>AVERAGE(BE6,BH6,BK6,BQ6,BT6,BW6,BZ6)</f>
        <v>0</v>
      </c>
    </row>
    <row r="7" spans="1:81" x14ac:dyDescent="0.25">
      <c r="A7">
        <v>1924</v>
      </c>
      <c r="B7" s="1">
        <f t="shared" si="0"/>
        <v>8768</v>
      </c>
      <c r="C7" s="1">
        <f t="shared" si="1"/>
        <v>9132</v>
      </c>
      <c r="BC7" vm="21">
        <f ca="1"/>
        <v>35096</v>
      </c>
      <c r="BD7" vm="22">
        <f ca="1"/>
        <v>63.875</v>
      </c>
      <c r="BE7" s="3">
        <f ca="1">BD7/BD6*(BE6+1)-1</f>
        <v>3.1897901586099842E-3</v>
      </c>
      <c r="BF7" vm="23">
        <f ca="1"/>
        <v>36557</v>
      </c>
      <c r="BG7" vm="24">
        <f ca="1"/>
        <v>137.4375</v>
      </c>
      <c r="BH7" s="3">
        <f t="shared" ref="BH7:BH17" ca="1" si="2">BG7/BG6*(BH6+1)-1</f>
        <v>-1.5226153157187672E-2</v>
      </c>
      <c r="BI7" vm="25">
        <f ca="1"/>
        <v>38018</v>
      </c>
      <c r="BJ7" vm="26">
        <f ca="1"/>
        <v>115.02</v>
      </c>
      <c r="BK7" s="3">
        <f t="shared" ref="BK7:BK17" ca="1" si="3">BJ7/BJ6*(BK6+1)-1</f>
        <v>1.3570673246386944E-2</v>
      </c>
      <c r="BL7" vm="27">
        <f ca="1"/>
        <v>39479</v>
      </c>
      <c r="BM7" vm="28">
        <f ca="1"/>
        <v>133.82</v>
      </c>
      <c r="BN7" s="3">
        <f t="shared" ref="BN7:BN17" ca="1" si="4">BM7/BM6*(BN6+1)-1</f>
        <v>-2.5842614835844935E-2</v>
      </c>
      <c r="BO7" vm="29">
        <f ca="1"/>
        <v>40940</v>
      </c>
      <c r="BP7" vm="30">
        <f ca="1"/>
        <v>137.02000000000001</v>
      </c>
      <c r="BQ7" s="3">
        <f t="shared" ref="BQ7:BQ17" ca="1" si="5">BP7/BP6*(BQ6+1)-1</f>
        <v>4.3405421870240657E-2</v>
      </c>
      <c r="BR7" vm="31">
        <f ca="1"/>
        <v>42401</v>
      </c>
      <c r="BS7" vm="32">
        <f ca="1"/>
        <v>193.56</v>
      </c>
      <c r="BT7" s="3">
        <f t="shared" ref="BT7:BT17" ca="1" si="6">BS7/BS6*(BT6+1)-1</f>
        <v>-8.3006058203349831E-4</v>
      </c>
      <c r="BU7" vm="33">
        <f ca="1"/>
        <v>43862</v>
      </c>
      <c r="BV7" vm="34">
        <f ca="1"/>
        <v>296.26</v>
      </c>
      <c r="BW7" s="3">
        <f t="shared" ref="BW7:BW17" ca="1" si="7">BV7/BV6*(BW6+1)-1</f>
        <v>-7.9165760109408567E-2</v>
      </c>
      <c r="BX7" vm="35">
        <f ca="1"/>
        <v>45323</v>
      </c>
      <c r="BY7" vm="36">
        <f ca="1"/>
        <v>508.08</v>
      </c>
      <c r="BZ7" s="3">
        <f t="shared" ref="BZ7:BZ13" ca="1" si="8">BY7/BY6*(BZ6+1)-1</f>
        <v>5.2186878727634278E-2</v>
      </c>
      <c r="CA7" t="s">
        <v>4</v>
      </c>
      <c r="CB7" s="2">
        <f ca="1">AVERAGE(BE7,BH7,BK7,BN7,BQ7,BT7,BW7,BZ7)</f>
        <v>-1.0889780852003511E-3</v>
      </c>
      <c r="CC7" s="2">
        <f ca="1">AVERAGE(BE7,BH7,BK7,BQ7,BT7,BW7,BZ7)</f>
        <v>2.4472557363203035E-3</v>
      </c>
    </row>
    <row r="8" spans="1:81" x14ac:dyDescent="0.25">
      <c r="A8">
        <v>1928</v>
      </c>
      <c r="B8" s="1">
        <f t="shared" si="0"/>
        <v>10229</v>
      </c>
      <c r="C8" s="1">
        <f t="shared" si="1"/>
        <v>10593</v>
      </c>
      <c r="BC8" vm="37">
        <f ca="1"/>
        <v>35125</v>
      </c>
      <c r="BD8" vm="38">
        <f ca="1"/>
        <v>64.6875</v>
      </c>
      <c r="BE8" s="3">
        <f ca="1">BD8/BD7*(BE7+1)-1</f>
        <v>1.5950521344580748E-2</v>
      </c>
      <c r="BF8" vm="39">
        <f ca="1"/>
        <v>36586</v>
      </c>
      <c r="BG8" vm="40">
        <f ca="1"/>
        <v>150.375</v>
      </c>
      <c r="BH8" s="3">
        <f t="shared" ca="1" si="2"/>
        <v>7.7474249888042968E-2</v>
      </c>
      <c r="BI8" vm="41">
        <f ca="1"/>
        <v>38047</v>
      </c>
      <c r="BJ8" vm="42">
        <f ca="1"/>
        <v>113.1</v>
      </c>
      <c r="BK8" s="3">
        <f t="shared" ca="1" si="3"/>
        <v>-3.3486076841734436E-3</v>
      </c>
      <c r="BL8" vm="43">
        <f ca="1"/>
        <v>39508</v>
      </c>
      <c r="BM8" vm="44">
        <f ca="1"/>
        <v>131.97</v>
      </c>
      <c r="BN8" s="3">
        <f t="shared" ca="1" si="4"/>
        <v>-3.9309892989735862E-2</v>
      </c>
      <c r="BO8" vm="45">
        <f ca="1"/>
        <v>40969</v>
      </c>
      <c r="BP8" vm="46">
        <f ca="1"/>
        <v>140.81</v>
      </c>
      <c r="BQ8" s="3">
        <f t="shared" ca="1" si="5"/>
        <v>7.2266219920803954E-2</v>
      </c>
      <c r="BR8" vm="47">
        <f ca="1"/>
        <v>42430</v>
      </c>
      <c r="BS8" vm="48">
        <f ca="1"/>
        <v>205.52</v>
      </c>
      <c r="BT8" s="3">
        <f t="shared" ca="1" si="6"/>
        <v>6.0908276240857928E-2</v>
      </c>
      <c r="BU8" vm="49">
        <f ca="1"/>
        <v>43891</v>
      </c>
      <c r="BV8" vm="50">
        <f ca="1"/>
        <v>257.75</v>
      </c>
      <c r="BW8" s="3">
        <f t="shared" ca="1" si="7"/>
        <v>-0.19886240014919343</v>
      </c>
      <c r="BX8" vm="51">
        <f ca="1"/>
        <v>45352</v>
      </c>
      <c r="BY8" vm="52">
        <f ca="1"/>
        <v>523.07000000000005</v>
      </c>
      <c r="BZ8" s="3">
        <f t="shared" ca="1" si="8"/>
        <v>8.3229787939032684E-2</v>
      </c>
      <c r="CA8" t="s">
        <v>5</v>
      </c>
      <c r="CB8" s="2">
        <f ca="1">AVERAGE(BE8,BH8,BK8,BN8,BQ8,BT8,BW8,BZ8)</f>
        <v>8.5385193137769433E-3</v>
      </c>
      <c r="CC8" s="2">
        <f ca="1">AVERAGE(BE8,BH8,BK8,BQ8,BT8,BW8,BZ8)</f>
        <v>1.5374006785707344E-2</v>
      </c>
    </row>
    <row r="9" spans="1:81" x14ac:dyDescent="0.25">
      <c r="A9">
        <v>1932</v>
      </c>
      <c r="B9" s="1">
        <f t="shared" si="0"/>
        <v>11690</v>
      </c>
      <c r="C9" s="1">
        <f t="shared" si="1"/>
        <v>12054</v>
      </c>
      <c r="BC9" vm="53">
        <f ca="1"/>
        <v>35156</v>
      </c>
      <c r="BD9" vm="54">
        <f ca="1"/>
        <v>65.390600000000006</v>
      </c>
      <c r="BE9" s="3">
        <f ca="1">BD9/BD8*(BE8+1)-1</f>
        <v>2.6993069156095784E-2</v>
      </c>
      <c r="BF9" vm="55">
        <f ca="1"/>
        <v>36617</v>
      </c>
      <c r="BG9" vm="56">
        <f ca="1"/>
        <v>145.09379999999999</v>
      </c>
      <c r="BH9" s="3">
        <f t="shared" ca="1" si="2"/>
        <v>3.9633139274518392E-2</v>
      </c>
      <c r="BI9" vm="57">
        <f ca="1"/>
        <v>38078</v>
      </c>
      <c r="BJ9" vm="58">
        <f ca="1"/>
        <v>110.96</v>
      </c>
      <c r="BK9" s="3">
        <f t="shared" ca="1" si="3"/>
        <v>-2.2206556221360585E-2</v>
      </c>
      <c r="BL9" vm="59">
        <f ca="1"/>
        <v>39539</v>
      </c>
      <c r="BM9" vm="60">
        <f ca="1"/>
        <v>138.26</v>
      </c>
      <c r="BN9" s="3">
        <f t="shared" ca="1" si="4"/>
        <v>6.4788527334931345E-3</v>
      </c>
      <c r="BO9" vm="61">
        <f ca="1"/>
        <v>41000</v>
      </c>
      <c r="BP9" vm="62">
        <f ca="1"/>
        <v>139.87</v>
      </c>
      <c r="BQ9" s="3">
        <f t="shared" ca="1" si="5"/>
        <v>6.5108132805360874E-2</v>
      </c>
      <c r="BR9" vm="63">
        <f ca="1"/>
        <v>42461</v>
      </c>
      <c r="BS9" vm="64">
        <f ca="1"/>
        <v>206.33080000000001</v>
      </c>
      <c r="BT9" s="3">
        <f t="shared" ca="1" si="6"/>
        <v>6.5093681215439902E-2</v>
      </c>
      <c r="BU9" vm="65">
        <f ca="1"/>
        <v>43922</v>
      </c>
      <c r="BV9" vm="66">
        <f ca="1"/>
        <v>290.48</v>
      </c>
      <c r="BW9" s="3">
        <f t="shared" ca="1" si="7"/>
        <v>-9.7131134802474151E-2</v>
      </c>
      <c r="BX9" vm="67">
        <f ca="1"/>
        <v>45383</v>
      </c>
      <c r="BY9" vm="68">
        <f ca="1"/>
        <v>501.98</v>
      </c>
      <c r="BZ9" s="3">
        <f t="shared" ca="1" si="8"/>
        <v>3.9554340622929285E-2</v>
      </c>
      <c r="CA9" t="s">
        <v>6</v>
      </c>
      <c r="CB9" s="2">
        <f ca="1">AVERAGE(BE9,BH9,BK9,BN9,BQ9,BT9,BW9,BZ9)</f>
        <v>1.544044059800033E-2</v>
      </c>
      <c r="CC9" s="2">
        <f ca="1">AVERAGE(BE9,BH9,BK9,BQ9,BT9,BW9,BZ9)</f>
        <v>1.6720667435787071E-2</v>
      </c>
    </row>
    <row r="10" spans="1:81" x14ac:dyDescent="0.25">
      <c r="A10">
        <v>1936</v>
      </c>
      <c r="B10" s="1">
        <f t="shared" si="0"/>
        <v>13151</v>
      </c>
      <c r="C10" s="1">
        <f t="shared" si="1"/>
        <v>13515</v>
      </c>
      <c r="BC10" vm="69">
        <f ca="1"/>
        <v>35186</v>
      </c>
      <c r="BD10" vm="70">
        <f ca="1"/>
        <v>66.875</v>
      </c>
      <c r="BE10" s="3">
        <f ca="1">BD10/BD9*(BE9+1)-1</f>
        <v>5.030633607604007E-2</v>
      </c>
      <c r="BF10" vm="71">
        <f ca="1"/>
        <v>36647</v>
      </c>
      <c r="BG10" vm="72">
        <f ca="1"/>
        <v>142.8125</v>
      </c>
      <c r="BH10" s="3">
        <f t="shared" ca="1" si="2"/>
        <v>2.3287057769816322E-2</v>
      </c>
      <c r="BI10" vm="73">
        <f ca="1"/>
        <v>38108</v>
      </c>
      <c r="BJ10" vm="74">
        <f ca="1"/>
        <v>112.86</v>
      </c>
      <c r="BK10" s="3">
        <f t="shared" ca="1" si="3"/>
        <v>-5.4635178004934781E-3</v>
      </c>
      <c r="BL10" vm="75">
        <f ca="1"/>
        <v>39569</v>
      </c>
      <c r="BM10" vm="76">
        <f ca="1"/>
        <v>140.35</v>
      </c>
      <c r="BN10" s="3">
        <f t="shared" ca="1" si="4"/>
        <v>2.1693237242483399E-2</v>
      </c>
      <c r="BO10" vm="77">
        <f ca="1"/>
        <v>41030</v>
      </c>
      <c r="BP10" vm="78">
        <f ca="1"/>
        <v>131.47</v>
      </c>
      <c r="BQ10" s="3">
        <f t="shared" ca="1" si="5"/>
        <v>1.1422479439535671E-3</v>
      </c>
      <c r="BR10" vm="79">
        <f ca="1"/>
        <v>42491</v>
      </c>
      <c r="BS10" vm="80">
        <f ca="1"/>
        <v>209.84</v>
      </c>
      <c r="BT10" s="3">
        <f t="shared" ca="1" si="6"/>
        <v>8.3208411280564443E-2</v>
      </c>
      <c r="BU10" vm="81">
        <f ca="1"/>
        <v>43952</v>
      </c>
      <c r="BV10" vm="82">
        <f ca="1"/>
        <v>304.32</v>
      </c>
      <c r="BW10" s="3">
        <f t="shared" ca="1" si="7"/>
        <v>-5.4113697821154605E-2</v>
      </c>
      <c r="BX10" vm="83">
        <f ca="1"/>
        <v>45413</v>
      </c>
      <c r="BY10" vm="84">
        <f ca="1"/>
        <v>527.37</v>
      </c>
      <c r="BZ10" s="3">
        <f t="shared" ca="1" si="8"/>
        <v>9.2134691848906547E-2</v>
      </c>
      <c r="CA10" t="s">
        <v>7</v>
      </c>
      <c r="CB10" s="2">
        <f ca="1">AVERAGE(BE10,BH10,BK10,BN10,BQ10,BT10,BW10,BZ10)</f>
        <v>2.6524345817514533E-2</v>
      </c>
      <c r="CC10" s="2">
        <f ca="1">AVERAGE(BE10,BH10,BK10,BQ10,BT10,BW10,BZ10)</f>
        <v>2.7214504185376125E-2</v>
      </c>
    </row>
    <row r="11" spans="1:81" x14ac:dyDescent="0.25">
      <c r="A11">
        <v>1940</v>
      </c>
      <c r="B11" s="1">
        <f t="shared" si="0"/>
        <v>14612</v>
      </c>
      <c r="C11" s="1">
        <f t="shared" si="1"/>
        <v>14976</v>
      </c>
      <c r="G11" s="1"/>
      <c r="H11" s="1"/>
      <c r="BC11" vm="85">
        <f ca="1"/>
        <v>35217</v>
      </c>
      <c r="BD11" vm="86">
        <f ca="1"/>
        <v>67.109399999999994</v>
      </c>
      <c r="BE11" s="3">
        <f ca="1">BD11/BD10*(BE10+1)-1</f>
        <v>5.398770886372195E-2</v>
      </c>
      <c r="BF11" vm="87">
        <f ca="1"/>
        <v>36678</v>
      </c>
      <c r="BG11" vm="88">
        <f ca="1"/>
        <v>145.28129999999999</v>
      </c>
      <c r="BH11" s="3">
        <f t="shared" ca="1" si="2"/>
        <v>4.0976623376623111E-2</v>
      </c>
      <c r="BI11" vm="89">
        <f ca="1"/>
        <v>38139</v>
      </c>
      <c r="BJ11" vm="90">
        <f ca="1"/>
        <v>114.53</v>
      </c>
      <c r="BK11" s="3">
        <f t="shared" ca="1" si="3"/>
        <v>9.252731758900179E-3</v>
      </c>
      <c r="BL11" vm="91">
        <f ca="1"/>
        <v>39600</v>
      </c>
      <c r="BM11" vm="92">
        <f ca="1"/>
        <v>127.98</v>
      </c>
      <c r="BN11" s="3">
        <f t="shared" ca="1" si="4"/>
        <v>-6.8355536143263063E-2</v>
      </c>
      <c r="BO11" vm="93">
        <f ca="1"/>
        <v>41061</v>
      </c>
      <c r="BP11" vm="94">
        <f ca="1"/>
        <v>136.10499999999999</v>
      </c>
      <c r="BQ11" s="3">
        <f t="shared" ca="1" si="5"/>
        <v>3.6437709412122876E-2</v>
      </c>
      <c r="BR11" vm="95">
        <f ca="1"/>
        <v>42522</v>
      </c>
      <c r="BS11" vm="96">
        <f ca="1"/>
        <v>209.47499999999999</v>
      </c>
      <c r="BT11" s="3">
        <f t="shared" ca="1" si="6"/>
        <v>8.1324256352441004E-2</v>
      </c>
      <c r="BU11" vm="97">
        <f ca="1"/>
        <v>43983</v>
      </c>
      <c r="BV11" vm="98">
        <f ca="1"/>
        <v>308.36</v>
      </c>
      <c r="BW11" s="3">
        <f t="shared" ca="1" si="7"/>
        <v>-4.1556584713890676E-2</v>
      </c>
      <c r="BX11" vm="99">
        <f ca="1"/>
        <v>45444</v>
      </c>
      <c r="BY11" vm="100">
        <f ca="1"/>
        <v>544.22</v>
      </c>
      <c r="BZ11" s="3">
        <f t="shared" ca="1" si="8"/>
        <v>0.12702948972829708</v>
      </c>
      <c r="CA11" t="s">
        <v>8</v>
      </c>
      <c r="CB11" s="2">
        <f ca="1">AVERAGE(BE11,BH11,BK11,BN11,BQ11,BT11,BW11,BZ11)</f>
        <v>2.9887049829369058E-2</v>
      </c>
      <c r="CC11" s="2">
        <f ca="1">AVERAGE(BE11,BH11,BK11,BQ11,BT11,BW11,BZ11)</f>
        <v>4.3921704968316502E-2</v>
      </c>
    </row>
    <row r="12" spans="1:81" x14ac:dyDescent="0.25">
      <c r="A12">
        <v>1944</v>
      </c>
      <c r="B12" s="1">
        <f t="shared" si="0"/>
        <v>16073</v>
      </c>
      <c r="C12" s="1">
        <f t="shared" si="1"/>
        <v>16437</v>
      </c>
      <c r="G12" s="1"/>
      <c r="H12" s="1"/>
      <c r="BC12" vm="101">
        <f ca="1"/>
        <v>35247</v>
      </c>
      <c r="BD12" vm="102">
        <f ca="1"/>
        <v>64.093800000000002</v>
      </c>
      <c r="BE12" s="3">
        <f ca="1">BD12/BD11*(BE11+1)-1</f>
        <v>6.6261569075216631E-3</v>
      </c>
      <c r="BF12" vm="103">
        <f ca="1"/>
        <v>36708</v>
      </c>
      <c r="BG12" vm="104">
        <f ca="1"/>
        <v>143</v>
      </c>
      <c r="BH12" s="3">
        <f t="shared" ca="1" si="2"/>
        <v>2.4630541871921041E-2</v>
      </c>
      <c r="BI12" vm="105">
        <f ca="1"/>
        <v>38169</v>
      </c>
      <c r="BJ12" vm="106">
        <f ca="1"/>
        <v>110.84</v>
      </c>
      <c r="BK12" s="3">
        <f t="shared" ca="1" si="3"/>
        <v>-2.3264011279520602E-2</v>
      </c>
      <c r="BL12" vm="107">
        <f ca="1"/>
        <v>39630</v>
      </c>
      <c r="BM12" vm="108">
        <f ca="1"/>
        <v>126.83</v>
      </c>
      <c r="BN12" s="3">
        <f t="shared" ca="1" si="4"/>
        <v>-7.6727087428114182E-2</v>
      </c>
      <c r="BO12" vm="109">
        <f ca="1"/>
        <v>41091</v>
      </c>
      <c r="BP12" vm="110">
        <f ca="1"/>
        <v>137.71</v>
      </c>
      <c r="BQ12" s="3">
        <f t="shared" ca="1" si="5"/>
        <v>4.8659762412427643E-2</v>
      </c>
      <c r="BR12" vm="111">
        <f ca="1"/>
        <v>42552</v>
      </c>
      <c r="BS12" vm="112">
        <f ca="1"/>
        <v>217.12</v>
      </c>
      <c r="BT12" s="3">
        <f t="shared" ca="1" si="6"/>
        <v>0.12078826847710689</v>
      </c>
      <c r="BU12" vm="113">
        <f ca="1"/>
        <v>44013</v>
      </c>
      <c r="BV12" vm="114">
        <f ca="1"/>
        <v>326.52</v>
      </c>
      <c r="BW12" s="3">
        <f t="shared" ca="1" si="7"/>
        <v>1.4888260342522885E-2</v>
      </c>
      <c r="BX12" vm="115">
        <f ca="1"/>
        <v>45474</v>
      </c>
      <c r="BY12" vm="116">
        <f ca="1"/>
        <v>550.80999999999995</v>
      </c>
      <c r="BZ12" s="3">
        <f t="shared" ca="1" si="8"/>
        <v>0.14067677269715051</v>
      </c>
      <c r="CA12" t="s">
        <v>9</v>
      </c>
      <c r="CB12" s="2">
        <f ca="1">AVERAGE(BE12,BH12,BK12,BN12,BQ12,BT12,BW12,BZ12)</f>
        <v>3.203483300012698E-2</v>
      </c>
      <c r="CC12" s="2">
        <f ca="1">AVERAGE(BE12,BH12,BK12,BQ12,BT12,BW12,BZ12)</f>
        <v>4.7572250204161434E-2</v>
      </c>
    </row>
    <row r="13" spans="1:81" x14ac:dyDescent="0.25">
      <c r="A13">
        <v>1948</v>
      </c>
      <c r="B13" s="1">
        <f t="shared" si="0"/>
        <v>17534</v>
      </c>
      <c r="C13" s="1">
        <f t="shared" si="1"/>
        <v>17898</v>
      </c>
      <c r="BC13" vm="117">
        <f ca="1"/>
        <v>35278</v>
      </c>
      <c r="BD13" vm="118">
        <f ca="1"/>
        <v>65.328100000000006</v>
      </c>
      <c r="BE13" s="3">
        <f ca="1">BD13/BD12*(BE12+1)-1</f>
        <v>2.6011474449483041E-2</v>
      </c>
      <c r="BF13" vm="119">
        <f ca="1"/>
        <v>36739</v>
      </c>
      <c r="BG13" vm="120">
        <f ca="1"/>
        <v>152.34379999999999</v>
      </c>
      <c r="BH13" s="3">
        <f t="shared" ca="1" si="2"/>
        <v>9.1581191222570357E-2</v>
      </c>
      <c r="BI13" vm="121">
        <f ca="1"/>
        <v>38200</v>
      </c>
      <c r="BJ13" vm="122">
        <f ca="1"/>
        <v>111.11</v>
      </c>
      <c r="BK13" s="3">
        <f t="shared" ca="1" si="3"/>
        <v>-2.088473739866048E-2</v>
      </c>
      <c r="BL13" vm="123">
        <f ca="1"/>
        <v>39661</v>
      </c>
      <c r="BM13" vm="124">
        <f ca="1"/>
        <v>128.79</v>
      </c>
      <c r="BN13" s="3">
        <f t="shared" ca="1" si="4"/>
        <v>-6.2459052194802744E-2</v>
      </c>
      <c r="BO13" vm="125">
        <f ca="1"/>
        <v>41122</v>
      </c>
      <c r="BP13" vm="126">
        <f ca="1"/>
        <v>141.16</v>
      </c>
      <c r="BQ13" s="3">
        <f t="shared" ca="1" si="5"/>
        <v>7.4931465123362795E-2</v>
      </c>
      <c r="BR13" vm="127">
        <f ca="1"/>
        <v>42583</v>
      </c>
      <c r="BS13" vm="128">
        <f ca="1"/>
        <v>217.38</v>
      </c>
      <c r="BT13" s="3">
        <f t="shared" ca="1" si="6"/>
        <v>0.12213040623412619</v>
      </c>
      <c r="BU13" vm="129">
        <f ca="1"/>
        <v>44044</v>
      </c>
      <c r="BV13" vm="130">
        <f ca="1"/>
        <v>349.31</v>
      </c>
      <c r="BW13" s="3">
        <f t="shared" ca="1" si="7"/>
        <v>8.5724054331271393E-2</v>
      </c>
      <c r="BX13" vm="131">
        <f ca="1"/>
        <v>45505</v>
      </c>
      <c r="BY13" vm="132">
        <f ca="1"/>
        <v>559.61</v>
      </c>
      <c r="BZ13" s="3">
        <f t="shared" ca="1" si="8"/>
        <v>0.15890076209410231</v>
      </c>
      <c r="CA13" t="s">
        <v>10</v>
      </c>
      <c r="CB13" s="2">
        <f ca="1">AVERAGE(BE13,BH13,BK13,BN13,BQ13,BT13,BW13,BZ13)</f>
        <v>5.9491945482681607E-2</v>
      </c>
      <c r="CC13" s="2">
        <f ca="1">AVERAGE(BE13,BH13,BK13,BQ13,BT13,BW13,BZ13)</f>
        <v>7.6913516579465088E-2</v>
      </c>
    </row>
    <row r="14" spans="1:81" x14ac:dyDescent="0.25">
      <c r="A14">
        <v>1952</v>
      </c>
      <c r="B14" s="1">
        <f t="shared" si="0"/>
        <v>18995</v>
      </c>
      <c r="C14" s="1">
        <f t="shared" si="1"/>
        <v>19359</v>
      </c>
      <c r="BC14" vm="133">
        <f ca="1"/>
        <v>35309</v>
      </c>
      <c r="BD14" vm="134">
        <f ca="1"/>
        <v>68.625</v>
      </c>
      <c r="BE14" s="3">
        <f ca="1">BD14/BD13*(BE13+1)-1</f>
        <v>7.779098786120775E-2</v>
      </c>
      <c r="BF14" vm="135">
        <f ca="1"/>
        <v>36770</v>
      </c>
      <c r="BG14" vm="136">
        <f ca="1"/>
        <v>143.625</v>
      </c>
      <c r="BH14" s="3">
        <f t="shared" ca="1" si="2"/>
        <v>2.9108822212270402E-2</v>
      </c>
      <c r="BI14" vm="137">
        <f ca="1"/>
        <v>38231</v>
      </c>
      <c r="BJ14" vm="138">
        <f ca="1"/>
        <v>111.76</v>
      </c>
      <c r="BK14" s="3">
        <f t="shared" ca="1" si="3"/>
        <v>-1.5156855833627025E-2</v>
      </c>
      <c r="BL14" vm="139">
        <f ca="1"/>
        <v>39692</v>
      </c>
      <c r="BM14" vm="140">
        <f ca="1"/>
        <v>115.99</v>
      </c>
      <c r="BN14" s="3">
        <f t="shared" ca="1" si="4"/>
        <v>-0.1556380578001022</v>
      </c>
      <c r="BO14" vm="141">
        <f ca="1"/>
        <v>41153</v>
      </c>
      <c r="BP14" vm="142">
        <f ca="1"/>
        <v>143.97</v>
      </c>
      <c r="BQ14" s="3">
        <f t="shared" ca="1" si="5"/>
        <v>9.6329576606762224E-2</v>
      </c>
      <c r="BR14" vm="143">
        <f ca="1"/>
        <v>42614</v>
      </c>
      <c r="BS14" vm="144">
        <f ca="1"/>
        <v>216.3</v>
      </c>
      <c r="BT14" s="3">
        <f t="shared" ca="1" si="6"/>
        <v>0.11655537247419945</v>
      </c>
      <c r="BU14" vm="145">
        <f ca="1"/>
        <v>44075</v>
      </c>
      <c r="BV14" vm="146">
        <f ca="1"/>
        <v>334.89</v>
      </c>
      <c r="BW14" s="3">
        <f t="shared" ca="1" si="7"/>
        <v>4.0903863488017667E-2</v>
      </c>
      <c r="CA14" t="s">
        <v>11</v>
      </c>
      <c r="CB14" s="2">
        <f ca="1">AVERAGE(BE14,BH14,BK14,BN14,BQ14,BT14,BW14,BZ14)</f>
        <v>2.7127672715532607E-2</v>
      </c>
      <c r="CC14" s="2">
        <f ca="1">AVERAGE(BE14,BH14,BK14,BQ14,BT14,BW14,BZ14)</f>
        <v>5.7588627801471746E-2</v>
      </c>
    </row>
    <row r="15" spans="1:81" x14ac:dyDescent="0.25">
      <c r="A15">
        <v>1956</v>
      </c>
      <c r="B15" s="1">
        <f t="shared" si="0"/>
        <v>20456</v>
      </c>
      <c r="C15" s="1">
        <f t="shared" si="1"/>
        <v>20820</v>
      </c>
      <c r="BC15" vm="147">
        <f ca="1"/>
        <v>35339</v>
      </c>
      <c r="BD15" vm="148">
        <f ca="1"/>
        <v>70.843800000000002</v>
      </c>
      <c r="BE15" s="3">
        <f ca="1">BD15/BD14*(BE14+1)-1</f>
        <v>0.11263838522173875</v>
      </c>
      <c r="BF15" vm="149">
        <f ca="1"/>
        <v>36800</v>
      </c>
      <c r="BG15" vm="150">
        <f ca="1"/>
        <v>142.95310000000001</v>
      </c>
      <c r="BH15" s="3">
        <f t="shared" ca="1" si="2"/>
        <v>2.4294491715181277E-2</v>
      </c>
      <c r="BI15" vm="151">
        <f ca="1"/>
        <v>38261</v>
      </c>
      <c r="BJ15" vm="152">
        <f ca="1"/>
        <v>113.2</v>
      </c>
      <c r="BK15" s="3">
        <f t="shared" ca="1" si="3"/>
        <v>-2.467395135706707E-3</v>
      </c>
      <c r="BL15" vm="153">
        <f ca="1"/>
        <v>39722</v>
      </c>
      <c r="BM15" vm="154">
        <f ca="1"/>
        <v>96.83</v>
      </c>
      <c r="BN15" s="3">
        <f t="shared" ca="1" si="4"/>
        <v>-0.29511538181553498</v>
      </c>
      <c r="BO15" vm="155">
        <f ca="1"/>
        <v>41183</v>
      </c>
      <c r="BP15" vm="156">
        <f ca="1"/>
        <v>141.35</v>
      </c>
      <c r="BQ15" s="3">
        <f t="shared" ca="1" si="5"/>
        <v>7.6378312519037594E-2</v>
      </c>
      <c r="BR15" vm="157">
        <f ca="1"/>
        <v>42644</v>
      </c>
      <c r="BS15" vm="158">
        <f ca="1"/>
        <v>212.55</v>
      </c>
      <c r="BT15" s="3">
        <f t="shared" ca="1" si="6"/>
        <v>9.7197616363343009E-2</v>
      </c>
      <c r="BU15" vm="159">
        <f ca="1"/>
        <v>44105</v>
      </c>
      <c r="BV15" vm="160">
        <f ca="1"/>
        <v>326.54000000000002</v>
      </c>
      <c r="BW15" s="3">
        <f t="shared" ca="1" si="7"/>
        <v>1.495042426879678E-2</v>
      </c>
      <c r="CA15" t="s">
        <v>12</v>
      </c>
      <c r="CB15" s="2">
        <f ca="1">AVERAGE(BE15,BH15,BK15,BN15,BQ15,BT15,BW15,BZ15)</f>
        <v>3.982350448122245E-3</v>
      </c>
      <c r="CC15" s="2">
        <f ca="1">AVERAGE(BE15,BH15,BK15,BQ15,BT15,BW15,BZ15)</f>
        <v>5.3831972492065117E-2</v>
      </c>
    </row>
    <row r="16" spans="1:81" x14ac:dyDescent="0.25">
      <c r="A16">
        <v>1960</v>
      </c>
      <c r="B16" s="1">
        <f t="shared" si="0"/>
        <v>21917</v>
      </c>
      <c r="C16" s="1">
        <f t="shared" si="1"/>
        <v>22281</v>
      </c>
      <c r="BC16" vm="161">
        <f ca="1"/>
        <v>35370</v>
      </c>
      <c r="BD16" vm="162">
        <f ca="1"/>
        <v>76.015600000000006</v>
      </c>
      <c r="BE16" s="3">
        <f ca="1">BD16/BD15*(BE15+1)-1</f>
        <v>0.19386416928032668</v>
      </c>
      <c r="BF16" vm="163">
        <f ca="1"/>
        <v>36831</v>
      </c>
      <c r="BG16" vm="164">
        <f ca="1"/>
        <v>132.28129999999999</v>
      </c>
      <c r="BH16" s="3">
        <f t="shared" ca="1" si="2"/>
        <v>-5.2171607702642397E-2</v>
      </c>
      <c r="BI16" vm="165">
        <f ca="1"/>
        <v>38292</v>
      </c>
      <c r="BJ16" vm="166">
        <f ca="1"/>
        <v>117.89</v>
      </c>
      <c r="BK16" s="3">
        <f t="shared" ca="1" si="3"/>
        <v>3.8861473387381107E-2</v>
      </c>
      <c r="BL16" vm="167">
        <f ca="1"/>
        <v>39753</v>
      </c>
      <c r="BM16" vm="168">
        <f ca="1"/>
        <v>90.09</v>
      </c>
      <c r="BN16" s="3">
        <f t="shared" ca="1" si="4"/>
        <v>-0.34417995195457551</v>
      </c>
      <c r="BO16" vm="169">
        <f ca="1"/>
        <v>41214</v>
      </c>
      <c r="BP16" vm="170">
        <f ca="1"/>
        <v>142.155</v>
      </c>
      <c r="BQ16" s="3">
        <f t="shared" ca="1" si="5"/>
        <v>8.2508376484922374E-2</v>
      </c>
      <c r="BR16" vm="171">
        <f ca="1"/>
        <v>42675</v>
      </c>
      <c r="BS16" vm="172">
        <f ca="1"/>
        <v>220.38</v>
      </c>
      <c r="BT16" s="3">
        <f t="shared" ca="1" si="6"/>
        <v>0.13761661112281121</v>
      </c>
      <c r="BU16" vm="173">
        <f ca="1"/>
        <v>44136</v>
      </c>
      <c r="BV16" vm="174">
        <f ca="1"/>
        <v>362.06</v>
      </c>
      <c r="BW16" s="3">
        <f t="shared" ca="1" si="7"/>
        <v>0.12535355733068076</v>
      </c>
      <c r="CA16" t="s">
        <v>13</v>
      </c>
      <c r="CB16" s="2">
        <f ca="1">AVERAGE(BE16,BH16,BK16,BN16,BQ16,BT16,BW16,BZ16)</f>
        <v>2.5978946849843459E-2</v>
      </c>
      <c r="CC16" s="2">
        <f ca="1">AVERAGE(BE16,BH16,BK16,BQ16,BT16,BW16,BZ16)</f>
        <v>8.7672096650579956E-2</v>
      </c>
    </row>
    <row r="17" spans="1:81" x14ac:dyDescent="0.25">
      <c r="A17">
        <v>1964</v>
      </c>
      <c r="B17" s="1">
        <f t="shared" si="0"/>
        <v>23378</v>
      </c>
      <c r="C17" s="1">
        <f t="shared" si="1"/>
        <v>23742</v>
      </c>
      <c r="BC17" vm="175">
        <f ca="1"/>
        <v>35400</v>
      </c>
      <c r="BD17" vm="176">
        <f ca="1"/>
        <v>73.843800000000002</v>
      </c>
      <c r="BE17" s="3">
        <f ca="1">BD17/BD16*(BE16+1)-1</f>
        <v>0.15975493113916861</v>
      </c>
      <c r="BF17" vm="177">
        <f ca="1"/>
        <v>36861</v>
      </c>
      <c r="BG17" vm="178">
        <f ca="1"/>
        <v>131.1875</v>
      </c>
      <c r="BH17" s="3">
        <f t="shared" ca="1" si="2"/>
        <v>-6.0008956560680837E-2</v>
      </c>
      <c r="BI17" vm="179">
        <f ca="1"/>
        <v>38322</v>
      </c>
      <c r="BJ17" vm="180">
        <f ca="1"/>
        <v>120.87</v>
      </c>
      <c r="BK17" s="3">
        <f t="shared" ca="1" si="3"/>
        <v>6.512160733168848E-2</v>
      </c>
      <c r="BL17" vm="181">
        <f ca="1"/>
        <v>39783</v>
      </c>
      <c r="BM17" vm="182">
        <f ca="1"/>
        <v>90.24</v>
      </c>
      <c r="BN17" s="3">
        <f t="shared" ca="1" si="4"/>
        <v>-0.34308801048263848</v>
      </c>
      <c r="BO17" vm="183">
        <f ca="1"/>
        <v>41244</v>
      </c>
      <c r="BP17" vm="184">
        <f ca="1"/>
        <v>142.41</v>
      </c>
      <c r="BQ17" s="3">
        <f t="shared" ca="1" si="5"/>
        <v>8.4450197989643483E-2</v>
      </c>
      <c r="BR17" vm="185">
        <f ca="1"/>
        <v>42705</v>
      </c>
      <c r="BS17" vm="186">
        <f ca="1"/>
        <v>223.53</v>
      </c>
      <c r="BT17" s="3">
        <f t="shared" ca="1" si="6"/>
        <v>0.15387712625593064</v>
      </c>
      <c r="BU17" vm="187">
        <f ca="1"/>
        <v>44166</v>
      </c>
      <c r="BV17" vm="188">
        <f ca="1"/>
        <v>373.88</v>
      </c>
      <c r="BW17" s="3">
        <f t="shared" ca="1" si="7"/>
        <v>0.16209243775836835</v>
      </c>
      <c r="CA17" t="s">
        <v>14</v>
      </c>
      <c r="CB17" s="2">
        <f ca="1">AVERAGE(BE17,BH17,BK17,BN17,BQ17,BT17,BW17,BZ17)</f>
        <v>3.1742761918782891E-2</v>
      </c>
      <c r="CC17" s="2">
        <f ca="1">AVERAGE(BE17,BH17,BK17,BQ17,BT17,BW17,BZ17)</f>
        <v>9.4214557319019787E-2</v>
      </c>
    </row>
    <row r="18" spans="1:81" x14ac:dyDescent="0.25">
      <c r="A18">
        <v>1968</v>
      </c>
      <c r="B18" s="1">
        <f t="shared" si="0"/>
        <v>24839</v>
      </c>
      <c r="C18" s="1">
        <f t="shared" si="1"/>
        <v>25203</v>
      </c>
    </row>
    <row r="19" spans="1:81" x14ac:dyDescent="0.25">
      <c r="A19">
        <v>1972</v>
      </c>
      <c r="B19" s="1">
        <f t="shared" si="0"/>
        <v>26300</v>
      </c>
      <c r="C19" s="1">
        <f t="shared" si="1"/>
        <v>26664</v>
      </c>
    </row>
    <row r="20" spans="1:81" x14ac:dyDescent="0.25">
      <c r="A20">
        <v>1976</v>
      </c>
      <c r="B20" s="1">
        <f t="shared" si="0"/>
        <v>27761</v>
      </c>
      <c r="C20" s="1">
        <f t="shared" si="1"/>
        <v>28125</v>
      </c>
    </row>
    <row r="21" spans="1:81" x14ac:dyDescent="0.25">
      <c r="A21">
        <v>1980</v>
      </c>
      <c r="B21" s="1">
        <f t="shared" si="0"/>
        <v>29222</v>
      </c>
      <c r="C21" s="1">
        <f t="shared" si="1"/>
        <v>29586</v>
      </c>
    </row>
    <row r="22" spans="1:81" x14ac:dyDescent="0.25">
      <c r="A22">
        <v>1984</v>
      </c>
      <c r="B22" s="1">
        <f t="shared" si="0"/>
        <v>30683</v>
      </c>
      <c r="C22" s="1">
        <f t="shared" si="1"/>
        <v>31047</v>
      </c>
    </row>
    <row r="23" spans="1:81" x14ac:dyDescent="0.25">
      <c r="A23">
        <v>1988</v>
      </c>
      <c r="B23" s="1">
        <f t="shared" si="0"/>
        <v>32144</v>
      </c>
      <c r="C23" s="1">
        <f t="shared" si="1"/>
        <v>32508</v>
      </c>
    </row>
    <row r="24" spans="1:81" x14ac:dyDescent="0.25">
      <c r="A24">
        <v>1992</v>
      </c>
      <c r="B24" s="1">
        <f t="shared" si="0"/>
        <v>33605</v>
      </c>
      <c r="C24" s="1">
        <f t="shared" si="1"/>
        <v>33969</v>
      </c>
    </row>
    <row r="25" spans="1:81" x14ac:dyDescent="0.25">
      <c r="A25">
        <v>1996</v>
      </c>
      <c r="B25" s="1">
        <f t="shared" si="0"/>
        <v>35066</v>
      </c>
      <c r="C25" s="1">
        <f t="shared" si="1"/>
        <v>35430</v>
      </c>
    </row>
    <row r="26" spans="1:81" x14ac:dyDescent="0.25">
      <c r="A26">
        <v>2000</v>
      </c>
      <c r="B26" s="1">
        <f t="shared" si="0"/>
        <v>36527</v>
      </c>
      <c r="C26" s="1">
        <f t="shared" si="1"/>
        <v>36891</v>
      </c>
    </row>
    <row r="27" spans="1:81" x14ac:dyDescent="0.25">
      <c r="A27">
        <v>2004</v>
      </c>
      <c r="B27" s="1">
        <f t="shared" si="0"/>
        <v>37988</v>
      </c>
      <c r="C27" s="1">
        <f t="shared" si="1"/>
        <v>38352</v>
      </c>
    </row>
    <row r="28" spans="1:81" x14ac:dyDescent="0.25">
      <c r="A28">
        <v>2008</v>
      </c>
      <c r="B28" s="1">
        <f t="shared" si="0"/>
        <v>39449</v>
      </c>
      <c r="C28" s="1">
        <f t="shared" si="1"/>
        <v>39813</v>
      </c>
    </row>
    <row r="29" spans="1:81" x14ac:dyDescent="0.25">
      <c r="A29">
        <v>2012</v>
      </c>
      <c r="B29" s="1">
        <f t="shared" si="0"/>
        <v>40910</v>
      </c>
      <c r="C29" s="1">
        <f t="shared" si="1"/>
        <v>41274</v>
      </c>
    </row>
    <row r="30" spans="1:81" x14ac:dyDescent="0.25">
      <c r="A30">
        <v>2016</v>
      </c>
      <c r="B30" s="1">
        <f t="shared" si="0"/>
        <v>42371</v>
      </c>
      <c r="C30" s="1">
        <f t="shared" si="1"/>
        <v>42735</v>
      </c>
    </row>
    <row r="31" spans="1:81" x14ac:dyDescent="0.25">
      <c r="A31">
        <v>2020</v>
      </c>
      <c r="B31" s="1">
        <f t="shared" si="0"/>
        <v>43832</v>
      </c>
      <c r="C31" s="1">
        <f t="shared" si="1"/>
        <v>44196</v>
      </c>
    </row>
    <row r="32" spans="1:81" x14ac:dyDescent="0.25">
      <c r="A32">
        <v>2024</v>
      </c>
      <c r="B32" s="1">
        <f t="shared" si="0"/>
        <v>45293</v>
      </c>
      <c r="C32" s="1">
        <f t="shared" si="1"/>
        <v>45657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Ulrik Larssønn Mjelde</dc:creator>
  <cp:lastModifiedBy>Ulrik Larssønn Mjelde</cp:lastModifiedBy>
  <dcterms:created xsi:type="dcterms:W3CDTF">2024-08-20T12:04:06Z</dcterms:created>
  <dcterms:modified xsi:type="dcterms:W3CDTF">2024-08-20T16:02:26Z</dcterms:modified>
</cp:coreProperties>
</file>