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de\Downloads\"/>
    </mc:Choice>
  </mc:AlternateContent>
  <xr:revisionPtr revIDLastSave="0" documentId="13_ncr:1_{9B6848E5-9A32-46EF-A07E-B1462FE43686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4" i="1"/>
  <c r="G62" i="1"/>
  <c r="G60" i="1"/>
  <c r="I56" i="1"/>
  <c r="I54" i="1"/>
  <c r="I52" i="1"/>
  <c r="I50" i="1"/>
  <c r="D56" i="1"/>
  <c r="D54" i="1"/>
  <c r="D52" i="1"/>
  <c r="D50" i="1"/>
  <c r="I46" i="1"/>
  <c r="I44" i="1"/>
  <c r="I42" i="1"/>
  <c r="I40" i="1"/>
  <c r="D46" i="1"/>
  <c r="D44" i="1"/>
  <c r="D42" i="1"/>
  <c r="D40" i="1"/>
  <c r="P41" i="1"/>
  <c r="P39" i="1"/>
  <c r="P37" i="1"/>
  <c r="P35" i="1"/>
  <c r="P33" i="1"/>
  <c r="P31" i="1"/>
  <c r="P25" i="1"/>
  <c r="P17" i="1" l="1"/>
  <c r="P21" i="1"/>
  <c r="P11" i="1"/>
  <c r="P15" i="1"/>
  <c r="P23" i="1"/>
  <c r="P13" i="1"/>
  <c r="P19" i="1"/>
  <c r="P9" i="1"/>
</calcChain>
</file>

<file path=xl/sharedStrings.xml><?xml version="1.0" encoding="utf-8"?>
<sst xmlns="http://schemas.openxmlformats.org/spreadsheetml/2006/main" count="179" uniqueCount="93">
  <si>
    <t>ID</t>
  </si>
  <si>
    <t>Name</t>
  </si>
  <si>
    <t>Age</t>
  </si>
  <si>
    <t>Gender</t>
  </si>
  <si>
    <t>Department</t>
  </si>
  <si>
    <t>Position</t>
  </si>
  <si>
    <t>Salary</t>
  </si>
  <si>
    <t>Years of Experience</t>
  </si>
  <si>
    <t>Location</t>
  </si>
  <si>
    <t>Performance Rating</t>
  </si>
  <si>
    <t>Female</t>
  </si>
  <si>
    <t>Male</t>
  </si>
  <si>
    <t>Sales</t>
  </si>
  <si>
    <t>HR</t>
  </si>
  <si>
    <t>Marketing</t>
  </si>
  <si>
    <t>Finance</t>
  </si>
  <si>
    <t>IT</t>
  </si>
  <si>
    <t>Manager</t>
  </si>
  <si>
    <t>Assistant</t>
  </si>
  <si>
    <t>Intern</t>
  </si>
  <si>
    <t>Engineer</t>
  </si>
  <si>
    <t>Analyst</t>
  </si>
  <si>
    <t>Phoenix</t>
  </si>
  <si>
    <t>New York</t>
  </si>
  <si>
    <t>Houston</t>
  </si>
  <si>
    <t>Chicago</t>
  </si>
  <si>
    <t>Los Angeles</t>
  </si>
  <si>
    <t>VLOOKUP</t>
  </si>
  <si>
    <t>Age:</t>
  </si>
  <si>
    <t>Enter ID:</t>
  </si>
  <si>
    <t>This workbook is made to show off XLOOKUP, VLOOKUP, and HLOOKUP skills. The data is intentionally messy to replicate CSV exports from online databases such as Apollo, Greenfield, NetSuite, etc.</t>
  </si>
  <si>
    <r>
      <t xml:space="preserve">Finds the </t>
    </r>
    <r>
      <rPr>
        <b/>
        <sz val="11"/>
        <color theme="1"/>
        <rFont val="Calibri"/>
        <family val="2"/>
        <scheme val="minor"/>
      </rPr>
      <t xml:space="preserve">general information </t>
    </r>
    <r>
      <rPr>
        <sz val="11"/>
        <color theme="1"/>
        <rFont val="Calibri"/>
        <family val="2"/>
        <scheme val="minor"/>
      </rPr>
      <t>of an associate when given an ID.</t>
    </r>
  </si>
  <si>
    <t>Gender:</t>
  </si>
  <si>
    <t>Name:</t>
  </si>
  <si>
    <t>Department:</t>
  </si>
  <si>
    <t>Location:</t>
  </si>
  <si>
    <t>Position:</t>
  </si>
  <si>
    <t>Performance Rating:</t>
  </si>
  <si>
    <t>Salary:</t>
  </si>
  <si>
    <t>Riley Richardson</t>
  </si>
  <si>
    <t>Alexis Ortiz</t>
  </si>
  <si>
    <t>Susan Betrov</t>
  </si>
  <si>
    <t>Michael Gilcreast</t>
  </si>
  <si>
    <t>Ken Washington</t>
  </si>
  <si>
    <t>Jordan Wilfrey</t>
  </si>
  <si>
    <t>Tom Hanks</t>
  </si>
  <si>
    <t>Donatello W.</t>
  </si>
  <si>
    <t>Sharon Haynes</t>
  </si>
  <si>
    <t>Kelsea Haynes</t>
  </si>
  <si>
    <t>Michael Moore</t>
  </si>
  <si>
    <t>Elizabeth Olsen</t>
  </si>
  <si>
    <t>Isaac Mack</t>
  </si>
  <si>
    <t>Tyra Mann</t>
  </si>
  <si>
    <t>Other</t>
  </si>
  <si>
    <t xml:space="preserve">   VLOOKUPS, HLOOKUPS, AND XLOOKUPS</t>
  </si>
  <si>
    <t>Tanisha Crawford</t>
  </si>
  <si>
    <t>Bradley Long</t>
  </si>
  <si>
    <t>Brian Howell</t>
  </si>
  <si>
    <t>Trisha Payne</t>
  </si>
  <si>
    <t>Byron Long</t>
  </si>
  <si>
    <t>Accounting</t>
  </si>
  <si>
    <t>Payroll</t>
  </si>
  <si>
    <t>Georgia</t>
  </si>
  <si>
    <t>Ohio</t>
  </si>
  <si>
    <t>Texas</t>
  </si>
  <si>
    <t>North Carolina</t>
  </si>
  <si>
    <t>Washington</t>
  </si>
  <si>
    <t>HLOOKUP</t>
  </si>
  <si>
    <t>Country</t>
  </si>
  <si>
    <t>Email</t>
  </si>
  <si>
    <t>Alice Johnson</t>
  </si>
  <si>
    <t>USA</t>
  </si>
  <si>
    <t>alice.j@example.com</t>
  </si>
  <si>
    <t>Bob Smith</t>
  </si>
  <si>
    <t>Canada</t>
  </si>
  <si>
    <t>bob.s@example.ca</t>
  </si>
  <si>
    <t>Charlie Lee</t>
  </si>
  <si>
    <t>UK</t>
  </si>
  <si>
    <t>charlie.l@example.co.uk</t>
  </si>
  <si>
    <t>Diana Prince</t>
  </si>
  <si>
    <t>Australia</t>
  </si>
  <si>
    <t>diana.p@example.au</t>
  </si>
  <si>
    <t>Evan Stone</t>
  </si>
  <si>
    <t>Germany</t>
  </si>
  <si>
    <t>evan.s@example.de</t>
  </si>
  <si>
    <t>Enter Name:</t>
  </si>
  <si>
    <t>Country:</t>
  </si>
  <si>
    <t>Email:</t>
  </si>
  <si>
    <t>ID:</t>
  </si>
  <si>
    <t>XLOOKUPS</t>
  </si>
  <si>
    <t>Enter Age:</t>
  </si>
  <si>
    <t>Enter Country:</t>
  </si>
  <si>
    <t>Enter 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</si>
</sst>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8E7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26"/>
      <color rgb="FFFFF8E7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3F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right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righ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164" fontId="0" fillId="4" borderId="18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" fillId="0" borderId="3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0" fillId="0" borderId="22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4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3FCFF"/>
      <color rgb="FFFFF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workbookViewId="0">
      <selection activeCell="I40" sqref="I40:K41"/>
    </sheetView>
  </sheetViews>
  <sheetFormatPr defaultRowHeight="14.5" x14ac:dyDescent="0.35"/>
  <cols>
    <col min="2" max="2" width="10.1796875" customWidth="1"/>
    <col min="3" max="3" width="16.1796875" customWidth="1"/>
    <col min="5" max="5" width="10.453125" customWidth="1"/>
    <col min="6" max="6" width="10.7265625" customWidth="1"/>
    <col min="8" max="8" width="9.1796875" customWidth="1"/>
    <col min="9" max="9" width="9.54296875" customWidth="1"/>
    <col min="10" max="10" width="12.08984375" customWidth="1"/>
    <col min="11" max="11" width="10.90625" customWidth="1"/>
    <col min="13" max="13" width="9.08984375" customWidth="1"/>
    <col min="14" max="14" width="10.6328125" customWidth="1"/>
    <col min="15" max="15" width="26.26953125" customWidth="1"/>
    <col min="16" max="16" width="10" customWidth="1"/>
    <col min="17" max="17" width="9.81640625" customWidth="1"/>
    <col min="18" max="18" width="9.36328125" customWidth="1"/>
  </cols>
  <sheetData>
    <row r="1" spans="1:22" s="39" customFormat="1" ht="39" customHeight="1" x14ac:dyDescent="0.35">
      <c r="A1" s="38" t="s">
        <v>54</v>
      </c>
    </row>
    <row r="2" spans="1:22" ht="34" customHeight="1" thickBot="1" x14ac:dyDescent="0.4"/>
    <row r="3" spans="1:22" ht="39.5" customHeight="1" thickTop="1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5" t="s">
        <v>9</v>
      </c>
      <c r="M3" s="41" t="s">
        <v>30</v>
      </c>
      <c r="N3" s="42"/>
      <c r="O3" s="42"/>
      <c r="P3" s="42"/>
      <c r="Q3" s="42"/>
      <c r="R3" s="42"/>
      <c r="S3" s="43"/>
    </row>
    <row r="4" spans="1:22" ht="15.5" customHeight="1" x14ac:dyDescent="0.35">
      <c r="B4" s="6">
        <v>1</v>
      </c>
      <c r="C4" s="2" t="s">
        <v>39</v>
      </c>
      <c r="D4" s="2">
        <v>58</v>
      </c>
      <c r="E4" s="2" t="s">
        <v>53</v>
      </c>
      <c r="F4" s="2" t="s">
        <v>12</v>
      </c>
      <c r="G4" s="2" t="s">
        <v>17</v>
      </c>
      <c r="H4" s="2">
        <v>86851</v>
      </c>
      <c r="I4" s="2">
        <v>23</v>
      </c>
      <c r="J4" s="2" t="s">
        <v>22</v>
      </c>
      <c r="K4" s="7">
        <v>5</v>
      </c>
      <c r="M4" s="44"/>
      <c r="N4" s="45"/>
      <c r="O4" s="45"/>
      <c r="P4" s="45"/>
      <c r="Q4" s="45"/>
      <c r="R4" s="45"/>
      <c r="S4" s="46"/>
    </row>
    <row r="5" spans="1:22" x14ac:dyDescent="0.35">
      <c r="B5" s="6">
        <v>2</v>
      </c>
      <c r="C5" s="2" t="s">
        <v>40</v>
      </c>
      <c r="D5" s="2">
        <v>51</v>
      </c>
      <c r="E5" s="2" t="s">
        <v>11</v>
      </c>
      <c r="F5" s="2" t="s">
        <v>13</v>
      </c>
      <c r="G5" s="2" t="s">
        <v>18</v>
      </c>
      <c r="H5" s="2">
        <v>37665</v>
      </c>
      <c r="I5" s="2">
        <v>14</v>
      </c>
      <c r="J5" s="2" t="s">
        <v>23</v>
      </c>
      <c r="K5" s="7">
        <v>3</v>
      </c>
      <c r="M5" s="44"/>
      <c r="N5" s="45"/>
      <c r="O5" s="45"/>
      <c r="P5" s="45"/>
      <c r="Q5" s="45"/>
      <c r="R5" s="45"/>
      <c r="S5" s="46"/>
    </row>
    <row r="6" spans="1:22" ht="15" thickBot="1" x14ac:dyDescent="0.4">
      <c r="B6" s="6">
        <v>3</v>
      </c>
      <c r="C6" s="2" t="s">
        <v>41</v>
      </c>
      <c r="D6" s="2">
        <v>56</v>
      </c>
      <c r="E6" s="2" t="s">
        <v>10</v>
      </c>
      <c r="F6" s="2" t="s">
        <v>14</v>
      </c>
      <c r="G6" s="2" t="s">
        <v>19</v>
      </c>
      <c r="H6" s="2">
        <v>85051</v>
      </c>
      <c r="I6" s="2">
        <v>13</v>
      </c>
      <c r="J6" s="2" t="s">
        <v>22</v>
      </c>
      <c r="K6" s="7">
        <v>4</v>
      </c>
      <c r="L6" s="1"/>
      <c r="M6" s="33" t="s">
        <v>27</v>
      </c>
      <c r="N6" s="34"/>
      <c r="O6" s="34"/>
      <c r="P6" s="34"/>
      <c r="Q6" s="34"/>
      <c r="R6" s="34"/>
      <c r="S6" s="22"/>
    </row>
    <row r="7" spans="1:22" ht="14.5" customHeight="1" thickTop="1" thickBot="1" x14ac:dyDescent="0.4">
      <c r="B7" s="6">
        <v>4</v>
      </c>
      <c r="C7" s="2" t="s">
        <v>42</v>
      </c>
      <c r="D7" s="2">
        <v>21</v>
      </c>
      <c r="E7" s="2" t="s">
        <v>11</v>
      </c>
      <c r="F7" s="2" t="s">
        <v>15</v>
      </c>
      <c r="G7" s="2" t="s">
        <v>17</v>
      </c>
      <c r="H7" s="2">
        <v>84401</v>
      </c>
      <c r="I7" s="2">
        <v>11</v>
      </c>
      <c r="J7" s="2" t="s">
        <v>24</v>
      </c>
      <c r="K7" s="7">
        <v>2</v>
      </c>
      <c r="M7" s="19" t="s">
        <v>31</v>
      </c>
      <c r="N7" s="23"/>
      <c r="O7" s="24" t="s">
        <v>29</v>
      </c>
      <c r="P7" s="35">
        <v>7</v>
      </c>
      <c r="Q7" s="35"/>
      <c r="R7" s="34"/>
      <c r="S7" s="22"/>
      <c r="U7" s="1"/>
      <c r="V7" s="1"/>
    </row>
    <row r="8" spans="1:22" ht="15.5" thickTop="1" thickBot="1" x14ac:dyDescent="0.4">
      <c r="B8" s="6">
        <v>5</v>
      </c>
      <c r="C8" s="2" t="s">
        <v>43</v>
      </c>
      <c r="D8" s="2">
        <v>64</v>
      </c>
      <c r="E8" s="2" t="s">
        <v>11</v>
      </c>
      <c r="F8" s="2" t="s">
        <v>12</v>
      </c>
      <c r="G8" s="2" t="s">
        <v>20</v>
      </c>
      <c r="H8" s="2">
        <v>70354</v>
      </c>
      <c r="I8" s="2">
        <v>39</v>
      </c>
      <c r="J8" s="2" t="s">
        <v>24</v>
      </c>
      <c r="K8" s="7">
        <v>5</v>
      </c>
      <c r="M8" s="19"/>
      <c r="N8" s="23"/>
      <c r="O8" s="24"/>
      <c r="P8" s="35"/>
      <c r="Q8" s="35"/>
      <c r="R8" s="34"/>
      <c r="S8" s="22"/>
      <c r="U8" s="1"/>
      <c r="V8" s="1"/>
    </row>
    <row r="9" spans="1:22" ht="15.5" thickTop="1" thickBot="1" x14ac:dyDescent="0.4">
      <c r="B9" s="6">
        <v>6</v>
      </c>
      <c r="C9" s="2" t="s">
        <v>44</v>
      </c>
      <c r="D9" s="2">
        <v>57</v>
      </c>
      <c r="E9" s="2" t="s">
        <v>10</v>
      </c>
      <c r="F9" s="2" t="s">
        <v>15</v>
      </c>
      <c r="G9" s="2" t="s">
        <v>18</v>
      </c>
      <c r="H9" s="2">
        <v>73806</v>
      </c>
      <c r="I9" s="2">
        <v>3</v>
      </c>
      <c r="J9" s="2" t="s">
        <v>22</v>
      </c>
      <c r="K9" s="7">
        <v>5</v>
      </c>
      <c r="M9" s="19"/>
      <c r="N9" s="23"/>
      <c r="O9" s="24" t="s">
        <v>28</v>
      </c>
      <c r="P9" s="25">
        <f>VLOOKUP(P7,B3:K17,3)</f>
        <v>19</v>
      </c>
      <c r="Q9" s="25"/>
      <c r="R9" s="34"/>
      <c r="S9" s="22"/>
      <c r="U9" s="1"/>
      <c r="V9" s="1"/>
    </row>
    <row r="10" spans="1:22" ht="15.5" thickTop="1" thickBot="1" x14ac:dyDescent="0.4">
      <c r="B10" s="6">
        <v>7</v>
      </c>
      <c r="C10" s="2" t="s">
        <v>45</v>
      </c>
      <c r="D10" s="2">
        <v>19</v>
      </c>
      <c r="E10" s="2" t="s">
        <v>11</v>
      </c>
      <c r="F10" s="2" t="s">
        <v>13</v>
      </c>
      <c r="G10" s="2" t="s">
        <v>17</v>
      </c>
      <c r="H10" s="2">
        <v>72962</v>
      </c>
      <c r="I10" s="2">
        <v>31</v>
      </c>
      <c r="J10" s="2" t="s">
        <v>22</v>
      </c>
      <c r="K10" s="7">
        <v>2</v>
      </c>
      <c r="M10" s="19"/>
      <c r="N10" s="23"/>
      <c r="O10" s="24"/>
      <c r="P10" s="25"/>
      <c r="Q10" s="25"/>
      <c r="R10" s="34"/>
      <c r="S10" s="22"/>
    </row>
    <row r="11" spans="1:22" ht="15.5" thickTop="1" thickBot="1" x14ac:dyDescent="0.4">
      <c r="B11" s="6">
        <v>8</v>
      </c>
      <c r="C11" s="2" t="s">
        <v>46</v>
      </c>
      <c r="D11" s="2">
        <v>53</v>
      </c>
      <c r="E11" s="2" t="s">
        <v>11</v>
      </c>
      <c r="F11" s="2" t="s">
        <v>12</v>
      </c>
      <c r="G11" s="2" t="s">
        <v>19</v>
      </c>
      <c r="H11" s="2">
        <v>57515</v>
      </c>
      <c r="I11" s="2">
        <v>36</v>
      </c>
      <c r="J11" s="2" t="s">
        <v>25</v>
      </c>
      <c r="K11" s="7">
        <v>4</v>
      </c>
      <c r="M11" s="19"/>
      <c r="N11" s="23"/>
      <c r="O11" s="24" t="s">
        <v>32</v>
      </c>
      <c r="P11" s="25" t="str">
        <f>VLOOKUP(P7,B3:K17,4)</f>
        <v>Male</v>
      </c>
      <c r="Q11" s="25"/>
      <c r="R11" s="34"/>
      <c r="S11" s="22"/>
    </row>
    <row r="12" spans="1:22" ht="15.5" thickTop="1" thickBot="1" x14ac:dyDescent="0.4">
      <c r="B12" s="6">
        <v>9</v>
      </c>
      <c r="C12" s="2" t="s">
        <v>47</v>
      </c>
      <c r="D12" s="2">
        <v>64</v>
      </c>
      <c r="E12" s="2" t="s">
        <v>10</v>
      </c>
      <c r="F12" s="2" t="s">
        <v>13</v>
      </c>
      <c r="G12" s="2" t="s">
        <v>20</v>
      </c>
      <c r="H12" s="2">
        <v>30919</v>
      </c>
      <c r="I12" s="2">
        <v>35</v>
      </c>
      <c r="J12" s="2" t="s">
        <v>23</v>
      </c>
      <c r="K12" s="7">
        <v>3</v>
      </c>
      <c r="M12" s="19"/>
      <c r="N12" s="23"/>
      <c r="O12" s="24"/>
      <c r="P12" s="25"/>
      <c r="Q12" s="25"/>
      <c r="R12" s="34"/>
      <c r="S12" s="22"/>
    </row>
    <row r="13" spans="1:22" ht="15.5" thickTop="1" thickBot="1" x14ac:dyDescent="0.4">
      <c r="B13" s="6">
        <v>10</v>
      </c>
      <c r="C13" s="2" t="s">
        <v>48</v>
      </c>
      <c r="D13" s="2">
        <v>34</v>
      </c>
      <c r="E13" s="2" t="s">
        <v>10</v>
      </c>
      <c r="F13" s="2" t="s">
        <v>16</v>
      </c>
      <c r="G13" s="2" t="s">
        <v>21</v>
      </c>
      <c r="H13" s="2">
        <v>76790</v>
      </c>
      <c r="I13" s="2">
        <v>9</v>
      </c>
      <c r="J13" s="2" t="s">
        <v>25</v>
      </c>
      <c r="K13" s="7">
        <v>5</v>
      </c>
      <c r="M13" s="19"/>
      <c r="N13" s="23"/>
      <c r="O13" s="24" t="s">
        <v>33</v>
      </c>
      <c r="P13" s="25" t="str">
        <f>VLOOKUP(P7,B3:K17,2)</f>
        <v>Tom Hanks</v>
      </c>
      <c r="Q13" s="25"/>
      <c r="R13" s="34"/>
      <c r="S13" s="22"/>
    </row>
    <row r="14" spans="1:22" ht="15.5" thickTop="1" thickBot="1" x14ac:dyDescent="0.4">
      <c r="B14" s="6">
        <v>11</v>
      </c>
      <c r="C14" s="2" t="s">
        <v>49</v>
      </c>
      <c r="D14" s="2">
        <v>20</v>
      </c>
      <c r="E14" s="2" t="s">
        <v>11</v>
      </c>
      <c r="F14" s="2" t="s">
        <v>14</v>
      </c>
      <c r="G14" s="2" t="s">
        <v>20</v>
      </c>
      <c r="H14" s="2">
        <v>56663</v>
      </c>
      <c r="I14" s="2">
        <v>20</v>
      </c>
      <c r="J14" s="2" t="s">
        <v>26</v>
      </c>
      <c r="K14" s="7">
        <v>1</v>
      </c>
      <c r="M14" s="19"/>
      <c r="N14" s="23"/>
      <c r="O14" s="24"/>
      <c r="P14" s="25"/>
      <c r="Q14" s="25"/>
      <c r="R14" s="34"/>
      <c r="S14" s="22"/>
    </row>
    <row r="15" spans="1:22" ht="15.5" thickTop="1" thickBot="1" x14ac:dyDescent="0.4">
      <c r="B15" s="6">
        <v>12</v>
      </c>
      <c r="C15" s="2" t="s">
        <v>50</v>
      </c>
      <c r="D15" s="2">
        <v>20</v>
      </c>
      <c r="E15" s="2" t="s">
        <v>10</v>
      </c>
      <c r="F15" s="2" t="s">
        <v>15</v>
      </c>
      <c r="G15" s="2" t="s">
        <v>19</v>
      </c>
      <c r="H15" s="2">
        <v>45314</v>
      </c>
      <c r="I15" s="2">
        <v>38</v>
      </c>
      <c r="J15" s="2" t="s">
        <v>22</v>
      </c>
      <c r="K15" s="7">
        <v>4</v>
      </c>
      <c r="M15" s="19"/>
      <c r="N15" s="23"/>
      <c r="O15" s="24" t="s">
        <v>34</v>
      </c>
      <c r="P15" s="25" t="str">
        <f>VLOOKUP(P7,B3:K17,5)</f>
        <v>HR</v>
      </c>
      <c r="Q15" s="25"/>
      <c r="R15" s="34"/>
      <c r="S15" s="22"/>
    </row>
    <row r="16" spans="1:22" ht="15.5" thickTop="1" thickBot="1" x14ac:dyDescent="0.4">
      <c r="B16" s="6">
        <v>13</v>
      </c>
      <c r="C16" s="2" t="s">
        <v>51</v>
      </c>
      <c r="D16" s="2">
        <v>28</v>
      </c>
      <c r="E16" s="2" t="s">
        <v>11</v>
      </c>
      <c r="F16" s="2" t="s">
        <v>13</v>
      </c>
      <c r="G16" s="2" t="s">
        <v>18</v>
      </c>
      <c r="H16" s="2">
        <v>85672</v>
      </c>
      <c r="I16" s="2">
        <v>39</v>
      </c>
      <c r="J16" s="2" t="s">
        <v>23</v>
      </c>
      <c r="K16" s="7">
        <v>2</v>
      </c>
      <c r="M16" s="19"/>
      <c r="N16" s="23"/>
      <c r="O16" s="24"/>
      <c r="P16" s="25"/>
      <c r="Q16" s="25"/>
      <c r="R16" s="34"/>
      <c r="S16" s="22"/>
    </row>
    <row r="17" spans="2:19" ht="15.5" thickTop="1" thickBot="1" x14ac:dyDescent="0.4">
      <c r="B17" s="8">
        <v>14</v>
      </c>
      <c r="C17" s="9" t="s">
        <v>52</v>
      </c>
      <c r="D17" s="9">
        <v>23</v>
      </c>
      <c r="E17" s="9" t="s">
        <v>10</v>
      </c>
      <c r="F17" s="9" t="s">
        <v>13</v>
      </c>
      <c r="G17" s="9" t="s">
        <v>19</v>
      </c>
      <c r="H17" s="9">
        <v>42479</v>
      </c>
      <c r="I17" s="9">
        <v>6</v>
      </c>
      <c r="J17" s="9" t="s">
        <v>22</v>
      </c>
      <c r="K17" s="10">
        <v>5</v>
      </c>
      <c r="M17" s="19"/>
      <c r="N17" s="23"/>
      <c r="O17" s="24" t="s">
        <v>35</v>
      </c>
      <c r="P17" s="25" t="str">
        <f>VLOOKUP(P7,B3:K17,9)</f>
        <v>Phoenix</v>
      </c>
      <c r="Q17" s="25"/>
      <c r="R17" s="34"/>
      <c r="S17" s="22"/>
    </row>
    <row r="18" spans="2:19" ht="15.5" thickTop="1" thickBot="1" x14ac:dyDescent="0.4">
      <c r="M18" s="19"/>
      <c r="N18" s="23"/>
      <c r="O18" s="24"/>
      <c r="P18" s="25"/>
      <c r="Q18" s="25"/>
      <c r="R18" s="34"/>
      <c r="S18" s="22"/>
    </row>
    <row r="19" spans="2:19" ht="15.5" thickTop="1" thickBot="1" x14ac:dyDescent="0.4">
      <c r="B19" s="13" t="s">
        <v>0</v>
      </c>
      <c r="C19" s="17">
        <v>3</v>
      </c>
      <c r="D19" s="31">
        <v>1</v>
      </c>
      <c r="E19" s="31"/>
      <c r="F19" s="31">
        <v>4</v>
      </c>
      <c r="G19" s="31"/>
      <c r="H19" s="31">
        <v>2</v>
      </c>
      <c r="I19" s="31"/>
      <c r="J19" s="31">
        <v>5</v>
      </c>
      <c r="K19" s="32"/>
      <c r="M19" s="19"/>
      <c r="N19" s="23"/>
      <c r="O19" s="24" t="s">
        <v>36</v>
      </c>
      <c r="P19" s="25" t="str">
        <f>VLOOKUP(P7,B3:K17,6)</f>
        <v>Manager</v>
      </c>
      <c r="Q19" s="25"/>
      <c r="R19" s="34"/>
      <c r="S19" s="22"/>
    </row>
    <row r="20" spans="2:19" ht="15.5" thickTop="1" thickBot="1" x14ac:dyDescent="0.4">
      <c r="B20" s="14" t="s">
        <v>1</v>
      </c>
      <c r="C20" s="18" t="s">
        <v>55</v>
      </c>
      <c r="D20" s="36" t="s">
        <v>56</v>
      </c>
      <c r="E20" s="36"/>
      <c r="F20" s="36" t="s">
        <v>57</v>
      </c>
      <c r="G20" s="36"/>
      <c r="H20" s="36" t="s">
        <v>58</v>
      </c>
      <c r="I20" s="36"/>
      <c r="J20" s="36" t="s">
        <v>59</v>
      </c>
      <c r="K20" s="37"/>
      <c r="M20" s="19"/>
      <c r="N20" s="23"/>
      <c r="O20" s="24"/>
      <c r="P20" s="25"/>
      <c r="Q20" s="25"/>
      <c r="R20" s="34"/>
      <c r="S20" s="22"/>
    </row>
    <row r="21" spans="2:19" ht="15.5" thickTop="1" thickBot="1" x14ac:dyDescent="0.4">
      <c r="B21" s="14" t="s">
        <v>2</v>
      </c>
      <c r="C21" s="12">
        <v>42</v>
      </c>
      <c r="D21" s="36">
        <v>36</v>
      </c>
      <c r="E21" s="36"/>
      <c r="F21" s="36">
        <v>61</v>
      </c>
      <c r="G21" s="36"/>
      <c r="H21" s="36">
        <v>29</v>
      </c>
      <c r="I21" s="36"/>
      <c r="J21" s="36">
        <v>33</v>
      </c>
      <c r="K21" s="37"/>
      <c r="M21" s="19"/>
      <c r="N21" s="23"/>
      <c r="O21" s="24" t="s">
        <v>37</v>
      </c>
      <c r="P21" s="25">
        <f>VLOOKUP(P7,B3:K17,10)</f>
        <v>2</v>
      </c>
      <c r="Q21" s="25"/>
      <c r="R21" s="34"/>
      <c r="S21" s="22"/>
    </row>
    <row r="22" spans="2:19" ht="15.5" thickTop="1" thickBot="1" x14ac:dyDescent="0.4">
      <c r="B22" s="14" t="s">
        <v>3</v>
      </c>
      <c r="C22" s="12" t="s">
        <v>10</v>
      </c>
      <c r="D22" s="36" t="s">
        <v>11</v>
      </c>
      <c r="E22" s="36"/>
      <c r="F22" s="36" t="s">
        <v>11</v>
      </c>
      <c r="G22" s="36"/>
      <c r="H22" s="36" t="s">
        <v>10</v>
      </c>
      <c r="I22" s="36"/>
      <c r="J22" s="36" t="s">
        <v>11</v>
      </c>
      <c r="K22" s="37"/>
      <c r="M22" s="19"/>
      <c r="N22" s="23"/>
      <c r="O22" s="24"/>
      <c r="P22" s="25"/>
      <c r="Q22" s="25"/>
      <c r="R22" s="34"/>
      <c r="S22" s="22"/>
    </row>
    <row r="23" spans="2:19" ht="15.5" thickTop="1" thickBot="1" x14ac:dyDescent="0.4">
      <c r="B23" s="14" t="s">
        <v>4</v>
      </c>
      <c r="C23" s="12" t="s">
        <v>60</v>
      </c>
      <c r="D23" s="36" t="s">
        <v>14</v>
      </c>
      <c r="E23" s="36"/>
      <c r="F23" s="36" t="s">
        <v>16</v>
      </c>
      <c r="G23" s="36"/>
      <c r="H23" s="36" t="s">
        <v>12</v>
      </c>
      <c r="I23" s="36"/>
      <c r="J23" s="36" t="s">
        <v>61</v>
      </c>
      <c r="K23" s="37"/>
      <c r="M23" s="19"/>
      <c r="N23" s="23"/>
      <c r="O23" s="24" t="s">
        <v>38</v>
      </c>
      <c r="P23" s="40">
        <f>VLOOKUP(P7,B3:K17,7)</f>
        <v>72962</v>
      </c>
      <c r="Q23" s="40"/>
      <c r="R23" s="34"/>
      <c r="S23" s="22"/>
    </row>
    <row r="24" spans="2:19" ht="15.5" thickTop="1" thickBot="1" x14ac:dyDescent="0.4">
      <c r="B24" s="14" t="s">
        <v>6</v>
      </c>
      <c r="C24" s="12">
        <v>63411</v>
      </c>
      <c r="D24" s="36">
        <v>69150</v>
      </c>
      <c r="E24" s="36"/>
      <c r="F24" s="36">
        <v>78015</v>
      </c>
      <c r="G24" s="36"/>
      <c r="H24" s="36">
        <v>58400</v>
      </c>
      <c r="I24" s="36"/>
      <c r="J24" s="36">
        <v>59100</v>
      </c>
      <c r="K24" s="37"/>
      <c r="M24" s="19"/>
      <c r="N24" s="23"/>
      <c r="O24" s="24"/>
      <c r="P24" s="40"/>
      <c r="Q24" s="40"/>
      <c r="R24" s="34"/>
      <c r="S24" s="22"/>
    </row>
    <row r="25" spans="2:19" ht="15.5" thickTop="1" thickBot="1" x14ac:dyDescent="0.4">
      <c r="B25" s="15" t="s">
        <v>8</v>
      </c>
      <c r="C25" s="16" t="s">
        <v>62</v>
      </c>
      <c r="D25" s="29" t="s">
        <v>63</v>
      </c>
      <c r="E25" s="29"/>
      <c r="F25" s="29" t="s">
        <v>64</v>
      </c>
      <c r="G25" s="29"/>
      <c r="H25" s="29" t="s">
        <v>65</v>
      </c>
      <c r="I25" s="29"/>
      <c r="J25" s="29" t="s">
        <v>66</v>
      </c>
      <c r="K25" s="30"/>
      <c r="M25" s="19"/>
      <c r="N25" s="23"/>
      <c r="O25" s="24" t="s">
        <v>7</v>
      </c>
      <c r="P25" s="25">
        <f>VLOOKUP(P7,B3:K17,8)</f>
        <v>31</v>
      </c>
      <c r="Q25" s="25"/>
      <c r="R25" s="34"/>
      <c r="S25" s="22"/>
    </row>
    <row r="26" spans="2:19" ht="15.5" thickTop="1" thickBot="1" x14ac:dyDescent="0.4">
      <c r="B26" s="11"/>
      <c r="M26" s="19"/>
      <c r="N26" s="23"/>
      <c r="O26" s="24"/>
      <c r="P26" s="25"/>
      <c r="Q26" s="25"/>
      <c r="R26" s="34"/>
      <c r="S26" s="22"/>
    </row>
    <row r="27" spans="2:19" ht="15" thickTop="1" x14ac:dyDescent="0.35">
      <c r="B27" s="56" t="s">
        <v>0</v>
      </c>
      <c r="C27" s="48" t="s">
        <v>1</v>
      </c>
      <c r="D27" s="48" t="s">
        <v>2</v>
      </c>
      <c r="E27" s="48" t="s">
        <v>68</v>
      </c>
      <c r="F27" s="57" t="s">
        <v>69</v>
      </c>
      <c r="G27" s="57"/>
      <c r="H27" s="58"/>
      <c r="I27" s="50"/>
      <c r="J27" s="47"/>
      <c r="K27" s="47"/>
      <c r="M27" s="21"/>
      <c r="N27" s="34"/>
      <c r="O27" s="34"/>
      <c r="P27" s="34"/>
      <c r="Q27" s="34"/>
      <c r="R27" s="34"/>
      <c r="S27" s="22"/>
    </row>
    <row r="28" spans="2:19" ht="15" thickBot="1" x14ac:dyDescent="0.4">
      <c r="B28" s="53">
        <v>1</v>
      </c>
      <c r="C28" s="52" t="s">
        <v>70</v>
      </c>
      <c r="D28" s="52">
        <v>29</v>
      </c>
      <c r="E28" s="52" t="s">
        <v>71</v>
      </c>
      <c r="F28" s="59" t="s">
        <v>72</v>
      </c>
      <c r="G28" s="59"/>
      <c r="H28" s="60"/>
      <c r="I28" s="50"/>
      <c r="J28" s="47"/>
      <c r="K28" s="47"/>
      <c r="M28" s="33" t="s">
        <v>67</v>
      </c>
      <c r="N28" s="34"/>
      <c r="O28" s="34"/>
      <c r="P28" s="34"/>
      <c r="Q28" s="34"/>
      <c r="R28" s="34"/>
      <c r="S28" s="22"/>
    </row>
    <row r="29" spans="2:19" ht="15.5" customHeight="1" thickTop="1" thickBot="1" x14ac:dyDescent="0.4">
      <c r="B29" s="53">
        <v>2</v>
      </c>
      <c r="C29" s="52" t="s">
        <v>73</v>
      </c>
      <c r="D29" s="52">
        <v>34</v>
      </c>
      <c r="E29" s="52" t="s">
        <v>74</v>
      </c>
      <c r="F29" s="59" t="s">
        <v>75</v>
      </c>
      <c r="G29" s="59"/>
      <c r="H29" s="60"/>
      <c r="I29" s="50"/>
      <c r="J29" s="47"/>
      <c r="K29" s="47"/>
      <c r="M29" s="19" t="s">
        <v>31</v>
      </c>
      <c r="N29" s="20"/>
      <c r="O29" s="24" t="s">
        <v>29</v>
      </c>
      <c r="P29" s="35">
        <v>1</v>
      </c>
      <c r="Q29" s="35"/>
      <c r="R29" s="21"/>
      <c r="S29" s="22"/>
    </row>
    <row r="30" spans="2:19" ht="15.5" thickTop="1" thickBot="1" x14ac:dyDescent="0.4">
      <c r="B30" s="53">
        <v>3</v>
      </c>
      <c r="C30" s="52" t="s">
        <v>76</v>
      </c>
      <c r="D30" s="52">
        <v>27</v>
      </c>
      <c r="E30" s="52" t="s">
        <v>77</v>
      </c>
      <c r="F30" s="59" t="s">
        <v>78</v>
      </c>
      <c r="G30" s="59"/>
      <c r="H30" s="60"/>
      <c r="I30" s="50"/>
      <c r="J30" s="47"/>
      <c r="K30" s="47"/>
      <c r="M30" s="19"/>
      <c r="N30" s="20"/>
      <c r="O30" s="24"/>
      <c r="P30" s="35"/>
      <c r="Q30" s="35"/>
      <c r="R30" s="21"/>
      <c r="S30" s="22"/>
    </row>
    <row r="31" spans="2:19" ht="15.5" thickTop="1" thickBot="1" x14ac:dyDescent="0.4">
      <c r="B31" s="53">
        <v>4</v>
      </c>
      <c r="C31" s="52" t="s">
        <v>79</v>
      </c>
      <c r="D31" s="52">
        <v>45</v>
      </c>
      <c r="E31" s="52" t="s">
        <v>80</v>
      </c>
      <c r="F31" s="59" t="s">
        <v>81</v>
      </c>
      <c r="G31" s="59"/>
      <c r="H31" s="60"/>
      <c r="I31" s="50"/>
      <c r="J31" s="47"/>
      <c r="K31" s="47"/>
      <c r="M31" s="19"/>
      <c r="N31" s="20"/>
      <c r="O31" s="24" t="s">
        <v>28</v>
      </c>
      <c r="P31" s="25">
        <f>HLOOKUP(P29,C19:K25,3)</f>
        <v>36</v>
      </c>
      <c r="Q31" s="25"/>
      <c r="R31" s="21"/>
      <c r="S31" s="22"/>
    </row>
    <row r="32" spans="2:19" ht="15.5" thickTop="1" thickBot="1" x14ac:dyDescent="0.4">
      <c r="B32" s="54">
        <v>5</v>
      </c>
      <c r="C32" s="55" t="s">
        <v>82</v>
      </c>
      <c r="D32" s="55">
        <v>39</v>
      </c>
      <c r="E32" s="55" t="s">
        <v>83</v>
      </c>
      <c r="F32" s="93" t="s">
        <v>84</v>
      </c>
      <c r="G32" s="93"/>
      <c r="H32" s="94"/>
      <c r="I32" s="50"/>
      <c r="J32" s="47"/>
      <c r="K32" s="47"/>
      <c r="M32" s="19"/>
      <c r="N32" s="20"/>
      <c r="O32" s="24"/>
      <c r="P32" s="25"/>
      <c r="Q32" s="25"/>
      <c r="R32" s="21"/>
      <c r="S32" s="22"/>
    </row>
    <row r="33" spans="2:19" ht="15.5" thickTop="1" thickBot="1" x14ac:dyDescent="0.4">
      <c r="B33" s="51"/>
      <c r="C33" s="49"/>
      <c r="D33" s="50"/>
      <c r="E33" s="50"/>
      <c r="F33" s="50"/>
      <c r="G33" s="50"/>
      <c r="H33" s="50"/>
      <c r="I33" s="50"/>
      <c r="J33" s="47"/>
      <c r="K33" s="47"/>
      <c r="M33" s="19"/>
      <c r="N33" s="20"/>
      <c r="O33" s="24" t="s">
        <v>32</v>
      </c>
      <c r="P33" s="25" t="str">
        <f>HLOOKUP(P29,C19:K25,4)</f>
        <v>Male</v>
      </c>
      <c r="Q33" s="25"/>
      <c r="R33" s="21"/>
      <c r="S33" s="22"/>
    </row>
    <row r="34" spans="2:19" ht="15.5" thickTop="1" thickBot="1" x14ac:dyDescent="0.4">
      <c r="M34" s="19"/>
      <c r="N34" s="20"/>
      <c r="O34" s="24"/>
      <c r="P34" s="25"/>
      <c r="Q34" s="25"/>
      <c r="R34" s="21"/>
      <c r="S34" s="22"/>
    </row>
    <row r="35" spans="2:19" ht="15.5" customHeight="1" thickTop="1" thickBot="1" x14ac:dyDescent="0.4">
      <c r="B35" s="71"/>
      <c r="C35" s="71"/>
      <c r="D35" s="71"/>
      <c r="E35" s="71"/>
      <c r="F35" s="71"/>
      <c r="G35" s="71"/>
      <c r="H35" s="71"/>
      <c r="I35" s="71"/>
      <c r="J35" s="71"/>
      <c r="K35" s="71"/>
      <c r="M35" s="19"/>
      <c r="N35" s="20"/>
      <c r="O35" s="24" t="s">
        <v>33</v>
      </c>
      <c r="P35" s="25" t="str">
        <f>HLOOKUP(P29,C19:K25,2)</f>
        <v>Bradley Long</v>
      </c>
      <c r="Q35" s="25"/>
      <c r="R35" s="21"/>
      <c r="S35" s="22"/>
    </row>
    <row r="36" spans="2:19" ht="15.5" customHeight="1" thickTop="1" thickBot="1" x14ac:dyDescent="0.4">
      <c r="B36" s="87"/>
      <c r="C36" s="97" t="s">
        <v>89</v>
      </c>
      <c r="D36" s="95"/>
      <c r="E36" s="95"/>
      <c r="F36" s="95"/>
      <c r="G36" s="95"/>
      <c r="H36" s="95"/>
      <c r="I36" s="95"/>
      <c r="J36" s="95"/>
      <c r="K36" s="96"/>
      <c r="M36" s="19"/>
      <c r="N36" s="20"/>
      <c r="O36" s="24"/>
      <c r="P36" s="25"/>
      <c r="Q36" s="25"/>
      <c r="R36" s="21"/>
      <c r="S36" s="22"/>
    </row>
    <row r="37" spans="2:19" ht="15.5" thickTop="1" thickBot="1" x14ac:dyDescent="0.4">
      <c r="B37" s="87"/>
      <c r="C37" s="98"/>
      <c r="D37" s="91"/>
      <c r="E37" s="91"/>
      <c r="F37" s="91"/>
      <c r="G37" s="91"/>
      <c r="H37" s="91"/>
      <c r="I37" s="91"/>
      <c r="J37" s="91"/>
      <c r="K37" s="99"/>
      <c r="M37" s="19"/>
      <c r="N37" s="20"/>
      <c r="O37" s="24" t="s">
        <v>34</v>
      </c>
      <c r="P37" s="25" t="str">
        <f>HLOOKUP(P29,C19:K25,5)</f>
        <v>Marketing</v>
      </c>
      <c r="Q37" s="25"/>
      <c r="R37" s="21"/>
      <c r="S37" s="22"/>
    </row>
    <row r="38" spans="2:19" ht="15.5" thickTop="1" thickBot="1" x14ac:dyDescent="0.4">
      <c r="B38" s="87"/>
      <c r="C38" s="80" t="s">
        <v>85</v>
      </c>
      <c r="D38" s="104" t="s">
        <v>70</v>
      </c>
      <c r="E38" s="104"/>
      <c r="F38" s="105"/>
      <c r="G38" s="80" t="s">
        <v>29</v>
      </c>
      <c r="H38" s="72"/>
      <c r="I38" s="104">
        <v>2</v>
      </c>
      <c r="J38" s="89"/>
      <c r="K38" s="90"/>
      <c r="M38" s="19"/>
      <c r="N38" s="20"/>
      <c r="O38" s="24"/>
      <c r="P38" s="25"/>
      <c r="Q38" s="25"/>
      <c r="R38" s="21"/>
      <c r="S38" s="22"/>
    </row>
    <row r="39" spans="2:19" ht="15.5" thickTop="1" thickBot="1" x14ac:dyDescent="0.4">
      <c r="B39" s="87"/>
      <c r="C39" s="81"/>
      <c r="D39" s="64"/>
      <c r="E39" s="64"/>
      <c r="F39" s="106"/>
      <c r="G39" s="81"/>
      <c r="H39" s="70"/>
      <c r="I39" s="64"/>
      <c r="J39" s="76"/>
      <c r="K39" s="77"/>
      <c r="M39" s="19"/>
      <c r="N39" s="20"/>
      <c r="O39" s="24" t="s">
        <v>35</v>
      </c>
      <c r="P39" s="25" t="str">
        <f>HLOOKUP(P29,C19:K25,7)</f>
        <v>Ohio</v>
      </c>
      <c r="Q39" s="25"/>
      <c r="R39" s="21"/>
      <c r="S39" s="22"/>
    </row>
    <row r="40" spans="2:19" ht="15.5" thickTop="1" thickBot="1" x14ac:dyDescent="0.4">
      <c r="B40" s="87"/>
      <c r="C40" s="81" t="s">
        <v>28</v>
      </c>
      <c r="D40" s="62">
        <f>_xlfn.XLOOKUP(D38, C27:C32, D27:D32)</f>
        <v>29</v>
      </c>
      <c r="E40" s="83"/>
      <c r="F40" s="84"/>
      <c r="G40" s="81" t="s">
        <v>33</v>
      </c>
      <c r="H40" s="70"/>
      <c r="I40" s="62" t="str">
        <f>_xlfn.XLOOKUP(I38, B27:B32, C27:C32)</f>
        <v>Bob Smith</v>
      </c>
      <c r="J40" s="62"/>
      <c r="K40" s="73"/>
      <c r="M40" s="19"/>
      <c r="N40" s="20"/>
      <c r="O40" s="24"/>
      <c r="P40" s="25"/>
      <c r="Q40" s="25"/>
      <c r="R40" s="21"/>
      <c r="S40" s="22"/>
    </row>
    <row r="41" spans="2:19" ht="15.5" thickTop="1" thickBot="1" x14ac:dyDescent="0.4">
      <c r="B41" s="87"/>
      <c r="C41" s="81"/>
      <c r="D41" s="62"/>
      <c r="E41" s="83"/>
      <c r="F41" s="84"/>
      <c r="G41" s="81"/>
      <c r="H41" s="70"/>
      <c r="I41" s="62"/>
      <c r="J41" s="62"/>
      <c r="K41" s="73"/>
      <c r="M41" s="19"/>
      <c r="N41" s="20"/>
      <c r="O41" s="24" t="s">
        <v>38</v>
      </c>
      <c r="P41" s="27">
        <f>HLOOKUP(P29,C19:K25,6)</f>
        <v>69150</v>
      </c>
      <c r="Q41" s="27"/>
      <c r="R41" s="21"/>
      <c r="S41" s="22"/>
    </row>
    <row r="42" spans="2:19" ht="15.5" thickTop="1" thickBot="1" x14ac:dyDescent="0.4">
      <c r="B42" s="87"/>
      <c r="C42" s="81" t="s">
        <v>86</v>
      </c>
      <c r="D42" s="62" t="str">
        <f>_xlfn.XLOOKUP(D38, C27:C32, E27:E32)</f>
        <v>USA</v>
      </c>
      <c r="E42" s="62"/>
      <c r="F42" s="84"/>
      <c r="G42" s="81" t="s">
        <v>86</v>
      </c>
      <c r="H42" s="70"/>
      <c r="I42" s="62" t="str">
        <f>_xlfn.XLOOKUP(I38, B27:B32, E27:E32)</f>
        <v>Canada</v>
      </c>
      <c r="J42" s="62"/>
      <c r="K42" s="92"/>
      <c r="M42" s="19"/>
      <c r="N42" s="20"/>
      <c r="O42" s="26"/>
      <c r="P42" s="28"/>
      <c r="Q42" s="28"/>
      <c r="R42" s="21"/>
      <c r="S42" s="22"/>
    </row>
    <row r="43" spans="2:19" ht="15" thickBot="1" x14ac:dyDescent="0.4">
      <c r="B43" s="87"/>
      <c r="C43" s="81"/>
      <c r="D43" s="62"/>
      <c r="E43" s="62"/>
      <c r="F43" s="84"/>
      <c r="G43" s="81"/>
      <c r="H43" s="70"/>
      <c r="I43" s="62"/>
      <c r="J43" s="62"/>
      <c r="K43" s="92"/>
      <c r="M43" s="101"/>
      <c r="N43" s="102"/>
      <c r="O43" s="102"/>
      <c r="P43" s="102"/>
      <c r="Q43" s="102"/>
      <c r="R43" s="102"/>
      <c r="S43" s="103"/>
    </row>
    <row r="44" spans="2:19" ht="15" thickTop="1" x14ac:dyDescent="0.35">
      <c r="B44" s="87"/>
      <c r="C44" s="81" t="s">
        <v>87</v>
      </c>
      <c r="D44" s="62" t="str">
        <f>_xlfn.XLOOKUP(D38, C27:C32, F27:F32)</f>
        <v>alice.j@example.com</v>
      </c>
      <c r="E44" s="62"/>
      <c r="F44" s="73"/>
      <c r="G44" s="81" t="s">
        <v>87</v>
      </c>
      <c r="H44" s="70"/>
      <c r="I44" s="62" t="str">
        <f>_xlfn.XLOOKUP(I38, B27:B32, F27:F32)</f>
        <v>bob.s@example.ca</v>
      </c>
      <c r="J44" s="62"/>
      <c r="K44" s="73"/>
      <c r="M44" s="69"/>
      <c r="N44" s="100"/>
      <c r="O44" s="100"/>
      <c r="P44" s="100"/>
      <c r="Q44" s="100"/>
      <c r="R44" s="100"/>
      <c r="S44" s="100"/>
    </row>
    <row r="45" spans="2:19" ht="15.5" customHeight="1" x14ac:dyDescent="0.35">
      <c r="B45" s="87"/>
      <c r="C45" s="81"/>
      <c r="D45" s="62"/>
      <c r="E45" s="62"/>
      <c r="F45" s="73"/>
      <c r="G45" s="81"/>
      <c r="H45" s="70"/>
      <c r="I45" s="62"/>
      <c r="J45" s="62"/>
      <c r="K45" s="73"/>
      <c r="M45" s="67"/>
      <c r="N45" s="67"/>
      <c r="O45" s="65"/>
      <c r="P45" s="65"/>
      <c r="Q45" s="65"/>
      <c r="R45" s="68"/>
      <c r="S45" s="68"/>
    </row>
    <row r="46" spans="2:19" x14ac:dyDescent="0.35">
      <c r="B46" s="67"/>
      <c r="C46" s="81" t="s">
        <v>88</v>
      </c>
      <c r="D46" s="62">
        <f>_xlfn.XLOOKUP(D38, C27:C32, B27:B32)</f>
        <v>1</v>
      </c>
      <c r="E46" s="83"/>
      <c r="F46" s="84"/>
      <c r="G46" s="81" t="s">
        <v>28</v>
      </c>
      <c r="H46" s="70"/>
      <c r="I46" s="61">
        <f>_xlfn.XLOOKUP(I38, B27:B32, D27:D32)</f>
        <v>34</v>
      </c>
      <c r="J46" s="83"/>
      <c r="K46" s="84"/>
      <c r="M46" s="67"/>
      <c r="N46" s="67"/>
      <c r="O46" s="65"/>
      <c r="P46" s="65"/>
      <c r="Q46" s="65"/>
      <c r="R46" s="68"/>
      <c r="S46" s="68"/>
    </row>
    <row r="47" spans="2:19" ht="15" thickBot="1" x14ac:dyDescent="0.4">
      <c r="B47" s="67"/>
      <c r="C47" s="82"/>
      <c r="D47" s="63"/>
      <c r="E47" s="85"/>
      <c r="F47" s="86"/>
      <c r="G47" s="82"/>
      <c r="H47" s="74"/>
      <c r="I47" s="91"/>
      <c r="J47" s="85"/>
      <c r="K47" s="86"/>
      <c r="M47" s="67"/>
      <c r="N47" s="67"/>
      <c r="O47" s="65"/>
      <c r="P47" s="65"/>
      <c r="Q47" s="65"/>
      <c r="R47" s="68"/>
      <c r="S47" s="68"/>
    </row>
    <row r="48" spans="2:19" ht="15.5" customHeight="1" x14ac:dyDescent="0.35">
      <c r="B48" s="67"/>
      <c r="C48" s="80" t="s">
        <v>90</v>
      </c>
      <c r="D48" s="104">
        <v>27</v>
      </c>
      <c r="E48" s="89"/>
      <c r="F48" s="90"/>
      <c r="G48" s="80" t="s">
        <v>91</v>
      </c>
      <c r="H48" s="72"/>
      <c r="I48" s="104" t="s">
        <v>80</v>
      </c>
      <c r="J48" s="104"/>
      <c r="K48" s="90"/>
      <c r="M48" s="67"/>
      <c r="N48" s="67"/>
      <c r="O48" s="65"/>
      <c r="P48" s="65"/>
      <c r="Q48" s="65"/>
      <c r="R48" s="68"/>
      <c r="S48" s="68"/>
    </row>
    <row r="49" spans="2:19" x14ac:dyDescent="0.35">
      <c r="B49" s="67"/>
      <c r="C49" s="81"/>
      <c r="D49" s="64"/>
      <c r="E49" s="76"/>
      <c r="F49" s="77"/>
      <c r="G49" s="81"/>
      <c r="H49" s="70"/>
      <c r="I49" s="64"/>
      <c r="J49" s="64"/>
      <c r="K49" s="77"/>
      <c r="M49" s="67"/>
      <c r="N49" s="67"/>
      <c r="O49" s="65"/>
      <c r="P49" s="65"/>
      <c r="Q49" s="65"/>
      <c r="R49" s="68"/>
      <c r="S49" s="68"/>
    </row>
    <row r="50" spans="2:19" x14ac:dyDescent="0.35">
      <c r="C50" s="81" t="s">
        <v>88</v>
      </c>
      <c r="D50" s="62">
        <f>_xlfn.XLOOKUP(D48, D27:D32, B27:B32)</f>
        <v>3</v>
      </c>
      <c r="E50" s="83"/>
      <c r="F50" s="84"/>
      <c r="G50" s="81" t="s">
        <v>33</v>
      </c>
      <c r="H50" s="70"/>
      <c r="I50" s="62" t="str">
        <f>_xlfn.XLOOKUP(I48, E27:E32, C27:C32)</f>
        <v>Diana Prince</v>
      </c>
      <c r="J50" s="62"/>
      <c r="K50" s="73"/>
      <c r="M50" s="67"/>
      <c r="N50" s="67"/>
      <c r="O50" s="65"/>
      <c r="P50" s="65"/>
      <c r="Q50" s="65"/>
      <c r="R50" s="68"/>
      <c r="S50" s="68"/>
    </row>
    <row r="51" spans="2:19" x14ac:dyDescent="0.35">
      <c r="C51" s="81"/>
      <c r="D51" s="62"/>
      <c r="E51" s="83"/>
      <c r="F51" s="84"/>
      <c r="G51" s="81"/>
      <c r="H51" s="70"/>
      <c r="I51" s="62"/>
      <c r="J51" s="62"/>
      <c r="K51" s="73"/>
      <c r="M51" s="67"/>
      <c r="N51" s="67"/>
      <c r="O51" s="65"/>
      <c r="P51" s="65"/>
      <c r="Q51" s="65"/>
      <c r="R51" s="68"/>
      <c r="S51" s="68"/>
    </row>
    <row r="52" spans="2:19" x14ac:dyDescent="0.35">
      <c r="C52" s="81" t="s">
        <v>86</v>
      </c>
      <c r="D52" s="62" t="str">
        <f>_xlfn.XLOOKUP(D48, D27:D32, E27:E32)</f>
        <v>UK</v>
      </c>
      <c r="E52" s="62"/>
      <c r="F52" s="84"/>
      <c r="G52" s="81" t="s">
        <v>87</v>
      </c>
      <c r="H52" s="70"/>
      <c r="I52" s="62" t="str">
        <f>_xlfn.XLOOKUP(I48, E27:E32, F27:F32)</f>
        <v>diana.p@example.au</v>
      </c>
      <c r="J52" s="62"/>
      <c r="K52" s="73"/>
      <c r="M52" s="67"/>
      <c r="N52" s="67"/>
      <c r="O52" s="65"/>
      <c r="P52" s="65"/>
      <c r="Q52" s="65"/>
      <c r="R52" s="68"/>
      <c r="S52" s="68"/>
    </row>
    <row r="53" spans="2:19" x14ac:dyDescent="0.35">
      <c r="C53" s="81"/>
      <c r="D53" s="62"/>
      <c r="E53" s="62"/>
      <c r="F53" s="84"/>
      <c r="G53" s="81"/>
      <c r="H53" s="70"/>
      <c r="I53" s="62"/>
      <c r="J53" s="62"/>
      <c r="K53" s="73"/>
      <c r="M53" s="67"/>
      <c r="N53" s="67"/>
      <c r="O53" s="65"/>
      <c r="P53" s="65"/>
      <c r="Q53" s="65"/>
      <c r="R53" s="68"/>
      <c r="S53" s="68"/>
    </row>
    <row r="54" spans="2:19" x14ac:dyDescent="0.35">
      <c r="C54" s="81" t="s">
        <v>87</v>
      </c>
      <c r="D54" s="62" t="str">
        <f>_xlfn.XLOOKUP(D48, D27:D32, F27:F32)</f>
        <v>charlie.l@example.co.uk</v>
      </c>
      <c r="E54" s="62"/>
      <c r="F54" s="73"/>
      <c r="G54" s="81" t="s">
        <v>28</v>
      </c>
      <c r="H54" s="70"/>
      <c r="I54" s="62">
        <f>_xlfn.XLOOKUP(I48, E27:E32, D27:D32)</f>
        <v>45</v>
      </c>
      <c r="J54" s="76"/>
      <c r="K54" s="77"/>
      <c r="M54" s="67"/>
      <c r="N54" s="67"/>
      <c r="O54" s="65"/>
      <c r="P54" s="65"/>
      <c r="Q54" s="65"/>
      <c r="R54" s="68"/>
      <c r="S54" s="68"/>
    </row>
    <row r="55" spans="2:19" x14ac:dyDescent="0.35">
      <c r="C55" s="81"/>
      <c r="D55" s="62"/>
      <c r="E55" s="62"/>
      <c r="F55" s="73"/>
      <c r="G55" s="81"/>
      <c r="H55" s="70"/>
      <c r="I55" s="62"/>
      <c r="J55" s="76"/>
      <c r="K55" s="77"/>
      <c r="M55" s="67"/>
      <c r="N55" s="67"/>
      <c r="O55" s="65"/>
      <c r="P55" s="65"/>
      <c r="Q55" s="65"/>
      <c r="R55" s="68"/>
      <c r="S55" s="68"/>
    </row>
    <row r="56" spans="2:19" x14ac:dyDescent="0.35">
      <c r="C56" s="81" t="s">
        <v>33</v>
      </c>
      <c r="D56" s="62" t="str">
        <f>_xlfn.XLOOKUP(D48, D27:D32, C27:C32)</f>
        <v>Charlie Lee</v>
      </c>
      <c r="E56" s="62"/>
      <c r="F56" s="73"/>
      <c r="G56" s="81" t="s">
        <v>88</v>
      </c>
      <c r="H56" s="70"/>
      <c r="I56" s="61">
        <f>_xlfn.XLOOKUP(I48, E27:E32, B27:B32)</f>
        <v>4</v>
      </c>
      <c r="J56" s="83"/>
      <c r="K56" s="84"/>
      <c r="M56" s="67"/>
      <c r="N56" s="67"/>
      <c r="O56" s="65"/>
      <c r="P56" s="65"/>
      <c r="Q56" s="65"/>
      <c r="R56" s="68"/>
      <c r="S56" s="68"/>
    </row>
    <row r="57" spans="2:19" ht="15" thickBot="1" x14ac:dyDescent="0.4">
      <c r="C57" s="82"/>
      <c r="D57" s="63"/>
      <c r="E57" s="63"/>
      <c r="F57" s="75"/>
      <c r="G57" s="82"/>
      <c r="H57" s="74"/>
      <c r="I57" s="91"/>
      <c r="J57" s="85"/>
      <c r="K57" s="86"/>
      <c r="M57" s="67"/>
      <c r="N57" s="67"/>
      <c r="O57" s="65"/>
      <c r="P57" s="66"/>
      <c r="Q57" s="66"/>
      <c r="R57" s="68"/>
      <c r="S57" s="68"/>
    </row>
    <row r="58" spans="2:19" ht="14.5" customHeight="1" x14ac:dyDescent="0.35">
      <c r="E58" s="80" t="s">
        <v>92</v>
      </c>
      <c r="F58" s="72"/>
      <c r="G58" s="104" t="s">
        <v>84</v>
      </c>
      <c r="H58" s="104"/>
      <c r="I58" s="105"/>
      <c r="M58" s="67"/>
      <c r="N58" s="67"/>
      <c r="O58" s="65"/>
      <c r="P58" s="66"/>
      <c r="Q58" s="66"/>
      <c r="R58" s="68"/>
      <c r="S58" s="68"/>
    </row>
    <row r="59" spans="2:19" x14ac:dyDescent="0.35">
      <c r="E59" s="81"/>
      <c r="F59" s="70"/>
      <c r="G59" s="64"/>
      <c r="H59" s="64"/>
      <c r="I59" s="106"/>
      <c r="M59" s="68"/>
      <c r="N59" s="68"/>
      <c r="O59" s="68"/>
      <c r="P59" s="68"/>
      <c r="Q59" s="68"/>
      <c r="R59" s="68"/>
      <c r="S59" s="68"/>
    </row>
    <row r="60" spans="2:19" x14ac:dyDescent="0.35">
      <c r="E60" s="81" t="s">
        <v>28</v>
      </c>
      <c r="F60" s="70"/>
      <c r="G60" s="62">
        <f>_xlfn.XLOOKUP(G58, F27:F32, D27:D32)</f>
        <v>39</v>
      </c>
      <c r="H60" s="76"/>
      <c r="I60" s="77"/>
    </row>
    <row r="61" spans="2:19" x14ac:dyDescent="0.35">
      <c r="E61" s="81"/>
      <c r="F61" s="70"/>
      <c r="G61" s="62"/>
      <c r="H61" s="76"/>
      <c r="I61" s="77"/>
    </row>
    <row r="62" spans="2:19" x14ac:dyDescent="0.35">
      <c r="E62" s="81" t="s">
        <v>86</v>
      </c>
      <c r="F62" s="70"/>
      <c r="G62" s="70" t="str">
        <f>_xlfn.XLOOKUP(G58, F27:F32, E27:E32)</f>
        <v>Germany</v>
      </c>
      <c r="H62" s="70"/>
      <c r="I62" s="88"/>
    </row>
    <row r="63" spans="2:19" x14ac:dyDescent="0.35">
      <c r="E63" s="81"/>
      <c r="F63" s="70"/>
      <c r="G63" s="70"/>
      <c r="H63" s="70"/>
      <c r="I63" s="88"/>
    </row>
    <row r="64" spans="2:19" x14ac:dyDescent="0.35">
      <c r="E64" s="81" t="s">
        <v>33</v>
      </c>
      <c r="F64" s="70"/>
      <c r="G64" s="62" t="str">
        <f>_xlfn.XLOOKUP(G58, F27:F32, C27:C32)</f>
        <v>Evan Stone</v>
      </c>
      <c r="H64" s="62"/>
      <c r="I64" s="73"/>
    </row>
    <row r="65" spans="5:9" x14ac:dyDescent="0.35">
      <c r="E65" s="81"/>
      <c r="F65" s="70"/>
      <c r="G65" s="62"/>
      <c r="H65" s="62"/>
      <c r="I65" s="73"/>
    </row>
    <row r="66" spans="5:9" x14ac:dyDescent="0.35">
      <c r="E66" s="81" t="s">
        <v>88</v>
      </c>
      <c r="F66" s="70"/>
      <c r="G66" s="62">
        <f>_xlfn.XLOOKUP(G58, F27:F32, B27:B32)</f>
        <v>5</v>
      </c>
      <c r="H66" s="76"/>
      <c r="I66" s="77"/>
    </row>
    <row r="67" spans="5:9" ht="15" thickBot="1" x14ac:dyDescent="0.4">
      <c r="E67" s="82"/>
      <c r="F67" s="74"/>
      <c r="G67" s="63"/>
      <c r="H67" s="78"/>
      <c r="I67" s="79"/>
    </row>
  </sheetData>
  <mergeCells count="143">
    <mergeCell ref="G66:G67"/>
    <mergeCell ref="H66:I67"/>
    <mergeCell ref="C36:K37"/>
    <mergeCell ref="E58:F59"/>
    <mergeCell ref="E60:F61"/>
    <mergeCell ref="E62:F63"/>
    <mergeCell ref="E64:F65"/>
    <mergeCell ref="E66:F67"/>
    <mergeCell ref="G58:I59"/>
    <mergeCell ref="G60:G61"/>
    <mergeCell ref="G64:I65"/>
    <mergeCell ref="H60:I61"/>
    <mergeCell ref="G62:I63"/>
    <mergeCell ref="G52:H53"/>
    <mergeCell ref="G54:H55"/>
    <mergeCell ref="G56:H57"/>
    <mergeCell ref="I56:I57"/>
    <mergeCell ref="I52:K53"/>
    <mergeCell ref="I54:I55"/>
    <mergeCell ref="J54:K55"/>
    <mergeCell ref="I48:J49"/>
    <mergeCell ref="G48:H49"/>
    <mergeCell ref="G50:H51"/>
    <mergeCell ref="I50:K51"/>
    <mergeCell ref="K48:K49"/>
    <mergeCell ref="C54:C55"/>
    <mergeCell ref="D54:F55"/>
    <mergeCell ref="C56:C57"/>
    <mergeCell ref="D56:F57"/>
    <mergeCell ref="C48:C49"/>
    <mergeCell ref="C50:C51"/>
    <mergeCell ref="D50:D51"/>
    <mergeCell ref="C52:C53"/>
    <mergeCell ref="D52:E53"/>
    <mergeCell ref="D48:D49"/>
    <mergeCell ref="E48:F49"/>
    <mergeCell ref="C46:C47"/>
    <mergeCell ref="D42:E43"/>
    <mergeCell ref="D44:F45"/>
    <mergeCell ref="G46:H47"/>
    <mergeCell ref="I46:I47"/>
    <mergeCell ref="I44:K45"/>
    <mergeCell ref="I38:I39"/>
    <mergeCell ref="J38:K39"/>
    <mergeCell ref="I40:K41"/>
    <mergeCell ref="G42:H43"/>
    <mergeCell ref="G44:H45"/>
    <mergeCell ref="I42:J43"/>
    <mergeCell ref="D38:F39"/>
    <mergeCell ref="G38:H39"/>
    <mergeCell ref="G40:H41"/>
    <mergeCell ref="C38:C39"/>
    <mergeCell ref="C40:C41"/>
    <mergeCell ref="C42:C43"/>
    <mergeCell ref="C44:C45"/>
    <mergeCell ref="D46:D47"/>
    <mergeCell ref="F27:H27"/>
    <mergeCell ref="F28:H28"/>
    <mergeCell ref="F29:H29"/>
    <mergeCell ref="F30:H30"/>
    <mergeCell ref="F31:H31"/>
    <mergeCell ref="F32:H32"/>
    <mergeCell ref="J33:K33"/>
    <mergeCell ref="D40:D41"/>
    <mergeCell ref="J31:K31"/>
    <mergeCell ref="J32:K32"/>
    <mergeCell ref="J27:K27"/>
    <mergeCell ref="J28:K28"/>
    <mergeCell ref="J29:K29"/>
    <mergeCell ref="M44:S44"/>
    <mergeCell ref="O7:O8"/>
    <mergeCell ref="O9:O10"/>
    <mergeCell ref="P7:Q8"/>
    <mergeCell ref="P9:Q10"/>
    <mergeCell ref="M3:S5"/>
    <mergeCell ref="M6:S6"/>
    <mergeCell ref="P13:Q14"/>
    <mergeCell ref="O15:O16"/>
    <mergeCell ref="O17:O18"/>
    <mergeCell ref="P15:Q16"/>
    <mergeCell ref="P17:Q18"/>
    <mergeCell ref="A1:XFD1"/>
    <mergeCell ref="D20:E20"/>
    <mergeCell ref="F20:G20"/>
    <mergeCell ref="D21:E21"/>
    <mergeCell ref="D22:E22"/>
    <mergeCell ref="P19:Q20"/>
    <mergeCell ref="P21:Q22"/>
    <mergeCell ref="R7:S26"/>
    <mergeCell ref="O19:O20"/>
    <mergeCell ref="O21:O22"/>
    <mergeCell ref="O23:O24"/>
    <mergeCell ref="O25:O26"/>
    <mergeCell ref="M7:N26"/>
    <mergeCell ref="O11:O12"/>
    <mergeCell ref="O13:O14"/>
    <mergeCell ref="P11:Q12"/>
    <mergeCell ref="H24:I24"/>
    <mergeCell ref="H25:I25"/>
    <mergeCell ref="H19:I19"/>
    <mergeCell ref="D24:E24"/>
    <mergeCell ref="D25:E25"/>
    <mergeCell ref="D19:E19"/>
    <mergeCell ref="F21:G21"/>
    <mergeCell ref="F22:G22"/>
    <mergeCell ref="F23:G23"/>
    <mergeCell ref="F24:G24"/>
    <mergeCell ref="F25:G25"/>
    <mergeCell ref="D23:E23"/>
    <mergeCell ref="F19:G19"/>
    <mergeCell ref="H20:I20"/>
    <mergeCell ref="H21:I21"/>
    <mergeCell ref="H22:I22"/>
    <mergeCell ref="H23:I23"/>
    <mergeCell ref="J25:K25"/>
    <mergeCell ref="J19:K19"/>
    <mergeCell ref="M28:S28"/>
    <mergeCell ref="O29:O30"/>
    <mergeCell ref="P29:Q30"/>
    <mergeCell ref="J20:K20"/>
    <mergeCell ref="J21:K21"/>
    <mergeCell ref="J22:K22"/>
    <mergeCell ref="J23:K23"/>
    <mergeCell ref="J24:K24"/>
    <mergeCell ref="P23:Q24"/>
    <mergeCell ref="P25:Q26"/>
    <mergeCell ref="M27:S27"/>
    <mergeCell ref="J30:K30"/>
    <mergeCell ref="M29:N42"/>
    <mergeCell ref="R29:S42"/>
    <mergeCell ref="M43:S43"/>
    <mergeCell ref="O39:O40"/>
    <mergeCell ref="P39:Q40"/>
    <mergeCell ref="O41:O42"/>
    <mergeCell ref="P41:Q42"/>
    <mergeCell ref="O33:O34"/>
    <mergeCell ref="P33:Q34"/>
    <mergeCell ref="O35:O36"/>
    <mergeCell ref="P35:Q36"/>
    <mergeCell ref="O37:O38"/>
    <mergeCell ref="P37:Q38"/>
    <mergeCell ref="O31:O32"/>
    <mergeCell ref="P31:Q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Jorden ELEBOR</cp:lastModifiedBy>
  <dcterms:created xsi:type="dcterms:W3CDTF">2024-11-12T19:43:27Z</dcterms:created>
  <dcterms:modified xsi:type="dcterms:W3CDTF">2024-11-14T05:55:50Z</dcterms:modified>
</cp:coreProperties>
</file>