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e\Downloads\"/>
    </mc:Choice>
  </mc:AlternateContent>
  <xr:revisionPtr revIDLastSave="0" documentId="8_{880F3C2E-F5EA-4B3A-99CB-495B30ADBB53}" xr6:coauthVersionLast="47" xr6:coauthVersionMax="47" xr10:uidLastSave="{00000000-0000-0000-0000-000000000000}"/>
  <bookViews>
    <workbookView xWindow="20" yWindow="0" windowWidth="24040" windowHeight="15280" xr2:uid="{0622DC71-AEB1-418F-A4F0-3CDBD8505E63}"/>
  </bookViews>
  <sheets>
    <sheet name="basic-sum-functions" sheetId="1" r:id="rId1"/>
  </sheets>
  <calcPr calcId="0"/>
</workbook>
</file>

<file path=xl/calcChain.xml><?xml version="1.0" encoding="utf-8"?>
<calcChain xmlns="http://schemas.openxmlformats.org/spreadsheetml/2006/main">
  <c r="M31" i="1" l="1"/>
  <c r="M28" i="1"/>
  <c r="M25" i="1"/>
  <c r="H34" i="1"/>
  <c r="H31" i="1"/>
  <c r="H28" i="1"/>
  <c r="H25" i="1"/>
  <c r="S21" i="1"/>
  <c r="S18" i="1"/>
  <c r="S15" i="1"/>
  <c r="S12" i="1"/>
  <c r="S9" i="1"/>
  <c r="S6" i="1"/>
  <c r="S3" i="1"/>
  <c r="N21" i="1"/>
  <c r="N18" i="1"/>
  <c r="N15" i="1"/>
  <c r="N12" i="1"/>
  <c r="N9" i="1"/>
  <c r="N3" i="1"/>
  <c r="N6" i="1"/>
  <c r="H6" i="1"/>
  <c r="H9" i="1"/>
  <c r="H12" i="1"/>
  <c r="H15" i="1"/>
  <c r="H18" i="1"/>
  <c r="H21" i="1"/>
  <c r="H3" i="1"/>
</calcChain>
</file>

<file path=xl/sharedStrings.xml><?xml version="1.0" encoding="utf-8"?>
<sst xmlns="http://schemas.openxmlformats.org/spreadsheetml/2006/main" count="225" uniqueCount="112">
  <si>
    <t>employ_id</t>
  </si>
  <si>
    <t>name</t>
  </si>
  <si>
    <t>hire_date</t>
  </si>
  <si>
    <t>department</t>
  </si>
  <si>
    <t>pay_level</t>
  </si>
  <si>
    <t>salary</t>
  </si>
  <si>
    <t>Brianna Goldford</t>
  </si>
  <si>
    <t>clerical</t>
  </si>
  <si>
    <t>L2</t>
  </si>
  <si>
    <t>Jorden Elebor</t>
  </si>
  <si>
    <t>it</t>
  </si>
  <si>
    <t>L3</t>
  </si>
  <si>
    <t>Lucas Hughes</t>
  </si>
  <si>
    <t>maintenance</t>
  </si>
  <si>
    <t>Sal Porter</t>
  </si>
  <si>
    <t>icqa</t>
  </si>
  <si>
    <t>Sandra Oliver</t>
  </si>
  <si>
    <t>inbound</t>
  </si>
  <si>
    <t>L1</t>
  </si>
  <si>
    <t>Deontae Richardson</t>
  </si>
  <si>
    <t>Harrison Ford</t>
  </si>
  <si>
    <t>ops</t>
  </si>
  <si>
    <t>L5</t>
  </si>
  <si>
    <t>Brett Kidd</t>
  </si>
  <si>
    <t>outbound</t>
  </si>
  <si>
    <t>Benjamin Goodman</t>
  </si>
  <si>
    <t>Terrence Crawford</t>
  </si>
  <si>
    <t>Harmony Black</t>
  </si>
  <si>
    <t>Ricardo Fernandez</t>
  </si>
  <si>
    <t>trans specialist</t>
  </si>
  <si>
    <t>Terrence Johnson</t>
  </si>
  <si>
    <t>area manager</t>
  </si>
  <si>
    <t>L4</t>
  </si>
  <si>
    <t>Kyle Moore</t>
  </si>
  <si>
    <t>site lead</t>
  </si>
  <si>
    <t>L6</t>
  </si>
  <si>
    <t>Delana Blackman</t>
  </si>
  <si>
    <t>Delana Richardson</t>
  </si>
  <si>
    <t>Trish Miodrag</t>
  </si>
  <si>
    <t>warehouse</t>
  </si>
  <si>
    <t>Brandon Whiteman</t>
  </si>
  <si>
    <t>Michael Maximoff</t>
  </si>
  <si>
    <t>Keon Browner</t>
  </si>
  <si>
    <t>Bruce Oliver</t>
  </si>
  <si>
    <t>Jonathan Balroy</t>
  </si>
  <si>
    <t>Cartajun Johnson</t>
  </si>
  <si>
    <t>Deontae Bussey</t>
  </si>
  <si>
    <t>Joseph Fane</t>
  </si>
  <si>
    <t>Hananiah Bunch</t>
  </si>
  <si>
    <t>Aharon Tiara</t>
  </si>
  <si>
    <t>Kendrick Haynes</t>
  </si>
  <si>
    <t>Brianna Mathis</t>
  </si>
  <si>
    <t>Kyra Hoodley</t>
  </si>
  <si>
    <t>Yolanda Beckert</t>
  </si>
  <si>
    <t>Nicole Houston</t>
  </si>
  <si>
    <t>Brian Connor</t>
  </si>
  <si>
    <t>Jordan Bunch</t>
  </si>
  <si>
    <t>Eduardo Lopez</t>
  </si>
  <si>
    <t>Randúlfr Markéta</t>
  </si>
  <si>
    <t>Tiffany Porter</t>
  </si>
  <si>
    <t>Bruno Mars</t>
  </si>
  <si>
    <t>Jontavia Rogers</t>
  </si>
  <si>
    <t>Linda Mosley</t>
  </si>
  <si>
    <t>Lanekia Rogers</t>
  </si>
  <si>
    <t>Uriel Sanchez</t>
  </si>
  <si>
    <t>Rodrigo Sanchez</t>
  </si>
  <si>
    <t>Anaiah Hughston</t>
  </si>
  <si>
    <t>John Oliver</t>
  </si>
  <si>
    <t>Camilla Farrell</t>
  </si>
  <si>
    <t>Isaiah Moore</t>
  </si>
  <si>
    <t>Sandra Young</t>
  </si>
  <si>
    <t>Bianca Barry</t>
  </si>
  <si>
    <t>Lonica Blackman</t>
  </si>
  <si>
    <t>Jonecia Rogers</t>
  </si>
  <si>
    <t>Ben Mackey</t>
  </si>
  <si>
    <t>Gabriel Iglesias</t>
  </si>
  <si>
    <t>Antonia Ligia</t>
  </si>
  <si>
    <t>Isaac Mack</t>
  </si>
  <si>
    <t>Jordon McKinney</t>
  </si>
  <si>
    <t>Charles Kinley</t>
  </si>
  <si>
    <t>Nicole Billingslea</t>
  </si>
  <si>
    <t>Gary Miles</t>
  </si>
  <si>
    <t>=</t>
  </si>
  <si>
    <t>÷</t>
  </si>
  <si>
    <t>Total $ paid to emp. / year (SUM):</t>
  </si>
  <si>
    <t>Total # of emp. (COUNT):</t>
  </si>
  <si>
    <t>Total $ paid to L1 emp. (SUMIF):</t>
  </si>
  <si>
    <t>Total # of L1 emp. (COUNTIF):</t>
  </si>
  <si>
    <t>Total $ paid to L2 emp. (SUMIF):</t>
  </si>
  <si>
    <t>Total # of L2 emp. (COUNTIF):</t>
  </si>
  <si>
    <t>Total $ paid to L3 emp. (SUMIF):</t>
  </si>
  <si>
    <t>Total # of L3 emp. (COUNTIF):</t>
  </si>
  <si>
    <t>Total $ paid to L4 emp. (SUMIF):</t>
  </si>
  <si>
    <t>Total # of L4 emp. (COUNTIF):</t>
  </si>
  <si>
    <t>Total $ paid to L5 emp. (SUMIF):</t>
  </si>
  <si>
    <t>Total # of L5 emp. (COUNTIF):</t>
  </si>
  <si>
    <t>Total $ paid to L6 emp. (SUMIF):</t>
  </si>
  <si>
    <t>Total # of L6 emp. (COUNTIF):</t>
  </si>
  <si>
    <t>Avg. $ paid to emp. / year (SUM)</t>
  </si>
  <si>
    <t>Avg. $ paid to L1 emp. / year (SUM)</t>
  </si>
  <si>
    <t>Avg. $ paid to L2 emp. / year (SUM)</t>
  </si>
  <si>
    <t>Avg. $ paid to L3 emp. / year (SUM)</t>
  </si>
  <si>
    <t>Avg. $ paid to L4 emp. / year (SUM)</t>
  </si>
  <si>
    <t>Avg. $ paid to L5 emp. / year (SUM)</t>
  </si>
  <si>
    <t>Avg. $ paid to L6 emp. / year (SUM)</t>
  </si>
  <si>
    <t>Avg. $ paid to emp. / year (AVERAGE)</t>
  </si>
  <si>
    <t>Avg. $ paid to L1 emp. / year (AVERAGEIF)</t>
  </si>
  <si>
    <t>Avg. $ paid to L2 emp. / year (AVERAGEIF)</t>
  </si>
  <si>
    <t>Avg. $ paid to L3 emp. / year (AVERAGEIF)</t>
  </si>
  <si>
    <t>Avg. $ paid to L4 emp. / year (AVERAGEIF)</t>
  </si>
  <si>
    <t>Avg. $ paid to L5 emp. / year (AVERAGEIF)</t>
  </si>
  <si>
    <t>Avg. $ paid to L6 emp. / year (AVERAGEIF)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</si>
</sst>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22</xdr:row>
      <xdr:rowOff>0</xdr:rowOff>
    </xdr:from>
    <xdr:to>
      <xdr:col>22</xdr:col>
      <xdr:colOff>6350</xdr:colOff>
      <xdr:row>22</xdr:row>
      <xdr:rowOff>6350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7B7EAE-6138-DBEA-00F9-5DC8DD5FBACC}"/>
            </a:ext>
          </a:extLst>
        </xdr:cNvPr>
        <xdr:cNvCxnSpPr/>
      </xdr:nvCxnSpPr>
      <xdr:spPr>
        <a:xfrm flipV="1">
          <a:off x="4870450" y="4051300"/>
          <a:ext cx="9163050" cy="6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F7632-2DFC-4B83-A1E2-011252EA118D}" name="Table1" displayName="Table1" ref="A1:F60" totalsRowShown="0">
  <autoFilter ref="A1:F60" xr:uid="{03DF7632-2DFC-4B83-A1E2-011252EA118D}"/>
  <tableColumns count="6">
    <tableColumn id="1" xr3:uid="{5AC69B59-0DEC-4501-AD3E-AA3F26A4E8BD}" name="employ_id"/>
    <tableColumn id="2" xr3:uid="{7BB3E9A1-EA0D-44B7-8123-BE79E9482CF5}" name="name"/>
    <tableColumn id="3" xr3:uid="{0DCC683E-6551-4F3D-9552-973D417D8E24}" name="hire_date" dataDxfId="0"/>
    <tableColumn id="4" xr3:uid="{D017D1B0-7DC2-4E81-B964-09C81C1D0D90}" name="department"/>
    <tableColumn id="5" xr3:uid="{558CFA7E-C9D4-475D-BC0B-BEDE5F33D87E}" name="pay_level"/>
    <tableColumn id="6" xr3:uid="{D216664F-CE5A-4E8A-909D-BA094B9F1514}" name="sal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799C-4A64-4715-BDD3-4229D8101F86}">
  <dimension ref="A1:V60"/>
  <sheetViews>
    <sheetView tabSelected="1" workbookViewId="0">
      <selection activeCell="R24" sqref="R24"/>
    </sheetView>
  </sheetViews>
  <sheetFormatPr defaultRowHeight="14.5" x14ac:dyDescent="0.35"/>
  <cols>
    <col min="1" max="1" width="10.90625" customWidth="1"/>
    <col min="3" max="3" width="10.36328125" customWidth="1"/>
    <col min="4" max="4" width="12.26953125" customWidth="1"/>
    <col min="5" max="5" width="10.17968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 x14ac:dyDescent="0.35">
      <c r="A2">
        <v>10525792</v>
      </c>
      <c r="B2" t="s">
        <v>6</v>
      </c>
      <c r="C2" s="1">
        <v>44930</v>
      </c>
      <c r="D2" t="s">
        <v>7</v>
      </c>
      <c r="E2" t="s">
        <v>8</v>
      </c>
      <c r="F2">
        <v>54600</v>
      </c>
      <c r="H2" s="2" t="s">
        <v>84</v>
      </c>
      <c r="I2" s="2"/>
      <c r="J2" s="2"/>
      <c r="K2" s="2"/>
      <c r="L2" s="2"/>
      <c r="M2" s="6" t="s">
        <v>83</v>
      </c>
      <c r="N2" s="2" t="s">
        <v>85</v>
      </c>
      <c r="O2" s="2"/>
      <c r="P2" s="2"/>
      <c r="Q2" s="2"/>
      <c r="R2" s="4" t="s">
        <v>82</v>
      </c>
      <c r="S2" s="2" t="s">
        <v>98</v>
      </c>
      <c r="T2" s="2"/>
      <c r="U2" s="2"/>
      <c r="V2" s="2"/>
    </row>
    <row r="3" spans="1:22" x14ac:dyDescent="0.35">
      <c r="A3">
        <v>11111111</v>
      </c>
      <c r="B3" t="s">
        <v>9</v>
      </c>
      <c r="C3" s="1">
        <v>44930</v>
      </c>
      <c r="D3" t="s">
        <v>10</v>
      </c>
      <c r="E3" t="s">
        <v>11</v>
      </c>
      <c r="F3">
        <v>62920</v>
      </c>
      <c r="H3" s="3">
        <f>SUM(F2:F60)</f>
        <v>3175120</v>
      </c>
      <c r="I3" s="3"/>
      <c r="J3" s="3"/>
      <c r="K3" s="3"/>
      <c r="L3" s="3"/>
      <c r="M3" s="5"/>
      <c r="N3" s="2">
        <f>COUNT(A2:A60)</f>
        <v>59</v>
      </c>
      <c r="O3" s="2"/>
      <c r="P3" s="2"/>
      <c r="Q3" s="2"/>
      <c r="R3" s="4"/>
      <c r="S3" s="3">
        <f>SUM(H3 / N3)</f>
        <v>53815.593220338982</v>
      </c>
      <c r="T3" s="2"/>
      <c r="U3" s="2"/>
      <c r="V3" s="2"/>
    </row>
    <row r="4" spans="1:22" x14ac:dyDescent="0.35">
      <c r="A4">
        <v>12595041</v>
      </c>
      <c r="B4" t="s">
        <v>12</v>
      </c>
      <c r="C4" s="1">
        <v>44930</v>
      </c>
      <c r="D4" t="s">
        <v>13</v>
      </c>
      <c r="E4" t="s">
        <v>11</v>
      </c>
      <c r="F4">
        <v>62920</v>
      </c>
    </row>
    <row r="5" spans="1:22" x14ac:dyDescent="0.35">
      <c r="A5">
        <v>14337171</v>
      </c>
      <c r="B5" t="s">
        <v>14</v>
      </c>
      <c r="C5" s="1">
        <v>44930</v>
      </c>
      <c r="D5" t="s">
        <v>15</v>
      </c>
      <c r="E5" t="s">
        <v>8</v>
      </c>
      <c r="F5">
        <v>54600</v>
      </c>
      <c r="H5" s="2" t="s">
        <v>86</v>
      </c>
      <c r="I5" s="2"/>
      <c r="J5" s="2"/>
      <c r="K5" s="2"/>
      <c r="L5" s="2"/>
      <c r="M5" s="6" t="s">
        <v>83</v>
      </c>
      <c r="N5" s="2" t="s">
        <v>87</v>
      </c>
      <c r="O5" s="2"/>
      <c r="P5" s="2"/>
      <c r="Q5" s="2"/>
      <c r="R5" s="4" t="s">
        <v>82</v>
      </c>
      <c r="S5" s="2" t="s">
        <v>99</v>
      </c>
      <c r="T5" s="2"/>
      <c r="U5" s="2"/>
      <c r="V5" s="2"/>
    </row>
    <row r="6" spans="1:22" x14ac:dyDescent="0.35">
      <c r="A6">
        <v>17500789</v>
      </c>
      <c r="B6" t="s">
        <v>16</v>
      </c>
      <c r="C6" s="1">
        <v>45348</v>
      </c>
      <c r="D6" t="s">
        <v>17</v>
      </c>
      <c r="E6" t="s">
        <v>18</v>
      </c>
      <c r="F6">
        <v>43160</v>
      </c>
      <c r="H6" s="3">
        <f>SUMIF(E2:E60, "L1", F2:F60)</f>
        <v>1529840</v>
      </c>
      <c r="I6" s="3"/>
      <c r="J6" s="3"/>
      <c r="K6" s="3"/>
      <c r="L6" s="3"/>
      <c r="M6" s="5"/>
      <c r="N6" s="2">
        <f>COUNTIF(E2:E60,"L1")</f>
        <v>35</v>
      </c>
      <c r="O6" s="2"/>
      <c r="P6" s="2"/>
      <c r="Q6" s="2"/>
      <c r="R6" s="4"/>
      <c r="S6" s="3">
        <f>SUM(H6 / N6)</f>
        <v>43709.714285714283</v>
      </c>
      <c r="T6" s="2"/>
      <c r="U6" s="2"/>
      <c r="V6" s="2"/>
    </row>
    <row r="7" spans="1:22" x14ac:dyDescent="0.35">
      <c r="A7">
        <v>19757387</v>
      </c>
      <c r="B7" t="s">
        <v>19</v>
      </c>
      <c r="C7" s="1">
        <v>44930</v>
      </c>
      <c r="D7" t="s">
        <v>15</v>
      </c>
      <c r="E7" t="s">
        <v>8</v>
      </c>
      <c r="F7">
        <v>54600</v>
      </c>
    </row>
    <row r="8" spans="1:22" x14ac:dyDescent="0.35">
      <c r="A8">
        <v>21337053</v>
      </c>
      <c r="B8" t="s">
        <v>20</v>
      </c>
      <c r="C8" s="1">
        <v>44930</v>
      </c>
      <c r="D8" t="s">
        <v>21</v>
      </c>
      <c r="E8" t="s">
        <v>22</v>
      </c>
      <c r="F8">
        <v>98280</v>
      </c>
      <c r="H8" s="2" t="s">
        <v>88</v>
      </c>
      <c r="I8" s="2"/>
      <c r="J8" s="2"/>
      <c r="K8" s="2"/>
      <c r="L8" s="2"/>
      <c r="M8" s="6" t="s">
        <v>83</v>
      </c>
      <c r="N8" s="2" t="s">
        <v>89</v>
      </c>
      <c r="O8" s="2"/>
      <c r="P8" s="2"/>
      <c r="Q8" s="2"/>
      <c r="R8" s="4" t="s">
        <v>82</v>
      </c>
      <c r="S8" s="2" t="s">
        <v>100</v>
      </c>
      <c r="T8" s="2"/>
      <c r="U8" s="2"/>
      <c r="V8" s="2"/>
    </row>
    <row r="9" spans="1:22" x14ac:dyDescent="0.35">
      <c r="A9">
        <v>22658898</v>
      </c>
      <c r="B9" t="s">
        <v>23</v>
      </c>
      <c r="C9" s="1">
        <v>45068</v>
      </c>
      <c r="D9" t="s">
        <v>24</v>
      </c>
      <c r="E9" t="s">
        <v>18</v>
      </c>
      <c r="F9">
        <v>46280</v>
      </c>
      <c r="H9" s="3">
        <f>SUMIF(E2:E60, "L2", F2:F60)</f>
        <v>327600</v>
      </c>
      <c r="I9" s="3"/>
      <c r="J9" s="3"/>
      <c r="K9" s="3"/>
      <c r="L9" s="3"/>
      <c r="M9" s="5"/>
      <c r="N9" s="2">
        <f>COUNTIF(E2:E60,"L2")</f>
        <v>6</v>
      </c>
      <c r="O9" s="2"/>
      <c r="P9" s="2"/>
      <c r="Q9" s="2"/>
      <c r="R9" s="4"/>
      <c r="S9" s="3">
        <f>SUM(H9 / N9)</f>
        <v>54600</v>
      </c>
      <c r="T9" s="2"/>
      <c r="U9" s="2"/>
      <c r="V9" s="2"/>
    </row>
    <row r="10" spans="1:22" x14ac:dyDescent="0.35">
      <c r="A10">
        <v>28008529</v>
      </c>
      <c r="B10" t="s">
        <v>25</v>
      </c>
      <c r="C10" s="1">
        <v>45497</v>
      </c>
      <c r="D10" t="s">
        <v>17</v>
      </c>
      <c r="E10" t="s">
        <v>18</v>
      </c>
      <c r="F10">
        <v>41600</v>
      </c>
    </row>
    <row r="11" spans="1:22" x14ac:dyDescent="0.35">
      <c r="A11">
        <v>28500339</v>
      </c>
      <c r="B11" t="s">
        <v>26</v>
      </c>
      <c r="C11" s="1">
        <v>44930</v>
      </c>
      <c r="D11" t="s">
        <v>15</v>
      </c>
      <c r="E11" t="s">
        <v>8</v>
      </c>
      <c r="F11">
        <v>54600</v>
      </c>
      <c r="H11" s="2" t="s">
        <v>90</v>
      </c>
      <c r="I11" s="2"/>
      <c r="J11" s="2"/>
      <c r="K11" s="2"/>
      <c r="L11" s="2"/>
      <c r="M11" s="6" t="s">
        <v>83</v>
      </c>
      <c r="N11" s="2" t="s">
        <v>91</v>
      </c>
      <c r="O11" s="2"/>
      <c r="P11" s="2"/>
      <c r="Q11" s="2"/>
      <c r="R11" s="4" t="s">
        <v>82</v>
      </c>
      <c r="S11" s="2" t="s">
        <v>101</v>
      </c>
      <c r="T11" s="2"/>
      <c r="U11" s="2"/>
      <c r="V11" s="2"/>
    </row>
    <row r="12" spans="1:22" x14ac:dyDescent="0.35">
      <c r="A12">
        <v>29364664</v>
      </c>
      <c r="B12" t="s">
        <v>27</v>
      </c>
      <c r="C12" s="1">
        <v>45436</v>
      </c>
      <c r="D12" t="s">
        <v>17</v>
      </c>
      <c r="E12" t="s">
        <v>18</v>
      </c>
      <c r="F12">
        <v>43160</v>
      </c>
      <c r="H12" s="3">
        <f>SUMIF(E2:E60, "L3", F2:F60)</f>
        <v>692120</v>
      </c>
      <c r="I12" s="3"/>
      <c r="J12" s="3"/>
      <c r="K12" s="3"/>
      <c r="L12" s="3"/>
      <c r="M12" s="5"/>
      <c r="N12" s="2">
        <f>COUNTIF(E2:E60,"L3")</f>
        <v>11</v>
      </c>
      <c r="O12" s="2"/>
      <c r="P12" s="2"/>
      <c r="Q12" s="2"/>
      <c r="R12" s="4"/>
      <c r="S12" s="3">
        <f>SUM(H12 / N12)</f>
        <v>62920</v>
      </c>
      <c r="T12" s="2"/>
      <c r="U12" s="2"/>
      <c r="V12" s="2"/>
    </row>
    <row r="13" spans="1:22" x14ac:dyDescent="0.35">
      <c r="A13">
        <v>30814039</v>
      </c>
      <c r="B13" t="s">
        <v>28</v>
      </c>
      <c r="C13" s="1">
        <v>45012</v>
      </c>
      <c r="D13" t="s">
        <v>29</v>
      </c>
      <c r="E13" t="s">
        <v>11</v>
      </c>
      <c r="F13">
        <v>62920</v>
      </c>
    </row>
    <row r="14" spans="1:22" x14ac:dyDescent="0.35">
      <c r="A14">
        <v>33580571</v>
      </c>
      <c r="B14" t="s">
        <v>30</v>
      </c>
      <c r="C14" s="1">
        <v>44930</v>
      </c>
      <c r="D14" t="s">
        <v>31</v>
      </c>
      <c r="E14" t="s">
        <v>32</v>
      </c>
      <c r="F14">
        <v>77480</v>
      </c>
      <c r="H14" s="2" t="s">
        <v>92</v>
      </c>
      <c r="I14" s="2"/>
      <c r="J14" s="2"/>
      <c r="K14" s="2"/>
      <c r="L14" s="2"/>
      <c r="M14" s="6" t="s">
        <v>83</v>
      </c>
      <c r="N14" s="2" t="s">
        <v>93</v>
      </c>
      <c r="O14" s="2"/>
      <c r="P14" s="2"/>
      <c r="Q14" s="2"/>
      <c r="R14" s="4" t="s">
        <v>82</v>
      </c>
      <c r="S14" s="2" t="s">
        <v>102</v>
      </c>
      <c r="T14" s="2"/>
      <c r="U14" s="2"/>
      <c r="V14" s="2"/>
    </row>
    <row r="15" spans="1:22" x14ac:dyDescent="0.35">
      <c r="A15">
        <v>33795069</v>
      </c>
      <c r="B15" t="s">
        <v>33</v>
      </c>
      <c r="C15" s="1">
        <v>44930</v>
      </c>
      <c r="D15" t="s">
        <v>34</v>
      </c>
      <c r="E15" t="s">
        <v>35</v>
      </c>
      <c r="F15">
        <v>119080</v>
      </c>
      <c r="H15" s="3">
        <f>SUMIF(E2:E60, "L4", F2:F60)</f>
        <v>309920</v>
      </c>
      <c r="I15" s="3"/>
      <c r="J15" s="3"/>
      <c r="K15" s="3"/>
      <c r="L15" s="3"/>
      <c r="M15" s="5"/>
      <c r="N15" s="2">
        <f>COUNTIF(E2:E60,"L4")</f>
        <v>4</v>
      </c>
      <c r="O15" s="2"/>
      <c r="P15" s="2"/>
      <c r="Q15" s="2"/>
      <c r="R15" s="4"/>
      <c r="S15" s="3">
        <f>SUM(H15 / N15)</f>
        <v>77480</v>
      </c>
      <c r="T15" s="2"/>
      <c r="U15" s="2"/>
      <c r="V15" s="2"/>
    </row>
    <row r="16" spans="1:22" x14ac:dyDescent="0.35">
      <c r="A16">
        <v>34867180</v>
      </c>
      <c r="B16" t="s">
        <v>36</v>
      </c>
      <c r="C16" s="1">
        <v>45229</v>
      </c>
      <c r="D16" t="s">
        <v>24</v>
      </c>
      <c r="E16" t="s">
        <v>18</v>
      </c>
      <c r="F16">
        <v>44720</v>
      </c>
    </row>
    <row r="17" spans="1:22" x14ac:dyDescent="0.35">
      <c r="A17">
        <v>35828268</v>
      </c>
      <c r="B17" t="s">
        <v>37</v>
      </c>
      <c r="C17" s="1">
        <v>45270</v>
      </c>
      <c r="D17" t="s">
        <v>24</v>
      </c>
      <c r="E17" t="s">
        <v>18</v>
      </c>
      <c r="F17">
        <v>43160</v>
      </c>
      <c r="H17" s="2" t="s">
        <v>94</v>
      </c>
      <c r="I17" s="2"/>
      <c r="J17" s="2"/>
      <c r="K17" s="2"/>
      <c r="L17" s="2"/>
      <c r="M17" s="6" t="s">
        <v>83</v>
      </c>
      <c r="N17" s="2" t="s">
        <v>95</v>
      </c>
      <c r="O17" s="2"/>
      <c r="P17" s="2"/>
      <c r="Q17" s="2"/>
      <c r="R17" s="4" t="s">
        <v>82</v>
      </c>
      <c r="S17" s="2" t="s">
        <v>103</v>
      </c>
      <c r="T17" s="2"/>
      <c r="U17" s="2"/>
      <c r="V17" s="2"/>
    </row>
    <row r="18" spans="1:22" x14ac:dyDescent="0.35">
      <c r="A18">
        <v>37214434</v>
      </c>
      <c r="B18" t="s">
        <v>38</v>
      </c>
      <c r="C18" s="1">
        <v>45522</v>
      </c>
      <c r="D18" t="s">
        <v>39</v>
      </c>
      <c r="E18" t="s">
        <v>18</v>
      </c>
      <c r="F18">
        <v>41600</v>
      </c>
      <c r="H18" s="3">
        <f>SUMIF(E2:E60, "L5", F2:F60)</f>
        <v>196560</v>
      </c>
      <c r="I18" s="3"/>
      <c r="J18" s="3"/>
      <c r="K18" s="3"/>
      <c r="L18" s="3"/>
      <c r="M18" s="5"/>
      <c r="N18" s="2">
        <f>COUNTIF(E2:E60,"L5")</f>
        <v>2</v>
      </c>
      <c r="O18" s="2"/>
      <c r="P18" s="2"/>
      <c r="Q18" s="2"/>
      <c r="R18" s="4"/>
      <c r="S18" s="3">
        <f>SUM(H18 / N18)</f>
        <v>98280</v>
      </c>
      <c r="T18" s="2"/>
      <c r="U18" s="2"/>
      <c r="V18" s="2"/>
    </row>
    <row r="19" spans="1:22" x14ac:dyDescent="0.35">
      <c r="A19">
        <v>38607976</v>
      </c>
      <c r="B19" t="s">
        <v>40</v>
      </c>
      <c r="C19" s="1">
        <v>45472</v>
      </c>
      <c r="D19" t="s">
        <v>17</v>
      </c>
      <c r="E19" t="s">
        <v>18</v>
      </c>
      <c r="F19">
        <v>41600</v>
      </c>
    </row>
    <row r="20" spans="1:22" x14ac:dyDescent="0.35">
      <c r="A20">
        <v>40887558</v>
      </c>
      <c r="B20" t="s">
        <v>41</v>
      </c>
      <c r="C20" s="1">
        <v>44930</v>
      </c>
      <c r="D20" t="s">
        <v>10</v>
      </c>
      <c r="E20" t="s">
        <v>11</v>
      </c>
      <c r="F20">
        <v>62920</v>
      </c>
      <c r="H20" s="2" t="s">
        <v>96</v>
      </c>
      <c r="I20" s="2"/>
      <c r="J20" s="2"/>
      <c r="K20" s="2"/>
      <c r="L20" s="2"/>
      <c r="M20" s="6" t="s">
        <v>83</v>
      </c>
      <c r="N20" s="2" t="s">
        <v>97</v>
      </c>
      <c r="O20" s="2"/>
      <c r="P20" s="2"/>
      <c r="Q20" s="2"/>
      <c r="R20" s="4" t="s">
        <v>82</v>
      </c>
      <c r="S20" s="2" t="s">
        <v>104</v>
      </c>
      <c r="T20" s="2"/>
      <c r="U20" s="2"/>
      <c r="V20" s="2"/>
    </row>
    <row r="21" spans="1:22" x14ac:dyDescent="0.35">
      <c r="A21">
        <v>41180505</v>
      </c>
      <c r="B21" t="s">
        <v>42</v>
      </c>
      <c r="C21" s="1">
        <v>44930</v>
      </c>
      <c r="D21" t="s">
        <v>31</v>
      </c>
      <c r="E21" t="s">
        <v>32</v>
      </c>
      <c r="F21">
        <v>77480</v>
      </c>
      <c r="H21" s="3">
        <f>SUMIF(E2:E60, "L6", F2:F60)</f>
        <v>119080</v>
      </c>
      <c r="I21" s="3"/>
      <c r="J21" s="3"/>
      <c r="K21" s="3"/>
      <c r="L21" s="3"/>
      <c r="M21" s="5"/>
      <c r="N21" s="2">
        <f>COUNTIF(E2:E60,"L6")</f>
        <v>1</v>
      </c>
      <c r="O21" s="2"/>
      <c r="P21" s="2"/>
      <c r="Q21" s="2"/>
      <c r="R21" s="4"/>
      <c r="S21" s="3">
        <f>SUM(H21 / N21)</f>
        <v>119080</v>
      </c>
      <c r="T21" s="2"/>
      <c r="U21" s="2"/>
      <c r="V21" s="2"/>
    </row>
    <row r="22" spans="1:22" x14ac:dyDescent="0.35">
      <c r="A22">
        <v>41350826</v>
      </c>
      <c r="B22" t="s">
        <v>43</v>
      </c>
      <c r="C22" s="1">
        <v>45348</v>
      </c>
      <c r="D22" t="s">
        <v>17</v>
      </c>
      <c r="E22" t="s">
        <v>18</v>
      </c>
      <c r="F22">
        <v>43160</v>
      </c>
    </row>
    <row r="23" spans="1:22" x14ac:dyDescent="0.35">
      <c r="A23">
        <v>42671669</v>
      </c>
      <c r="B23" t="s">
        <v>44</v>
      </c>
      <c r="C23" s="1">
        <v>45359</v>
      </c>
      <c r="D23" t="s">
        <v>39</v>
      </c>
      <c r="E23" t="s">
        <v>18</v>
      </c>
      <c r="F23">
        <v>43160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35">
      <c r="A24">
        <v>43128122</v>
      </c>
      <c r="B24" t="s">
        <v>45</v>
      </c>
      <c r="C24" s="1">
        <v>44930</v>
      </c>
      <c r="D24" t="s">
        <v>21</v>
      </c>
      <c r="E24" t="s">
        <v>22</v>
      </c>
      <c r="F24">
        <v>98280</v>
      </c>
      <c r="H24" s="2" t="s">
        <v>105</v>
      </c>
      <c r="I24" s="2"/>
      <c r="J24" s="2"/>
      <c r="K24" s="2"/>
      <c r="M24" s="2" t="s">
        <v>109</v>
      </c>
      <c r="N24" s="2"/>
      <c r="O24" s="2"/>
      <c r="P24" s="2"/>
    </row>
    <row r="25" spans="1:22" x14ac:dyDescent="0.35">
      <c r="A25">
        <v>43263563</v>
      </c>
      <c r="B25" t="s">
        <v>46</v>
      </c>
      <c r="C25" s="1">
        <v>45229</v>
      </c>
      <c r="D25" t="s">
        <v>24</v>
      </c>
      <c r="E25" t="s">
        <v>18</v>
      </c>
      <c r="F25">
        <v>44720</v>
      </c>
      <c r="H25" s="3">
        <f>AVERAGE(F2:F60)</f>
        <v>53815.593220338982</v>
      </c>
      <c r="I25" s="2"/>
      <c r="J25" s="2"/>
      <c r="K25" s="2"/>
      <c r="M25" s="3">
        <f xml:space="preserve"> AVERAGEIF(E2:E60, "L4",F2:F60)</f>
        <v>77480</v>
      </c>
      <c r="N25" s="2"/>
      <c r="O25" s="2"/>
      <c r="P25" s="2"/>
    </row>
    <row r="26" spans="1:22" x14ac:dyDescent="0.35">
      <c r="A26">
        <v>45568560</v>
      </c>
      <c r="B26" t="s">
        <v>47</v>
      </c>
      <c r="C26" s="1">
        <v>45436</v>
      </c>
      <c r="D26" t="s">
        <v>17</v>
      </c>
      <c r="E26" t="s">
        <v>18</v>
      </c>
      <c r="F26">
        <v>43160</v>
      </c>
    </row>
    <row r="27" spans="1:22" x14ac:dyDescent="0.35">
      <c r="A27">
        <v>46431529</v>
      </c>
      <c r="B27" t="s">
        <v>48</v>
      </c>
      <c r="C27" s="1">
        <v>45037</v>
      </c>
      <c r="D27" t="s">
        <v>39</v>
      </c>
      <c r="E27" t="s">
        <v>18</v>
      </c>
      <c r="F27">
        <v>46280</v>
      </c>
      <c r="H27" s="2" t="s">
        <v>106</v>
      </c>
      <c r="I27" s="2"/>
      <c r="J27" s="2"/>
      <c r="K27" s="2"/>
      <c r="M27" s="2" t="s">
        <v>110</v>
      </c>
      <c r="N27" s="2"/>
      <c r="O27" s="2"/>
      <c r="P27" s="2"/>
    </row>
    <row r="28" spans="1:22" x14ac:dyDescent="0.35">
      <c r="A28">
        <v>50226009</v>
      </c>
      <c r="B28" t="s">
        <v>49</v>
      </c>
      <c r="C28" s="1">
        <v>45436</v>
      </c>
      <c r="D28" t="s">
        <v>39</v>
      </c>
      <c r="E28" t="s">
        <v>18</v>
      </c>
      <c r="F28">
        <v>43160</v>
      </c>
      <c r="H28" s="3">
        <f>AVERAGEIF(E2:E60, "L1", F2:F60)</f>
        <v>43709.714285714283</v>
      </c>
      <c r="I28" s="2"/>
      <c r="J28" s="2"/>
      <c r="K28" s="2"/>
      <c r="M28" s="3">
        <f xml:space="preserve"> AVERAGEIF(E2:E60, "L5",F2:F60)</f>
        <v>98280</v>
      </c>
      <c r="N28" s="2"/>
      <c r="O28" s="2"/>
      <c r="P28" s="2"/>
    </row>
    <row r="29" spans="1:22" x14ac:dyDescent="0.35">
      <c r="A29">
        <v>53674868</v>
      </c>
      <c r="B29" t="s">
        <v>50</v>
      </c>
      <c r="C29" s="1">
        <v>44123</v>
      </c>
      <c r="D29" t="s">
        <v>39</v>
      </c>
      <c r="E29" t="s">
        <v>18</v>
      </c>
      <c r="F29">
        <v>53040</v>
      </c>
    </row>
    <row r="30" spans="1:22" x14ac:dyDescent="0.35">
      <c r="A30">
        <v>54623620</v>
      </c>
      <c r="B30" t="s">
        <v>51</v>
      </c>
      <c r="C30" s="1">
        <v>44930</v>
      </c>
      <c r="D30" t="s">
        <v>31</v>
      </c>
      <c r="E30" t="s">
        <v>32</v>
      </c>
      <c r="F30">
        <v>77480</v>
      </c>
      <c r="H30" s="2" t="s">
        <v>107</v>
      </c>
      <c r="I30" s="2"/>
      <c r="J30" s="2"/>
      <c r="K30" s="2"/>
      <c r="M30" s="2" t="s">
        <v>111</v>
      </c>
      <c r="N30" s="2"/>
      <c r="O30" s="2"/>
      <c r="P30" s="2"/>
    </row>
    <row r="31" spans="1:22" x14ac:dyDescent="0.35">
      <c r="A31">
        <v>56567173</v>
      </c>
      <c r="B31" t="s">
        <v>52</v>
      </c>
      <c r="C31" s="1">
        <v>45159</v>
      </c>
      <c r="D31" t="s">
        <v>24</v>
      </c>
      <c r="E31" t="s">
        <v>18</v>
      </c>
      <c r="F31">
        <v>44720</v>
      </c>
      <c r="H31" s="3">
        <f>AVERAGEIF(E2:E60, "L2", F2:F60)</f>
        <v>54600</v>
      </c>
      <c r="I31" s="2"/>
      <c r="J31" s="2"/>
      <c r="K31" s="2"/>
      <c r="M31" s="3">
        <f xml:space="preserve"> AVERAGEIF(E2:E60, "L6",F2:F60)</f>
        <v>119080</v>
      </c>
      <c r="N31" s="2"/>
      <c r="O31" s="2"/>
      <c r="P31" s="2"/>
    </row>
    <row r="32" spans="1:22" x14ac:dyDescent="0.35">
      <c r="A32">
        <v>57264222</v>
      </c>
      <c r="B32" t="s">
        <v>53</v>
      </c>
      <c r="C32" s="1">
        <v>45626</v>
      </c>
      <c r="D32" t="s">
        <v>24</v>
      </c>
      <c r="E32" t="s">
        <v>18</v>
      </c>
      <c r="F32">
        <v>41600</v>
      </c>
    </row>
    <row r="33" spans="1:11" x14ac:dyDescent="0.35">
      <c r="A33">
        <v>57778848</v>
      </c>
      <c r="B33" t="s">
        <v>54</v>
      </c>
      <c r="C33" s="1">
        <v>45397</v>
      </c>
      <c r="D33" t="s">
        <v>24</v>
      </c>
      <c r="E33" t="s">
        <v>18</v>
      </c>
      <c r="F33">
        <v>43160</v>
      </c>
      <c r="H33" s="2" t="s">
        <v>108</v>
      </c>
      <c r="I33" s="2"/>
      <c r="J33" s="2"/>
      <c r="K33" s="2"/>
    </row>
    <row r="34" spans="1:11" x14ac:dyDescent="0.35">
      <c r="A34">
        <v>57831485</v>
      </c>
      <c r="B34" t="s">
        <v>55</v>
      </c>
      <c r="C34" s="1">
        <v>44886</v>
      </c>
      <c r="D34" t="s">
        <v>39</v>
      </c>
      <c r="E34" t="s">
        <v>18</v>
      </c>
      <c r="F34">
        <v>49400</v>
      </c>
      <c r="H34" s="3">
        <f>AVERAGEIF(E2:E60, "L3", F2:F60)</f>
        <v>62920</v>
      </c>
      <c r="I34" s="2"/>
      <c r="J34" s="2"/>
      <c r="K34" s="2"/>
    </row>
    <row r="35" spans="1:11" x14ac:dyDescent="0.35">
      <c r="A35">
        <v>59892768</v>
      </c>
      <c r="B35" t="s">
        <v>56</v>
      </c>
      <c r="C35" s="1">
        <v>45302</v>
      </c>
      <c r="D35" t="s">
        <v>17</v>
      </c>
      <c r="E35" t="s">
        <v>18</v>
      </c>
      <c r="F35">
        <v>43160</v>
      </c>
    </row>
    <row r="36" spans="1:11" x14ac:dyDescent="0.35">
      <c r="A36">
        <v>62307313</v>
      </c>
      <c r="B36" t="s">
        <v>57</v>
      </c>
      <c r="C36" s="1">
        <v>44930</v>
      </c>
      <c r="D36" t="s">
        <v>29</v>
      </c>
      <c r="E36" t="s">
        <v>11</v>
      </c>
      <c r="F36">
        <v>62920</v>
      </c>
    </row>
    <row r="37" spans="1:11" x14ac:dyDescent="0.35">
      <c r="A37">
        <v>64835363</v>
      </c>
      <c r="B37" t="s">
        <v>58</v>
      </c>
      <c r="C37" s="1">
        <v>45336</v>
      </c>
      <c r="D37" t="s">
        <v>39</v>
      </c>
      <c r="E37" t="s">
        <v>18</v>
      </c>
      <c r="F37">
        <v>43160</v>
      </c>
    </row>
    <row r="38" spans="1:11" x14ac:dyDescent="0.35">
      <c r="A38">
        <v>68028675</v>
      </c>
      <c r="B38" t="s">
        <v>59</v>
      </c>
      <c r="C38" s="1">
        <v>44930</v>
      </c>
      <c r="D38" t="s">
        <v>15</v>
      </c>
      <c r="E38" t="s">
        <v>8</v>
      </c>
      <c r="F38">
        <v>54600</v>
      </c>
    </row>
    <row r="39" spans="1:11" x14ac:dyDescent="0.35">
      <c r="A39">
        <v>68452305</v>
      </c>
      <c r="B39" t="s">
        <v>60</v>
      </c>
      <c r="C39" s="1">
        <v>45454</v>
      </c>
      <c r="D39" t="s">
        <v>39</v>
      </c>
      <c r="E39" t="s">
        <v>18</v>
      </c>
      <c r="F39">
        <v>41600</v>
      </c>
    </row>
    <row r="40" spans="1:11" x14ac:dyDescent="0.35">
      <c r="A40">
        <v>68801052</v>
      </c>
      <c r="B40" t="s">
        <v>61</v>
      </c>
      <c r="C40" s="1">
        <v>45436</v>
      </c>
      <c r="D40" t="s">
        <v>17</v>
      </c>
      <c r="E40" t="s">
        <v>18</v>
      </c>
      <c r="F40">
        <v>43160</v>
      </c>
    </row>
    <row r="41" spans="1:11" x14ac:dyDescent="0.35">
      <c r="A41">
        <v>70007121</v>
      </c>
      <c r="B41" t="s">
        <v>62</v>
      </c>
      <c r="C41" s="1">
        <v>44969</v>
      </c>
      <c r="D41" t="s">
        <v>29</v>
      </c>
      <c r="E41" t="s">
        <v>11</v>
      </c>
      <c r="F41">
        <v>62920</v>
      </c>
    </row>
    <row r="42" spans="1:11" x14ac:dyDescent="0.35">
      <c r="A42">
        <v>71147066</v>
      </c>
      <c r="B42" t="s">
        <v>63</v>
      </c>
      <c r="C42" s="1">
        <v>45410</v>
      </c>
      <c r="D42" t="s">
        <v>17</v>
      </c>
      <c r="E42" t="s">
        <v>18</v>
      </c>
      <c r="F42">
        <v>43160</v>
      </c>
    </row>
    <row r="43" spans="1:11" x14ac:dyDescent="0.35">
      <c r="A43">
        <v>71481326</v>
      </c>
      <c r="B43" t="s">
        <v>64</v>
      </c>
      <c r="C43" s="1">
        <v>45454</v>
      </c>
      <c r="D43" t="s">
        <v>39</v>
      </c>
      <c r="E43" t="s">
        <v>18</v>
      </c>
      <c r="F43">
        <v>41600</v>
      </c>
    </row>
    <row r="44" spans="1:11" x14ac:dyDescent="0.35">
      <c r="A44">
        <v>72703390</v>
      </c>
      <c r="B44" t="s">
        <v>65</v>
      </c>
      <c r="C44" s="1">
        <v>44930</v>
      </c>
      <c r="D44" t="s">
        <v>13</v>
      </c>
      <c r="E44" t="s">
        <v>11</v>
      </c>
      <c r="F44">
        <v>62920</v>
      </c>
    </row>
    <row r="45" spans="1:11" x14ac:dyDescent="0.35">
      <c r="A45">
        <v>73229376</v>
      </c>
      <c r="B45" t="s">
        <v>66</v>
      </c>
      <c r="C45" s="1">
        <v>44969</v>
      </c>
      <c r="D45" t="s">
        <v>29</v>
      </c>
      <c r="E45" t="s">
        <v>11</v>
      </c>
      <c r="F45">
        <v>62920</v>
      </c>
    </row>
    <row r="46" spans="1:11" x14ac:dyDescent="0.35">
      <c r="A46">
        <v>82903476</v>
      </c>
      <c r="B46" t="s">
        <v>67</v>
      </c>
      <c r="C46" s="1">
        <v>45348</v>
      </c>
      <c r="D46" t="s">
        <v>17</v>
      </c>
      <c r="E46" t="s">
        <v>18</v>
      </c>
      <c r="F46">
        <v>43160</v>
      </c>
    </row>
    <row r="47" spans="1:11" x14ac:dyDescent="0.35">
      <c r="A47">
        <v>84862479</v>
      </c>
      <c r="B47" t="s">
        <v>68</v>
      </c>
      <c r="C47" s="1">
        <v>45260</v>
      </c>
      <c r="D47" t="s">
        <v>24</v>
      </c>
      <c r="E47" t="s">
        <v>18</v>
      </c>
      <c r="F47">
        <v>44720</v>
      </c>
    </row>
    <row r="48" spans="1:11" x14ac:dyDescent="0.35">
      <c r="A48">
        <v>85425085</v>
      </c>
      <c r="B48" t="s">
        <v>69</v>
      </c>
      <c r="C48" s="1">
        <v>44930</v>
      </c>
      <c r="D48" t="s">
        <v>13</v>
      </c>
      <c r="E48" t="s">
        <v>11</v>
      </c>
      <c r="F48">
        <v>62920</v>
      </c>
    </row>
    <row r="49" spans="1:6" x14ac:dyDescent="0.35">
      <c r="A49">
        <v>86952238</v>
      </c>
      <c r="B49" t="s">
        <v>70</v>
      </c>
      <c r="C49" s="1">
        <v>45397</v>
      </c>
      <c r="D49" t="s">
        <v>24</v>
      </c>
      <c r="E49" t="s">
        <v>18</v>
      </c>
      <c r="F49">
        <v>43160</v>
      </c>
    </row>
    <row r="50" spans="1:6" x14ac:dyDescent="0.35">
      <c r="A50">
        <v>87816960</v>
      </c>
      <c r="B50" t="s">
        <v>71</v>
      </c>
      <c r="C50" s="1">
        <v>44930</v>
      </c>
      <c r="D50" t="s">
        <v>15</v>
      </c>
      <c r="E50" t="s">
        <v>8</v>
      </c>
      <c r="F50">
        <v>54600</v>
      </c>
    </row>
    <row r="51" spans="1:6" x14ac:dyDescent="0.35">
      <c r="A51">
        <v>90720918</v>
      </c>
      <c r="B51" t="s">
        <v>72</v>
      </c>
      <c r="C51" s="1">
        <v>45229</v>
      </c>
      <c r="D51" t="s">
        <v>24</v>
      </c>
      <c r="E51" t="s">
        <v>18</v>
      </c>
      <c r="F51">
        <v>44720</v>
      </c>
    </row>
    <row r="52" spans="1:6" x14ac:dyDescent="0.35">
      <c r="A52">
        <v>92758535</v>
      </c>
      <c r="B52" t="s">
        <v>73</v>
      </c>
      <c r="C52" s="1">
        <v>45436</v>
      </c>
      <c r="D52" t="s">
        <v>39</v>
      </c>
      <c r="E52" t="s">
        <v>18</v>
      </c>
      <c r="F52">
        <v>43160</v>
      </c>
    </row>
    <row r="53" spans="1:6" x14ac:dyDescent="0.35">
      <c r="A53">
        <v>92780910</v>
      </c>
      <c r="B53" t="s">
        <v>74</v>
      </c>
      <c r="C53" s="1">
        <v>45182</v>
      </c>
      <c r="D53" t="s">
        <v>39</v>
      </c>
      <c r="E53" t="s">
        <v>18</v>
      </c>
      <c r="F53">
        <v>44720</v>
      </c>
    </row>
    <row r="54" spans="1:6" x14ac:dyDescent="0.35">
      <c r="A54">
        <v>92891027</v>
      </c>
      <c r="B54" t="s">
        <v>75</v>
      </c>
      <c r="C54" s="1">
        <v>44930</v>
      </c>
      <c r="D54" t="s">
        <v>13</v>
      </c>
      <c r="E54" t="s">
        <v>11</v>
      </c>
      <c r="F54">
        <v>62920</v>
      </c>
    </row>
    <row r="55" spans="1:6" x14ac:dyDescent="0.35">
      <c r="A55">
        <v>93098621</v>
      </c>
      <c r="B55" t="s">
        <v>76</v>
      </c>
      <c r="C55" s="1">
        <v>45493</v>
      </c>
      <c r="D55" t="s">
        <v>39</v>
      </c>
      <c r="E55" t="s">
        <v>18</v>
      </c>
      <c r="F55">
        <v>41600</v>
      </c>
    </row>
    <row r="56" spans="1:6" x14ac:dyDescent="0.35">
      <c r="A56">
        <v>93889573</v>
      </c>
      <c r="B56" t="s">
        <v>77</v>
      </c>
      <c r="C56" s="1">
        <v>45454</v>
      </c>
      <c r="D56" t="s">
        <v>39</v>
      </c>
      <c r="E56" t="s">
        <v>18</v>
      </c>
      <c r="F56">
        <v>41600</v>
      </c>
    </row>
    <row r="57" spans="1:6" x14ac:dyDescent="0.35">
      <c r="A57">
        <v>95723255</v>
      </c>
      <c r="B57" t="s">
        <v>78</v>
      </c>
      <c r="C57" s="1">
        <v>45309</v>
      </c>
      <c r="D57" t="s">
        <v>17</v>
      </c>
      <c r="E57" t="s">
        <v>18</v>
      </c>
      <c r="F57">
        <v>43160</v>
      </c>
    </row>
    <row r="58" spans="1:6" x14ac:dyDescent="0.35">
      <c r="A58">
        <v>97472661</v>
      </c>
      <c r="B58" t="s">
        <v>79</v>
      </c>
      <c r="C58" s="1">
        <v>45289</v>
      </c>
      <c r="D58" t="s">
        <v>39</v>
      </c>
      <c r="E58" t="s">
        <v>18</v>
      </c>
      <c r="F58">
        <v>43160</v>
      </c>
    </row>
    <row r="59" spans="1:6" x14ac:dyDescent="0.35">
      <c r="A59">
        <v>98885305</v>
      </c>
      <c r="B59" t="s">
        <v>80</v>
      </c>
      <c r="C59" s="1">
        <v>44930</v>
      </c>
      <c r="D59" t="s">
        <v>31</v>
      </c>
      <c r="E59" t="s">
        <v>32</v>
      </c>
      <c r="F59">
        <v>77480</v>
      </c>
    </row>
    <row r="60" spans="1:6" x14ac:dyDescent="0.35">
      <c r="A60">
        <v>99669204</v>
      </c>
      <c r="B60" t="s">
        <v>81</v>
      </c>
      <c r="C60" s="1">
        <v>44930</v>
      </c>
      <c r="D60" t="s">
        <v>13</v>
      </c>
      <c r="E60" t="s">
        <v>11</v>
      </c>
      <c r="F60">
        <v>62920</v>
      </c>
    </row>
  </sheetData>
  <mergeCells count="70">
    <mergeCell ref="H33:K33"/>
    <mergeCell ref="H34:K34"/>
    <mergeCell ref="M25:P25"/>
    <mergeCell ref="M24:P24"/>
    <mergeCell ref="M27:P27"/>
    <mergeCell ref="M28:P28"/>
    <mergeCell ref="M30:P30"/>
    <mergeCell ref="M31:P31"/>
    <mergeCell ref="H24:K24"/>
    <mergeCell ref="H25:K25"/>
    <mergeCell ref="H27:K27"/>
    <mergeCell ref="H28:K28"/>
    <mergeCell ref="H30:K30"/>
    <mergeCell ref="H31:K31"/>
    <mergeCell ref="S15:V15"/>
    <mergeCell ref="S17:V17"/>
    <mergeCell ref="S18:V18"/>
    <mergeCell ref="S20:V20"/>
    <mergeCell ref="S21:V21"/>
    <mergeCell ref="M20:M21"/>
    <mergeCell ref="S2:V2"/>
    <mergeCell ref="S3:V3"/>
    <mergeCell ref="S5:V5"/>
    <mergeCell ref="S6:V6"/>
    <mergeCell ref="S8:V8"/>
    <mergeCell ref="S9:V9"/>
    <mergeCell ref="S11:V11"/>
    <mergeCell ref="S12:V12"/>
    <mergeCell ref="S14:V14"/>
    <mergeCell ref="M2:M3"/>
    <mergeCell ref="M5:M6"/>
    <mergeCell ref="M8:M9"/>
    <mergeCell ref="M11:M12"/>
    <mergeCell ref="M14:M15"/>
    <mergeCell ref="M17:M18"/>
    <mergeCell ref="N18:Q18"/>
    <mergeCell ref="N20:Q20"/>
    <mergeCell ref="N21:Q21"/>
    <mergeCell ref="R2:R3"/>
    <mergeCell ref="R5:R6"/>
    <mergeCell ref="R8:R9"/>
    <mergeCell ref="R11:R12"/>
    <mergeCell ref="R14:R15"/>
    <mergeCell ref="R17:R18"/>
    <mergeCell ref="R20:R21"/>
    <mergeCell ref="N9:Q9"/>
    <mergeCell ref="N11:Q11"/>
    <mergeCell ref="N12:Q12"/>
    <mergeCell ref="N14:Q14"/>
    <mergeCell ref="N15:Q15"/>
    <mergeCell ref="N17:Q17"/>
    <mergeCell ref="H15:L15"/>
    <mergeCell ref="H17:L17"/>
    <mergeCell ref="H18:L18"/>
    <mergeCell ref="H20:L20"/>
    <mergeCell ref="H21:L21"/>
    <mergeCell ref="N2:Q2"/>
    <mergeCell ref="N3:Q3"/>
    <mergeCell ref="N5:Q5"/>
    <mergeCell ref="N6:Q6"/>
    <mergeCell ref="N8:Q8"/>
    <mergeCell ref="H6:L6"/>
    <mergeCell ref="H8:L8"/>
    <mergeCell ref="H9:L9"/>
    <mergeCell ref="H11:L11"/>
    <mergeCell ref="H12:L12"/>
    <mergeCell ref="H14:L14"/>
    <mergeCell ref="H2:L2"/>
    <mergeCell ref="H3:L3"/>
    <mergeCell ref="H5:L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basic-sum-functions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ELEBOR</dc:creator>
  <cp:lastModifiedBy>Jorden ELEBOR</cp:lastModifiedBy>
  <dcterms:created xsi:type="dcterms:W3CDTF">2024-11-18T20:24:32Z</dcterms:created>
  <dcterms:modified xsi:type="dcterms:W3CDTF">2024-11-19T01:27:43Z</dcterms:modified>
</cp:coreProperties>
</file>