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891A23E4-94B5-4CD2-AC79-705C98C12C17}" xr6:coauthVersionLast="47" xr6:coauthVersionMax="47" xr10:uidLastSave="{00000000-0000-0000-0000-000000000000}"/>
  <bookViews>
    <workbookView xWindow="-21720" yWindow="-10170" windowWidth="21840" windowHeight="38040" activeTab="2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7" i="5" l="1"/>
  <c r="C287" i="5"/>
  <c r="D287" i="5"/>
  <c r="E287" i="5"/>
  <c r="F287" i="5"/>
  <c r="B288" i="5"/>
  <c r="C288" i="5"/>
  <c r="D288" i="5"/>
  <c r="E288" i="5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/>
  <c r="J107" i="2" a="1"/>
  <c r="J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I235" i="5" s="1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J24" i="5" s="1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87" i="5" l="1"/>
  <c r="J288" i="5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61" i="2"/>
  <c r="J60" i="2" a="1"/>
  <c r="J60" i="2" s="1"/>
  <c r="K60" i="2" s="1"/>
  <c r="J81" i="2" a="1"/>
  <c r="J81" i="2" s="1"/>
  <c r="K81" i="2" s="1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8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19" i="2"/>
  <c r="J39" i="2" a="1"/>
  <c r="J39" i="2" s="1"/>
  <c r="K39" i="2" s="1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40" i="2"/>
  <c r="J18" i="2" a="1"/>
  <c r="J18" i="2" s="1"/>
  <c r="K18" i="2" s="1"/>
  <c r="J2" i="2" a="1"/>
  <c r="J2" i="2" s="1"/>
  <c r="K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08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C74" i="1"/>
  <c r="D74" i="1"/>
  <c r="E74" i="1"/>
  <c r="F74" i="1"/>
  <c r="G71" i="1"/>
  <c r="G74" i="1"/>
  <c r="K86" i="2"/>
  <c r="K87" i="2"/>
  <c r="K84" i="2"/>
  <c r="E107" i="2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I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I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K102" i="2" l="1"/>
  <c r="K103" i="2"/>
  <c r="K104" i="2"/>
  <c r="K105" i="2"/>
  <c r="K106" i="2"/>
  <c r="K82" i="2"/>
  <c r="K83" i="2"/>
  <c r="K85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I18" i="2"/>
  <c r="I2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E81" i="2"/>
  <c r="E39" i="2"/>
  <c r="E60" i="2"/>
  <c r="E18" i="2"/>
  <c r="E2" i="2"/>
  <c r="I60" i="2" l="1"/>
  <c r="I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7" i="2"/>
  <c r="K58" i="2"/>
  <c r="K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<sst xmlns="http://schemas.openxmlformats.org/spreadsheetml/2006/main" count="1060" uniqueCount="550">
  <si>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</si>
  <si>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</si>
  <si>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</si>
  <si>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</si>
  <si>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</si>
  <si>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</si>
  <si>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</si>
  <si>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</si>
  <si>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</si>
  <si>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</si>
  <si>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</si>
  <si>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</si>
  <si>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</si>
  <si>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</si>
  <si>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</si>
  <si>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</si>
  <si>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</si>
  <si>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</si>
  <si>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</si>
  <si>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</si>
  <si>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</si>
  <si>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</si>
  <si>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</si>
  <si>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</si>
  <si>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</si>
  <si>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</si>
  <si>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</si>
  <si>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</si>
  <si>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</si>
  <si>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</si>
  <si>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</si>
  <si>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</si>
  <si>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</si>
  <si>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</si>
  <si>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</si>
  <si>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</si>
  <si>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</si>
  <si>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</si>
  <si>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</si>
  <si>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</si>
  <si>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</si>
  <si>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</si>
  <si>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</si>
  <si>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</si>
  <si>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</si>
  <si>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</si>
  <si>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</si>
  <si>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</si>
  <si>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</si>
  <si>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</si>
  <si>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</si>
  <si>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</si>
  <si>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</si>
  <si>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</si>
  <si>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</si>
  <si>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</si>
  <si>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</si>
  <si>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</si>
  <si>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</si>
  <si>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</si>
  <si>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</si>
  <si>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</si>
  <si>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</si>
  <si>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</si>
  <si>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</si>
  <si>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</si>
  <si>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</si>
  <si>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</si>
  <si>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</si>
  <si>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</si>
  <si>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</si>
  <si>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</si>
  <si>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</si>
  <si>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</si>
  <si>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</si>
  <si>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</si>
  <si>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</si>
  <si>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</si>
  <si>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</si>
  <si>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</si>
  <si>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</si>
  <si>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</si>
  <si>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</si>
  <si>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</si>
  <si>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</si>
  <si>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</si>
  <si>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</si>
  <si>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</si>
  <si>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</si>
  <si>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</si>
  <si>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</si>
  <si>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</si>
  <si>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</si>
  <si>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</si>
  <si>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</si>
  <si>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</si>
  <si>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</si>
  <si>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</si>
  <si>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</si>
  <si>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</si>
  <si>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</si>
  <si>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</si>
  <si>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</si>
  <si>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</si>
  <si>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</si>
  <si>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</si>
  <si>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</si>
  <si>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</si>
  <si>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</si>
  <si>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</si>
  <si>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</si>
  <si>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</si>
  <si>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</si>
  <si>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</si>
  <si>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</si>
  <si>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</si>
  <si>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</si>
  <si>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</si>
  <si>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</si>
  <si>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</si>
  <si>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</si>
  <si>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</si>
  <si>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</si>
  <si>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</si>
  <si>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</si>
  <si>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</si>
  <si>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</si>
  <si>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</si>
  <si>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</si>
  <si>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</si>
  <si>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</si>
  <si>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</si>
  <si>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</si>
  <si>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</si>
  <si>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</si>
  <si>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</si>
  <si>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</si>
  <si>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</si>
  <si>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</si>
  <si>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</si>
  <si>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</si>
  <si>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</si>
  <si>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</si>
  <si>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</si>
  <si>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</si>
  <si>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</si>
  <si>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</si>
  <si>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</si>
  <si>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</si>
  <si>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</si>
  <si>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</si>
  <si>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</si>
  <si>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</si>
  <si>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</si>
  <si>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</si>
  <si>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</si>
  <si>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</si>
  <si>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</si>
  <si>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</si>
  <si>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</si>
  <si>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</si>
  <si>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</si>
  <si>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</si>
  <si>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</si>
  <si>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</si>
  <si>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</si>
  <si>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</si>
  <si>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</si>
  <si>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</si>
  <si>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</si>
  <si>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</si>
  <si>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</si>
  <si>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</si>
  <si>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</si>
  <si>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</si>
  <si>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</si>
  <si>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</si>
  <si>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</si>
  <si>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</si>
  <si>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</si>
  <si>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</si>
  <si>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</si>
  <si>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</si>
  <si>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</si>
  <si>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</si>
  <si>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</si>
  <si>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</si>
  <si>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</si>
  <si>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</si>
  <si>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</si>
  <si>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</si>
  <si>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</si>
  <si>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</si>
  <si>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</si>
  <si>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</si>
  <si>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</si>
  <si>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</si>
  <si>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</si>
  <si>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</si>
  <si>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</si>
  <si>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</si>
  <si>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</si>
  <si>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</si>
  <si>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</si>
  <si>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</si>
  <si>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</si>
  <si>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</si>
  <si>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</si>
  <si>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</si>
  <si>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</si>
  <si>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</si>
  <si>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</si>
  <si>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</si>
  <si>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</si>
  <si>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</si>
  <si>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</si>
  <si>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</si>
  <si>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</si>
  <si>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</si>
  <si>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</si>
  <si>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</si>
  <si>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</si>
  <si>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</si>
  <si>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</si>
  <si>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</si>
  <si>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</si>
  <si>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</si>
  <si>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</si>
  <si>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</si>
  <si>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</si>
  <si>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</si>
  <si>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</si>
  <si>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</si>
  <si>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</si>
  <si>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</si>
  <si>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</si>
  <si>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</si>
  <si>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</si>
  <si>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</si>
  <si>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</si>
  <si>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</si>
  <si>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</si>
  <si>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</si>
  <si>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</si>
  <si>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</si>
  <si>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</si>
  <si>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</si>
  <si>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</si>
  <si>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</si>
  <si>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</si>
  <si>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</si>
  <si>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</si>
  <si>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</si>
  <si>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</si>
  <si>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</si>
  <si>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</si>
  <si>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</si>
  <si>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</si>
  <si>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</si>
  <si>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</si>
  <si>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</si>
  <si>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</si>
  <si>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</si>
  <si>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</si>
  <si>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</si>
  <si>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</si>
  <si>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</si>
  <si>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</si>
  <si>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</si>
  <si>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</si>
  <si>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</si>
  <si>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</si>
  <si>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</si>
  <si>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</si>
  <si>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</si>
  <si>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</si>
  <si>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</si>
  <si>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</si>
  <si>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</si>
  <si>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</si>
  <si>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</si>
  <si>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</si>
  <si>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</si>
  <si>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</si>
  <si>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</si>
  <si>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</si>
  <si>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</si>
  <si>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</si>
  <si>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</si>
  <si>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</si>
  <si>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</si>
  <si>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</si>
  <si>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</si>
  <si>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</si>
  <si>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</si>
  <si>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</si>
  <si>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</si>
  <si>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</si>
  <si>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</si>
  <si>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</si>
  <si>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</si>
  <si>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</si>
  <si>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</si>
  <si>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</si>
  <si>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</si>
  <si>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</si>
  <si>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</si>
  <si>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</si>
  <si>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</si>
  <si>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</si>
  <si>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</si>
  <si>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</si>
  <si>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</si>
  <si>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</si>
  <si>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</si>
  <si>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</si>
  <si>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</si>
  <si>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</si>
  <si>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</si>
  <si>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</si>
  <si>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</si>
  <si>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</si>
  <si>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</si>
  <si>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</si>
  <si>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</si>
  <si>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</si>
  <si>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</si>
  <si>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</si>
  <si>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</si>
  <si>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</si>
  <si>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</si>
  <si>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</si>
  <si>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</si>
  <si>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</si>
  <si>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</si>
  <si>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</si>
  <si>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</si>
  <si>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</si>
  <si>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</si>
  <si>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</si>
  <si>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</si>
  <si>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</si>
  <si>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</si>
  <si>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</si>
  <si>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</si>
  <si>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</si>
  <si>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</si>
  <si>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</si>
  <si>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</si>
  <si>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</si>
  <si>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</si>
  <si>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</si>
  <si>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</si>
  <si>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</si>
  <si>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</si>
  <si>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</si>
  <si>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</si>
  <si>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</si>
  <si>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</si>
  <si>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</si>
  <si>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</si>
  <si>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</si>
  <si>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</si>
  <si>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</si>
  <si>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</si>
  <si>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</si>
  <si>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</si>
  <si>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</si>
  <si>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</si>
  <si>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</si>
  <si>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</si>
  <si>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</si>
  <si>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</si>
  <si>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</si>
  <si>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</si>
  <si>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</si>
  <si>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</si>
  <si>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</si>
  <si>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</si>
  <si>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</si>
  <si>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</si>
  <si>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</si>
  <si>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</si>
  <si>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</si>
  <si>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</si>
  <si>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</si>
  <si>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</si>
  <si>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</si>
  <si>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</si>
  <si>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</si>
  <si>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</si>
  <si>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</si>
  <si>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</si>
  <si>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</si>
  <si>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</si>
  <si>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</si>
  <si>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</si>
  <si>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</si>
  <si>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</si>
  <si>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</si>
  <si>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</si>
  <si>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</si>
  <si>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</si>
  <si>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</si>
  <si>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</si>
  <si>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</si>
  <si>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</si>
  <si>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</si>
  <si>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</si>
  <si>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</si>
  <si>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</si>
  <si>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</si>
  <si>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</si>
  <si>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</si>
  <si>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</si>
  <si>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</si>
  <si>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</si>
  <si>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</si>
  <si>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</si>
  <si>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</si>
  <si>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</si>
  <si>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</si>
  <si>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</si>
  <si>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</si>
  <si>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</si>
  <si>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</si>
  <si>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</si>
  <si>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</si>
  <si>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</si>
  <si>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</si>
  <si>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</si>
  <si>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</si>
  <si>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</si>
  <si>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</si>
  <si>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</si>
  <si>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</si>
  <si>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</si>
  <si>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</si>
  <si>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</si>
  <si>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</si>
  <si>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</si>
  <si>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</si>
  <si>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</si>
  <si>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</si>
  <si>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</si>
  <si>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</si>
  <si>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</si>
  <si>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</si>
  <si>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</si>
  <si>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</si>
  <si>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</si>
  <si>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</si>
  <si>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</si>
  <si>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</si>
  <si>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</si>
  <si>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</si>
  <si>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</si>
  <si>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</si>
  <si>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</si>
  <si>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</si>
  <si>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</si>
  <si>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</si>
  <si>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</si>
  <si>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</si>
  <si>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</si>
  <si>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</si>
  <si>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</si>
  <si>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</si>
  <si>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</si>
  <si>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</si>
  <si>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</si>
  <si>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</si>
  <si>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</si>
  <si>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</si>
  <si>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</si>
  <si>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</si>
  <si>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</si>
  <si>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</si>
  <si>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</si>
  <si>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</si>
  <si>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</si>
  <si>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</si>
  <si>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</si>
  <si>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</si>
  <si>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</si>
  <si>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</si>
  <si>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</si>
  <si>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</si>
  <si>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</si>
  <si>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</si>
  <si>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</si>
  <si>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</si>
  <si>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</si>
  <si>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</si>
  <si>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</si>
  <si>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</si>
  <si>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</si>
  <si>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</si>
  <si>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</si>
  <si>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</si>
  <si>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</si>
  <si>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</si>
  <si>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</si>
  <si>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</si>
  <si>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</si>
  <si>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</si>
  <si>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</si>
  <si>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</si>
  <si>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</si>
  <si>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</si>
  <si>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</si>
  <si>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</si>
  <si>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</si>
  <si>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</si>
  <si>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</si>
  <si>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</si>
  <si>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</si>
  <si>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</si>
  <si>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</si>
  <si>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</si>
  <si>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</si>
  <si>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</si>
  <si>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</si>
  <si>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</si>
  <si>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</si>
  <si>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&lt;OPTION VALUE=10059&gt;Karte 10059: Verkehrsübungsplatz (?? Spieler)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</si>
  <si>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</si>
  <si>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</si>
  <si>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</si>
  <si>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</si>
  <si>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</si>
  <si>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 xml:space="preserve">Lets rock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</si>
  <si>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</si>
  <si>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</si>
  <si>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</si>
  <si>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</si>
  <si>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:ZZZsleep: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</si>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</sst>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165" fontId="0" fillId="0" borderId="0" xfId="0" applyNumberFormat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0" fillId="0" borderId="0" xfId="0" quotePrefix="1"/>
    <xf numFmtId="0" fontId="3" fillId="0" borderId="0" xfId="0" applyFont="1" applyAlignment="1">
      <alignment horizontal="left"/>
    </xf>
    <xf numFmtId="0" fontId="9" fillId="0" borderId="0" xfId="0" applyNumberFormat="1" applyFont="1" applyAlignment="1">
      <alignment horizontal="right" vertical="center" wrapText="1"/>
    </xf>
    <xf numFmtId="0" fontId="10" fillId="0" borderId="0" xfId="0" applyNumberFormat="1" applyFont="1" applyAlignment="1">
      <alignment horizontal="right" vertical="center" wrapText="1"/>
    </xf>
    <xf numFmtId="0" fontId="10" fillId="0" borderId="1" xfId="0" applyNumberFormat="1" applyFont="1" applyBorder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39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8" totalsRowDxfId="37">
      <calculatedColumnFormula>COUNTIF(Tabelle1[[#This Row],[CCC1]:[CCC5]],"x")</calculatedColumnFormula>
    </tableColumn>
    <tableColumn id="2" xr3:uid="{00000000-0010-0000-0000-000002000000}" name="CCC1" totalsRowFunction="custom" dataDxfId="36">
      <totalsRowFormula>COUNTIF(Tabelle1[CCC1],$B71)</totalsRowFormula>
    </tableColumn>
    <tableColumn id="3" xr3:uid="{00000000-0010-0000-0000-000003000000}" name="CCC2" totalsRowFunction="custom" dataDxfId="35">
      <totalsRowFormula>COUNTIF(Tabelle1[CCC2],$B71)</totalsRowFormula>
    </tableColumn>
    <tableColumn id="4" xr3:uid="{00000000-0010-0000-0000-000004000000}" name="CCC3" totalsRowFunction="custom" dataDxfId="34">
      <totalsRowFormula>COUNTIF(Tabelle1[CCC3],$B71)</totalsRowFormula>
    </tableColumn>
    <tableColumn id="5" xr3:uid="{00000000-0010-0000-0000-000005000000}" name="CCC4" totalsRowFunction="custom" dataDxfId="33">
      <totalsRowFormula>COUNTIF(Tabelle1[CCC4],$B71)</totalsRowFormula>
    </tableColumn>
    <tableColumn id="6" xr3:uid="{00000000-0010-0000-0000-000006000000}" name="CCC5" totalsRowFunction="custom" dataDxfId="32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M132" totalsRowShown="0" dataDxfId="31">
  <autoFilter ref="A1:M132" xr:uid="{00000000-0009-0000-0100-000003000000}"/>
  <sortState xmlns:xlrd2="http://schemas.microsoft.com/office/spreadsheetml/2017/richdata2" ref="A2:K70">
    <sortCondition ref="A37"/>
  </sortState>
  <tableColumns count="13">
    <tableColumn id="1" xr3:uid="{00000000-0010-0000-0100-000001000000}" name="CCC"/>
    <tableColumn id="2" xr3:uid="{00000000-0010-0000-0100-000002000000}" name="Spieltag" dataDxfId="30"/>
    <tableColumn id="3" xr3:uid="{00000000-0010-0000-0100-000003000000}" name="Spieler" dataDxfId="29"/>
    <tableColumn id="13" xr3:uid="{46DD40C5-F863-41A3-82F9-4E621D4A2334}" name="Map ID" dataDxfId="28"/>
    <tableColumn id="4" xr3:uid="{00000000-0010-0000-0100-000004000000}" name="Map Name" dataDxfId="27" dataCellStyle="Link"/>
    <tableColumn id="5" xr3:uid="{00000000-0010-0000-0100-000005000000}" name="ZZZ" dataDxfId="26"/>
    <tableColumn id="6" xr3:uid="{00000000-0010-0000-0100-000006000000}" name="CPs" dataDxfId="25"/>
    <tableColumn id="7" xr3:uid="{00000000-0010-0000-0100-000007000000}" name="Richtung" dataDxfId="24"/>
    <tableColumn id="8" xr3:uid="{00000000-0010-0000-0100-000008000000}" name="Rennen" dataDxfId="23"/>
    <tableColumn id="11" xr3:uid="{00000000-0010-0000-0100-00000B000000}" name="Züge p.S." dataDxfId="22"/>
    <tableColumn id="12" xr3:uid="{00000000-0010-0000-0100-00000C000000}" name="Züge Ges." dataDxfId="21">
      <calculatedColumnFormula>Tabelle3[[#This Row],[Spieler]]*Tabelle3[[#This Row],[Züge p.S.]]</calculatedColumnFormula>
    </tableColumn>
    <tableColumn id="10" xr3:uid="{00000000-0010-0000-0100-00000A000000}" name="Rating" dataDxfId="20"/>
    <tableColumn id="9" xr3:uid="{00000000-0010-0000-0100-000009000000}" name="Kommentar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M289" totalsRowCount="1" headerRowDxfId="17">
  <autoFilter ref="A1:M288" xr:uid="{897B7B9F-55FE-4CEE-88A6-F9425764BC23}">
    <filterColumn colId="11">
      <filters>
        <filter val="CCC6"/>
      </filters>
    </filterColumn>
  </autoFilter>
  <tableColumns count="13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6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5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COUNTIF(Strecken!D:D,H2)</calculatedColumnFormula>
    </tableColumn>
    <tableColumn id="12" xr3:uid="{6E8D214A-CC9B-4A13-ABB1-6A6DD9B94F36}" name="Kandidat" totalsRowFunction="count"/>
    <tableColumn id="13" xr3:uid="{B3227200-9836-4BD3-8F00-8050E13E6864}" name="ZZZ" dataDxfId="14" totalsRow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2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1"/>
    <tableColumn id="2" xr3:uid="{183E08E8-D5AA-4DF3-942F-C23480690953}" name=" " dataDxfId="10"/>
    <tableColumn id="3" xr3:uid="{37A147A2-6A27-443D-8799-F71527EF7750}" name="Züge" dataDxfId="9"/>
    <tableColumn id="4" xr3:uid="{31696DC1-5E37-430E-8871-0BCFCD170B2E}" name="Klassisch (Z)" dataDxfId="8"/>
    <tableColumn id="5" xr3:uid="{BC263A88-D39F-446D-BF5C-F85521658DA8}" name="Geclustert (Z)" dataDxfId="7"/>
    <tableColumn id="6" xr3:uid="{093A8095-9008-4D88-88F6-250A19675DD8}" name="  " dataDxfId="6"/>
    <tableColumn id="7" xr3:uid="{879335B0-290D-43FA-A6FE-E6B6F53D9440}" name="Crashs" dataDxfId="5"/>
    <tableColumn id="8" xr3:uid="{78D21676-2217-4EF4-A197-F19C7A84C471}" name="Klassisch (CR)" dataDxfId="4"/>
    <tableColumn id="9" xr3:uid="{BB0FE7C7-52D6-4A76-8688-1B73AD062B37}" name="Geclustert (CR)" dataDxfId="3"/>
    <tableColumn id="10" xr3:uid="{2E578574-BF4A-4EFE-BF15-F379C953D82E}" name="   " dataDxfId="2"/>
    <tableColumn id="11" xr3:uid="{D08C11A1-CC23-4F54-8A65-A4D420BAED58}" name="Gesamt Klassisch" dataDxfId="1">
      <calculatedColumnFormula>Tabelle2[[#This Row],[Klassisch (Z)]]*Tabelle2[[#This Row],[Klassisch (CR)]]</calculatedColumnFormula>
    </tableColumn>
    <tableColumn id="12" xr3:uid="{C8F6816D-C153-497A-A2CC-4183AA81D2EF}" name="Gesamt Geclustert" dataDxfId="0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2"/>
  <sheetViews>
    <sheetView topLeftCell="A46" workbookViewId="0">
      <selection activeCell="F112" sqref="F112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9.5703125" customWidth="1"/>
    <col min="5" max="5" width="33.5703125" style="2" customWidth="1"/>
    <col min="6" max="6" width="7.85546875" bestFit="1" customWidth="1"/>
    <col min="7" max="7" width="6.5703125" customWidth="1"/>
    <col min="8" max="8" width="7.5703125" customWidth="1"/>
    <col min="9" max="9" width="11.140625" customWidth="1"/>
    <col min="10" max="10" width="13.85546875" customWidth="1"/>
    <col min="11" max="11" width="13" bestFit="1" customWidth="1"/>
    <col min="12" max="12" width="12.28515625" customWidth="1"/>
    <col min="14" max="14" width="13.7109375" bestFit="1" customWidth="1"/>
  </cols>
  <sheetData>
    <row r="1" spans="1:13">
      <c r="A1" t="s">
        <v>57</v>
      </c>
      <c r="B1" t="s">
        <v>62</v>
      </c>
      <c r="C1" t="s">
        <v>71</v>
      </c>
      <c r="D1" t="s">
        <v>125</v>
      </c>
      <c r="E1" s="2" t="s">
        <v>126</v>
      </c>
      <c r="F1" t="s">
        <v>58</v>
      </c>
      <c r="G1" t="s">
        <v>59</v>
      </c>
      <c r="H1" t="s">
        <v>70</v>
      </c>
      <c r="I1" t="s">
        <v>72</v>
      </c>
      <c r="J1" t="s">
        <v>67</v>
      </c>
      <c r="K1" t="s">
        <v>73</v>
      </c>
      <c r="L1" t="s">
        <v>66</v>
      </c>
      <c r="M1" t="s">
        <v>65</v>
      </c>
    </row>
    <row r="2" spans="1:13" ht="18" thickBot="1">
      <c r="A2" s="13" t="s">
        <v>1</v>
      </c>
      <c r="B2" s="14">
        <v>15</v>
      </c>
      <c r="C2" s="14">
        <v>42</v>
      </c>
      <c r="D2" s="46"/>
      <c r="E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F2" s="16"/>
      <c r="G2" s="14"/>
      <c r="H2" s="14">
        <v>5</v>
      </c>
      <c r="I2" s="14">
        <f>SUM(I3:I17)</f>
        <v>465</v>
      </c>
      <c r="J2" s="17" cm="1">
        <f t="array" ref="J2">SUM(J3:J17*$H$2)</f>
        <v>7250</v>
      </c>
      <c r="K2" s="17">
        <f>Tabelle3[[#This Row],[Spieler]]*Tabelle3[[#This Row],[Züge p.S.]]</f>
        <v>304500</v>
      </c>
      <c r="L2" s="14"/>
      <c r="M2" s="14"/>
    </row>
    <row r="3" spans="1:13" ht="15.75" outlineLevel="1" thickTop="1">
      <c r="A3">
        <v>1</v>
      </c>
      <c r="B3" s="4">
        <v>1</v>
      </c>
      <c r="C3" s="3">
        <v>5</v>
      </c>
      <c r="D3" s="22">
        <v>92</v>
      </c>
      <c r="E3" s="37" t="s">
        <v>127</v>
      </c>
      <c r="F3" s="10">
        <v>17</v>
      </c>
      <c r="G3" s="3" t="s">
        <v>60</v>
      </c>
      <c r="H3" s="3" t="s">
        <v>61</v>
      </c>
      <c r="I3" s="3">
        <f>$C$2*$H$2/Tabelle3[[#This Row],[Spieler]]</f>
        <v>42</v>
      </c>
      <c r="J3" s="7">
        <v>110</v>
      </c>
      <c r="K3" s="7">
        <f>Tabelle3[[#This Row],[Spieler]]*Tabelle3[[#This Row],[Züge p.S.]]</f>
        <v>550</v>
      </c>
      <c r="L3" s="3"/>
      <c r="M3" s="3"/>
    </row>
    <row r="4" spans="1:13" outlineLevel="1">
      <c r="A4">
        <v>1</v>
      </c>
      <c r="B4" s="4">
        <v>2</v>
      </c>
      <c r="C4" s="3">
        <v>5</v>
      </c>
      <c r="D4" s="22">
        <v>109</v>
      </c>
      <c r="E4" s="37" t="s">
        <v>128</v>
      </c>
      <c r="F4" s="10">
        <v>15</v>
      </c>
      <c r="G4" s="3" t="s">
        <v>60</v>
      </c>
      <c r="H4" s="3" t="s">
        <v>61</v>
      </c>
      <c r="I4" s="3">
        <f>$C$2*$H$2/Tabelle3[[#This Row],[Spieler]]</f>
        <v>42</v>
      </c>
      <c r="J4" s="7">
        <v>55</v>
      </c>
      <c r="K4" s="7">
        <f>Tabelle3[[#This Row],[Spieler]]*Tabelle3[[#This Row],[Züge p.S.]]</f>
        <v>275</v>
      </c>
      <c r="L4" s="3"/>
      <c r="M4" s="3"/>
    </row>
    <row r="5" spans="1:13" outlineLevel="1">
      <c r="A5">
        <v>1</v>
      </c>
      <c r="B5" s="4">
        <v>3</v>
      </c>
      <c r="C5" s="3">
        <v>5</v>
      </c>
      <c r="D5" s="22">
        <v>128</v>
      </c>
      <c r="E5" s="37" t="s">
        <v>129</v>
      </c>
      <c r="F5" s="10">
        <v>1</v>
      </c>
      <c r="G5" s="3" t="s">
        <v>60</v>
      </c>
      <c r="H5" s="3" t="s">
        <v>61</v>
      </c>
      <c r="I5" s="3">
        <f>$C$2*$H$2/Tabelle3[[#This Row],[Spieler]]</f>
        <v>42</v>
      </c>
      <c r="J5" s="7">
        <v>130</v>
      </c>
      <c r="K5" s="7">
        <f>Tabelle3[[#This Row],[Spieler]]*Tabelle3[[#This Row],[Züge p.S.]]</f>
        <v>650</v>
      </c>
      <c r="L5" s="3"/>
      <c r="M5" s="3"/>
    </row>
    <row r="6" spans="1:13" outlineLevel="1">
      <c r="A6">
        <v>1</v>
      </c>
      <c r="B6" s="4">
        <v>4</v>
      </c>
      <c r="C6" s="3">
        <v>5</v>
      </c>
      <c r="D6" s="22">
        <v>157</v>
      </c>
      <c r="E6" s="37" t="s">
        <v>130</v>
      </c>
      <c r="F6" s="10">
        <v>2</v>
      </c>
      <c r="G6" s="3" t="s">
        <v>60</v>
      </c>
      <c r="H6" s="3" t="s">
        <v>61</v>
      </c>
      <c r="I6" s="3">
        <f>$C$2*$H$2/Tabelle3[[#This Row],[Spieler]]</f>
        <v>42</v>
      </c>
      <c r="J6" s="7">
        <v>120</v>
      </c>
      <c r="K6" s="7">
        <f>Tabelle3[[#This Row],[Spieler]]*Tabelle3[[#This Row],[Züge p.S.]]</f>
        <v>600</v>
      </c>
      <c r="L6" s="3"/>
      <c r="M6" s="3"/>
    </row>
    <row r="7" spans="1:13" outlineLevel="1">
      <c r="A7">
        <v>1</v>
      </c>
      <c r="B7" s="4">
        <v>5</v>
      </c>
      <c r="C7" s="3">
        <v>5</v>
      </c>
      <c r="D7" s="22">
        <v>171</v>
      </c>
      <c r="E7" s="37" t="s">
        <v>131</v>
      </c>
      <c r="F7" s="10">
        <v>0</v>
      </c>
      <c r="G7" s="3" t="s">
        <v>60</v>
      </c>
      <c r="H7" s="3" t="s">
        <v>61</v>
      </c>
      <c r="I7" s="3">
        <f>$C$2*$H$2/Tabelle3[[#This Row],[Spieler]]</f>
        <v>42</v>
      </c>
      <c r="J7" s="7">
        <v>160</v>
      </c>
      <c r="K7" s="7">
        <f>Tabelle3[[#This Row],[Spieler]]*Tabelle3[[#This Row],[Züge p.S.]]</f>
        <v>800</v>
      </c>
      <c r="L7" s="3"/>
      <c r="M7" s="3"/>
    </row>
    <row r="8" spans="1:13" outlineLevel="1">
      <c r="A8">
        <v>1</v>
      </c>
      <c r="B8" s="4">
        <v>6</v>
      </c>
      <c r="C8" s="3">
        <v>7</v>
      </c>
      <c r="D8" s="22">
        <v>38</v>
      </c>
      <c r="E8" s="37" t="s">
        <v>132</v>
      </c>
      <c r="F8" s="10">
        <v>1</v>
      </c>
      <c r="G8" s="3" t="s">
        <v>60</v>
      </c>
      <c r="H8" s="3" t="s">
        <v>61</v>
      </c>
      <c r="I8" s="3">
        <f>$C$2*$H$2/Tabelle3[[#This Row],[Spieler]]</f>
        <v>30</v>
      </c>
      <c r="J8" s="7">
        <v>120</v>
      </c>
      <c r="K8" s="7">
        <f>Tabelle3[[#This Row],[Spieler]]*Tabelle3[[#This Row],[Züge p.S.]]</f>
        <v>840</v>
      </c>
      <c r="L8" s="3"/>
      <c r="M8" s="3"/>
    </row>
    <row r="9" spans="1:13" outlineLevel="1">
      <c r="A9">
        <v>1</v>
      </c>
      <c r="B9" s="4">
        <v>7</v>
      </c>
      <c r="C9" s="3">
        <v>7</v>
      </c>
      <c r="D9" s="22">
        <v>102</v>
      </c>
      <c r="E9" s="37" t="s">
        <v>133</v>
      </c>
      <c r="F9" s="10">
        <v>14</v>
      </c>
      <c r="G9" s="3" t="s">
        <v>60</v>
      </c>
      <c r="H9" s="3" t="s">
        <v>61</v>
      </c>
      <c r="I9" s="3">
        <f>$C$2*$H$2/Tabelle3[[#This Row],[Spieler]]</f>
        <v>30</v>
      </c>
      <c r="J9" s="7">
        <v>70</v>
      </c>
      <c r="K9" s="7">
        <f>Tabelle3[[#This Row],[Spieler]]*Tabelle3[[#This Row],[Züge p.S.]]</f>
        <v>490</v>
      </c>
      <c r="L9" s="3"/>
      <c r="M9" s="3"/>
    </row>
    <row r="10" spans="1:13" outlineLevel="1">
      <c r="A10">
        <v>1</v>
      </c>
      <c r="B10" s="4">
        <v>8</v>
      </c>
      <c r="C10" s="3">
        <v>7</v>
      </c>
      <c r="D10" s="22">
        <v>143</v>
      </c>
      <c r="E10" s="37" t="s">
        <v>134</v>
      </c>
      <c r="F10" s="10">
        <v>6</v>
      </c>
      <c r="G10" s="3" t="s">
        <v>60</v>
      </c>
      <c r="H10" s="3" t="s">
        <v>61</v>
      </c>
      <c r="I10" s="3">
        <f>$C$2*$H$2/Tabelle3[[#This Row],[Spieler]]</f>
        <v>30</v>
      </c>
      <c r="J10" s="7">
        <v>130</v>
      </c>
      <c r="K10" s="7">
        <f>Tabelle3[[#This Row],[Spieler]]*Tabelle3[[#This Row],[Züge p.S.]]</f>
        <v>910</v>
      </c>
      <c r="L10" s="3"/>
      <c r="M10" s="3"/>
    </row>
    <row r="11" spans="1:13" outlineLevel="1">
      <c r="A11">
        <v>1</v>
      </c>
      <c r="B11" s="4">
        <v>9</v>
      </c>
      <c r="C11" s="3">
        <v>7</v>
      </c>
      <c r="D11" s="22">
        <v>155</v>
      </c>
      <c r="E11" s="37" t="s">
        <v>135</v>
      </c>
      <c r="F11" s="10">
        <v>4</v>
      </c>
      <c r="G11" s="3" t="s">
        <v>60</v>
      </c>
      <c r="H11" s="3" t="s">
        <v>61</v>
      </c>
      <c r="I11" s="3">
        <f>$C$2*$H$2/Tabelle3[[#This Row],[Spieler]]</f>
        <v>30</v>
      </c>
      <c r="J11" s="7">
        <v>80</v>
      </c>
      <c r="K11" s="7">
        <f>Tabelle3[[#This Row],[Spieler]]*Tabelle3[[#This Row],[Züge p.S.]]</f>
        <v>560</v>
      </c>
      <c r="L11" s="3"/>
      <c r="M11" s="3"/>
    </row>
    <row r="12" spans="1:13" outlineLevel="1">
      <c r="A12">
        <v>1</v>
      </c>
      <c r="B12" s="4">
        <v>10</v>
      </c>
      <c r="C12" s="3">
        <v>7</v>
      </c>
      <c r="D12" s="22">
        <v>169</v>
      </c>
      <c r="E12" s="37" t="s">
        <v>136</v>
      </c>
      <c r="F12" s="10">
        <v>8</v>
      </c>
      <c r="G12" s="3" t="s">
        <v>60</v>
      </c>
      <c r="H12" s="3" t="s">
        <v>61</v>
      </c>
      <c r="I12" s="3">
        <f>$C$2*$H$2/Tabelle3[[#This Row],[Spieler]]</f>
        <v>30</v>
      </c>
      <c r="J12" s="7">
        <v>70</v>
      </c>
      <c r="K12" s="7">
        <f>Tabelle3[[#This Row],[Spieler]]*Tabelle3[[#This Row],[Züge p.S.]]</f>
        <v>490</v>
      </c>
      <c r="L12" s="3"/>
      <c r="M12" s="3"/>
    </row>
    <row r="13" spans="1:13" outlineLevel="1">
      <c r="A13">
        <v>1</v>
      </c>
      <c r="B13" s="4">
        <v>11</v>
      </c>
      <c r="C13" s="3">
        <v>10</v>
      </c>
      <c r="D13" s="22">
        <v>17</v>
      </c>
      <c r="E13" s="37" t="s">
        <v>137</v>
      </c>
      <c r="F13" s="10">
        <v>57</v>
      </c>
      <c r="G13" s="3" t="s">
        <v>60</v>
      </c>
      <c r="H13" s="3" t="s">
        <v>61</v>
      </c>
      <c r="I13" s="3">
        <f>$C$2*$H$2/Tabelle3[[#This Row],[Spieler]]</f>
        <v>21</v>
      </c>
      <c r="J13" s="7">
        <v>75</v>
      </c>
      <c r="K13" s="7">
        <f>Tabelle3[[#This Row],[Spieler]]*Tabelle3[[#This Row],[Züge p.S.]]</f>
        <v>750</v>
      </c>
      <c r="L13" s="3"/>
      <c r="M13" s="3"/>
    </row>
    <row r="14" spans="1:13" outlineLevel="1">
      <c r="A14">
        <v>1</v>
      </c>
      <c r="B14" s="4">
        <v>12</v>
      </c>
      <c r="C14" s="3">
        <v>10</v>
      </c>
      <c r="D14" s="22">
        <v>34</v>
      </c>
      <c r="E14" s="37" t="s">
        <v>138</v>
      </c>
      <c r="F14" s="10">
        <v>123</v>
      </c>
      <c r="G14" s="3" t="s">
        <v>60</v>
      </c>
      <c r="H14" s="3" t="s">
        <v>61</v>
      </c>
      <c r="I14" s="3">
        <f>$C$2*$H$2/Tabelle3[[#This Row],[Spieler]]</f>
        <v>21</v>
      </c>
      <c r="J14" s="7">
        <v>80</v>
      </c>
      <c r="K14" s="7">
        <f>Tabelle3[[#This Row],[Spieler]]*Tabelle3[[#This Row],[Züge p.S.]]</f>
        <v>800</v>
      </c>
      <c r="L14" s="3"/>
      <c r="M14" s="3"/>
    </row>
    <row r="15" spans="1:13" outlineLevel="1">
      <c r="A15">
        <v>1</v>
      </c>
      <c r="B15" s="4">
        <v>13</v>
      </c>
      <c r="C15" s="3">
        <v>10</v>
      </c>
      <c r="D15" s="22">
        <v>45</v>
      </c>
      <c r="E15" s="37" t="s">
        <v>139</v>
      </c>
      <c r="F15" s="10">
        <v>5</v>
      </c>
      <c r="G15" s="3" t="s">
        <v>63</v>
      </c>
      <c r="H15" s="3" t="s">
        <v>61</v>
      </c>
      <c r="I15" s="3">
        <f>$C$2*$H$2/Tabelle3[[#This Row],[Spieler]]</f>
        <v>21</v>
      </c>
      <c r="J15" s="7">
        <v>145</v>
      </c>
      <c r="K15" s="7">
        <f>Tabelle3[[#This Row],[Spieler]]*Tabelle3[[#This Row],[Züge p.S.]]</f>
        <v>1450</v>
      </c>
      <c r="L15" s="3"/>
      <c r="M15" s="3"/>
    </row>
    <row r="16" spans="1:13" outlineLevel="1">
      <c r="A16">
        <v>1</v>
      </c>
      <c r="B16" s="4">
        <v>14</v>
      </c>
      <c r="C16" s="3">
        <v>10</v>
      </c>
      <c r="D16" s="22">
        <v>52</v>
      </c>
      <c r="E16" s="37" t="s">
        <v>140</v>
      </c>
      <c r="F16" s="10">
        <v>3</v>
      </c>
      <c r="G16" s="3" t="s">
        <v>63</v>
      </c>
      <c r="H16" s="3" t="s">
        <v>61</v>
      </c>
      <c r="I16" s="3">
        <f>$C$2*$H$2/Tabelle3[[#This Row],[Spieler]]</f>
        <v>21</v>
      </c>
      <c r="J16" s="7">
        <v>50</v>
      </c>
      <c r="K16" s="7">
        <f>Tabelle3[[#This Row],[Spieler]]*Tabelle3[[#This Row],[Züge p.S.]]</f>
        <v>500</v>
      </c>
      <c r="L16" s="3"/>
      <c r="M16" s="3"/>
    </row>
    <row r="17" spans="1:13" outlineLevel="1">
      <c r="A17">
        <v>1</v>
      </c>
      <c r="B17" s="4">
        <v>15</v>
      </c>
      <c r="C17" s="3">
        <v>10</v>
      </c>
      <c r="D17" s="22">
        <v>124</v>
      </c>
      <c r="E17" s="37" t="s">
        <v>141</v>
      </c>
      <c r="F17" s="10">
        <v>7</v>
      </c>
      <c r="G17" s="3" t="s">
        <v>60</v>
      </c>
      <c r="H17" s="3" t="s">
        <v>61</v>
      </c>
      <c r="I17" s="3">
        <f>$C$2*$H$2/Tabelle3[[#This Row],[Spieler]]</f>
        <v>21</v>
      </c>
      <c r="J17" s="7">
        <v>55</v>
      </c>
      <c r="K17" s="7">
        <f>Tabelle3[[#This Row],[Spieler]]*Tabelle3[[#This Row],[Züge p.S.]]</f>
        <v>550</v>
      </c>
      <c r="L17" s="3"/>
      <c r="M17" s="3"/>
    </row>
    <row r="18" spans="1:13" ht="18" thickBot="1">
      <c r="A18" s="13" t="s">
        <v>2</v>
      </c>
      <c r="B18" s="14">
        <v>20</v>
      </c>
      <c r="C18" s="14">
        <v>30</v>
      </c>
      <c r="D18" s="46"/>
      <c r="E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F18" s="16"/>
      <c r="G18" s="14"/>
      <c r="H18" s="14">
        <v>6</v>
      </c>
      <c r="I18" s="14">
        <f>SUM(I19:I38)</f>
        <v>870</v>
      </c>
      <c r="J18" s="17" cm="1">
        <f t="array" ref="J18">SUM(J19:J38*$H$18)</f>
        <v>7242</v>
      </c>
      <c r="K18" s="17">
        <f>Tabelle3[[#This Row],[Spieler]]*Tabelle3[[#This Row],[Züge p.S.]]</f>
        <v>217260</v>
      </c>
      <c r="L18" s="14"/>
      <c r="M18" s="14"/>
    </row>
    <row r="19" spans="1:13" ht="15.75" outlineLevel="1" thickTop="1">
      <c r="A19">
        <v>2</v>
      </c>
      <c r="B19" s="4">
        <v>1</v>
      </c>
      <c r="C19" s="5">
        <v>3</v>
      </c>
      <c r="D19" s="47">
        <v>114</v>
      </c>
      <c r="E19" s="37" t="s">
        <v>142</v>
      </c>
      <c r="F19" s="10">
        <v>5</v>
      </c>
      <c r="G19" s="3" t="s">
        <v>60</v>
      </c>
      <c r="H19" s="3" t="s">
        <v>61</v>
      </c>
      <c r="I19" s="3">
        <f>$C$18*$H$18/Tabelle3[[#This Row],[Spieler]]</f>
        <v>60</v>
      </c>
      <c r="J19" s="7">
        <v>67</v>
      </c>
      <c r="K19" s="7">
        <f>Tabelle3[[#This Row],[Spieler]]*Tabelle3[[#This Row],[Züge p.S.]]</f>
        <v>201</v>
      </c>
      <c r="L19" s="3"/>
      <c r="M19" s="3"/>
    </row>
    <row r="20" spans="1:13" outlineLevel="1">
      <c r="A20">
        <v>2</v>
      </c>
      <c r="B20" s="4">
        <v>2</v>
      </c>
      <c r="C20" s="5">
        <v>3</v>
      </c>
      <c r="D20" s="47">
        <v>135</v>
      </c>
      <c r="E20" s="37" t="s">
        <v>143</v>
      </c>
      <c r="F20" s="10">
        <v>8</v>
      </c>
      <c r="G20" s="3" t="s">
        <v>60</v>
      </c>
      <c r="H20" s="3" t="s">
        <v>61</v>
      </c>
      <c r="I20" s="3">
        <f>$C$18*$H$18/Tabelle3[[#This Row],[Spieler]]</f>
        <v>60</v>
      </c>
      <c r="J20" s="7">
        <v>75</v>
      </c>
      <c r="K20" s="7">
        <f>Tabelle3[[#This Row],[Spieler]]*Tabelle3[[#This Row],[Züge p.S.]]</f>
        <v>225</v>
      </c>
      <c r="L20" s="3"/>
      <c r="M20" s="3"/>
    </row>
    <row r="21" spans="1:13" outlineLevel="1">
      <c r="A21">
        <v>2</v>
      </c>
      <c r="B21" s="4">
        <v>3</v>
      </c>
      <c r="C21" s="5">
        <v>3</v>
      </c>
      <c r="D21" s="47">
        <v>187</v>
      </c>
      <c r="E21" t="s">
        <v>144</v>
      </c>
      <c r="F21" s="10">
        <v>5</v>
      </c>
      <c r="G21" s="3" t="s">
        <v>60</v>
      </c>
      <c r="H21" s="3" t="s">
        <v>61</v>
      </c>
      <c r="I21" s="3">
        <f>$C$18*$H$18/Tabelle3[[#This Row],[Spieler]]</f>
        <v>60</v>
      </c>
      <c r="J21" s="7">
        <v>103</v>
      </c>
      <c r="K21" s="7">
        <f>Tabelle3[[#This Row],[Spieler]]*Tabelle3[[#This Row],[Züge p.S.]]</f>
        <v>309</v>
      </c>
      <c r="L21" s="3"/>
      <c r="M21" s="3"/>
    </row>
    <row r="22" spans="1:13" outlineLevel="1">
      <c r="A22">
        <v>2</v>
      </c>
      <c r="B22" s="4">
        <v>4</v>
      </c>
      <c r="C22" s="5">
        <v>3</v>
      </c>
      <c r="D22" s="47">
        <v>108</v>
      </c>
      <c r="E22" t="s">
        <v>145</v>
      </c>
      <c r="F22" s="10">
        <v>9</v>
      </c>
      <c r="G22" s="3" t="s">
        <v>60</v>
      </c>
      <c r="H22" s="3" t="s">
        <v>61</v>
      </c>
      <c r="I22" s="3">
        <f>$C$18*$H$18/Tabelle3[[#This Row],[Spieler]]</f>
        <v>60</v>
      </c>
      <c r="J22" s="7">
        <v>120</v>
      </c>
      <c r="K22" s="7">
        <f>Tabelle3[[#This Row],[Spieler]]*Tabelle3[[#This Row],[Züge p.S.]]</f>
        <v>360</v>
      </c>
      <c r="L22" s="3"/>
      <c r="M22" s="3"/>
    </row>
    <row r="23" spans="1:13" outlineLevel="1">
      <c r="A23">
        <v>2</v>
      </c>
      <c r="B23" s="4">
        <v>5</v>
      </c>
      <c r="C23" s="5">
        <v>4</v>
      </c>
      <c r="D23" s="47">
        <v>116</v>
      </c>
      <c r="E23" t="s">
        <v>146</v>
      </c>
      <c r="F23" s="10">
        <v>8</v>
      </c>
      <c r="G23" s="3" t="s">
        <v>60</v>
      </c>
      <c r="H23" s="3" t="s">
        <v>61</v>
      </c>
      <c r="I23" s="3">
        <f>$C$18*$H$18/Tabelle3[[#This Row],[Spieler]]</f>
        <v>45</v>
      </c>
      <c r="J23" s="7">
        <v>55</v>
      </c>
      <c r="K23" s="7">
        <f>Tabelle3[[#This Row],[Spieler]]*Tabelle3[[#This Row],[Züge p.S.]]</f>
        <v>220</v>
      </c>
      <c r="L23" s="3"/>
      <c r="M23" s="3"/>
    </row>
    <row r="24" spans="1:13" outlineLevel="1">
      <c r="A24">
        <v>2</v>
      </c>
      <c r="B24" s="4">
        <v>6</v>
      </c>
      <c r="C24" s="5">
        <v>4</v>
      </c>
      <c r="D24" s="47">
        <v>188</v>
      </c>
      <c r="E24" t="s">
        <v>147</v>
      </c>
      <c r="F24" s="10">
        <v>11</v>
      </c>
      <c r="G24" s="3" t="s">
        <v>60</v>
      </c>
      <c r="H24" s="3" t="s">
        <v>61</v>
      </c>
      <c r="I24" s="3">
        <f>$C$18*$H$18/Tabelle3[[#This Row],[Spieler]]</f>
        <v>45</v>
      </c>
      <c r="J24" s="7">
        <v>77</v>
      </c>
      <c r="K24" s="7">
        <f>Tabelle3[[#This Row],[Spieler]]*Tabelle3[[#This Row],[Züge p.S.]]</f>
        <v>308</v>
      </c>
      <c r="L24" s="3"/>
      <c r="M24" s="3"/>
    </row>
    <row r="25" spans="1:13" outlineLevel="1">
      <c r="A25">
        <v>2</v>
      </c>
      <c r="B25" s="4">
        <v>7</v>
      </c>
      <c r="C25" s="5">
        <v>4</v>
      </c>
      <c r="D25" s="47">
        <v>164</v>
      </c>
      <c r="E25" t="s">
        <v>148</v>
      </c>
      <c r="F25" s="10">
        <v>4</v>
      </c>
      <c r="G25" s="3" t="s">
        <v>60</v>
      </c>
      <c r="H25" s="3" t="s">
        <v>61</v>
      </c>
      <c r="I25" s="3">
        <f>$C$18*$H$18/Tabelle3[[#This Row],[Spieler]]</f>
        <v>45</v>
      </c>
      <c r="J25" s="7">
        <v>61</v>
      </c>
      <c r="K25" s="7">
        <f>Tabelle3[[#This Row],[Spieler]]*Tabelle3[[#This Row],[Züge p.S.]]</f>
        <v>244</v>
      </c>
      <c r="L25" s="3"/>
      <c r="M25" s="3"/>
    </row>
    <row r="26" spans="1:13" outlineLevel="1">
      <c r="A26">
        <v>2</v>
      </c>
      <c r="B26" s="4">
        <v>8</v>
      </c>
      <c r="C26" s="5">
        <v>4</v>
      </c>
      <c r="D26" s="47">
        <v>33</v>
      </c>
      <c r="E26" t="s">
        <v>149</v>
      </c>
      <c r="F26" s="10">
        <v>0</v>
      </c>
      <c r="G26" s="3" t="s">
        <v>63</v>
      </c>
      <c r="H26" s="3" t="s">
        <v>61</v>
      </c>
      <c r="I26" s="3">
        <f>$C$18*$H$18/Tabelle3[[#This Row],[Spieler]]</f>
        <v>45</v>
      </c>
      <c r="J26" s="7">
        <v>63</v>
      </c>
      <c r="K26" s="7">
        <f>Tabelle3[[#This Row],[Spieler]]*Tabelle3[[#This Row],[Züge p.S.]]</f>
        <v>252</v>
      </c>
      <c r="L26" s="3"/>
      <c r="M26" s="3"/>
    </row>
    <row r="27" spans="1:13" outlineLevel="1">
      <c r="A27">
        <v>2</v>
      </c>
      <c r="B27" s="4">
        <v>9</v>
      </c>
      <c r="C27" s="5">
        <v>4</v>
      </c>
      <c r="D27" s="47">
        <v>174</v>
      </c>
      <c r="E27" t="s">
        <v>150</v>
      </c>
      <c r="F27" s="10">
        <v>7</v>
      </c>
      <c r="G27" s="3" t="s">
        <v>60</v>
      </c>
      <c r="H27" s="3" t="s">
        <v>61</v>
      </c>
      <c r="I27" s="3">
        <f>$C$18*$H$18/Tabelle3[[#This Row],[Spieler]]</f>
        <v>45</v>
      </c>
      <c r="J27" s="7">
        <v>65</v>
      </c>
      <c r="K27" s="7">
        <f>Tabelle3[[#This Row],[Spieler]]*Tabelle3[[#This Row],[Züge p.S.]]</f>
        <v>260</v>
      </c>
      <c r="L27" s="3"/>
      <c r="M27" s="3"/>
    </row>
    <row r="28" spans="1:13" outlineLevel="1">
      <c r="A28">
        <v>2</v>
      </c>
      <c r="B28" s="4">
        <v>10</v>
      </c>
      <c r="C28" s="5">
        <v>4</v>
      </c>
      <c r="D28" s="47">
        <v>111</v>
      </c>
      <c r="E28" t="s">
        <v>151</v>
      </c>
      <c r="F28" s="10">
        <v>1</v>
      </c>
      <c r="G28" s="3" t="s">
        <v>63</v>
      </c>
      <c r="H28" s="3" t="s">
        <v>61</v>
      </c>
      <c r="I28" s="3">
        <f>$C$18*$H$18/Tabelle3[[#This Row],[Spieler]]</f>
        <v>45</v>
      </c>
      <c r="J28" s="7">
        <v>80</v>
      </c>
      <c r="K28" s="7">
        <f>Tabelle3[[#This Row],[Spieler]]*Tabelle3[[#This Row],[Züge p.S.]]</f>
        <v>320</v>
      </c>
      <c r="L28" s="3"/>
      <c r="M28" s="3"/>
    </row>
    <row r="29" spans="1:13" outlineLevel="1">
      <c r="A29">
        <v>2</v>
      </c>
      <c r="B29" s="4">
        <v>11</v>
      </c>
      <c r="C29" s="5">
        <v>5</v>
      </c>
      <c r="D29" s="47">
        <v>190</v>
      </c>
      <c r="E29" t="s">
        <v>152</v>
      </c>
      <c r="F29" s="10">
        <v>2</v>
      </c>
      <c r="G29" s="3" t="s">
        <v>60</v>
      </c>
      <c r="H29" s="3" t="s">
        <v>61</v>
      </c>
      <c r="I29" s="3">
        <f>$C$18*$H$18/Tabelle3[[#This Row],[Spieler]]</f>
        <v>36</v>
      </c>
      <c r="J29" s="7">
        <v>30</v>
      </c>
      <c r="K29" s="7">
        <f>Tabelle3[[#This Row],[Spieler]]*Tabelle3[[#This Row],[Züge p.S.]]</f>
        <v>150</v>
      </c>
      <c r="L29" s="3"/>
      <c r="M29" s="3"/>
    </row>
    <row r="30" spans="1:13" outlineLevel="1">
      <c r="A30">
        <v>2</v>
      </c>
      <c r="B30" s="4">
        <v>12</v>
      </c>
      <c r="C30" s="5">
        <v>5</v>
      </c>
      <c r="D30" s="47">
        <v>83</v>
      </c>
      <c r="E30" t="s">
        <v>153</v>
      </c>
      <c r="F30" s="10">
        <v>3</v>
      </c>
      <c r="G30" s="3" t="s">
        <v>60</v>
      </c>
      <c r="H30" s="3" t="s">
        <v>61</v>
      </c>
      <c r="I30" s="3">
        <f>$C$18*$H$18/Tabelle3[[#This Row],[Spieler]]</f>
        <v>36</v>
      </c>
      <c r="J30" s="7">
        <v>37</v>
      </c>
      <c r="K30" s="7">
        <f>Tabelle3[[#This Row],[Spieler]]*Tabelle3[[#This Row],[Züge p.S.]]</f>
        <v>185</v>
      </c>
      <c r="L30" s="3"/>
      <c r="M30" s="3"/>
    </row>
    <row r="31" spans="1:13" outlineLevel="1">
      <c r="A31">
        <v>2</v>
      </c>
      <c r="B31" s="4">
        <v>13</v>
      </c>
      <c r="C31" s="5">
        <v>5</v>
      </c>
      <c r="D31" s="47">
        <v>181</v>
      </c>
      <c r="E31" t="s">
        <v>154</v>
      </c>
      <c r="F31" s="10">
        <v>6</v>
      </c>
      <c r="G31" s="3" t="s">
        <v>60</v>
      </c>
      <c r="H31" s="3" t="s">
        <v>61</v>
      </c>
      <c r="I31" s="3">
        <f>$C$18*$H$18/Tabelle3[[#This Row],[Spieler]]</f>
        <v>36</v>
      </c>
      <c r="J31" s="7">
        <v>39</v>
      </c>
      <c r="K31" s="7">
        <f>Tabelle3[[#This Row],[Spieler]]*Tabelle3[[#This Row],[Züge p.S.]]</f>
        <v>195</v>
      </c>
      <c r="L31" s="3"/>
      <c r="M31" s="3"/>
    </row>
    <row r="32" spans="1:13" outlineLevel="1">
      <c r="A32">
        <v>2</v>
      </c>
      <c r="B32" s="4">
        <v>14</v>
      </c>
      <c r="C32" s="5">
        <v>5</v>
      </c>
      <c r="D32" s="47">
        <v>191</v>
      </c>
      <c r="E32" t="s">
        <v>155</v>
      </c>
      <c r="F32" s="10">
        <v>11</v>
      </c>
      <c r="G32" s="3" t="s">
        <v>60</v>
      </c>
      <c r="H32" s="3" t="s">
        <v>61</v>
      </c>
      <c r="I32" s="3">
        <f>$C$18*$H$18/Tabelle3[[#This Row],[Spieler]]</f>
        <v>36</v>
      </c>
      <c r="J32" s="7">
        <v>40</v>
      </c>
      <c r="K32" s="7">
        <f>Tabelle3[[#This Row],[Spieler]]*Tabelle3[[#This Row],[Züge p.S.]]</f>
        <v>200</v>
      </c>
      <c r="L32" s="3"/>
      <c r="M32" s="3"/>
    </row>
    <row r="33" spans="1:13" outlineLevel="1">
      <c r="A33">
        <v>2</v>
      </c>
      <c r="B33" s="4">
        <v>15</v>
      </c>
      <c r="C33" s="5">
        <v>5</v>
      </c>
      <c r="D33" s="47">
        <v>127</v>
      </c>
      <c r="E33" t="s">
        <v>156</v>
      </c>
      <c r="F33" s="10">
        <v>4</v>
      </c>
      <c r="G33" s="3" t="s">
        <v>60</v>
      </c>
      <c r="H33" s="3" t="s">
        <v>61</v>
      </c>
      <c r="I33" s="3">
        <f>$C$18*$H$18/Tabelle3[[#This Row],[Spieler]]</f>
        <v>36</v>
      </c>
      <c r="J33" s="7">
        <v>42</v>
      </c>
      <c r="K33" s="7">
        <f>Tabelle3[[#This Row],[Spieler]]*Tabelle3[[#This Row],[Züge p.S.]]</f>
        <v>210</v>
      </c>
      <c r="L33" s="3"/>
      <c r="M33" s="3"/>
    </row>
    <row r="34" spans="1:13" outlineLevel="1">
      <c r="A34">
        <v>2</v>
      </c>
      <c r="B34" s="4">
        <v>16</v>
      </c>
      <c r="C34" s="5">
        <v>5</v>
      </c>
      <c r="D34" s="47">
        <v>154</v>
      </c>
      <c r="E34" t="s">
        <v>157</v>
      </c>
      <c r="F34" s="10">
        <v>15</v>
      </c>
      <c r="G34" s="3" t="s">
        <v>60</v>
      </c>
      <c r="H34" s="3" t="s">
        <v>61</v>
      </c>
      <c r="I34" s="3">
        <f>$C$18*$H$18/Tabelle3[[#This Row],[Spieler]]</f>
        <v>36</v>
      </c>
      <c r="J34" s="7">
        <v>43</v>
      </c>
      <c r="K34" s="7">
        <f>Tabelle3[[#This Row],[Spieler]]*Tabelle3[[#This Row],[Züge p.S.]]</f>
        <v>215</v>
      </c>
      <c r="L34" s="3"/>
      <c r="M34" s="3"/>
    </row>
    <row r="35" spans="1:13" outlineLevel="1">
      <c r="A35">
        <v>2</v>
      </c>
      <c r="B35" s="4">
        <v>17</v>
      </c>
      <c r="C35" s="5">
        <v>5</v>
      </c>
      <c r="D35" s="47">
        <v>123</v>
      </c>
      <c r="E35" t="s">
        <v>158</v>
      </c>
      <c r="F35" s="10">
        <v>3</v>
      </c>
      <c r="G35" s="3" t="s">
        <v>60</v>
      </c>
      <c r="H35" s="3" t="s">
        <v>61</v>
      </c>
      <c r="I35" s="3">
        <f>$C$18*$H$18/Tabelle3[[#This Row],[Spieler]]</f>
        <v>36</v>
      </c>
      <c r="J35" s="7">
        <v>45</v>
      </c>
      <c r="K35" s="7">
        <f>Tabelle3[[#This Row],[Spieler]]*Tabelle3[[#This Row],[Züge p.S.]]</f>
        <v>225</v>
      </c>
      <c r="L35" s="3"/>
      <c r="M35" s="3"/>
    </row>
    <row r="36" spans="1:13" outlineLevel="1">
      <c r="A36">
        <v>2</v>
      </c>
      <c r="B36" s="4">
        <v>18</v>
      </c>
      <c r="C36" s="5">
        <v>5</v>
      </c>
      <c r="D36" s="47">
        <v>138</v>
      </c>
      <c r="E36" t="s">
        <v>159</v>
      </c>
      <c r="F36" s="10">
        <v>10</v>
      </c>
      <c r="G36" s="3" t="s">
        <v>60</v>
      </c>
      <c r="H36" s="3" t="s">
        <v>61</v>
      </c>
      <c r="I36" s="3">
        <f>$C$18*$H$18/Tabelle3[[#This Row],[Spieler]]</f>
        <v>36</v>
      </c>
      <c r="J36" s="7">
        <v>45</v>
      </c>
      <c r="K36" s="7">
        <f>Tabelle3[[#This Row],[Spieler]]*Tabelle3[[#This Row],[Züge p.S.]]</f>
        <v>225</v>
      </c>
      <c r="L36" s="3"/>
      <c r="M36" s="3"/>
    </row>
    <row r="37" spans="1:13" outlineLevel="1">
      <c r="A37">
        <v>2</v>
      </c>
      <c r="B37" s="4">
        <v>19</v>
      </c>
      <c r="C37" s="5">
        <v>5</v>
      </c>
      <c r="D37" s="47">
        <v>94</v>
      </c>
      <c r="E37" t="s">
        <v>160</v>
      </c>
      <c r="F37" s="10">
        <v>0</v>
      </c>
      <c r="G37" s="3" t="s">
        <v>60</v>
      </c>
      <c r="H37" s="3" t="s">
        <v>61</v>
      </c>
      <c r="I37" s="3">
        <f>$C$18*$H$18/Tabelle3[[#This Row],[Spieler]]</f>
        <v>36</v>
      </c>
      <c r="J37" s="7">
        <v>55</v>
      </c>
      <c r="K37" s="7">
        <f>Tabelle3[[#This Row],[Spieler]]*Tabelle3[[#This Row],[Züge p.S.]]</f>
        <v>275</v>
      </c>
      <c r="L37" s="3"/>
      <c r="M37" s="3"/>
    </row>
    <row r="38" spans="1:13" outlineLevel="1">
      <c r="A38">
        <v>2</v>
      </c>
      <c r="B38">
        <v>20</v>
      </c>
      <c r="C38">
        <v>5</v>
      </c>
      <c r="D38" s="21">
        <v>182</v>
      </c>
      <c r="E38" t="s">
        <v>161</v>
      </c>
      <c r="F38" s="11">
        <v>0</v>
      </c>
      <c r="G38" t="s">
        <v>60</v>
      </c>
      <c r="H38" t="s">
        <v>61</v>
      </c>
      <c r="I38" s="3">
        <f>$C$18*$H$18/Tabelle3[[#This Row],[Spieler]]</f>
        <v>36</v>
      </c>
      <c r="J38" s="7">
        <v>65</v>
      </c>
      <c r="K38" s="7">
        <f>Tabelle3[[#This Row],[Spieler]]*Tabelle3[[#This Row],[Züge p.S.]]</f>
        <v>325</v>
      </c>
    </row>
    <row r="39" spans="1:13" ht="18" thickBot="1">
      <c r="A39" s="13" t="s">
        <v>3</v>
      </c>
      <c r="B39" s="14">
        <v>20</v>
      </c>
      <c r="C39" s="14">
        <v>28</v>
      </c>
      <c r="D39" s="46"/>
      <c r="E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F39" s="16"/>
      <c r="G39" s="14"/>
      <c r="H39" s="14">
        <v>6</v>
      </c>
      <c r="I39" s="14">
        <f>SUM(I40:I59)</f>
        <v>750</v>
      </c>
      <c r="J39" s="17" cm="1">
        <f t="array" ref="J39">SUM(J40:J59*$H$39)</f>
        <v>6582</v>
      </c>
      <c r="K39" s="17">
        <f>Tabelle3[[#This Row],[Spieler]]*Tabelle3[[#This Row],[Züge p.S.]]</f>
        <v>184296</v>
      </c>
      <c r="L39" s="14"/>
      <c r="M39" s="14"/>
    </row>
    <row r="40" spans="1:13" ht="15.75" outlineLevel="1" thickTop="1">
      <c r="A40">
        <v>3</v>
      </c>
      <c r="B40" s="12">
        <v>1</v>
      </c>
      <c r="C40" s="3">
        <v>6</v>
      </c>
      <c r="D40" s="22">
        <v>197</v>
      </c>
      <c r="E40" t="s">
        <v>162</v>
      </c>
      <c r="F40" s="11">
        <v>1</v>
      </c>
      <c r="G40" t="s">
        <v>60</v>
      </c>
      <c r="H40" t="s">
        <v>61</v>
      </c>
      <c r="I40">
        <f>$C$39*$H$39/Tabelle3[[#This Row],[Spieler]]</f>
        <v>28</v>
      </c>
      <c r="J40" s="7">
        <v>90</v>
      </c>
      <c r="K40" s="7">
        <f>Tabelle3[[#This Row],[Spieler]]*Tabelle3[[#This Row],[Züge p.S.]]</f>
        <v>540</v>
      </c>
      <c r="L40">
        <v>3</v>
      </c>
      <c r="M40" s="3"/>
    </row>
    <row r="41" spans="1:13" outlineLevel="1">
      <c r="A41">
        <v>3</v>
      </c>
      <c r="B41" s="12">
        <v>2</v>
      </c>
      <c r="C41">
        <v>6</v>
      </c>
      <c r="D41" s="21">
        <v>228</v>
      </c>
      <c r="E41" t="s">
        <v>163</v>
      </c>
      <c r="F41" s="11">
        <v>6</v>
      </c>
      <c r="G41" t="s">
        <v>60</v>
      </c>
      <c r="H41" t="s">
        <v>61</v>
      </c>
      <c r="I41">
        <f>$C$39*$H$39/Tabelle3[[#This Row],[Spieler]]</f>
        <v>28</v>
      </c>
      <c r="J41" s="7">
        <v>75</v>
      </c>
      <c r="K41" s="7">
        <f>Tabelle3[[#This Row],[Spieler]]*Tabelle3[[#This Row],[Züge p.S.]]</f>
        <v>450</v>
      </c>
      <c r="L41">
        <v>5</v>
      </c>
      <c r="M41" s="3"/>
    </row>
    <row r="42" spans="1:13" outlineLevel="1">
      <c r="A42">
        <v>3</v>
      </c>
      <c r="B42" s="12">
        <v>3</v>
      </c>
      <c r="C42">
        <v>6</v>
      </c>
      <c r="D42" s="21">
        <v>221</v>
      </c>
      <c r="E42" t="s">
        <v>164</v>
      </c>
      <c r="F42" s="11">
        <v>8</v>
      </c>
      <c r="G42" t="s">
        <v>60</v>
      </c>
      <c r="H42" t="s">
        <v>61</v>
      </c>
      <c r="I42">
        <f>$C$39*$H$39/Tabelle3[[#This Row],[Spieler]]</f>
        <v>28</v>
      </c>
      <c r="J42" s="7">
        <v>70</v>
      </c>
      <c r="K42" s="7">
        <f>Tabelle3[[#This Row],[Spieler]]*Tabelle3[[#This Row],[Züge p.S.]]</f>
        <v>420</v>
      </c>
      <c r="L42">
        <v>4</v>
      </c>
      <c r="M42" s="3"/>
    </row>
    <row r="43" spans="1:13" outlineLevel="1">
      <c r="A43">
        <v>3</v>
      </c>
      <c r="B43" s="12">
        <v>4</v>
      </c>
      <c r="C43">
        <v>6</v>
      </c>
      <c r="D43" s="21">
        <v>223</v>
      </c>
      <c r="E43" t="s">
        <v>165</v>
      </c>
      <c r="F43" s="11">
        <v>7</v>
      </c>
      <c r="G43" t="s">
        <v>60</v>
      </c>
      <c r="H43" t="s">
        <v>61</v>
      </c>
      <c r="I43">
        <f>$C$39*$H$39/Tabelle3[[#This Row],[Spieler]]</f>
        <v>28</v>
      </c>
      <c r="J43" s="7">
        <v>70</v>
      </c>
      <c r="K43" s="7">
        <f>Tabelle3[[#This Row],[Spieler]]*Tabelle3[[#This Row],[Züge p.S.]]</f>
        <v>420</v>
      </c>
      <c r="L43">
        <v>3</v>
      </c>
      <c r="M43" s="3"/>
    </row>
    <row r="44" spans="1:13" outlineLevel="1">
      <c r="A44">
        <v>3</v>
      </c>
      <c r="B44" s="12">
        <v>5</v>
      </c>
      <c r="C44">
        <v>3</v>
      </c>
      <c r="D44" s="21">
        <v>199</v>
      </c>
      <c r="E44" t="s">
        <v>166</v>
      </c>
      <c r="F44" s="11">
        <v>1</v>
      </c>
      <c r="G44" t="s">
        <v>63</v>
      </c>
      <c r="H44" t="s">
        <v>61</v>
      </c>
      <c r="I44">
        <f>$C$39*$H$39/Tabelle3[[#This Row],[Spieler]]</f>
        <v>56</v>
      </c>
      <c r="J44" s="7">
        <v>120</v>
      </c>
      <c r="K44" s="7">
        <f>Tabelle3[[#This Row],[Spieler]]*Tabelle3[[#This Row],[Züge p.S.]]</f>
        <v>360</v>
      </c>
      <c r="L44">
        <v>3</v>
      </c>
      <c r="M44" s="3"/>
    </row>
    <row r="45" spans="1:13" outlineLevel="1">
      <c r="A45">
        <v>3</v>
      </c>
      <c r="B45" s="12">
        <v>6</v>
      </c>
      <c r="C45">
        <v>3</v>
      </c>
      <c r="D45" s="21">
        <v>205</v>
      </c>
      <c r="E45" t="s">
        <v>167</v>
      </c>
      <c r="F45" s="11">
        <v>6</v>
      </c>
      <c r="G45" t="s">
        <v>60</v>
      </c>
      <c r="H45" t="s">
        <v>61</v>
      </c>
      <c r="I45">
        <f>$C$39*$H$39/Tabelle3[[#This Row],[Spieler]]</f>
        <v>56</v>
      </c>
      <c r="J45" s="7">
        <v>120</v>
      </c>
      <c r="K45" s="7">
        <f>Tabelle3[[#This Row],[Spieler]]*Tabelle3[[#This Row],[Züge p.S.]]</f>
        <v>360</v>
      </c>
      <c r="L45">
        <v>3</v>
      </c>
      <c r="M45" s="3"/>
    </row>
    <row r="46" spans="1:13" outlineLevel="1">
      <c r="A46">
        <v>3</v>
      </c>
      <c r="B46" s="12">
        <v>7</v>
      </c>
      <c r="C46">
        <v>7</v>
      </c>
      <c r="D46" s="21">
        <v>207</v>
      </c>
      <c r="E46" t="s">
        <v>168</v>
      </c>
      <c r="F46" s="11">
        <v>3</v>
      </c>
      <c r="G46" t="s">
        <v>60</v>
      </c>
      <c r="H46" t="s">
        <v>61</v>
      </c>
      <c r="I46">
        <f>$C$39*$H$39/Tabelle3[[#This Row],[Spieler]]</f>
        <v>24</v>
      </c>
      <c r="J46" s="7">
        <v>45</v>
      </c>
      <c r="K46" s="7">
        <f>Tabelle3[[#This Row],[Spieler]]*Tabelle3[[#This Row],[Züge p.S.]]</f>
        <v>315</v>
      </c>
      <c r="L46">
        <v>4</v>
      </c>
      <c r="M46" s="3"/>
    </row>
    <row r="47" spans="1:13" outlineLevel="1">
      <c r="A47">
        <v>3</v>
      </c>
      <c r="B47" s="12">
        <v>8</v>
      </c>
      <c r="C47">
        <v>6</v>
      </c>
      <c r="D47" s="21">
        <v>206</v>
      </c>
      <c r="E47" t="s">
        <v>169</v>
      </c>
      <c r="F47" s="11">
        <v>4</v>
      </c>
      <c r="G47" t="s">
        <v>60</v>
      </c>
      <c r="H47" t="s">
        <v>61</v>
      </c>
      <c r="I47">
        <f>$C$39*$H$39/Tabelle3[[#This Row],[Spieler]]</f>
        <v>28</v>
      </c>
      <c r="J47" s="7">
        <v>50</v>
      </c>
      <c r="K47" s="7">
        <f>Tabelle3[[#This Row],[Spieler]]*Tabelle3[[#This Row],[Züge p.S.]]</f>
        <v>300</v>
      </c>
      <c r="L47">
        <v>3</v>
      </c>
      <c r="M47" s="3"/>
    </row>
    <row r="48" spans="1:13" outlineLevel="1">
      <c r="A48">
        <v>3</v>
      </c>
      <c r="B48" s="12">
        <v>9</v>
      </c>
      <c r="C48">
        <v>7</v>
      </c>
      <c r="D48" s="21">
        <v>227</v>
      </c>
      <c r="E48" t="s">
        <v>170</v>
      </c>
      <c r="F48" s="11">
        <v>7</v>
      </c>
      <c r="G48" t="s">
        <v>60</v>
      </c>
      <c r="H48" t="s">
        <v>61</v>
      </c>
      <c r="I48">
        <f>$C$39*$H$39/Tabelle3[[#This Row],[Spieler]]</f>
        <v>24</v>
      </c>
      <c r="J48" s="7">
        <v>35</v>
      </c>
      <c r="K48" s="7">
        <f>Tabelle3[[#This Row],[Spieler]]*Tabelle3[[#This Row],[Züge p.S.]]</f>
        <v>245</v>
      </c>
      <c r="L48">
        <v>5</v>
      </c>
      <c r="M48" s="3"/>
    </row>
    <row r="49" spans="1:13" outlineLevel="1">
      <c r="A49">
        <v>3</v>
      </c>
      <c r="B49" s="12">
        <v>10</v>
      </c>
      <c r="C49">
        <v>7</v>
      </c>
      <c r="D49" s="21">
        <v>208</v>
      </c>
      <c r="E49" t="s">
        <v>171</v>
      </c>
      <c r="F49" s="11">
        <v>9</v>
      </c>
      <c r="G49" t="s">
        <v>60</v>
      </c>
      <c r="H49" t="s">
        <v>61</v>
      </c>
      <c r="I49">
        <f>$C$39*$H$39/Tabelle3[[#This Row],[Spieler]]</f>
        <v>24</v>
      </c>
      <c r="J49" s="7">
        <v>35</v>
      </c>
      <c r="K49" s="7">
        <f>Tabelle3[[#This Row],[Spieler]]*Tabelle3[[#This Row],[Züge p.S.]]</f>
        <v>245</v>
      </c>
      <c r="L49">
        <v>4</v>
      </c>
      <c r="M49" s="3"/>
    </row>
    <row r="50" spans="1:13" outlineLevel="1">
      <c r="A50">
        <v>3</v>
      </c>
      <c r="B50" s="12">
        <v>11</v>
      </c>
      <c r="C50">
        <v>7</v>
      </c>
      <c r="D50" s="21">
        <v>225</v>
      </c>
      <c r="E50" t="s">
        <v>172</v>
      </c>
      <c r="F50" s="11">
        <v>7</v>
      </c>
      <c r="G50" t="s">
        <v>60</v>
      </c>
      <c r="H50" t="s">
        <v>61</v>
      </c>
      <c r="I50">
        <f>$C$39*$H$39/Tabelle3[[#This Row],[Spieler]]</f>
        <v>24</v>
      </c>
      <c r="J50" s="7">
        <v>35</v>
      </c>
      <c r="K50" s="7">
        <f>Tabelle3[[#This Row],[Spieler]]*Tabelle3[[#This Row],[Züge p.S.]]</f>
        <v>245</v>
      </c>
      <c r="L50">
        <v>3</v>
      </c>
      <c r="M50" s="3"/>
    </row>
    <row r="51" spans="1:13" outlineLevel="1">
      <c r="A51">
        <v>3</v>
      </c>
      <c r="B51" s="12">
        <v>12</v>
      </c>
      <c r="C51">
        <v>4</v>
      </c>
      <c r="D51" s="21">
        <v>148</v>
      </c>
      <c r="E51" t="s">
        <v>173</v>
      </c>
      <c r="F51" s="11">
        <v>12</v>
      </c>
      <c r="G51" t="s">
        <v>60</v>
      </c>
      <c r="H51" t="s">
        <v>61</v>
      </c>
      <c r="I51">
        <f>$C$39*$H$39/Tabelle3[[#This Row],[Spieler]]</f>
        <v>42</v>
      </c>
      <c r="J51" s="7">
        <v>60</v>
      </c>
      <c r="K51" s="7">
        <f>Tabelle3[[#This Row],[Spieler]]*Tabelle3[[#This Row],[Züge p.S.]]</f>
        <v>240</v>
      </c>
      <c r="L51">
        <v>3</v>
      </c>
      <c r="M51" s="3"/>
    </row>
    <row r="52" spans="1:13" outlineLevel="1">
      <c r="A52">
        <v>3</v>
      </c>
      <c r="B52" s="12">
        <v>13</v>
      </c>
      <c r="C52">
        <v>4</v>
      </c>
      <c r="D52" s="21">
        <v>204</v>
      </c>
      <c r="E52" t="s">
        <v>174</v>
      </c>
      <c r="F52" s="11">
        <v>4</v>
      </c>
      <c r="G52" t="s">
        <v>60</v>
      </c>
      <c r="H52" t="s">
        <v>61</v>
      </c>
      <c r="I52">
        <f>$C$39*$H$39/Tabelle3[[#This Row],[Spieler]]</f>
        <v>42</v>
      </c>
      <c r="J52" s="7">
        <v>45</v>
      </c>
      <c r="K52" s="7">
        <f>Tabelle3[[#This Row],[Spieler]]*Tabelle3[[#This Row],[Züge p.S.]]</f>
        <v>180</v>
      </c>
      <c r="L52">
        <v>5</v>
      </c>
      <c r="M52" s="3"/>
    </row>
    <row r="53" spans="1:13" outlineLevel="1">
      <c r="A53">
        <v>3</v>
      </c>
      <c r="B53" s="12">
        <v>14</v>
      </c>
      <c r="C53">
        <v>7</v>
      </c>
      <c r="D53" s="21">
        <v>209</v>
      </c>
      <c r="E53" t="s">
        <v>175</v>
      </c>
      <c r="F53" s="11">
        <v>8</v>
      </c>
      <c r="G53" t="s">
        <v>60</v>
      </c>
      <c r="H53" t="s">
        <v>61</v>
      </c>
      <c r="I53">
        <f>$C$39*$H$39/Tabelle3[[#This Row],[Spieler]]</f>
        <v>24</v>
      </c>
      <c r="J53" s="7">
        <v>25</v>
      </c>
      <c r="K53" s="7">
        <f>Tabelle3[[#This Row],[Spieler]]*Tabelle3[[#This Row],[Züge p.S.]]</f>
        <v>175</v>
      </c>
      <c r="L53">
        <v>4</v>
      </c>
      <c r="M53" s="3"/>
    </row>
    <row r="54" spans="1:13" outlineLevel="1">
      <c r="A54">
        <v>3</v>
      </c>
      <c r="B54" s="12">
        <v>15</v>
      </c>
      <c r="C54">
        <v>4</v>
      </c>
      <c r="D54" s="21">
        <v>198</v>
      </c>
      <c r="E54" t="s">
        <v>176</v>
      </c>
      <c r="F54" s="11">
        <v>6</v>
      </c>
      <c r="G54" t="s">
        <v>60</v>
      </c>
      <c r="H54" t="s">
        <v>61</v>
      </c>
      <c r="I54">
        <f>$C$39*$H$39/Tabelle3[[#This Row],[Spieler]]</f>
        <v>42</v>
      </c>
      <c r="J54" s="7">
        <v>40</v>
      </c>
      <c r="K54" s="7">
        <f>Tabelle3[[#This Row],[Spieler]]*Tabelle3[[#This Row],[Züge p.S.]]</f>
        <v>160</v>
      </c>
      <c r="L54">
        <v>4</v>
      </c>
      <c r="M54" s="3"/>
    </row>
    <row r="55" spans="1:13" outlineLevel="1">
      <c r="A55">
        <v>3</v>
      </c>
      <c r="B55" s="12">
        <v>16</v>
      </c>
      <c r="C55">
        <v>3</v>
      </c>
      <c r="D55" s="21">
        <v>215</v>
      </c>
      <c r="E55" t="s">
        <v>177</v>
      </c>
      <c r="F55" s="11">
        <v>4</v>
      </c>
      <c r="G55" t="s">
        <v>60</v>
      </c>
      <c r="H55" t="s">
        <v>61</v>
      </c>
      <c r="I55">
        <f>$C$39*$H$39/Tabelle3[[#This Row],[Spieler]]</f>
        <v>56</v>
      </c>
      <c r="J55" s="7">
        <v>52</v>
      </c>
      <c r="K55" s="7">
        <f>Tabelle3[[#This Row],[Spieler]]*Tabelle3[[#This Row],[Züge p.S.]]</f>
        <v>156</v>
      </c>
      <c r="L55">
        <v>5</v>
      </c>
      <c r="M55" s="3"/>
    </row>
    <row r="56" spans="1:13" outlineLevel="1">
      <c r="A56">
        <v>3</v>
      </c>
      <c r="B56" s="12">
        <v>17</v>
      </c>
      <c r="C56">
        <v>3</v>
      </c>
      <c r="D56" s="21">
        <v>203</v>
      </c>
      <c r="E56" t="s">
        <v>178</v>
      </c>
      <c r="F56" s="11">
        <v>5</v>
      </c>
      <c r="G56" t="s">
        <v>60</v>
      </c>
      <c r="H56" t="s">
        <v>61</v>
      </c>
      <c r="I56">
        <f>$C$39*$H$39/Tabelle3[[#This Row],[Spieler]]</f>
        <v>56</v>
      </c>
      <c r="J56" s="7">
        <v>45</v>
      </c>
      <c r="K56" s="7">
        <f>Tabelle3[[#This Row],[Spieler]]*Tabelle3[[#This Row],[Züge p.S.]]</f>
        <v>135</v>
      </c>
      <c r="L56">
        <v>3</v>
      </c>
      <c r="M56" s="3"/>
    </row>
    <row r="57" spans="1:13" outlineLevel="1">
      <c r="A57">
        <v>3</v>
      </c>
      <c r="B57" s="6">
        <v>18</v>
      </c>
      <c r="C57">
        <v>4</v>
      </c>
      <c r="D57" s="21">
        <v>195</v>
      </c>
      <c r="E57" t="s">
        <v>179</v>
      </c>
      <c r="F57" s="11">
        <v>3</v>
      </c>
      <c r="G57" t="s">
        <v>60</v>
      </c>
      <c r="H57" t="s">
        <v>61</v>
      </c>
      <c r="I57">
        <f>$C$39*$H$39/Tabelle3[[#This Row],[Spieler]]</f>
        <v>42</v>
      </c>
      <c r="J57" s="7">
        <v>30</v>
      </c>
      <c r="K57" s="7">
        <f>Tabelle3[[#This Row],[Spieler]]*Tabelle3[[#This Row],[Züge p.S.]]</f>
        <v>120</v>
      </c>
      <c r="L57">
        <v>5</v>
      </c>
      <c r="M57" s="3"/>
    </row>
    <row r="58" spans="1:13" outlineLevel="1">
      <c r="A58">
        <v>3</v>
      </c>
      <c r="B58">
        <v>19</v>
      </c>
      <c r="C58">
        <v>4</v>
      </c>
      <c r="D58" s="21">
        <v>193</v>
      </c>
      <c r="E58" t="s">
        <v>180</v>
      </c>
      <c r="F58" s="11">
        <v>5</v>
      </c>
      <c r="G58" t="s">
        <v>60</v>
      </c>
      <c r="H58" t="s">
        <v>61</v>
      </c>
      <c r="I58">
        <f>$C$39*$H$39/Tabelle3[[#This Row],[Spieler]]</f>
        <v>42</v>
      </c>
      <c r="J58" s="7">
        <v>25</v>
      </c>
      <c r="K58" s="7">
        <f>Tabelle3[[#This Row],[Spieler]]*Tabelle3[[#This Row],[Züge p.S.]]</f>
        <v>100</v>
      </c>
      <c r="L58">
        <v>5</v>
      </c>
      <c r="M58" s="3"/>
    </row>
    <row r="59" spans="1:13" outlineLevel="1">
      <c r="A59">
        <v>3</v>
      </c>
      <c r="B59" s="6">
        <v>20</v>
      </c>
      <c r="C59">
        <v>3</v>
      </c>
      <c r="D59" s="21">
        <v>217</v>
      </c>
      <c r="E59" t="s">
        <v>181</v>
      </c>
      <c r="F59" s="11">
        <v>6</v>
      </c>
      <c r="G59" t="s">
        <v>60</v>
      </c>
      <c r="H59" t="s">
        <v>61</v>
      </c>
      <c r="I59">
        <f>$C$39*$H$39/Tabelle3[[#This Row],[Spieler]]</f>
        <v>56</v>
      </c>
      <c r="J59" s="7">
        <v>30</v>
      </c>
      <c r="K59" s="7">
        <f>Tabelle3[[#This Row],[Spieler]]*Tabelle3[[#This Row],[Züge p.S.]]</f>
        <v>90</v>
      </c>
      <c r="L59">
        <v>5</v>
      </c>
      <c r="M59" s="3"/>
    </row>
    <row r="60" spans="1:13" ht="18" thickBot="1">
      <c r="A60" s="13" t="s">
        <v>69</v>
      </c>
      <c r="B60" s="13">
        <v>20</v>
      </c>
      <c r="C60" s="13">
        <v>28</v>
      </c>
      <c r="D60" s="48"/>
      <c r="E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F60" s="13"/>
      <c r="G60" s="13"/>
      <c r="H60" s="13">
        <v>6</v>
      </c>
      <c r="I60" s="13">
        <f>SUM(I61:I80)</f>
        <v>708</v>
      </c>
      <c r="J60" s="17" cm="1">
        <f t="array" ref="J60">SUM(J61:J80*$H$60)</f>
        <v>6390</v>
      </c>
      <c r="K60" s="17">
        <f>Tabelle3[[#This Row],[Spieler]]*Tabelle3[[#This Row],[Züge p.S.]]</f>
        <v>178920</v>
      </c>
      <c r="L60" s="13"/>
      <c r="M60" s="13"/>
    </row>
    <row r="61" spans="1:13" ht="15.75" outlineLevel="1" thickTop="1">
      <c r="A61">
        <v>4</v>
      </c>
      <c r="B61" s="9">
        <v>1</v>
      </c>
      <c r="C61" s="3">
        <v>7</v>
      </c>
      <c r="D61" s="22">
        <v>61</v>
      </c>
      <c r="E61" t="s">
        <v>182</v>
      </c>
      <c r="F61" s="21">
        <v>9</v>
      </c>
      <c r="G61" t="s">
        <v>60</v>
      </c>
      <c r="H61" t="s">
        <v>61</v>
      </c>
      <c r="I61" s="3">
        <f>$C$60*$H$60/Tabelle3[[#This Row],[Spieler]]</f>
        <v>24</v>
      </c>
      <c r="J61" s="7">
        <v>40</v>
      </c>
      <c r="K61" s="7">
        <f>Tabelle3[[#This Row],[Spieler]]*Tabelle3[[#This Row],[Züge p.S.]]</f>
        <v>280</v>
      </c>
      <c r="L61" s="3"/>
      <c r="M61" s="3"/>
    </row>
    <row r="62" spans="1:13" outlineLevel="1">
      <c r="A62">
        <v>4</v>
      </c>
      <c r="B62" s="9">
        <v>2</v>
      </c>
      <c r="C62" s="3">
        <v>7</v>
      </c>
      <c r="D62" s="22">
        <v>62</v>
      </c>
      <c r="E62" t="s">
        <v>183</v>
      </c>
      <c r="F62" s="22">
        <v>20</v>
      </c>
      <c r="G62" t="s">
        <v>60</v>
      </c>
      <c r="H62" t="s">
        <v>61</v>
      </c>
      <c r="I62" s="3">
        <f>$C$60*$H$60/Tabelle3[[#This Row],[Spieler]]</f>
        <v>24</v>
      </c>
      <c r="J62" s="7">
        <v>35</v>
      </c>
      <c r="K62" s="7">
        <f>Tabelle3[[#This Row],[Spieler]]*Tabelle3[[#This Row],[Züge p.S.]]</f>
        <v>245</v>
      </c>
      <c r="L62" s="3"/>
      <c r="M62" s="3"/>
    </row>
    <row r="63" spans="1:13" outlineLevel="1">
      <c r="A63">
        <v>4</v>
      </c>
      <c r="B63" s="9">
        <v>3</v>
      </c>
      <c r="C63" s="3">
        <v>7</v>
      </c>
      <c r="D63" s="22">
        <v>63</v>
      </c>
      <c r="E63" t="s">
        <v>184</v>
      </c>
      <c r="F63" s="22">
        <v>100</v>
      </c>
      <c r="G63" t="s">
        <v>60</v>
      </c>
      <c r="H63" t="s">
        <v>61</v>
      </c>
      <c r="I63" s="3">
        <f>$C$60*$H$60/Tabelle3[[#This Row],[Spieler]]</f>
        <v>24</v>
      </c>
      <c r="J63" s="7">
        <v>35</v>
      </c>
      <c r="K63" s="7">
        <f>Tabelle3[[#This Row],[Spieler]]*Tabelle3[[#This Row],[Züge p.S.]]</f>
        <v>245</v>
      </c>
      <c r="L63" s="3"/>
      <c r="M63" s="3"/>
    </row>
    <row r="64" spans="1:13" outlineLevel="1">
      <c r="A64">
        <v>4</v>
      </c>
      <c r="B64" s="9">
        <v>4</v>
      </c>
      <c r="C64" s="3">
        <v>6</v>
      </c>
      <c r="D64" s="22">
        <v>64</v>
      </c>
      <c r="E64" t="s">
        <v>185</v>
      </c>
      <c r="F64" s="22">
        <v>0</v>
      </c>
      <c r="G64" t="s">
        <v>60</v>
      </c>
      <c r="H64" t="s">
        <v>61</v>
      </c>
      <c r="I64" s="3">
        <f>$C$60*$H$60/Tabelle3[[#This Row],[Spieler]]</f>
        <v>28</v>
      </c>
      <c r="J64" s="7">
        <v>60</v>
      </c>
      <c r="K64" s="7">
        <f>Tabelle3[[#This Row],[Spieler]]*Tabelle3[[#This Row],[Züge p.S.]]</f>
        <v>360</v>
      </c>
      <c r="L64" s="3"/>
      <c r="M64" s="3"/>
    </row>
    <row r="65" spans="1:13" outlineLevel="1">
      <c r="A65">
        <v>4</v>
      </c>
      <c r="B65" s="9">
        <v>5</v>
      </c>
      <c r="C65" s="3">
        <v>6</v>
      </c>
      <c r="D65" s="22">
        <v>65</v>
      </c>
      <c r="E65" t="s">
        <v>186</v>
      </c>
      <c r="F65" s="22">
        <v>3</v>
      </c>
      <c r="G65" t="s">
        <v>60</v>
      </c>
      <c r="H65" t="s">
        <v>61</v>
      </c>
      <c r="I65" s="3">
        <f>$C$60*$H$60/Tabelle3[[#This Row],[Spieler]]</f>
        <v>28</v>
      </c>
      <c r="J65" s="7">
        <v>60</v>
      </c>
      <c r="K65" s="7">
        <f>Tabelle3[[#This Row],[Spieler]]*Tabelle3[[#This Row],[Züge p.S.]]</f>
        <v>360</v>
      </c>
      <c r="L65" s="3"/>
      <c r="M65" s="3"/>
    </row>
    <row r="66" spans="1:13" outlineLevel="1">
      <c r="A66">
        <v>4</v>
      </c>
      <c r="B66" s="9">
        <v>6</v>
      </c>
      <c r="C66" s="3">
        <v>6</v>
      </c>
      <c r="D66" s="22">
        <v>66</v>
      </c>
      <c r="E66" t="s">
        <v>187</v>
      </c>
      <c r="F66" s="23">
        <v>0</v>
      </c>
      <c r="G66" t="s">
        <v>60</v>
      </c>
      <c r="H66" t="s">
        <v>61</v>
      </c>
      <c r="I66" s="3">
        <f>$C$60*$H$60/Tabelle3[[#This Row],[Spieler]]</f>
        <v>28</v>
      </c>
      <c r="J66" s="7">
        <v>50</v>
      </c>
      <c r="K66" s="7">
        <f>Tabelle3[[#This Row],[Spieler]]*Tabelle3[[#This Row],[Züge p.S.]]</f>
        <v>300</v>
      </c>
      <c r="L66" s="3"/>
      <c r="M66" s="3"/>
    </row>
    <row r="67" spans="1:13" outlineLevel="1">
      <c r="A67">
        <v>4</v>
      </c>
      <c r="B67" s="9">
        <v>7</v>
      </c>
      <c r="C67" s="3">
        <v>6</v>
      </c>
      <c r="D67" s="22">
        <v>67</v>
      </c>
      <c r="E67" t="s">
        <v>188</v>
      </c>
      <c r="F67" s="23">
        <v>1</v>
      </c>
      <c r="G67" t="s">
        <v>60</v>
      </c>
      <c r="H67" t="s">
        <v>61</v>
      </c>
      <c r="I67" s="3">
        <f>$C$60*$H$60/Tabelle3[[#This Row],[Spieler]]</f>
        <v>28</v>
      </c>
      <c r="J67" s="7">
        <v>40</v>
      </c>
      <c r="K67" s="7">
        <f>Tabelle3[[#This Row],[Spieler]]*Tabelle3[[#This Row],[Züge p.S.]]</f>
        <v>240</v>
      </c>
      <c r="L67" s="3"/>
      <c r="M67" s="3"/>
    </row>
    <row r="68" spans="1:13" outlineLevel="1">
      <c r="A68">
        <v>4</v>
      </c>
      <c r="B68" s="9">
        <v>8</v>
      </c>
      <c r="C68" s="3">
        <v>4</v>
      </c>
      <c r="D68" s="22">
        <v>68</v>
      </c>
      <c r="E68" t="s">
        <v>189</v>
      </c>
      <c r="F68" s="22">
        <v>16</v>
      </c>
      <c r="G68" t="s">
        <v>60</v>
      </c>
      <c r="H68" t="s">
        <v>61</v>
      </c>
      <c r="I68" s="3">
        <f>$C$60*$H$60/Tabelle3[[#This Row],[Spieler]]</f>
        <v>42</v>
      </c>
      <c r="J68" s="7">
        <v>70</v>
      </c>
      <c r="K68" s="7">
        <f>Tabelle3[[#This Row],[Spieler]]*Tabelle3[[#This Row],[Züge p.S.]]</f>
        <v>280</v>
      </c>
      <c r="L68" s="3"/>
      <c r="M68" s="3"/>
    </row>
    <row r="69" spans="1:13" outlineLevel="1">
      <c r="A69">
        <v>4</v>
      </c>
      <c r="B69" s="9">
        <v>9</v>
      </c>
      <c r="C69" s="3">
        <v>4</v>
      </c>
      <c r="D69" s="22">
        <v>69</v>
      </c>
      <c r="E69" t="s">
        <v>190</v>
      </c>
      <c r="F69" s="22">
        <v>0</v>
      </c>
      <c r="G69" t="s">
        <v>60</v>
      </c>
      <c r="H69" t="s">
        <v>61</v>
      </c>
      <c r="I69" s="3">
        <f>$C$60*$H$60/Tabelle3[[#This Row],[Spieler]]</f>
        <v>42</v>
      </c>
      <c r="J69" s="7">
        <v>70</v>
      </c>
      <c r="K69" s="7">
        <f>Tabelle3[[#This Row],[Spieler]]*Tabelle3[[#This Row],[Züge p.S.]]</f>
        <v>280</v>
      </c>
      <c r="L69" s="3"/>
      <c r="M69" s="3"/>
    </row>
    <row r="70" spans="1:13" outlineLevel="1">
      <c r="A70">
        <v>4</v>
      </c>
      <c r="B70" s="9">
        <v>10</v>
      </c>
      <c r="C70" s="3">
        <v>4</v>
      </c>
      <c r="D70" s="22">
        <v>70</v>
      </c>
      <c r="E70" t="s">
        <v>191</v>
      </c>
      <c r="F70" s="23">
        <v>2</v>
      </c>
      <c r="G70" t="s">
        <v>60</v>
      </c>
      <c r="H70" t="s">
        <v>61</v>
      </c>
      <c r="I70" s="3">
        <f>$C$60*$H$60/Tabelle3[[#This Row],[Spieler]]</f>
        <v>42</v>
      </c>
      <c r="J70" s="7">
        <v>70</v>
      </c>
      <c r="K70" s="7">
        <f>Tabelle3[[#This Row],[Spieler]]*Tabelle3[[#This Row],[Züge p.S.]]</f>
        <v>280</v>
      </c>
      <c r="L70" s="3"/>
      <c r="M70" s="3"/>
    </row>
    <row r="71" spans="1:13" outlineLevel="1">
      <c r="A71">
        <v>4</v>
      </c>
      <c r="B71" s="9">
        <v>11</v>
      </c>
      <c r="C71" s="3">
        <v>7</v>
      </c>
      <c r="D71" s="22">
        <v>71</v>
      </c>
      <c r="E71" t="s">
        <v>192</v>
      </c>
      <c r="F71" s="23">
        <v>1</v>
      </c>
      <c r="G71" t="s">
        <v>60</v>
      </c>
      <c r="H71" t="s">
        <v>61</v>
      </c>
      <c r="I71" s="3">
        <f>$C$60*$H$60/Tabelle3[[#This Row],[Spieler]]</f>
        <v>24</v>
      </c>
      <c r="J71" s="7">
        <v>35</v>
      </c>
      <c r="K71" s="7">
        <f>Tabelle3[[#This Row],[Spieler]]*Tabelle3[[#This Row],[Züge p.S.]]</f>
        <v>245</v>
      </c>
      <c r="L71" s="3"/>
      <c r="M71" s="3"/>
    </row>
    <row r="72" spans="1:13" outlineLevel="1">
      <c r="A72">
        <v>4</v>
      </c>
      <c r="B72" s="9">
        <v>12</v>
      </c>
      <c r="C72" s="3">
        <v>6</v>
      </c>
      <c r="D72" s="22">
        <v>72</v>
      </c>
      <c r="E72" t="s">
        <v>193</v>
      </c>
      <c r="F72" s="23">
        <v>1</v>
      </c>
      <c r="G72" t="s">
        <v>60</v>
      </c>
      <c r="H72" t="s">
        <v>61</v>
      </c>
      <c r="I72" s="3">
        <f>$C$60*$H$60/Tabelle3[[#This Row],[Spieler]]</f>
        <v>28</v>
      </c>
      <c r="J72" s="7">
        <v>40</v>
      </c>
      <c r="K72" s="7">
        <f>Tabelle3[[#This Row],[Spieler]]*Tabelle3[[#This Row],[Züge p.S.]]</f>
        <v>240</v>
      </c>
      <c r="L72" s="3"/>
      <c r="M72" s="3"/>
    </row>
    <row r="73" spans="1:13" outlineLevel="1">
      <c r="A73">
        <v>4</v>
      </c>
      <c r="B73" s="9">
        <v>13</v>
      </c>
      <c r="C73" s="3">
        <v>4</v>
      </c>
      <c r="D73" s="22">
        <v>73</v>
      </c>
      <c r="E73" t="s">
        <v>194</v>
      </c>
      <c r="F73" s="22">
        <v>2</v>
      </c>
      <c r="G73" t="s">
        <v>60</v>
      </c>
      <c r="H73" t="s">
        <v>61</v>
      </c>
      <c r="I73" s="3">
        <f>$C$60*$H$60/Tabelle3[[#This Row],[Spieler]]</f>
        <v>42</v>
      </c>
      <c r="J73" s="7">
        <v>65</v>
      </c>
      <c r="K73" s="7">
        <f>Tabelle3[[#This Row],[Spieler]]*Tabelle3[[#This Row],[Züge p.S.]]</f>
        <v>260</v>
      </c>
      <c r="L73" s="3"/>
      <c r="M73" s="3"/>
    </row>
    <row r="74" spans="1:13" outlineLevel="1">
      <c r="A74">
        <v>4</v>
      </c>
      <c r="B74" s="9">
        <v>14</v>
      </c>
      <c r="C74" s="3">
        <v>7</v>
      </c>
      <c r="D74" s="22">
        <v>74</v>
      </c>
      <c r="E74" t="s">
        <v>195</v>
      </c>
      <c r="F74" s="22">
        <v>6</v>
      </c>
      <c r="G74" t="s">
        <v>60</v>
      </c>
      <c r="H74" t="s">
        <v>61</v>
      </c>
      <c r="I74" s="3">
        <f>$C$60*$H$60/Tabelle3[[#This Row],[Spieler]]</f>
        <v>24</v>
      </c>
      <c r="J74" s="7">
        <v>45</v>
      </c>
      <c r="K74" s="7">
        <f>Tabelle3[[#This Row],[Spieler]]*Tabelle3[[#This Row],[Züge p.S.]]</f>
        <v>315</v>
      </c>
      <c r="L74" s="3"/>
      <c r="M74" s="3"/>
    </row>
    <row r="75" spans="1:13" outlineLevel="1">
      <c r="A75">
        <v>4</v>
      </c>
      <c r="B75" s="9">
        <v>15</v>
      </c>
      <c r="C75" s="3">
        <v>3</v>
      </c>
      <c r="D75" s="22">
        <v>75</v>
      </c>
      <c r="E75" t="s">
        <v>196</v>
      </c>
      <c r="F75" s="22">
        <v>4</v>
      </c>
      <c r="G75" t="s">
        <v>60</v>
      </c>
      <c r="H75" t="s">
        <v>61</v>
      </c>
      <c r="I75" s="3">
        <f>$C$60*$H$60/Tabelle3[[#This Row],[Spieler]]</f>
        <v>56</v>
      </c>
      <c r="J75" s="7">
        <v>60</v>
      </c>
      <c r="K75" s="7">
        <f>Tabelle3[[#This Row],[Spieler]]*Tabelle3[[#This Row],[Züge p.S.]]</f>
        <v>180</v>
      </c>
      <c r="L75" s="3"/>
      <c r="M75" s="3"/>
    </row>
    <row r="76" spans="1:13" outlineLevel="1">
      <c r="A76">
        <v>4</v>
      </c>
      <c r="B76" s="9">
        <v>16</v>
      </c>
      <c r="C76" s="3">
        <v>3</v>
      </c>
      <c r="D76" s="22">
        <v>76</v>
      </c>
      <c r="E76" t="s">
        <v>197</v>
      </c>
      <c r="F76" s="23">
        <v>0</v>
      </c>
      <c r="G76" t="s">
        <v>60</v>
      </c>
      <c r="H76" t="s">
        <v>61</v>
      </c>
      <c r="I76" s="3">
        <f>$C$60*$H$60/Tabelle3[[#This Row],[Spieler]]</f>
        <v>56</v>
      </c>
      <c r="J76" s="7">
        <v>70</v>
      </c>
      <c r="K76" s="7">
        <f>Tabelle3[[#This Row],[Spieler]]*Tabelle3[[#This Row],[Züge p.S.]]</f>
        <v>210</v>
      </c>
      <c r="L76" s="3"/>
      <c r="M76" s="3"/>
    </row>
    <row r="77" spans="1:13" outlineLevel="1">
      <c r="A77">
        <v>4</v>
      </c>
      <c r="B77" s="9">
        <v>17</v>
      </c>
      <c r="C77" s="3">
        <v>6</v>
      </c>
      <c r="D77" s="22">
        <v>77</v>
      </c>
      <c r="E77" t="s">
        <v>198</v>
      </c>
      <c r="F77" s="22">
        <v>9</v>
      </c>
      <c r="G77" t="s">
        <v>60</v>
      </c>
      <c r="H77" t="s">
        <v>61</v>
      </c>
      <c r="I77" s="3">
        <f>$C$60*$H$60/Tabelle3[[#This Row],[Spieler]]</f>
        <v>28</v>
      </c>
      <c r="J77" s="7">
        <v>35</v>
      </c>
      <c r="K77" s="7">
        <f>Tabelle3[[#This Row],[Spieler]]*Tabelle3[[#This Row],[Züge p.S.]]</f>
        <v>210</v>
      </c>
      <c r="L77" s="3"/>
      <c r="M77" s="3"/>
    </row>
    <row r="78" spans="1:13" outlineLevel="1">
      <c r="A78">
        <v>4</v>
      </c>
      <c r="B78" s="9">
        <v>18</v>
      </c>
      <c r="C78" s="3">
        <v>4</v>
      </c>
      <c r="D78" s="22">
        <v>78</v>
      </c>
      <c r="E78" t="s">
        <v>199</v>
      </c>
      <c r="F78" s="23">
        <v>0</v>
      </c>
      <c r="G78" t="s">
        <v>60</v>
      </c>
      <c r="H78" t="s">
        <v>61</v>
      </c>
      <c r="I78" s="3">
        <f>$C$60*$H$60/Tabelle3[[#This Row],[Spieler]]</f>
        <v>42</v>
      </c>
      <c r="J78" s="7">
        <v>55</v>
      </c>
      <c r="K78" s="7">
        <f>Tabelle3[[#This Row],[Spieler]]*Tabelle3[[#This Row],[Züge p.S.]]</f>
        <v>220</v>
      </c>
      <c r="L78" s="3"/>
      <c r="M78" s="3"/>
    </row>
    <row r="79" spans="1:13" outlineLevel="1">
      <c r="A79">
        <v>4</v>
      </c>
      <c r="B79" s="9">
        <v>19</v>
      </c>
      <c r="C79" s="3">
        <v>4</v>
      </c>
      <c r="D79" s="22">
        <v>79</v>
      </c>
      <c r="E79" t="s">
        <v>200</v>
      </c>
      <c r="F79" s="22">
        <v>7</v>
      </c>
      <c r="G79" t="s">
        <v>60</v>
      </c>
      <c r="H79" t="s">
        <v>61</v>
      </c>
      <c r="I79" s="3">
        <f>$C$60*$H$60/Tabelle3[[#This Row],[Spieler]]</f>
        <v>42</v>
      </c>
      <c r="J79" s="7">
        <v>45</v>
      </c>
      <c r="K79" s="7">
        <f>Tabelle3[[#This Row],[Spieler]]*Tabelle3[[#This Row],[Züge p.S.]]</f>
        <v>180</v>
      </c>
      <c r="L79" s="3"/>
      <c r="M79" s="3"/>
    </row>
    <row r="80" spans="1:13" outlineLevel="1">
      <c r="A80">
        <v>4</v>
      </c>
      <c r="B80" s="9">
        <v>20</v>
      </c>
      <c r="C80" s="3">
        <v>3</v>
      </c>
      <c r="D80" s="22">
        <v>80</v>
      </c>
      <c r="E80" t="s">
        <v>201</v>
      </c>
      <c r="F80" s="23">
        <v>1</v>
      </c>
      <c r="G80" t="s">
        <v>60</v>
      </c>
      <c r="H80" t="s">
        <v>61</v>
      </c>
      <c r="I80" s="3">
        <f>$C$60*$H$60/Tabelle3[[#This Row],[Spieler]]</f>
        <v>56</v>
      </c>
      <c r="J80" s="7">
        <v>85</v>
      </c>
      <c r="K80" s="7">
        <f>Tabelle3[[#This Row],[Spieler]]*Tabelle3[[#This Row],[Züge p.S.]]</f>
        <v>255</v>
      </c>
      <c r="L80" s="3"/>
      <c r="M80" s="3"/>
    </row>
    <row r="81" spans="1:13" ht="18" thickBot="1">
      <c r="A81" s="13" t="s">
        <v>74</v>
      </c>
      <c r="B81" s="13">
        <v>25</v>
      </c>
      <c r="C81" s="13">
        <v>30</v>
      </c>
      <c r="D81" s="48"/>
      <c r="E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F81" s="13"/>
      <c r="G81" s="13"/>
      <c r="H81" s="13">
        <v>6</v>
      </c>
      <c r="I81" s="13">
        <f>SUM(I82:I106)</f>
        <v>999</v>
      </c>
      <c r="J81" s="17" cm="1">
        <f t="array" ref="J81">SUM(J82:J106*$H$81)</f>
        <v>12210</v>
      </c>
      <c r="K81" s="17">
        <f>Tabelle3[[#This Row],[Spieler]]*Tabelle3[[#This Row],[Züge p.S.]]</f>
        <v>366300</v>
      </c>
      <c r="L81" s="13"/>
      <c r="M81" s="13"/>
    </row>
    <row r="82" spans="1:13" ht="15.75" outlineLevel="1" thickTop="1">
      <c r="A82">
        <v>5</v>
      </c>
      <c r="B82" s="18">
        <v>1</v>
      </c>
      <c r="C82" s="24">
        <v>5</v>
      </c>
      <c r="D82" s="49">
        <v>96</v>
      </c>
      <c r="E82" t="s">
        <v>202</v>
      </c>
      <c r="F82" s="24">
        <v>13</v>
      </c>
      <c r="G82" s="24" t="s">
        <v>60</v>
      </c>
      <c r="H82" s="24" t="s">
        <v>61</v>
      </c>
      <c r="I82" s="3">
        <f>$C$81*$H$81/Tabelle3[[#This Row],[Spieler]]</f>
        <v>36</v>
      </c>
      <c r="J82" s="7">
        <v>120</v>
      </c>
      <c r="K82" s="7">
        <f>Tabelle3[[#This Row],[Spieler]]*Tabelle3[[#This Row],[Züge p.S.]]</f>
        <v>600</v>
      </c>
      <c r="L82" s="24">
        <v>3</v>
      </c>
      <c r="M82" s="24"/>
    </row>
    <row r="83" spans="1:13" outlineLevel="1">
      <c r="A83">
        <v>5</v>
      </c>
      <c r="B83" s="18">
        <v>2</v>
      </c>
      <c r="C83" s="24">
        <v>5</v>
      </c>
      <c r="D83" s="49">
        <v>237</v>
      </c>
      <c r="E83" t="s">
        <v>203</v>
      </c>
      <c r="F83" s="24">
        <v>1</v>
      </c>
      <c r="G83" s="24" t="s">
        <v>60</v>
      </c>
      <c r="H83" s="24" t="s">
        <v>61</v>
      </c>
      <c r="I83" s="3">
        <f>$C$81*$H$81/Tabelle3[[#This Row],[Spieler]]</f>
        <v>36</v>
      </c>
      <c r="J83" s="7">
        <v>140</v>
      </c>
      <c r="K83" s="7">
        <f>Tabelle3[[#This Row],[Spieler]]*Tabelle3[[#This Row],[Züge p.S.]]</f>
        <v>700</v>
      </c>
      <c r="L83" s="24">
        <v>4</v>
      </c>
      <c r="M83" s="24"/>
    </row>
    <row r="84" spans="1:13" outlineLevel="1">
      <c r="A84">
        <v>5</v>
      </c>
      <c r="B84" s="18">
        <v>3</v>
      </c>
      <c r="C84" s="24">
        <v>5</v>
      </c>
      <c r="D84" s="49">
        <v>241</v>
      </c>
      <c r="E84" t="s">
        <v>204</v>
      </c>
      <c r="F84" s="24">
        <v>11</v>
      </c>
      <c r="G84" s="24" t="s">
        <v>60</v>
      </c>
      <c r="H84" s="24" t="s">
        <v>61</v>
      </c>
      <c r="I84" s="3">
        <f>$C$81*$H$81/Tabelle3[[#This Row],[Spieler]]</f>
        <v>36</v>
      </c>
      <c r="J84" s="7">
        <v>110</v>
      </c>
      <c r="K84" s="7">
        <f>Tabelle3[[#This Row],[Spieler]]*Tabelle3[[#This Row],[Züge p.S.]]</f>
        <v>550</v>
      </c>
      <c r="L84" s="24">
        <v>3</v>
      </c>
      <c r="M84" s="24"/>
    </row>
    <row r="85" spans="1:13" outlineLevel="1">
      <c r="A85">
        <v>5</v>
      </c>
      <c r="B85" s="18">
        <v>4</v>
      </c>
      <c r="C85" s="26">
        <v>6</v>
      </c>
      <c r="D85" s="50">
        <v>238</v>
      </c>
      <c r="E85" t="s">
        <v>205</v>
      </c>
      <c r="F85" s="26">
        <v>0</v>
      </c>
      <c r="G85" s="26" t="s">
        <v>60</v>
      </c>
      <c r="H85" s="26" t="s">
        <v>61</v>
      </c>
      <c r="I85" s="3">
        <f>$C$81*$H$81/Tabelle3[[#This Row],[Spieler]]</f>
        <v>30</v>
      </c>
      <c r="J85" s="25">
        <v>100</v>
      </c>
      <c r="K85" s="7">
        <f>Tabelle3[[#This Row],[Spieler]]*Tabelle3[[#This Row],[Züge p.S.]]</f>
        <v>600</v>
      </c>
      <c r="L85" s="24">
        <v>2</v>
      </c>
      <c r="M85" s="24"/>
    </row>
    <row r="86" spans="1:13" outlineLevel="1">
      <c r="A86">
        <v>5</v>
      </c>
      <c r="B86" s="18">
        <v>5</v>
      </c>
      <c r="C86" s="24">
        <v>6</v>
      </c>
      <c r="D86" s="49">
        <v>125</v>
      </c>
      <c r="E86" t="s">
        <v>206</v>
      </c>
      <c r="F86" s="24">
        <v>15</v>
      </c>
      <c r="G86" s="24" t="s">
        <v>60</v>
      </c>
      <c r="H86" s="24" t="s">
        <v>61</v>
      </c>
      <c r="I86" s="3">
        <f>$C$81*$H$81/Tabelle3[[#This Row],[Spieler]]</f>
        <v>30</v>
      </c>
      <c r="J86" s="7">
        <v>100</v>
      </c>
      <c r="K86" s="7">
        <f>Tabelle3[[#This Row],[Spieler]]*Tabelle3[[#This Row],[Züge p.S.]]</f>
        <v>600</v>
      </c>
      <c r="L86" s="24">
        <v>2</v>
      </c>
      <c r="M86" s="24"/>
    </row>
    <row r="87" spans="1:13" outlineLevel="1">
      <c r="A87">
        <v>5</v>
      </c>
      <c r="B87" s="18">
        <v>6</v>
      </c>
      <c r="C87" s="24">
        <v>5</v>
      </c>
      <c r="D87" s="49">
        <v>242</v>
      </c>
      <c r="E87" t="s">
        <v>207</v>
      </c>
      <c r="F87" s="24">
        <v>27</v>
      </c>
      <c r="G87" s="24" t="s">
        <v>60</v>
      </c>
      <c r="H87" s="24" t="s">
        <v>61</v>
      </c>
      <c r="I87" s="3">
        <f>$C$81*$H$81/Tabelle3[[#This Row],[Spieler]]</f>
        <v>36</v>
      </c>
      <c r="J87" s="7">
        <v>120</v>
      </c>
      <c r="K87" s="7">
        <f>Tabelle3[[#This Row],[Spieler]]*Tabelle3[[#This Row],[Züge p.S.]]</f>
        <v>600</v>
      </c>
      <c r="L87" s="24">
        <v>3</v>
      </c>
      <c r="M87" s="24"/>
    </row>
    <row r="88" spans="1:13" outlineLevel="1">
      <c r="A88">
        <v>5</v>
      </c>
      <c r="B88" s="18">
        <v>7</v>
      </c>
      <c r="C88" s="24">
        <v>5</v>
      </c>
      <c r="D88" s="49">
        <v>10008</v>
      </c>
      <c r="E88" t="s">
        <v>208</v>
      </c>
      <c r="F88" s="24">
        <v>1</v>
      </c>
      <c r="G88" s="24" t="s">
        <v>60</v>
      </c>
      <c r="H88" s="24" t="s">
        <v>61</v>
      </c>
      <c r="I88" s="3">
        <f>$C$81*$H$81/Tabelle3[[#This Row],[Spieler]]</f>
        <v>36</v>
      </c>
      <c r="J88" s="7">
        <v>100</v>
      </c>
      <c r="K88" s="7">
        <f>Tabelle3[[#This Row],[Spieler]]*Tabelle3[[#This Row],[Züge p.S.]]</f>
        <v>500</v>
      </c>
      <c r="L88" s="24">
        <v>5</v>
      </c>
      <c r="M88" s="24"/>
    </row>
    <row r="89" spans="1:13" outlineLevel="1">
      <c r="A89">
        <v>5</v>
      </c>
      <c r="B89" s="18">
        <v>8</v>
      </c>
      <c r="C89" s="24">
        <v>4</v>
      </c>
      <c r="D89" s="49">
        <v>230</v>
      </c>
      <c r="E89" t="s">
        <v>209</v>
      </c>
      <c r="F89" s="24">
        <v>42</v>
      </c>
      <c r="G89" s="24" t="s">
        <v>60</v>
      </c>
      <c r="H89" s="24" t="s">
        <v>61</v>
      </c>
      <c r="I89" s="3">
        <f>$C$81*$H$81/Tabelle3[[#This Row],[Spieler]]</f>
        <v>45</v>
      </c>
      <c r="J89" s="7">
        <v>140</v>
      </c>
      <c r="K89" s="7">
        <f>Tabelle3[[#This Row],[Spieler]]*Tabelle3[[#This Row],[Züge p.S.]]</f>
        <v>560</v>
      </c>
      <c r="L89" s="24">
        <v>3</v>
      </c>
      <c r="M89" s="24"/>
    </row>
    <row r="90" spans="1:13" outlineLevel="1">
      <c r="A90">
        <v>5</v>
      </c>
      <c r="B90" s="18">
        <v>9</v>
      </c>
      <c r="C90" s="26">
        <v>6</v>
      </c>
      <c r="D90" s="50">
        <v>175</v>
      </c>
      <c r="E90" t="s">
        <v>210</v>
      </c>
      <c r="F90" s="26">
        <v>17</v>
      </c>
      <c r="G90" s="26" t="s">
        <v>60</v>
      </c>
      <c r="H90" s="26" t="s">
        <v>61</v>
      </c>
      <c r="I90" s="3">
        <f>$C$81*$H$81/Tabelle3[[#This Row],[Spieler]]</f>
        <v>30</v>
      </c>
      <c r="J90" s="25">
        <v>90</v>
      </c>
      <c r="K90" s="7">
        <f>Tabelle3[[#This Row],[Spieler]]*Tabelle3[[#This Row],[Züge p.S.]]</f>
        <v>540</v>
      </c>
      <c r="L90" s="24">
        <v>4</v>
      </c>
      <c r="M90" s="24"/>
    </row>
    <row r="91" spans="1:13" outlineLevel="1">
      <c r="A91">
        <v>5</v>
      </c>
      <c r="B91" s="18">
        <v>10</v>
      </c>
      <c r="C91" s="24">
        <v>4</v>
      </c>
      <c r="D91" s="49">
        <v>234</v>
      </c>
      <c r="E91" t="s">
        <v>211</v>
      </c>
      <c r="F91" s="24">
        <v>4</v>
      </c>
      <c r="G91" s="24" t="s">
        <v>60</v>
      </c>
      <c r="H91" s="24" t="s">
        <v>61</v>
      </c>
      <c r="I91" s="3">
        <f>$C$81*$H$81/Tabelle3[[#This Row],[Spieler]]</f>
        <v>45</v>
      </c>
      <c r="J91" s="7">
        <v>135</v>
      </c>
      <c r="K91" s="7">
        <f>Tabelle3[[#This Row],[Spieler]]*Tabelle3[[#This Row],[Züge p.S.]]</f>
        <v>540</v>
      </c>
      <c r="L91" s="24">
        <v>5</v>
      </c>
      <c r="M91" s="24"/>
    </row>
    <row r="92" spans="1:13" outlineLevel="1">
      <c r="A92">
        <v>5</v>
      </c>
      <c r="B92" s="18">
        <v>11</v>
      </c>
      <c r="C92" s="24">
        <v>5</v>
      </c>
      <c r="D92" s="49">
        <v>10006</v>
      </c>
      <c r="E92" t="s">
        <v>212</v>
      </c>
      <c r="F92" s="24">
        <v>11</v>
      </c>
      <c r="G92" s="24" t="s">
        <v>60</v>
      </c>
      <c r="H92" s="24" t="s">
        <v>61</v>
      </c>
      <c r="I92" s="3">
        <f>$C$81*$H$81/Tabelle3[[#This Row],[Spieler]]</f>
        <v>36</v>
      </c>
      <c r="J92" s="7">
        <v>90</v>
      </c>
      <c r="K92" s="7">
        <f>Tabelle3[[#This Row],[Spieler]]*Tabelle3[[#This Row],[Züge p.S.]]</f>
        <v>450</v>
      </c>
      <c r="L92" s="24">
        <v>3</v>
      </c>
      <c r="M92" s="24"/>
    </row>
    <row r="93" spans="1:13" outlineLevel="1">
      <c r="A93">
        <v>5</v>
      </c>
      <c r="B93" s="18">
        <v>12</v>
      </c>
      <c r="C93" s="24">
        <v>4</v>
      </c>
      <c r="D93" s="49">
        <v>122</v>
      </c>
      <c r="E93" t="s">
        <v>213</v>
      </c>
      <c r="F93" s="24">
        <v>1</v>
      </c>
      <c r="G93" s="24" t="s">
        <v>60</v>
      </c>
      <c r="H93" s="24" t="s">
        <v>61</v>
      </c>
      <c r="I93" s="3">
        <f>$C$81*$H$81/Tabelle3[[#This Row],[Spieler]]</f>
        <v>45</v>
      </c>
      <c r="J93" s="7">
        <v>115</v>
      </c>
      <c r="K93" s="7">
        <f>Tabelle3[[#This Row],[Spieler]]*Tabelle3[[#This Row],[Züge p.S.]]</f>
        <v>460</v>
      </c>
      <c r="L93" s="24">
        <v>3</v>
      </c>
      <c r="M93" s="24" t="s">
        <v>64</v>
      </c>
    </row>
    <row r="94" spans="1:13" outlineLevel="1">
      <c r="A94">
        <v>5</v>
      </c>
      <c r="B94" s="18">
        <v>13</v>
      </c>
      <c r="C94" s="24">
        <v>5</v>
      </c>
      <c r="D94" s="49">
        <v>188</v>
      </c>
      <c r="E94" t="s">
        <v>147</v>
      </c>
      <c r="F94" s="24">
        <v>10</v>
      </c>
      <c r="G94" s="24" t="s">
        <v>60</v>
      </c>
      <c r="H94" s="24" t="s">
        <v>61</v>
      </c>
      <c r="I94" s="3">
        <f>$C$81*$H$81/Tabelle3[[#This Row],[Spieler]]</f>
        <v>36</v>
      </c>
      <c r="J94" s="7">
        <v>70</v>
      </c>
      <c r="K94" s="7">
        <f>Tabelle3[[#This Row],[Spieler]]*Tabelle3[[#This Row],[Züge p.S.]]</f>
        <v>350</v>
      </c>
      <c r="L94" s="24">
        <v>2</v>
      </c>
      <c r="M94" s="24"/>
    </row>
    <row r="95" spans="1:13" outlineLevel="1">
      <c r="A95">
        <v>5</v>
      </c>
      <c r="B95" s="18">
        <v>14</v>
      </c>
      <c r="C95" s="24">
        <v>6</v>
      </c>
      <c r="D95" s="49">
        <v>173</v>
      </c>
      <c r="E95" t="s">
        <v>214</v>
      </c>
      <c r="F95" s="24">
        <v>5</v>
      </c>
      <c r="G95" s="24" t="s">
        <v>60</v>
      </c>
      <c r="H95" s="24" t="s">
        <v>61</v>
      </c>
      <c r="I95" s="3">
        <f>$C$81*$H$81/Tabelle3[[#This Row],[Spieler]]</f>
        <v>30</v>
      </c>
      <c r="J95" s="7">
        <v>60</v>
      </c>
      <c r="K95" s="7">
        <f>Tabelle3[[#This Row],[Spieler]]*Tabelle3[[#This Row],[Züge p.S.]]</f>
        <v>360</v>
      </c>
      <c r="L95" s="24">
        <v>1</v>
      </c>
      <c r="M95" s="24"/>
    </row>
    <row r="96" spans="1:13" outlineLevel="1">
      <c r="A96">
        <v>5</v>
      </c>
      <c r="B96" s="18">
        <v>15</v>
      </c>
      <c r="C96" s="24">
        <v>4</v>
      </c>
      <c r="D96" s="49">
        <v>236</v>
      </c>
      <c r="E96" t="s">
        <v>215</v>
      </c>
      <c r="F96" s="24">
        <v>13</v>
      </c>
      <c r="G96" s="24" t="s">
        <v>60</v>
      </c>
      <c r="H96" s="24" t="s">
        <v>61</v>
      </c>
      <c r="I96" s="3">
        <f>$C$81*$H$81/Tabelle3[[#This Row],[Spieler]]</f>
        <v>45</v>
      </c>
      <c r="J96" s="7">
        <v>90</v>
      </c>
      <c r="K96" s="7">
        <f>Tabelle3[[#This Row],[Spieler]]*Tabelle3[[#This Row],[Züge p.S.]]</f>
        <v>360</v>
      </c>
      <c r="L96" s="24">
        <v>4</v>
      </c>
      <c r="M96" s="24"/>
    </row>
    <row r="97" spans="1:13" outlineLevel="1">
      <c r="A97">
        <v>5</v>
      </c>
      <c r="B97" s="18">
        <v>16</v>
      </c>
      <c r="C97" s="24">
        <v>6</v>
      </c>
      <c r="D97" s="49">
        <v>10015</v>
      </c>
      <c r="E97" t="s">
        <v>216</v>
      </c>
      <c r="F97" s="24">
        <v>7</v>
      </c>
      <c r="G97" s="24" t="s">
        <v>60</v>
      </c>
      <c r="H97" s="24" t="s">
        <v>61</v>
      </c>
      <c r="I97" s="3">
        <f>$C$81*$H$81/Tabelle3[[#This Row],[Spieler]]</f>
        <v>30</v>
      </c>
      <c r="J97" s="7">
        <v>50</v>
      </c>
      <c r="K97" s="7">
        <f>Tabelle3[[#This Row],[Spieler]]*Tabelle3[[#This Row],[Züge p.S.]]</f>
        <v>300</v>
      </c>
      <c r="L97" s="24">
        <v>4</v>
      </c>
      <c r="M97" s="24"/>
    </row>
    <row r="98" spans="1:13" outlineLevel="1">
      <c r="A98">
        <v>5</v>
      </c>
      <c r="B98" s="18">
        <v>17</v>
      </c>
      <c r="C98" s="24">
        <v>5</v>
      </c>
      <c r="D98" s="49">
        <v>231</v>
      </c>
      <c r="E98" t="s">
        <v>217</v>
      </c>
      <c r="F98" s="24">
        <v>9</v>
      </c>
      <c r="G98" s="24" t="s">
        <v>60</v>
      </c>
      <c r="H98" s="24" t="s">
        <v>61</v>
      </c>
      <c r="I98" s="3">
        <f>$C$81*$H$81/Tabelle3[[#This Row],[Spieler]]</f>
        <v>36</v>
      </c>
      <c r="J98" s="7">
        <v>55</v>
      </c>
      <c r="K98" s="7">
        <f>Tabelle3[[#This Row],[Spieler]]*Tabelle3[[#This Row],[Züge p.S.]]</f>
        <v>275</v>
      </c>
      <c r="L98" s="24">
        <v>5</v>
      </c>
      <c r="M98" s="24"/>
    </row>
    <row r="99" spans="1:13" outlineLevel="1">
      <c r="A99">
        <v>5</v>
      </c>
      <c r="B99" s="18">
        <v>18</v>
      </c>
      <c r="C99" s="24">
        <v>6</v>
      </c>
      <c r="D99" s="49">
        <v>166</v>
      </c>
      <c r="E99" t="s">
        <v>218</v>
      </c>
      <c r="F99" s="24">
        <v>6</v>
      </c>
      <c r="G99" s="24" t="s">
        <v>60</v>
      </c>
      <c r="H99" s="24" t="s">
        <v>61</v>
      </c>
      <c r="I99" s="3">
        <f>$C$81*$H$81/Tabelle3[[#This Row],[Spieler]]</f>
        <v>30</v>
      </c>
      <c r="J99" s="7">
        <v>45</v>
      </c>
      <c r="K99" s="7">
        <f>Tabelle3[[#This Row],[Spieler]]*Tabelle3[[#This Row],[Züge p.S.]]</f>
        <v>270</v>
      </c>
      <c r="L99" s="24">
        <v>2</v>
      </c>
      <c r="M99" s="24"/>
    </row>
    <row r="100" spans="1:13" outlineLevel="1">
      <c r="A100">
        <v>5</v>
      </c>
      <c r="B100" s="18">
        <v>19</v>
      </c>
      <c r="C100" s="24">
        <v>5</v>
      </c>
      <c r="D100" s="49">
        <v>10001</v>
      </c>
      <c r="E100" t="s">
        <v>55</v>
      </c>
      <c r="F100" s="24">
        <v>1</v>
      </c>
      <c r="G100" s="24" t="s">
        <v>60</v>
      </c>
      <c r="H100" s="24" t="s">
        <v>61</v>
      </c>
      <c r="I100" s="3">
        <f>$C$81*$H$81/Tabelle3[[#This Row],[Spieler]]</f>
        <v>36</v>
      </c>
      <c r="J100" s="7">
        <v>50</v>
      </c>
      <c r="K100" s="7">
        <f>Tabelle3[[#This Row],[Spieler]]*Tabelle3[[#This Row],[Züge p.S.]]</f>
        <v>250</v>
      </c>
      <c r="L100" s="24">
        <v>3</v>
      </c>
      <c r="M100" s="24"/>
    </row>
    <row r="101" spans="1:13" outlineLevel="1">
      <c r="A101">
        <v>5</v>
      </c>
      <c r="B101" s="18">
        <v>20</v>
      </c>
      <c r="C101" s="24">
        <v>3</v>
      </c>
      <c r="D101" s="49">
        <v>10009</v>
      </c>
      <c r="E101" t="s">
        <v>219</v>
      </c>
      <c r="F101" s="24">
        <v>5</v>
      </c>
      <c r="G101" s="24" t="s">
        <v>60</v>
      </c>
      <c r="H101" s="24" t="s">
        <v>61</v>
      </c>
      <c r="I101" s="3">
        <f>$C$81*$H$81/Tabelle3[[#This Row],[Spieler]]</f>
        <v>60</v>
      </c>
      <c r="J101" s="7">
        <v>75</v>
      </c>
      <c r="K101" s="7">
        <f>Tabelle3[[#This Row],[Spieler]]*Tabelle3[[#This Row],[Züge p.S.]]</f>
        <v>225</v>
      </c>
      <c r="L101" s="24">
        <v>4</v>
      </c>
      <c r="M101" s="24"/>
    </row>
    <row r="102" spans="1:13" outlineLevel="1">
      <c r="A102">
        <v>5</v>
      </c>
      <c r="B102" s="18">
        <v>21</v>
      </c>
      <c r="C102" s="24">
        <v>4</v>
      </c>
      <c r="D102" s="49">
        <v>240</v>
      </c>
      <c r="E102" t="s">
        <v>220</v>
      </c>
      <c r="F102" s="24">
        <v>2</v>
      </c>
      <c r="G102" s="24" t="s">
        <v>60</v>
      </c>
      <c r="H102" s="24" t="s">
        <v>61</v>
      </c>
      <c r="I102" s="3">
        <f>$C$81*$H$81/Tabelle3[[#This Row],[Spieler]]</f>
        <v>45</v>
      </c>
      <c r="J102" s="7">
        <v>35</v>
      </c>
      <c r="K102" s="7">
        <f>Tabelle3[[#This Row],[Spieler]]*Tabelle3[[#This Row],[Züge p.S.]]</f>
        <v>140</v>
      </c>
      <c r="L102" s="24">
        <v>4</v>
      </c>
      <c r="M102" s="24"/>
    </row>
    <row r="103" spans="1:13" outlineLevel="1">
      <c r="A103">
        <v>5</v>
      </c>
      <c r="B103" s="18">
        <v>22</v>
      </c>
      <c r="C103" s="24">
        <v>3</v>
      </c>
      <c r="D103" s="49">
        <v>10016</v>
      </c>
      <c r="E103" t="s">
        <v>221</v>
      </c>
      <c r="F103" s="24">
        <v>6</v>
      </c>
      <c r="G103" s="24" t="s">
        <v>60</v>
      </c>
      <c r="H103" s="24" t="s">
        <v>61</v>
      </c>
      <c r="I103" s="3">
        <f>$C$81*$H$81/Tabelle3[[#This Row],[Spieler]]</f>
        <v>60</v>
      </c>
      <c r="J103" s="7">
        <v>50</v>
      </c>
      <c r="K103" s="7">
        <f>Tabelle3[[#This Row],[Spieler]]*Tabelle3[[#This Row],[Züge p.S.]]</f>
        <v>150</v>
      </c>
      <c r="L103" s="24">
        <v>5</v>
      </c>
      <c r="M103" s="24"/>
    </row>
    <row r="104" spans="1:13" outlineLevel="1">
      <c r="A104">
        <v>5</v>
      </c>
      <c r="B104" s="18">
        <v>23</v>
      </c>
      <c r="C104" s="24">
        <v>4</v>
      </c>
      <c r="D104" s="49">
        <v>181</v>
      </c>
      <c r="E104" t="s">
        <v>154</v>
      </c>
      <c r="F104" s="24">
        <v>6</v>
      </c>
      <c r="G104" s="24" t="s">
        <v>60</v>
      </c>
      <c r="H104" s="24" t="s">
        <v>61</v>
      </c>
      <c r="I104" s="3">
        <f>$C$81*$H$81/Tabelle3[[#This Row],[Spieler]]</f>
        <v>45</v>
      </c>
      <c r="J104" s="7">
        <v>30</v>
      </c>
      <c r="K104" s="7">
        <f>Tabelle3[[#This Row],[Spieler]]*Tabelle3[[#This Row],[Züge p.S.]]</f>
        <v>120</v>
      </c>
      <c r="L104" s="24">
        <v>3</v>
      </c>
      <c r="M104" s="24"/>
    </row>
    <row r="105" spans="1:13" outlineLevel="1">
      <c r="A105">
        <v>5</v>
      </c>
      <c r="B105" s="18">
        <v>24</v>
      </c>
      <c r="C105" s="24">
        <v>3</v>
      </c>
      <c r="D105" s="49">
        <v>229</v>
      </c>
      <c r="E105" t="s">
        <v>222</v>
      </c>
      <c r="F105" s="24">
        <v>7</v>
      </c>
      <c r="G105" s="24" t="s">
        <v>60</v>
      </c>
      <c r="H105" s="24" t="s">
        <v>61</v>
      </c>
      <c r="I105" s="3">
        <f>$C$81*$H$81/Tabelle3[[#This Row],[Spieler]]</f>
        <v>60</v>
      </c>
      <c r="J105" s="7">
        <v>35</v>
      </c>
      <c r="K105" s="7">
        <f>Tabelle3[[#This Row],[Spieler]]*Tabelle3[[#This Row],[Züge p.S.]]</f>
        <v>105</v>
      </c>
      <c r="L105" s="24">
        <v>2</v>
      </c>
      <c r="M105" s="24"/>
    </row>
    <row r="106" spans="1:13" outlineLevel="1">
      <c r="A106">
        <v>5</v>
      </c>
      <c r="B106" s="18">
        <v>25</v>
      </c>
      <c r="C106" s="24">
        <v>4</v>
      </c>
      <c r="D106" s="49">
        <v>10014</v>
      </c>
      <c r="E106" t="s">
        <v>223</v>
      </c>
      <c r="F106" s="24" t="s">
        <v>98</v>
      </c>
      <c r="G106" s="24" t="s">
        <v>60</v>
      </c>
      <c r="H106" s="24" t="s">
        <v>61</v>
      </c>
      <c r="I106" s="3">
        <f>$C$81*$H$81/Tabelle3[[#This Row],[Spieler]]</f>
        <v>45</v>
      </c>
      <c r="J106" s="7">
        <v>30</v>
      </c>
      <c r="K106" s="7">
        <f>Tabelle3[[#This Row],[Spieler]]*Tabelle3[[#This Row],[Züge p.S.]]</f>
        <v>120</v>
      </c>
      <c r="L106" s="24">
        <v>4</v>
      </c>
      <c r="M106" s="24"/>
    </row>
    <row r="107" spans="1:13" ht="18" thickBot="1">
      <c r="A107" s="13" t="s">
        <v>515</v>
      </c>
      <c r="B107" s="13">
        <v>25</v>
      </c>
      <c r="C107" s="14">
        <v>30</v>
      </c>
      <c r="D107" s="46"/>
      <c r="E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F107" s="16"/>
      <c r="G107" s="14"/>
      <c r="H107" s="14">
        <v>6</v>
      </c>
      <c r="I107" s="14" t="e">
        <f>SUM(I108:I132)</f>
        <v>#DIV/0!</v>
      </c>
      <c r="J107" s="17" cm="1">
        <f t="array" ref="J107">SUM(J108:J132*6)</f>
        <v>12210</v>
      </c>
      <c r="K107" s="17">
        <f>Tabelle3[[#This Row],[Spieler]]*Tabelle3[[#This Row],[Züge p.S.]]</f>
        <v>366300</v>
      </c>
      <c r="L107" s="14"/>
      <c r="M107" s="14"/>
    </row>
    <row r="108" spans="1:13" ht="15.75" outlineLevel="1" thickTop="1">
      <c r="A108" s="21">
        <v>6</v>
      </c>
      <c r="B108" s="9">
        <v>1</v>
      </c>
      <c r="C108" s="27"/>
      <c r="D108" s="54">
        <v>10055</v>
      </c>
      <c r="E108" s="30" t="s">
        <v>520</v>
      </c>
      <c r="F108" s="21">
        <v>4</v>
      </c>
      <c r="G108" s="27" t="s">
        <v>60</v>
      </c>
      <c r="H108" s="27" t="s">
        <v>61</v>
      </c>
      <c r="I108" s="3" t="e">
        <f>$C$107*6/Tabelle3[[#This Row],[Spieler]]</f>
        <v>#DIV/0!</v>
      </c>
      <c r="J108" s="7">
        <v>120</v>
      </c>
      <c r="K108" s="29">
        <f>Tabelle3[[#This Row],[Spieler]]*Tabelle3[[#This Row],[Züge p.S.]]</f>
        <v>0</v>
      </c>
      <c r="L108" s="27"/>
      <c r="M108" s="27"/>
    </row>
    <row r="109" spans="1:13" outlineLevel="1">
      <c r="A109" s="21">
        <v>6</v>
      </c>
      <c r="B109" s="9">
        <v>2</v>
      </c>
      <c r="C109" s="27"/>
      <c r="D109" s="54">
        <v>10056</v>
      </c>
      <c r="E109" s="30" t="s">
        <v>521</v>
      </c>
      <c r="F109" s="21">
        <v>10</v>
      </c>
      <c r="G109" s="27" t="s">
        <v>60</v>
      </c>
      <c r="H109" s="27" t="s">
        <v>61</v>
      </c>
      <c r="I109" s="3" t="e">
        <f>$C$107*6/Tabelle3[[#This Row],[Spieler]]</f>
        <v>#DIV/0!</v>
      </c>
      <c r="J109" s="7">
        <v>140</v>
      </c>
      <c r="K109" s="29">
        <f>Tabelle3[[#This Row],[Spieler]]*Tabelle3[[#This Row],[Züge p.S.]]</f>
        <v>0</v>
      </c>
      <c r="L109" s="27"/>
      <c r="M109" s="27"/>
    </row>
    <row r="110" spans="1:13" outlineLevel="1">
      <c r="A110" s="21">
        <v>6</v>
      </c>
      <c r="B110" s="9">
        <v>3</v>
      </c>
      <c r="C110" s="27"/>
      <c r="D110" s="54">
        <v>10057</v>
      </c>
      <c r="E110" s="30" t="s">
        <v>522</v>
      </c>
      <c r="F110" s="21">
        <v>1</v>
      </c>
      <c r="G110" s="27" t="s">
        <v>60</v>
      </c>
      <c r="H110" s="27" t="s">
        <v>61</v>
      </c>
      <c r="I110" s="3" t="e">
        <f>$C$107*6/Tabelle3[[#This Row],[Spieler]]</f>
        <v>#DIV/0!</v>
      </c>
      <c r="J110" s="7">
        <v>110</v>
      </c>
      <c r="K110" s="29">
        <f>Tabelle3[[#This Row],[Spieler]]*Tabelle3[[#This Row],[Züge p.S.]]</f>
        <v>0</v>
      </c>
      <c r="L110" s="27"/>
      <c r="M110" s="27"/>
    </row>
    <row r="111" spans="1:13" outlineLevel="1">
      <c r="A111" s="21">
        <v>6</v>
      </c>
      <c r="B111" s="9">
        <v>4</v>
      </c>
      <c r="C111" s="39"/>
      <c r="D111" s="51">
        <v>10058</v>
      </c>
      <c r="E111" s="30" t="s">
        <v>526</v>
      </c>
      <c r="F111" s="56">
        <v>13</v>
      </c>
      <c r="G111" s="28" t="s">
        <v>60</v>
      </c>
      <c r="H111" s="28" t="s">
        <v>61</v>
      </c>
      <c r="I111" s="3" t="e">
        <f>$C$107*6/Tabelle3[[#This Row],[Spieler]]</f>
        <v>#DIV/0!</v>
      </c>
      <c r="J111" s="25">
        <v>100</v>
      </c>
      <c r="K111" s="29">
        <f>Tabelle3[[#This Row],[Spieler]]*Tabelle3[[#This Row],[Züge p.S.]]</f>
        <v>0</v>
      </c>
      <c r="L111" s="27"/>
      <c r="M111" s="27"/>
    </row>
    <row r="112" spans="1:13" outlineLevel="1">
      <c r="A112" s="21">
        <v>6</v>
      </c>
      <c r="B112" s="9">
        <v>5</v>
      </c>
      <c r="C112" s="39"/>
      <c r="D112" s="51">
        <v>10059</v>
      </c>
      <c r="E112" s="30" t="s">
        <v>524</v>
      </c>
      <c r="F112" s="55"/>
      <c r="G112" s="27" t="s">
        <v>60</v>
      </c>
      <c r="H112" s="27" t="s">
        <v>61</v>
      </c>
      <c r="I112" s="3" t="e">
        <f>$C$107*6/Tabelle3[[#This Row],[Spieler]]</f>
        <v>#DIV/0!</v>
      </c>
      <c r="J112" s="7">
        <v>100</v>
      </c>
      <c r="K112" s="29">
        <f>Tabelle3[[#This Row],[Spieler]]*Tabelle3[[#This Row],[Züge p.S.]]</f>
        <v>0</v>
      </c>
      <c r="L112" s="27"/>
      <c r="M112" s="27"/>
    </row>
    <row r="113" spans="1:13" outlineLevel="1">
      <c r="A113" s="21">
        <v>6</v>
      </c>
      <c r="B113" s="9">
        <v>6</v>
      </c>
      <c r="C113" s="39"/>
      <c r="D113" s="54">
        <v>10053</v>
      </c>
      <c r="E113" s="30" t="s">
        <v>527</v>
      </c>
      <c r="F113" s="55">
        <v>2</v>
      </c>
      <c r="G113" s="27" t="s">
        <v>60</v>
      </c>
      <c r="H113" s="27" t="s">
        <v>61</v>
      </c>
      <c r="I113" s="3" t="e">
        <f>$C$107*6/Tabelle3[[#This Row],[Spieler]]</f>
        <v>#DIV/0!</v>
      </c>
      <c r="J113" s="7">
        <v>120</v>
      </c>
      <c r="K113" s="29">
        <f>Tabelle3[[#This Row],[Spieler]]*Tabelle3[[#This Row],[Züge p.S.]]</f>
        <v>0</v>
      </c>
      <c r="L113" s="27"/>
      <c r="M113" s="27"/>
    </row>
    <row r="114" spans="1:13" outlineLevel="1">
      <c r="A114" s="21">
        <v>6</v>
      </c>
      <c r="B114" s="9">
        <v>7</v>
      </c>
      <c r="C114" s="40"/>
      <c r="D114" s="54">
        <v>10048</v>
      </c>
      <c r="E114" s="30" t="s">
        <v>528</v>
      </c>
      <c r="F114" s="55">
        <v>3</v>
      </c>
      <c r="G114" s="27" t="s">
        <v>60</v>
      </c>
      <c r="H114" s="27" t="s">
        <v>61</v>
      </c>
      <c r="I114" s="3" t="e">
        <f>$C$107*6/Tabelle3[[#This Row],[Spieler]]</f>
        <v>#DIV/0!</v>
      </c>
      <c r="J114" s="7">
        <v>100</v>
      </c>
      <c r="K114" s="29">
        <f>Tabelle3[[#This Row],[Spieler]]*Tabelle3[[#This Row],[Züge p.S.]]</f>
        <v>0</v>
      </c>
      <c r="L114" s="27"/>
      <c r="M114" s="27"/>
    </row>
    <row r="115" spans="1:13" outlineLevel="1">
      <c r="A115" s="21">
        <v>6</v>
      </c>
      <c r="B115" s="9">
        <v>8</v>
      </c>
      <c r="C115" s="39"/>
      <c r="D115" s="54">
        <v>10039</v>
      </c>
      <c r="E115" s="30" t="s">
        <v>529</v>
      </c>
      <c r="F115" s="55">
        <v>9</v>
      </c>
      <c r="G115" s="27" t="s">
        <v>60</v>
      </c>
      <c r="H115" s="27" t="s">
        <v>61</v>
      </c>
      <c r="I115" s="3" t="e">
        <f>$C$107*6/Tabelle3[[#This Row],[Spieler]]</f>
        <v>#DIV/0!</v>
      </c>
      <c r="J115" s="7">
        <v>140</v>
      </c>
      <c r="K115" s="29">
        <f>Tabelle3[[#This Row],[Spieler]]*Tabelle3[[#This Row],[Züge p.S.]]</f>
        <v>0</v>
      </c>
      <c r="L115" s="27"/>
      <c r="M115" s="27"/>
    </row>
    <row r="116" spans="1:13" outlineLevel="1">
      <c r="A116" s="21">
        <v>6</v>
      </c>
      <c r="B116" s="9">
        <v>9</v>
      </c>
      <c r="C116" s="39"/>
      <c r="D116" s="54">
        <v>10043</v>
      </c>
      <c r="E116" s="30" t="s">
        <v>530</v>
      </c>
      <c r="F116" s="56">
        <v>11</v>
      </c>
      <c r="G116" s="28" t="s">
        <v>60</v>
      </c>
      <c r="H116" s="28" t="s">
        <v>61</v>
      </c>
      <c r="I116" s="3" t="e">
        <f>$C$107*6/Tabelle3[[#This Row],[Spieler]]</f>
        <v>#DIV/0!</v>
      </c>
      <c r="J116" s="25">
        <v>90</v>
      </c>
      <c r="K116" s="29">
        <f>Tabelle3[[#This Row],[Spieler]]*Tabelle3[[#This Row],[Züge p.S.]]</f>
        <v>0</v>
      </c>
      <c r="L116" s="27"/>
      <c r="M116" s="27"/>
    </row>
    <row r="117" spans="1:13" outlineLevel="1">
      <c r="A117" s="21">
        <v>6</v>
      </c>
      <c r="B117" s="9">
        <v>10</v>
      </c>
      <c r="C117" s="39"/>
      <c r="D117" s="54">
        <v>117</v>
      </c>
      <c r="E117" s="30" t="s">
        <v>531</v>
      </c>
      <c r="F117" s="55">
        <v>12</v>
      </c>
      <c r="G117" s="27" t="s">
        <v>60</v>
      </c>
      <c r="H117" s="27" t="s">
        <v>61</v>
      </c>
      <c r="I117" s="3" t="e">
        <f>$C$107*6/Tabelle3[[#This Row],[Spieler]]</f>
        <v>#DIV/0!</v>
      </c>
      <c r="J117" s="7">
        <v>135</v>
      </c>
      <c r="K117" s="29">
        <f>Tabelle3[[#This Row],[Spieler]]*Tabelle3[[#This Row],[Züge p.S.]]</f>
        <v>0</v>
      </c>
      <c r="L117" s="27"/>
      <c r="M117" s="27"/>
    </row>
    <row r="118" spans="1:13" outlineLevel="1">
      <c r="A118" s="21">
        <v>6</v>
      </c>
      <c r="B118" s="9">
        <v>11</v>
      </c>
      <c r="C118" s="39"/>
      <c r="D118" s="54">
        <v>9</v>
      </c>
      <c r="E118" s="30" t="s">
        <v>533</v>
      </c>
      <c r="F118" s="55">
        <v>1</v>
      </c>
      <c r="G118" s="27" t="s">
        <v>60</v>
      </c>
      <c r="H118" s="27" t="s">
        <v>61</v>
      </c>
      <c r="I118" s="3" t="e">
        <f>$C$107*6/Tabelle3[[#This Row],[Spieler]]</f>
        <v>#DIV/0!</v>
      </c>
      <c r="J118" s="7">
        <v>90</v>
      </c>
      <c r="K118" s="29">
        <f>Tabelle3[[#This Row],[Spieler]]*Tabelle3[[#This Row],[Züge p.S.]]</f>
        <v>0</v>
      </c>
      <c r="L118" s="27"/>
      <c r="M118" s="27"/>
    </row>
    <row r="119" spans="1:13" outlineLevel="1">
      <c r="A119" s="21">
        <v>6</v>
      </c>
      <c r="B119" s="9">
        <v>12</v>
      </c>
      <c r="C119" s="40"/>
      <c r="D119" s="54">
        <v>37</v>
      </c>
      <c r="E119" s="30" t="s">
        <v>534</v>
      </c>
      <c r="F119" s="55">
        <v>1</v>
      </c>
      <c r="G119" s="27" t="s">
        <v>60</v>
      </c>
      <c r="H119" s="27" t="s">
        <v>61</v>
      </c>
      <c r="I119" s="3" t="e">
        <f>$C$107*6/Tabelle3[[#This Row],[Spieler]]</f>
        <v>#DIV/0!</v>
      </c>
      <c r="J119" s="7">
        <v>115</v>
      </c>
      <c r="K119" s="29">
        <f>Tabelle3[[#This Row],[Spieler]]*Tabelle3[[#This Row],[Züge p.S.]]</f>
        <v>0</v>
      </c>
      <c r="L119" s="27"/>
      <c r="M119" s="27"/>
    </row>
    <row r="120" spans="1:13" outlineLevel="1">
      <c r="A120" s="21">
        <v>6</v>
      </c>
      <c r="B120" s="9">
        <v>13</v>
      </c>
      <c r="C120" s="39"/>
      <c r="D120" s="54">
        <v>243</v>
      </c>
      <c r="E120" s="30" t="s">
        <v>535</v>
      </c>
      <c r="F120" s="55">
        <v>6</v>
      </c>
      <c r="G120" s="27" t="s">
        <v>60</v>
      </c>
      <c r="H120" s="27" t="s">
        <v>61</v>
      </c>
      <c r="I120" s="3" t="e">
        <f>$C$107*6/Tabelle3[[#This Row],[Spieler]]</f>
        <v>#DIV/0!</v>
      </c>
      <c r="J120" s="7">
        <v>70</v>
      </c>
      <c r="K120" s="29">
        <f>Tabelle3[[#This Row],[Spieler]]*Tabelle3[[#This Row],[Züge p.S.]]</f>
        <v>0</v>
      </c>
      <c r="L120" s="27"/>
      <c r="M120" s="27"/>
    </row>
    <row r="121" spans="1:13" outlineLevel="1">
      <c r="A121" s="21">
        <v>6</v>
      </c>
      <c r="B121" s="9">
        <v>14</v>
      </c>
      <c r="C121" s="39"/>
      <c r="D121" s="54">
        <v>134</v>
      </c>
      <c r="E121" s="30" t="s">
        <v>536</v>
      </c>
      <c r="F121" s="55">
        <v>10</v>
      </c>
      <c r="G121" s="27" t="s">
        <v>60</v>
      </c>
      <c r="H121" s="27" t="s">
        <v>61</v>
      </c>
      <c r="I121" s="3" t="e">
        <f>$C$107*6/Tabelle3[[#This Row],[Spieler]]</f>
        <v>#DIV/0!</v>
      </c>
      <c r="J121" s="7">
        <v>60</v>
      </c>
      <c r="K121" s="29">
        <f>Tabelle3[[#This Row],[Spieler]]*Tabelle3[[#This Row],[Züge p.S.]]</f>
        <v>0</v>
      </c>
      <c r="L121" s="27"/>
      <c r="M121" s="27"/>
    </row>
    <row r="122" spans="1:13" outlineLevel="1">
      <c r="A122" s="21">
        <v>6</v>
      </c>
      <c r="B122" s="9">
        <v>15</v>
      </c>
      <c r="C122" s="39"/>
      <c r="D122" s="54">
        <v>41</v>
      </c>
      <c r="E122" s="30" t="s">
        <v>537</v>
      </c>
      <c r="F122" s="55">
        <v>6</v>
      </c>
      <c r="G122" s="27" t="s">
        <v>60</v>
      </c>
      <c r="H122" s="27" t="s">
        <v>61</v>
      </c>
      <c r="I122" s="3" t="e">
        <f>$C$107*6/Tabelle3[[#This Row],[Spieler]]</f>
        <v>#DIV/0!</v>
      </c>
      <c r="J122" s="7">
        <v>90</v>
      </c>
      <c r="K122" s="29">
        <f>Tabelle3[[#This Row],[Spieler]]*Tabelle3[[#This Row],[Züge p.S.]]</f>
        <v>0</v>
      </c>
      <c r="L122" s="27"/>
      <c r="M122" s="27"/>
    </row>
    <row r="123" spans="1:13" outlineLevel="1">
      <c r="A123" s="21">
        <v>6</v>
      </c>
      <c r="B123" s="9">
        <v>16</v>
      </c>
      <c r="C123" s="27"/>
      <c r="D123" s="54">
        <v>27</v>
      </c>
      <c r="E123" s="30" t="s">
        <v>538</v>
      </c>
      <c r="F123" s="55">
        <v>0</v>
      </c>
      <c r="G123" s="27" t="s">
        <v>60</v>
      </c>
      <c r="H123" s="27" t="s">
        <v>61</v>
      </c>
      <c r="I123" s="3" t="e">
        <f>$C$107*6/Tabelle3[[#This Row],[Spieler]]</f>
        <v>#DIV/0!</v>
      </c>
      <c r="J123" s="7">
        <v>50</v>
      </c>
      <c r="K123" s="29">
        <f>Tabelle3[[#This Row],[Spieler]]*Tabelle3[[#This Row],[Züge p.S.]]</f>
        <v>0</v>
      </c>
      <c r="L123" s="27"/>
      <c r="M123" s="27"/>
    </row>
    <row r="124" spans="1:13" outlineLevel="1">
      <c r="A124" s="21">
        <v>6</v>
      </c>
      <c r="B124" s="9">
        <v>17</v>
      </c>
      <c r="C124" s="27"/>
      <c r="D124" s="54">
        <v>99</v>
      </c>
      <c r="E124" s="30" t="s">
        <v>539</v>
      </c>
      <c r="F124" s="55">
        <v>32</v>
      </c>
      <c r="G124" s="27" t="s">
        <v>60</v>
      </c>
      <c r="H124" s="27" t="s">
        <v>61</v>
      </c>
      <c r="I124" s="3" t="e">
        <f>$C$107*6/Tabelle3[[#This Row],[Spieler]]</f>
        <v>#DIV/0!</v>
      </c>
      <c r="J124" s="7">
        <v>55</v>
      </c>
      <c r="K124" s="29">
        <f>Tabelle3[[#This Row],[Spieler]]*Tabelle3[[#This Row],[Züge p.S.]]</f>
        <v>0</v>
      </c>
      <c r="L124" s="27"/>
      <c r="M124" s="27"/>
    </row>
    <row r="125" spans="1:13" outlineLevel="1">
      <c r="A125" s="21">
        <v>6</v>
      </c>
      <c r="B125" s="9">
        <v>18</v>
      </c>
      <c r="C125" s="27"/>
      <c r="D125" s="54">
        <v>5</v>
      </c>
      <c r="E125" s="30" t="s">
        <v>542</v>
      </c>
      <c r="F125" s="55">
        <v>8</v>
      </c>
      <c r="G125" s="27" t="s">
        <v>60</v>
      </c>
      <c r="H125" s="27" t="s">
        <v>61</v>
      </c>
      <c r="I125" s="3" t="e">
        <f>$C$107*6/Tabelle3[[#This Row],[Spieler]]</f>
        <v>#DIV/0!</v>
      </c>
      <c r="J125" s="7">
        <v>45</v>
      </c>
      <c r="K125" s="29">
        <f>Tabelle3[[#This Row],[Spieler]]*Tabelle3[[#This Row],[Züge p.S.]]</f>
        <v>0</v>
      </c>
      <c r="L125" s="27"/>
      <c r="M125" s="27"/>
    </row>
    <row r="126" spans="1:13" outlineLevel="1">
      <c r="A126" s="21">
        <v>6</v>
      </c>
      <c r="B126" s="9">
        <v>19</v>
      </c>
      <c r="C126" s="39"/>
      <c r="D126" s="55">
        <v>18</v>
      </c>
      <c r="E126" s="30" t="s">
        <v>543</v>
      </c>
      <c r="F126" s="55">
        <v>5</v>
      </c>
      <c r="G126" s="27" t="s">
        <v>60</v>
      </c>
      <c r="H126" s="27" t="s">
        <v>61</v>
      </c>
      <c r="I126" s="3" t="e">
        <f>$C$107*6/Tabelle3[[#This Row],[Spieler]]</f>
        <v>#DIV/0!</v>
      </c>
      <c r="J126" s="7">
        <v>50</v>
      </c>
      <c r="K126" s="29">
        <f>Tabelle3[[#This Row],[Spieler]]*Tabelle3[[#This Row],[Züge p.S.]]</f>
        <v>0</v>
      </c>
      <c r="L126" s="27"/>
      <c r="M126" s="27"/>
    </row>
    <row r="127" spans="1:13" outlineLevel="1">
      <c r="A127" s="21">
        <v>6</v>
      </c>
      <c r="B127" s="9">
        <v>20</v>
      </c>
      <c r="C127" s="38"/>
      <c r="D127" s="55">
        <v>93</v>
      </c>
      <c r="E127" s="30" t="s">
        <v>544</v>
      </c>
      <c r="F127" s="55">
        <v>8</v>
      </c>
      <c r="G127" s="27" t="s">
        <v>60</v>
      </c>
      <c r="H127" s="27" t="s">
        <v>61</v>
      </c>
      <c r="I127" s="3" t="e">
        <f>$C$107*6/Tabelle3[[#This Row],[Spieler]]</f>
        <v>#DIV/0!</v>
      </c>
      <c r="J127" s="7">
        <v>75</v>
      </c>
      <c r="K127" s="29">
        <f>Tabelle3[[#This Row],[Spieler]]*Tabelle3[[#This Row],[Züge p.S.]]</f>
        <v>0</v>
      </c>
      <c r="L127" s="27"/>
      <c r="M127" s="27"/>
    </row>
    <row r="128" spans="1:13" outlineLevel="1">
      <c r="A128" s="21">
        <v>6</v>
      </c>
      <c r="B128" s="9">
        <v>21</v>
      </c>
      <c r="C128" s="38"/>
      <c r="D128" s="55">
        <v>29</v>
      </c>
      <c r="E128" s="30" t="s">
        <v>545</v>
      </c>
      <c r="F128" s="55">
        <v>7</v>
      </c>
      <c r="G128" s="27" t="s">
        <v>60</v>
      </c>
      <c r="H128" s="27" t="s">
        <v>61</v>
      </c>
      <c r="I128" s="3" t="e">
        <f>$C$107*6/Tabelle3[[#This Row],[Spieler]]</f>
        <v>#DIV/0!</v>
      </c>
      <c r="J128" s="7">
        <v>35</v>
      </c>
      <c r="K128" s="29">
        <f>Tabelle3[[#This Row],[Spieler]]*Tabelle3[[#This Row],[Züge p.S.]]</f>
        <v>0</v>
      </c>
      <c r="L128" s="27"/>
      <c r="M128" s="27"/>
    </row>
    <row r="129" spans="1:13" outlineLevel="1">
      <c r="A129" s="21">
        <v>6</v>
      </c>
      <c r="B129" s="9">
        <v>22</v>
      </c>
      <c r="C129" s="38"/>
      <c r="D129" s="55">
        <v>146</v>
      </c>
      <c r="E129" s="30" t="s">
        <v>546</v>
      </c>
      <c r="F129" s="55">
        <v>5</v>
      </c>
      <c r="G129" s="27" t="s">
        <v>60</v>
      </c>
      <c r="H129" s="27" t="s">
        <v>61</v>
      </c>
      <c r="I129" s="3" t="e">
        <f>$C$107*6/Tabelle3[[#This Row],[Spieler]]</f>
        <v>#DIV/0!</v>
      </c>
      <c r="J129" s="7">
        <v>50</v>
      </c>
      <c r="K129" s="29">
        <f>Tabelle3[[#This Row],[Spieler]]*Tabelle3[[#This Row],[Züge p.S.]]</f>
        <v>0</v>
      </c>
      <c r="L129" s="27"/>
      <c r="M129" s="27"/>
    </row>
    <row r="130" spans="1:13" outlineLevel="1">
      <c r="A130" s="21">
        <v>6</v>
      </c>
      <c r="B130" s="9">
        <v>23</v>
      </c>
      <c r="C130" s="27"/>
      <c r="D130" s="54">
        <v>158</v>
      </c>
      <c r="E130" s="30" t="s">
        <v>547</v>
      </c>
      <c r="F130" s="55">
        <v>17</v>
      </c>
      <c r="G130" s="27" t="s">
        <v>60</v>
      </c>
      <c r="H130" s="27" t="s">
        <v>61</v>
      </c>
      <c r="I130" s="3" t="e">
        <f>$C$107*6/Tabelle3[[#This Row],[Spieler]]</f>
        <v>#DIV/0!</v>
      </c>
      <c r="J130" s="7">
        <v>30</v>
      </c>
      <c r="K130" s="29">
        <f>Tabelle3[[#This Row],[Spieler]]*Tabelle3[[#This Row],[Züge p.S.]]</f>
        <v>0</v>
      </c>
      <c r="L130" s="27"/>
      <c r="M130" s="27"/>
    </row>
    <row r="131" spans="1:13" outlineLevel="1">
      <c r="A131" s="21">
        <v>6</v>
      </c>
      <c r="B131" s="9">
        <v>24</v>
      </c>
      <c r="C131" s="27"/>
      <c r="D131" s="54">
        <v>10000</v>
      </c>
      <c r="E131" s="30" t="s">
        <v>548</v>
      </c>
      <c r="F131" s="55">
        <v>3</v>
      </c>
      <c r="G131" s="27" t="s">
        <v>60</v>
      </c>
      <c r="H131" s="27" t="s">
        <v>61</v>
      </c>
      <c r="I131" s="3" t="e">
        <f>$C$107*6/Tabelle3[[#This Row],[Spieler]]</f>
        <v>#DIV/0!</v>
      </c>
      <c r="J131" s="7">
        <v>35</v>
      </c>
      <c r="K131" s="29">
        <f>Tabelle3[[#This Row],[Spieler]]*Tabelle3[[#This Row],[Züge p.S.]]</f>
        <v>0</v>
      </c>
      <c r="L131" s="27"/>
      <c r="M131" s="27"/>
    </row>
    <row r="132" spans="1:13" outlineLevel="1">
      <c r="A132" s="21">
        <v>6</v>
      </c>
      <c r="B132" s="9">
        <v>25</v>
      </c>
      <c r="C132" s="27"/>
      <c r="D132" s="54">
        <v>10023</v>
      </c>
      <c r="E132" s="30" t="s">
        <v>549</v>
      </c>
      <c r="F132" s="55">
        <v>5</v>
      </c>
      <c r="G132" s="27" t="s">
        <v>60</v>
      </c>
      <c r="H132" s="27" t="s">
        <v>61</v>
      </c>
      <c r="I132" s="3" t="e">
        <f>$C$107*6/Tabelle3[[#This Row],[Spieler]]</f>
        <v>#DIV/0!</v>
      </c>
      <c r="J132" s="7">
        <v>30</v>
      </c>
      <c r="K132" s="29">
        <f>Tabelle3[[#This Row],[Spieler]]*Tabelle3[[#This Row],[Züge p.S.]]</f>
        <v>0</v>
      </c>
      <c r="L132" s="27"/>
      <c r="M132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7"/>
  <sheetViews>
    <sheetView tabSelected="1" workbookViewId="0">
      <selection activeCell="I293" sqref="I293"/>
    </sheetView>
  </sheetViews>
  <sheetFormatPr baseColWidth="10" defaultRowHeight="15"/>
  <cols>
    <col min="1" max="1" width="23.28515625" customWidth="1"/>
    <col min="2" max="4" width="4.140625" style="42" customWidth="1"/>
    <col min="5" max="5" width="30.28515625" style="42" customWidth="1"/>
    <col min="6" max="6" width="4.28515625" style="42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2.5703125" customWidth="1"/>
    <col min="13" max="13" width="7.42578125" style="21" customWidth="1"/>
  </cols>
  <sheetData>
    <row r="1" spans="1:13">
      <c r="A1" s="8" t="s">
        <v>512</v>
      </c>
      <c r="B1" s="41" t="s">
        <v>506</v>
      </c>
      <c r="C1" s="41" t="s">
        <v>507</v>
      </c>
      <c r="D1" s="41" t="s">
        <v>508</v>
      </c>
      <c r="E1" s="41" t="s">
        <v>517</v>
      </c>
      <c r="F1" s="41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541</v>
      </c>
      <c r="M1" s="53" t="s">
        <v>58</v>
      </c>
    </row>
    <row r="2" spans="1:13" hidden="1">
      <c r="A2" t="s">
        <v>505</v>
      </c>
      <c r="B2" s="42">
        <f>FIND(B$1,$A2)</f>
        <v>14</v>
      </c>
      <c r="C2" s="42">
        <f t="shared" ref="C2:F17" si="0">FIND(C$1,$A2)</f>
        <v>16</v>
      </c>
      <c r="D2" s="42">
        <f t="shared" si="0"/>
        <v>24</v>
      </c>
      <c r="E2" s="42">
        <f t="shared" ref="E2:E65" si="1">FIND("@",SUBSTITUTE($A2,E$1,"@",LEN($A2)-LEN(SUBSTITUTE($A2,E$1,""))),1)</f>
        <v>36</v>
      </c>
      <c r="F2" s="42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1">
        <f>COUNTIF(Strecken!D:D,H2)</f>
        <v>0</v>
      </c>
      <c r="L2" s="21"/>
    </row>
    <row r="3" spans="1:13" hidden="1">
      <c r="A3" t="s">
        <v>224</v>
      </c>
      <c r="B3" s="42">
        <f t="shared" ref="B3:F34" si="3">FIND(B$1,$A3)</f>
        <v>14</v>
      </c>
      <c r="C3" s="42">
        <f t="shared" si="0"/>
        <v>16</v>
      </c>
      <c r="D3" s="42">
        <f t="shared" si="0"/>
        <v>24</v>
      </c>
      <c r="E3" s="42">
        <f t="shared" si="1"/>
        <v>37</v>
      </c>
      <c r="F3" s="42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1">
        <f>COUNTIF(Strecken!D:D,H3)</f>
        <v>0</v>
      </c>
      <c r="L3" s="21"/>
    </row>
    <row r="4" spans="1:13" hidden="1">
      <c r="A4" t="s">
        <v>225</v>
      </c>
      <c r="B4" s="42">
        <f t="shared" si="3"/>
        <v>14</v>
      </c>
      <c r="C4" s="42">
        <f t="shared" si="0"/>
        <v>16</v>
      </c>
      <c r="D4" s="42">
        <f t="shared" si="0"/>
        <v>24</v>
      </c>
      <c r="E4" s="42">
        <f t="shared" si="1"/>
        <v>37</v>
      </c>
      <c r="F4" s="42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1">
        <f>COUNTIF(Strecken!D:D,H4)</f>
        <v>0</v>
      </c>
      <c r="L4" s="21"/>
    </row>
    <row r="5" spans="1:13" hidden="1">
      <c r="A5" t="s">
        <v>226</v>
      </c>
      <c r="B5" s="42">
        <f t="shared" si="3"/>
        <v>14</v>
      </c>
      <c r="C5" s="42">
        <f t="shared" si="0"/>
        <v>16</v>
      </c>
      <c r="D5" s="42">
        <f t="shared" si="0"/>
        <v>24</v>
      </c>
      <c r="E5" s="42">
        <f t="shared" si="1"/>
        <v>38</v>
      </c>
      <c r="F5" s="42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1">
        <f>COUNTIF(Strecken!D:D,H5)</f>
        <v>0</v>
      </c>
      <c r="L5" s="21"/>
    </row>
    <row r="6" spans="1:13">
      <c r="A6" t="s">
        <v>227</v>
      </c>
      <c r="B6" s="42">
        <f t="shared" si="3"/>
        <v>14</v>
      </c>
      <c r="C6" s="42">
        <f t="shared" si="0"/>
        <v>16</v>
      </c>
      <c r="D6" s="42">
        <f t="shared" si="0"/>
        <v>24</v>
      </c>
      <c r="E6" s="42">
        <f t="shared" si="1"/>
        <v>38</v>
      </c>
      <c r="F6" s="42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1">
        <f>COUNTIF(Strecken!D:D,H6)</f>
        <v>1</v>
      </c>
      <c r="L6" s="21" t="s">
        <v>515</v>
      </c>
      <c r="M6" s="21">
        <v>8</v>
      </c>
    </row>
    <row r="7" spans="1:13" hidden="1">
      <c r="A7" t="s">
        <v>228</v>
      </c>
      <c r="B7" s="42">
        <f t="shared" si="3"/>
        <v>14</v>
      </c>
      <c r="C7" s="42">
        <f t="shared" si="0"/>
        <v>16</v>
      </c>
      <c r="D7" s="42">
        <f t="shared" si="0"/>
        <v>24</v>
      </c>
      <c r="E7" s="42">
        <f t="shared" si="1"/>
        <v>38</v>
      </c>
      <c r="F7" s="42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1">
        <f>COUNTIF(Strecken!D:D,H7)</f>
        <v>0</v>
      </c>
      <c r="L7" s="21"/>
    </row>
    <row r="8" spans="1:13" hidden="1">
      <c r="A8" t="s">
        <v>229</v>
      </c>
      <c r="B8" s="42">
        <f t="shared" si="3"/>
        <v>14</v>
      </c>
      <c r="C8" s="42">
        <f t="shared" si="0"/>
        <v>16</v>
      </c>
      <c r="D8" s="42">
        <f t="shared" si="0"/>
        <v>24</v>
      </c>
      <c r="E8" s="42">
        <f t="shared" si="1"/>
        <v>38</v>
      </c>
      <c r="F8" s="42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1">
        <f>COUNTIF(Strecken!D:D,H8)</f>
        <v>0</v>
      </c>
      <c r="L8" s="21"/>
    </row>
    <row r="9" spans="1:13" hidden="1">
      <c r="A9" t="s">
        <v>230</v>
      </c>
      <c r="B9" s="42">
        <f t="shared" si="3"/>
        <v>14</v>
      </c>
      <c r="C9" s="42">
        <f t="shared" si="0"/>
        <v>16</v>
      </c>
      <c r="D9" s="42">
        <f t="shared" si="0"/>
        <v>24</v>
      </c>
      <c r="E9" s="42">
        <f t="shared" si="1"/>
        <v>39</v>
      </c>
      <c r="F9" s="42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1">
        <f>COUNTIF(Strecken!D:D,H9)</f>
        <v>0</v>
      </c>
      <c r="L9" s="21"/>
    </row>
    <row r="10" spans="1:13">
      <c r="A10" t="s">
        <v>231</v>
      </c>
      <c r="B10" s="42">
        <f t="shared" si="3"/>
        <v>14</v>
      </c>
      <c r="C10" s="42">
        <f t="shared" si="0"/>
        <v>16</v>
      </c>
      <c r="D10" s="42">
        <f t="shared" si="0"/>
        <v>24</v>
      </c>
      <c r="E10" s="42">
        <f t="shared" si="1"/>
        <v>40</v>
      </c>
      <c r="F10" s="42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1">
        <f>COUNTIF(Strecken!D:D,H10)</f>
        <v>1</v>
      </c>
      <c r="L10" s="21" t="s">
        <v>515</v>
      </c>
      <c r="M10" s="21">
        <v>1</v>
      </c>
    </row>
    <row r="11" spans="1:13" hidden="1">
      <c r="A11" t="s">
        <v>232</v>
      </c>
      <c r="B11" s="42">
        <f t="shared" si="3"/>
        <v>14</v>
      </c>
      <c r="C11" s="42">
        <f t="shared" si="0"/>
        <v>17</v>
      </c>
      <c r="D11" s="42">
        <f t="shared" si="0"/>
        <v>26</v>
      </c>
      <c r="E11" s="42">
        <f t="shared" si="1"/>
        <v>76</v>
      </c>
      <c r="F11" s="42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1">
        <f>COUNTIF(Strecken!D:D,H11)</f>
        <v>0</v>
      </c>
      <c r="L11" s="21"/>
    </row>
    <row r="12" spans="1:13" hidden="1">
      <c r="A12" t="s">
        <v>233</v>
      </c>
      <c r="B12" s="42">
        <f t="shared" si="3"/>
        <v>14</v>
      </c>
      <c r="C12" s="42">
        <f t="shared" si="0"/>
        <v>17</v>
      </c>
      <c r="D12" s="42">
        <f t="shared" si="0"/>
        <v>26</v>
      </c>
      <c r="E12" s="42">
        <f t="shared" si="1"/>
        <v>40</v>
      </c>
      <c r="F12" s="42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1">
        <f>COUNTIF(Strecken!D:D,H12)</f>
        <v>0</v>
      </c>
      <c r="L12" s="21"/>
    </row>
    <row r="13" spans="1:13" hidden="1">
      <c r="A13" t="s">
        <v>234</v>
      </c>
      <c r="B13" s="42">
        <f t="shared" si="3"/>
        <v>14</v>
      </c>
      <c r="C13" s="42">
        <f t="shared" si="0"/>
        <v>17</v>
      </c>
      <c r="D13" s="42">
        <f t="shared" si="0"/>
        <v>26</v>
      </c>
      <c r="E13" s="42">
        <f t="shared" si="1"/>
        <v>49</v>
      </c>
      <c r="F13" s="42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1">
        <f>COUNTIF(Strecken!D:D,H13)</f>
        <v>0</v>
      </c>
      <c r="L13" s="21" t="s">
        <v>523</v>
      </c>
      <c r="M13" s="21" t="s">
        <v>540</v>
      </c>
    </row>
    <row r="14" spans="1:13" hidden="1">
      <c r="A14" t="s">
        <v>235</v>
      </c>
      <c r="B14" s="42">
        <f t="shared" si="3"/>
        <v>14</v>
      </c>
      <c r="C14" s="42">
        <f t="shared" si="0"/>
        <v>17</v>
      </c>
      <c r="D14" s="42">
        <f t="shared" si="0"/>
        <v>26</v>
      </c>
      <c r="E14" s="42">
        <f t="shared" si="1"/>
        <v>40</v>
      </c>
      <c r="F14" s="42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1">
        <f>COUNTIF(Strecken!D:D,H14)</f>
        <v>0</v>
      </c>
      <c r="L14" s="21" t="s">
        <v>523</v>
      </c>
      <c r="M14" s="21" t="s">
        <v>540</v>
      </c>
    </row>
    <row r="15" spans="1:13" hidden="1">
      <c r="A15" t="s">
        <v>236</v>
      </c>
      <c r="B15" s="42">
        <f t="shared" si="3"/>
        <v>14</v>
      </c>
      <c r="C15" s="42">
        <f t="shared" si="0"/>
        <v>17</v>
      </c>
      <c r="D15" s="42">
        <f t="shared" si="0"/>
        <v>26</v>
      </c>
      <c r="E15" s="42">
        <f t="shared" si="1"/>
        <v>40</v>
      </c>
      <c r="F15" s="42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1">
        <f>COUNTIF(Strecken!D:D,H15)</f>
        <v>0</v>
      </c>
      <c r="L15" s="21"/>
    </row>
    <row r="16" spans="1:13" hidden="1">
      <c r="A16" t="s">
        <v>237</v>
      </c>
      <c r="B16" s="42">
        <f t="shared" si="3"/>
        <v>14</v>
      </c>
      <c r="C16" s="42">
        <f t="shared" si="0"/>
        <v>17</v>
      </c>
      <c r="D16" s="42">
        <f t="shared" si="0"/>
        <v>26</v>
      </c>
      <c r="E16" s="42">
        <f t="shared" si="1"/>
        <v>45</v>
      </c>
      <c r="F16" s="42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1">
        <f>COUNTIF(Strecken!D:D,H16)</f>
        <v>0</v>
      </c>
      <c r="L16" s="21"/>
    </row>
    <row r="17" spans="1:13" hidden="1">
      <c r="A17" t="s">
        <v>238</v>
      </c>
      <c r="B17" s="42">
        <f t="shared" si="3"/>
        <v>14</v>
      </c>
      <c r="C17" s="42">
        <f t="shared" si="0"/>
        <v>17</v>
      </c>
      <c r="D17" s="42">
        <f t="shared" si="0"/>
        <v>26</v>
      </c>
      <c r="E17" s="42">
        <f t="shared" si="1"/>
        <v>40</v>
      </c>
      <c r="F17" s="42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1">
        <f>COUNTIF(Strecken!D:D,H17)</f>
        <v>0</v>
      </c>
      <c r="L17" s="21"/>
    </row>
    <row r="18" spans="1:13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COUNTIF(Strecken!D:D,H18)</f>
        <v>1</v>
      </c>
    </row>
    <row r="19" spans="1:13">
      <c r="A19" t="s">
        <v>240</v>
      </c>
      <c r="B19" s="42">
        <f t="shared" si="3"/>
        <v>14</v>
      </c>
      <c r="C19" s="42">
        <f t="shared" si="3"/>
        <v>17</v>
      </c>
      <c r="D19" s="42">
        <f t="shared" si="3"/>
        <v>26</v>
      </c>
      <c r="E19" s="42">
        <f t="shared" si="1"/>
        <v>37</v>
      </c>
      <c r="F19" s="42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1">
        <f>COUNTIF(Strecken!D:D,H19)</f>
        <v>1</v>
      </c>
      <c r="L19" s="21" t="s">
        <v>515</v>
      </c>
      <c r="M19" s="21">
        <v>5</v>
      </c>
    </row>
    <row r="20" spans="1:13" hidden="1">
      <c r="A20" t="s">
        <v>241</v>
      </c>
      <c r="B20" s="42">
        <f t="shared" si="3"/>
        <v>14</v>
      </c>
      <c r="C20" s="42">
        <f t="shared" si="3"/>
        <v>17</v>
      </c>
      <c r="D20" s="42">
        <f t="shared" si="3"/>
        <v>26</v>
      </c>
      <c r="E20" s="42">
        <f t="shared" si="1"/>
        <v>37</v>
      </c>
      <c r="F20" s="42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1">
        <f>COUNTIF(Strecken!D:D,H20)</f>
        <v>0</v>
      </c>
      <c r="L20" s="21"/>
    </row>
    <row r="21" spans="1:13" hidden="1">
      <c r="A21" t="s">
        <v>242</v>
      </c>
      <c r="B21" s="42">
        <f t="shared" si="3"/>
        <v>14</v>
      </c>
      <c r="C21" s="42">
        <f t="shared" si="3"/>
        <v>17</v>
      </c>
      <c r="D21" s="42">
        <f t="shared" si="3"/>
        <v>26</v>
      </c>
      <c r="E21" s="42">
        <f t="shared" si="1"/>
        <v>37</v>
      </c>
      <c r="F21" s="42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1">
        <f>COUNTIF(Strecken!D:D,H21)</f>
        <v>0</v>
      </c>
      <c r="L21" s="21"/>
    </row>
    <row r="22" spans="1:13" hidden="1">
      <c r="A22" t="s">
        <v>243</v>
      </c>
      <c r="B22" s="42">
        <f t="shared" si="3"/>
        <v>14</v>
      </c>
      <c r="C22" s="42">
        <f t="shared" si="3"/>
        <v>17</v>
      </c>
      <c r="D22" s="42">
        <f t="shared" si="3"/>
        <v>26</v>
      </c>
      <c r="E22" s="42">
        <f t="shared" si="1"/>
        <v>40</v>
      </c>
      <c r="F22" s="42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1">
        <f>COUNTIF(Strecken!D:D,H22)</f>
        <v>0</v>
      </c>
      <c r="L22" s="21"/>
    </row>
    <row r="23" spans="1:13" hidden="1">
      <c r="A23" t="s">
        <v>244</v>
      </c>
      <c r="B23" s="42">
        <f t="shared" si="3"/>
        <v>14</v>
      </c>
      <c r="C23" s="42">
        <f t="shared" si="3"/>
        <v>17</v>
      </c>
      <c r="D23" s="42">
        <f t="shared" si="3"/>
        <v>26</v>
      </c>
      <c r="E23" s="42">
        <f t="shared" si="1"/>
        <v>40</v>
      </c>
      <c r="F23" s="42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1">
        <f>COUNTIF(Strecken!D:D,H23)</f>
        <v>0</v>
      </c>
      <c r="L23" s="21" t="s">
        <v>523</v>
      </c>
      <c r="M23" s="21" t="s">
        <v>540</v>
      </c>
    </row>
    <row r="24" spans="1:13" hidden="1">
      <c r="A24" t="s">
        <v>245</v>
      </c>
      <c r="B24" s="42">
        <f t="shared" si="3"/>
        <v>14</v>
      </c>
      <c r="C24" s="42">
        <f t="shared" si="3"/>
        <v>17</v>
      </c>
      <c r="D24" s="42">
        <f t="shared" si="3"/>
        <v>26</v>
      </c>
      <c r="E24" s="42">
        <f t="shared" si="1"/>
        <v>49</v>
      </c>
      <c r="F24" s="42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1">
        <f>COUNTIF(Strecken!D:D,H24)</f>
        <v>0</v>
      </c>
      <c r="L24" s="21"/>
    </row>
    <row r="25" spans="1:13" hidden="1">
      <c r="A25" t="s">
        <v>246</v>
      </c>
      <c r="B25" s="42">
        <f t="shared" si="3"/>
        <v>14</v>
      </c>
      <c r="C25" s="42">
        <f t="shared" si="3"/>
        <v>17</v>
      </c>
      <c r="D25" s="42">
        <f t="shared" si="3"/>
        <v>26</v>
      </c>
      <c r="E25" s="42">
        <f t="shared" si="1"/>
        <v>38</v>
      </c>
      <c r="F25" s="42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1">
        <f>COUNTIF(Strecken!D:D,H25)</f>
        <v>0</v>
      </c>
      <c r="L25" s="21"/>
    </row>
    <row r="26" spans="1:13" hidden="1">
      <c r="A26" t="s">
        <v>247</v>
      </c>
      <c r="B26" s="42">
        <f t="shared" si="3"/>
        <v>14</v>
      </c>
      <c r="C26" s="42">
        <f t="shared" si="3"/>
        <v>17</v>
      </c>
      <c r="D26" s="42">
        <f t="shared" si="3"/>
        <v>26</v>
      </c>
      <c r="E26" s="42">
        <f t="shared" si="1"/>
        <v>37</v>
      </c>
      <c r="F26" s="42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1">
        <f>COUNTIF(Strecken!D:D,H26)</f>
        <v>0</v>
      </c>
      <c r="L26" s="21" t="s">
        <v>523</v>
      </c>
      <c r="M26" s="21" t="s">
        <v>540</v>
      </c>
    </row>
    <row r="27" spans="1:13">
      <c r="A27" t="s">
        <v>248</v>
      </c>
      <c r="B27" s="42">
        <f t="shared" si="3"/>
        <v>14</v>
      </c>
      <c r="C27" s="42">
        <f t="shared" si="3"/>
        <v>17</v>
      </c>
      <c r="D27" s="42">
        <f t="shared" si="3"/>
        <v>26</v>
      </c>
      <c r="E27" s="42">
        <f t="shared" si="1"/>
        <v>42</v>
      </c>
      <c r="F27" s="42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1">
        <f>COUNTIF(Strecken!D:D,H27)</f>
        <v>1</v>
      </c>
      <c r="L27" s="21" t="s">
        <v>515</v>
      </c>
      <c r="M27" s="21">
        <v>0</v>
      </c>
    </row>
    <row r="28" spans="1:13" hidden="1">
      <c r="A28" t="s">
        <v>249</v>
      </c>
      <c r="B28" s="42">
        <f t="shared" si="3"/>
        <v>14</v>
      </c>
      <c r="C28" s="42">
        <f t="shared" si="3"/>
        <v>17</v>
      </c>
      <c r="D28" s="42">
        <f t="shared" si="3"/>
        <v>26</v>
      </c>
      <c r="E28" s="42">
        <f t="shared" si="1"/>
        <v>37</v>
      </c>
      <c r="F28" s="42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1">
        <f>COUNTIF(Strecken!D:D,H28)</f>
        <v>0</v>
      </c>
      <c r="L28" s="21" t="s">
        <v>523</v>
      </c>
      <c r="M28" s="21">
        <v>4</v>
      </c>
    </row>
    <row r="29" spans="1:13">
      <c r="A29" t="s">
        <v>250</v>
      </c>
      <c r="B29" s="42">
        <f t="shared" si="3"/>
        <v>14</v>
      </c>
      <c r="C29" s="42">
        <f t="shared" si="3"/>
        <v>17</v>
      </c>
      <c r="D29" s="42">
        <f t="shared" si="3"/>
        <v>26</v>
      </c>
      <c r="E29" s="42">
        <f t="shared" si="1"/>
        <v>42</v>
      </c>
      <c r="F29" s="42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1">
        <f>COUNTIF(Strecken!D:D,H29)</f>
        <v>1</v>
      </c>
      <c r="L29" s="21" t="s">
        <v>515</v>
      </c>
      <c r="M29" s="21">
        <v>7</v>
      </c>
    </row>
    <row r="30" spans="1:13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COUNTIF(Strecken!D:D,H30)</f>
        <v>1</v>
      </c>
    </row>
    <row r="31" spans="1:13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COUNTIF(Strecken!D:D,H31)</f>
        <v>1</v>
      </c>
    </row>
    <row r="32" spans="1:13" hidden="1">
      <c r="A32" t="s">
        <v>253</v>
      </c>
      <c r="B32" s="42">
        <f t="shared" si="3"/>
        <v>14</v>
      </c>
      <c r="C32" s="42">
        <f t="shared" si="3"/>
        <v>17</v>
      </c>
      <c r="D32" s="42">
        <f t="shared" si="3"/>
        <v>26</v>
      </c>
      <c r="E32" s="42">
        <f t="shared" si="1"/>
        <v>37</v>
      </c>
      <c r="F32" s="42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1">
        <f>COUNTIF(Strecken!D:D,H32)</f>
        <v>0</v>
      </c>
      <c r="L32" s="21" t="s">
        <v>523</v>
      </c>
      <c r="M32" s="21" t="s">
        <v>540</v>
      </c>
    </row>
    <row r="33" spans="1:13" hidden="1">
      <c r="A33" t="s">
        <v>254</v>
      </c>
      <c r="B33" s="42">
        <f t="shared" si="3"/>
        <v>14</v>
      </c>
      <c r="C33" s="42">
        <f t="shared" si="3"/>
        <v>17</v>
      </c>
      <c r="D33" s="42">
        <f t="shared" si="3"/>
        <v>26</v>
      </c>
      <c r="E33" s="42">
        <f t="shared" si="1"/>
        <v>43</v>
      </c>
      <c r="F33" s="42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43" t="s">
        <v>506</v>
      </c>
      <c r="L33" s="21"/>
    </row>
    <row r="34" spans="1:13">
      <c r="A34" t="s">
        <v>255</v>
      </c>
      <c r="B34" s="42">
        <f t="shared" si="3"/>
        <v>14</v>
      </c>
      <c r="C34" s="42">
        <f t="shared" si="3"/>
        <v>17</v>
      </c>
      <c r="D34" s="42">
        <f t="shared" si="3"/>
        <v>26</v>
      </c>
      <c r="E34" s="42">
        <f t="shared" si="1"/>
        <v>40</v>
      </c>
      <c r="F34" s="42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1">
        <f>COUNTIF(Strecken!D:D,H34)</f>
        <v>1</v>
      </c>
      <c r="L34" s="21" t="s">
        <v>515</v>
      </c>
      <c r="M34" s="21">
        <v>1</v>
      </c>
    </row>
    <row r="35" spans="1:13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COUNTIF(Strecken!D:D,H35)</f>
        <v>1</v>
      </c>
    </row>
    <row r="36" spans="1:13" hidden="1">
      <c r="A36" t="s">
        <v>257</v>
      </c>
      <c r="B36" s="42">
        <f t="shared" si="8"/>
        <v>14</v>
      </c>
      <c r="C36" s="42">
        <f t="shared" si="8"/>
        <v>17</v>
      </c>
      <c r="D36" s="42">
        <f t="shared" si="8"/>
        <v>26</v>
      </c>
      <c r="E36" s="42">
        <f t="shared" si="1"/>
        <v>37</v>
      </c>
      <c r="F36" s="42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1">
        <f>COUNTIF(Strecken!D:D,H36)</f>
        <v>0</v>
      </c>
      <c r="L36" s="21"/>
    </row>
    <row r="37" spans="1:13">
      <c r="A37" t="s">
        <v>258</v>
      </c>
      <c r="B37" s="42">
        <f t="shared" si="8"/>
        <v>14</v>
      </c>
      <c r="C37" s="42">
        <f t="shared" si="8"/>
        <v>17</v>
      </c>
      <c r="D37" s="42">
        <f t="shared" si="8"/>
        <v>26</v>
      </c>
      <c r="E37" s="42">
        <f t="shared" si="1"/>
        <v>38</v>
      </c>
      <c r="F37" s="42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1">
        <f>COUNTIF(Strecken!D:D,H37)</f>
        <v>1</v>
      </c>
      <c r="L37" s="21" t="s">
        <v>515</v>
      </c>
      <c r="M37" s="21">
        <v>6</v>
      </c>
    </row>
    <row r="38" spans="1:13" hidden="1">
      <c r="A38" t="s">
        <v>259</v>
      </c>
      <c r="B38" s="42">
        <f t="shared" si="8"/>
        <v>14</v>
      </c>
      <c r="C38" s="42">
        <f t="shared" si="8"/>
        <v>17</v>
      </c>
      <c r="D38" s="42">
        <f t="shared" si="8"/>
        <v>26</v>
      </c>
      <c r="E38" s="42">
        <f t="shared" si="1"/>
        <v>38</v>
      </c>
      <c r="F38" s="42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1">
        <f>COUNTIF(Strecken!D:D,H38)</f>
        <v>0</v>
      </c>
      <c r="L38" s="21"/>
    </row>
    <row r="39" spans="1:13" hidden="1">
      <c r="A39" t="s">
        <v>260</v>
      </c>
      <c r="B39" s="42">
        <f t="shared" si="8"/>
        <v>14</v>
      </c>
      <c r="C39" s="42">
        <f t="shared" si="8"/>
        <v>17</v>
      </c>
      <c r="D39" s="42">
        <f t="shared" si="8"/>
        <v>26</v>
      </c>
      <c r="E39" s="42">
        <f t="shared" si="1"/>
        <v>35</v>
      </c>
      <c r="F39" s="42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1">
        <f>COUNTIF(Strecken!D:D,H39)</f>
        <v>0</v>
      </c>
      <c r="L39" s="21"/>
    </row>
    <row r="40" spans="1:13" hidden="1">
      <c r="A40" t="s">
        <v>261</v>
      </c>
      <c r="B40" s="42">
        <f t="shared" si="8"/>
        <v>14</v>
      </c>
      <c r="C40" s="42">
        <f t="shared" si="8"/>
        <v>17</v>
      </c>
      <c r="D40" s="42">
        <f t="shared" si="8"/>
        <v>26</v>
      </c>
      <c r="E40" s="42">
        <f t="shared" si="1"/>
        <v>32</v>
      </c>
      <c r="F40" s="42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1">
        <f>COUNTIF(Strecken!D:D,H40)</f>
        <v>0</v>
      </c>
      <c r="L40" s="21" t="s">
        <v>523</v>
      </c>
      <c r="M40" s="21">
        <v>1</v>
      </c>
    </row>
    <row r="41" spans="1:13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COUNTIF(Strecken!D:D,H41)</f>
        <v>1</v>
      </c>
    </row>
    <row r="42" spans="1:13" hidden="1">
      <c r="A42" t="s">
        <v>263</v>
      </c>
      <c r="B42" s="42">
        <f t="shared" si="8"/>
        <v>14</v>
      </c>
      <c r="C42" s="42">
        <f t="shared" si="8"/>
        <v>17</v>
      </c>
      <c r="D42" s="42">
        <f t="shared" si="8"/>
        <v>26</v>
      </c>
      <c r="E42" s="42">
        <f t="shared" si="1"/>
        <v>48</v>
      </c>
      <c r="F42" s="42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1">
        <f>COUNTIF(Strecken!D:D,H42)</f>
        <v>0</v>
      </c>
      <c r="L42" s="21"/>
    </row>
    <row r="43" spans="1:13" hidden="1">
      <c r="A43" t="s">
        <v>264</v>
      </c>
      <c r="B43" s="42">
        <f t="shared" si="8"/>
        <v>14</v>
      </c>
      <c r="C43" s="42">
        <f t="shared" si="8"/>
        <v>17</v>
      </c>
      <c r="D43" s="42">
        <f t="shared" si="8"/>
        <v>26</v>
      </c>
      <c r="E43" s="42">
        <f t="shared" si="1"/>
        <v>37</v>
      </c>
      <c r="F43" s="42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1">
        <f>COUNTIF(Strecken!D:D,H43)</f>
        <v>0</v>
      </c>
      <c r="L43" s="21"/>
    </row>
    <row r="44" spans="1:13" hidden="1">
      <c r="A44" t="s">
        <v>265</v>
      </c>
      <c r="B44" s="42">
        <f t="shared" si="8"/>
        <v>14</v>
      </c>
      <c r="C44" s="42">
        <f t="shared" si="8"/>
        <v>17</v>
      </c>
      <c r="D44" s="42">
        <f t="shared" si="8"/>
        <v>26</v>
      </c>
      <c r="E44" s="42">
        <f t="shared" si="1"/>
        <v>40</v>
      </c>
      <c r="F44" s="42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1">
        <f>COUNTIF(Strecken!D:D,H44)</f>
        <v>0</v>
      </c>
      <c r="L44" s="21" t="s">
        <v>523</v>
      </c>
      <c r="M44" s="21" t="s">
        <v>540</v>
      </c>
    </row>
    <row r="45" spans="1:13" hidden="1">
      <c r="A45" t="s">
        <v>266</v>
      </c>
      <c r="B45" s="42">
        <f t="shared" si="8"/>
        <v>14</v>
      </c>
      <c r="C45" s="42">
        <f t="shared" si="8"/>
        <v>17</v>
      </c>
      <c r="D45" s="42">
        <f t="shared" si="8"/>
        <v>26</v>
      </c>
      <c r="E45" s="42">
        <f t="shared" si="1"/>
        <v>44</v>
      </c>
      <c r="F45" s="42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1">
        <f>COUNTIF(Strecken!D:D,H45)</f>
        <v>0</v>
      </c>
      <c r="L45" s="21"/>
    </row>
    <row r="46" spans="1:13" hidden="1">
      <c r="A46" t="s">
        <v>267</v>
      </c>
      <c r="B46" s="42">
        <f t="shared" si="8"/>
        <v>14</v>
      </c>
      <c r="C46" s="42">
        <f t="shared" si="8"/>
        <v>17</v>
      </c>
      <c r="D46" s="42">
        <f t="shared" si="8"/>
        <v>26</v>
      </c>
      <c r="E46" s="42">
        <f t="shared" si="1"/>
        <v>42</v>
      </c>
      <c r="F46" s="42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1">
        <f>COUNTIF(Strecken!D:D,H46)</f>
        <v>0</v>
      </c>
      <c r="L46" s="21"/>
    </row>
    <row r="47" spans="1:13" hidden="1">
      <c r="A47" t="s">
        <v>268</v>
      </c>
      <c r="B47" s="42">
        <f t="shared" si="8"/>
        <v>14</v>
      </c>
      <c r="C47" s="42">
        <f t="shared" si="8"/>
        <v>17</v>
      </c>
      <c r="D47" s="42">
        <f t="shared" si="8"/>
        <v>26</v>
      </c>
      <c r="E47" s="42">
        <f t="shared" si="1"/>
        <v>47</v>
      </c>
      <c r="F47" s="42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1">
        <f>COUNTIF(Strecken!D:D,H47)</f>
        <v>0</v>
      </c>
      <c r="L47" s="21"/>
    </row>
    <row r="48" spans="1:13" hidden="1">
      <c r="A48" t="s">
        <v>269</v>
      </c>
      <c r="B48" s="42">
        <f t="shared" si="8"/>
        <v>14</v>
      </c>
      <c r="C48" s="42">
        <f t="shared" si="8"/>
        <v>17</v>
      </c>
      <c r="D48" s="42">
        <f t="shared" si="8"/>
        <v>26</v>
      </c>
      <c r="E48" s="42">
        <f t="shared" si="1"/>
        <v>38</v>
      </c>
      <c r="F48" s="42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1">
        <f>COUNTIF(Strecken!D:D,H48)</f>
        <v>0</v>
      </c>
      <c r="L48" s="21"/>
    </row>
    <row r="49" spans="1:12" hidden="1">
      <c r="A49" t="s">
        <v>270</v>
      </c>
      <c r="B49" s="42">
        <f t="shared" si="8"/>
        <v>14</v>
      </c>
      <c r="C49" s="42">
        <f t="shared" si="8"/>
        <v>17</v>
      </c>
      <c r="D49" s="42">
        <f t="shared" si="8"/>
        <v>26</v>
      </c>
      <c r="E49" s="42">
        <f t="shared" si="1"/>
        <v>39</v>
      </c>
      <c r="F49" s="42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1">
        <f>COUNTIF(Strecken!D:D,H49)</f>
        <v>0</v>
      </c>
      <c r="L49" s="21"/>
    </row>
    <row r="50" spans="1:12" hidden="1">
      <c r="A50" t="s">
        <v>271</v>
      </c>
      <c r="B50" s="42">
        <f t="shared" si="8"/>
        <v>14</v>
      </c>
      <c r="C50" s="42">
        <f t="shared" si="8"/>
        <v>17</v>
      </c>
      <c r="D50" s="42">
        <f t="shared" si="8"/>
        <v>26</v>
      </c>
      <c r="E50" s="42">
        <f t="shared" si="1"/>
        <v>34</v>
      </c>
      <c r="F50" s="42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1">
        <f>COUNTIF(Strecken!D:D,H50)</f>
        <v>0</v>
      </c>
      <c r="L50" s="21"/>
    </row>
    <row r="51" spans="1:12" hidden="1">
      <c r="A51" t="s">
        <v>272</v>
      </c>
      <c r="B51" s="42">
        <f t="shared" si="8"/>
        <v>14</v>
      </c>
      <c r="C51" s="42">
        <f t="shared" si="8"/>
        <v>17</v>
      </c>
      <c r="D51" s="42">
        <f t="shared" si="8"/>
        <v>26</v>
      </c>
      <c r="E51" s="42">
        <f t="shared" si="1"/>
        <v>44</v>
      </c>
      <c r="F51" s="42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1">
        <f>COUNTIF(Strecken!D:D,H51)</f>
        <v>0</v>
      </c>
      <c r="L51" s="21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COUNTIF(Strecken!D:D,H52)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COUNTIF(Strecken!D:D,H53)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COUNTIF(Strecken!D:D,H54)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COUNTIF(Strecken!D:D,H55)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COUNTIF(Strecken!D:D,H56)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COUNTIF(Strecken!D:D,H57)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COUNTIF(Strecken!D:D,H58)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COUNTIF(Strecken!D:D,H59)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COUNTIF(Strecken!D:D,H60)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COUNTIF(Strecken!D:D,H61)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COUNTIF(Strecken!D:D,H62)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COUNTIF(Strecken!D:D,H63)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COUNTIF(Strecken!D:D,H64)</f>
        <v>1</v>
      </c>
    </row>
    <row r="65" spans="1:13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COUNTIF(Strecken!D:D,H65)</f>
        <v>1</v>
      </c>
    </row>
    <row r="66" spans="1:13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COUNTIF(Strecken!D:D,H66)</f>
        <v>1</v>
      </c>
    </row>
    <row r="67" spans="1:13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COUNTIF(Strecken!D:D,H67)</f>
        <v>1</v>
      </c>
    </row>
    <row r="68" spans="1:13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COUNTIF(Strecken!D:D,H68)</f>
        <v>1</v>
      </c>
    </row>
    <row r="69" spans="1:13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COUNTIF(Strecken!D:D,H69)</f>
        <v>1</v>
      </c>
    </row>
    <row r="70" spans="1:13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COUNTIF(Strecken!D:D,H70)</f>
        <v>1</v>
      </c>
    </row>
    <row r="71" spans="1:13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COUNTIF(Strecken!D:D,H71)</f>
        <v>1</v>
      </c>
    </row>
    <row r="72" spans="1:13" hidden="1">
      <c r="A72" t="s">
        <v>293</v>
      </c>
      <c r="B72" s="42">
        <f t="shared" si="8"/>
        <v>14</v>
      </c>
      <c r="C72" s="42">
        <f t="shared" si="8"/>
        <v>17</v>
      </c>
      <c r="D72" s="42">
        <f t="shared" si="8"/>
        <v>26</v>
      </c>
      <c r="E72" s="42">
        <f t="shared" si="9"/>
        <v>50</v>
      </c>
      <c r="F72" s="42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1">
        <f>COUNTIF(Strecken!D:D,H72)</f>
        <v>0</v>
      </c>
      <c r="L72" s="21"/>
    </row>
    <row r="73" spans="1:13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COUNTIF(Strecken!D:D,H73)</f>
        <v>1</v>
      </c>
    </row>
    <row r="74" spans="1:13" hidden="1">
      <c r="A74" t="s">
        <v>295</v>
      </c>
      <c r="B74" s="42">
        <f t="shared" si="8"/>
        <v>14</v>
      </c>
      <c r="C74" s="42">
        <f t="shared" si="8"/>
        <v>17</v>
      </c>
      <c r="D74" s="42">
        <f t="shared" si="8"/>
        <v>26</v>
      </c>
      <c r="E74" s="42">
        <f t="shared" si="9"/>
        <v>42</v>
      </c>
      <c r="F74" s="42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1">
        <f>COUNTIF(Strecken!D:D,H74)</f>
        <v>0</v>
      </c>
      <c r="L74" s="21"/>
    </row>
    <row r="75" spans="1:13" hidden="1">
      <c r="A75" t="s">
        <v>296</v>
      </c>
      <c r="B75" s="42">
        <f t="shared" si="8"/>
        <v>14</v>
      </c>
      <c r="C75" s="42">
        <f t="shared" si="8"/>
        <v>17</v>
      </c>
      <c r="D75" s="42">
        <f t="shared" si="8"/>
        <v>26</v>
      </c>
      <c r="E75" s="42">
        <f t="shared" si="9"/>
        <v>48</v>
      </c>
      <c r="F75" s="42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1">
        <f>COUNTIF(Strecken!D:D,H75)</f>
        <v>0</v>
      </c>
      <c r="L75" s="21"/>
    </row>
    <row r="76" spans="1:13" hidden="1">
      <c r="A76" t="s">
        <v>297</v>
      </c>
      <c r="B76" s="42">
        <f t="shared" si="8"/>
        <v>14</v>
      </c>
      <c r="C76" s="42">
        <f t="shared" si="8"/>
        <v>17</v>
      </c>
      <c r="D76" s="42">
        <f t="shared" si="8"/>
        <v>26</v>
      </c>
      <c r="E76" s="42">
        <f t="shared" si="9"/>
        <v>39</v>
      </c>
      <c r="F76" s="42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1">
        <f>COUNTIF(Strecken!D:D,H76)</f>
        <v>0</v>
      </c>
      <c r="L76" s="21"/>
    </row>
    <row r="77" spans="1:13" hidden="1">
      <c r="A77" t="s">
        <v>298</v>
      </c>
      <c r="B77" s="42">
        <f t="shared" si="8"/>
        <v>14</v>
      </c>
      <c r="C77" s="42">
        <f t="shared" si="8"/>
        <v>17</v>
      </c>
      <c r="D77" s="42">
        <f t="shared" si="8"/>
        <v>26</v>
      </c>
      <c r="E77" s="42">
        <f t="shared" si="9"/>
        <v>34</v>
      </c>
      <c r="F77" s="42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43" t="s">
        <v>506</v>
      </c>
      <c r="L77" s="21"/>
    </row>
    <row r="78" spans="1:13" hidden="1">
      <c r="A78" t="s">
        <v>299</v>
      </c>
      <c r="B78" s="42">
        <f t="shared" si="8"/>
        <v>14</v>
      </c>
      <c r="C78" s="42">
        <f t="shared" si="8"/>
        <v>17</v>
      </c>
      <c r="D78" s="42">
        <f t="shared" si="8"/>
        <v>26</v>
      </c>
      <c r="E78" s="42">
        <f t="shared" si="9"/>
        <v>40</v>
      </c>
      <c r="F78" s="42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1">
        <f>COUNTIF(Strecken!D:D,H78)</f>
        <v>0</v>
      </c>
      <c r="L78" s="21" t="s">
        <v>523</v>
      </c>
      <c r="M78" s="21" t="s">
        <v>540</v>
      </c>
    </row>
    <row r="79" spans="1:13" hidden="1">
      <c r="A79" t="s">
        <v>300</v>
      </c>
      <c r="B79" s="42">
        <f t="shared" si="8"/>
        <v>14</v>
      </c>
      <c r="C79" s="42">
        <f t="shared" si="8"/>
        <v>17</v>
      </c>
      <c r="D79" s="42">
        <f t="shared" si="8"/>
        <v>26</v>
      </c>
      <c r="E79" s="42">
        <f t="shared" si="9"/>
        <v>40</v>
      </c>
      <c r="F79" s="42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1">
        <f>COUNTIF(Strecken!D:D,H79)</f>
        <v>0</v>
      </c>
      <c r="L79" s="21"/>
    </row>
    <row r="80" spans="1:13" hidden="1">
      <c r="A80" t="s">
        <v>301</v>
      </c>
      <c r="B80" s="42">
        <f t="shared" si="8"/>
        <v>14</v>
      </c>
      <c r="C80" s="42">
        <f t="shared" si="8"/>
        <v>17</v>
      </c>
      <c r="D80" s="42">
        <f t="shared" si="8"/>
        <v>26</v>
      </c>
      <c r="E80" s="42">
        <f t="shared" si="9"/>
        <v>55</v>
      </c>
      <c r="F80" s="42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1">
        <f>COUNTIF(Strecken!D:D,H80)</f>
        <v>0</v>
      </c>
      <c r="L80" s="21"/>
    </row>
    <row r="81" spans="1:13" hidden="1">
      <c r="A81" t="s">
        <v>302</v>
      </c>
      <c r="B81" s="42">
        <f t="shared" si="8"/>
        <v>14</v>
      </c>
      <c r="C81" s="42">
        <f t="shared" si="8"/>
        <v>17</v>
      </c>
      <c r="D81" s="42">
        <f t="shared" si="8"/>
        <v>26</v>
      </c>
      <c r="E81" s="42">
        <f t="shared" si="9"/>
        <v>44</v>
      </c>
      <c r="F81" s="42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1">
        <f>COUNTIF(Strecken!D:D,H81)</f>
        <v>0</v>
      </c>
      <c r="L81" s="21"/>
    </row>
    <row r="82" spans="1:13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COUNTIF(Strecken!D:D,H82)</f>
        <v>1</v>
      </c>
    </row>
    <row r="83" spans="1:13">
      <c r="A83" t="s">
        <v>304</v>
      </c>
      <c r="B83" s="42">
        <f t="shared" si="8"/>
        <v>14</v>
      </c>
      <c r="C83" s="42">
        <f t="shared" si="8"/>
        <v>17</v>
      </c>
      <c r="D83" s="42">
        <f t="shared" si="8"/>
        <v>26</v>
      </c>
      <c r="E83" s="42">
        <f t="shared" si="9"/>
        <v>33</v>
      </c>
      <c r="F83" s="42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1">
        <f>COUNTIF(Strecken!D:D,H83)</f>
        <v>1</v>
      </c>
      <c r="L83" s="21" t="s">
        <v>515</v>
      </c>
      <c r="M83" s="21">
        <v>8</v>
      </c>
    </row>
    <row r="84" spans="1:13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COUNTIF(Strecken!D:D,H84)</f>
        <v>1</v>
      </c>
    </row>
    <row r="85" spans="1:13" hidden="1">
      <c r="A85" t="s">
        <v>306</v>
      </c>
      <c r="B85" s="42">
        <f t="shared" si="8"/>
        <v>14</v>
      </c>
      <c r="C85" s="42">
        <f t="shared" si="8"/>
        <v>17</v>
      </c>
      <c r="D85" s="42">
        <f t="shared" si="8"/>
        <v>26</v>
      </c>
      <c r="E85" s="42">
        <f t="shared" si="9"/>
        <v>36</v>
      </c>
      <c r="F85" s="42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1">
        <f>COUNTIF(Strecken!D:D,H85)</f>
        <v>0</v>
      </c>
      <c r="L85" s="21"/>
    </row>
    <row r="86" spans="1:13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COUNTIF(Strecken!D:D,H86)</f>
        <v>1</v>
      </c>
    </row>
    <row r="87" spans="1:13" hidden="1">
      <c r="A87" t="s">
        <v>308</v>
      </c>
      <c r="B87" s="42">
        <f t="shared" si="8"/>
        <v>14</v>
      </c>
      <c r="C87" s="42">
        <f t="shared" si="8"/>
        <v>17</v>
      </c>
      <c r="D87" s="42">
        <f t="shared" si="8"/>
        <v>26</v>
      </c>
      <c r="E87" s="42">
        <f t="shared" si="9"/>
        <v>39</v>
      </c>
      <c r="F87" s="42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1">
        <f>COUNTIF(Strecken!D:D,H87)</f>
        <v>0</v>
      </c>
      <c r="L87" s="21"/>
    </row>
    <row r="88" spans="1:13" hidden="1">
      <c r="A88" t="s">
        <v>309</v>
      </c>
      <c r="B88" s="42">
        <f t="shared" si="8"/>
        <v>14</v>
      </c>
      <c r="C88" s="42">
        <f t="shared" si="8"/>
        <v>17</v>
      </c>
      <c r="D88" s="42">
        <f t="shared" si="8"/>
        <v>26</v>
      </c>
      <c r="E88" s="42">
        <f t="shared" si="9"/>
        <v>52</v>
      </c>
      <c r="F88" s="42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1">
        <f>COUNTIF(Strecken!D:D,H88)</f>
        <v>0</v>
      </c>
      <c r="L88" s="21"/>
    </row>
    <row r="89" spans="1:13">
      <c r="A89" t="s">
        <v>310</v>
      </c>
      <c r="B89" s="42">
        <f t="shared" si="8"/>
        <v>14</v>
      </c>
      <c r="C89" s="42">
        <f t="shared" si="8"/>
        <v>17</v>
      </c>
      <c r="D89" s="42">
        <f t="shared" si="8"/>
        <v>26</v>
      </c>
      <c r="E89" s="42">
        <f t="shared" si="9"/>
        <v>43</v>
      </c>
      <c r="F89" s="42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1">
        <f>COUNTIF(Strecken!D:D,H89)</f>
        <v>1</v>
      </c>
      <c r="L89" s="21" t="s">
        <v>515</v>
      </c>
      <c r="M89" s="21">
        <v>32</v>
      </c>
    </row>
    <row r="90" spans="1:13" hidden="1">
      <c r="A90" t="s">
        <v>311</v>
      </c>
      <c r="B90" s="42">
        <f t="shared" si="8"/>
        <v>14</v>
      </c>
      <c r="C90" s="42">
        <f t="shared" si="8"/>
        <v>18</v>
      </c>
      <c r="D90" s="42">
        <f t="shared" si="8"/>
        <v>28</v>
      </c>
      <c r="E90" s="42">
        <f t="shared" si="9"/>
        <v>41</v>
      </c>
      <c r="F90" s="42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1">
        <f>COUNTIF(Strecken!D:D,H90)</f>
        <v>0</v>
      </c>
      <c r="L90" s="21"/>
    </row>
    <row r="91" spans="1:13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COUNTIF(Strecken!D:D,H91)</f>
        <v>1</v>
      </c>
    </row>
    <row r="92" spans="1:13" hidden="1">
      <c r="A92" t="s">
        <v>313</v>
      </c>
      <c r="B92" s="42">
        <f t="shared" si="8"/>
        <v>14</v>
      </c>
      <c r="C92" s="42">
        <f t="shared" si="8"/>
        <v>18</v>
      </c>
      <c r="D92" s="42">
        <f t="shared" si="8"/>
        <v>28</v>
      </c>
      <c r="E92" s="42">
        <f t="shared" si="9"/>
        <v>41</v>
      </c>
      <c r="F92" s="42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1">
        <f>COUNTIF(Strecken!D:D,H92)</f>
        <v>0</v>
      </c>
      <c r="L92" s="21"/>
    </row>
    <row r="93" spans="1:13" hidden="1">
      <c r="A93" t="s">
        <v>314</v>
      </c>
      <c r="B93" s="42">
        <f t="shared" si="8"/>
        <v>14</v>
      </c>
      <c r="C93" s="42">
        <f t="shared" si="8"/>
        <v>18</v>
      </c>
      <c r="D93" s="42">
        <f t="shared" si="8"/>
        <v>28</v>
      </c>
      <c r="E93" s="42">
        <f t="shared" si="9"/>
        <v>39</v>
      </c>
      <c r="F93" s="42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1">
        <f>COUNTIF(Strecken!D:D,H93)</f>
        <v>0</v>
      </c>
      <c r="L93" s="21"/>
    </row>
    <row r="94" spans="1:13" hidden="1">
      <c r="A94" t="s">
        <v>315</v>
      </c>
      <c r="B94" s="42">
        <f t="shared" si="8"/>
        <v>14</v>
      </c>
      <c r="C94" s="42">
        <f t="shared" si="8"/>
        <v>18</v>
      </c>
      <c r="D94" s="42">
        <f t="shared" si="8"/>
        <v>28</v>
      </c>
      <c r="E94" s="42">
        <f t="shared" si="9"/>
        <v>38</v>
      </c>
      <c r="F94" s="42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1">
        <f>COUNTIF(Strecken!D:D,H94)</f>
        <v>0</v>
      </c>
      <c r="L94" s="21"/>
    </row>
    <row r="95" spans="1:13" hidden="1">
      <c r="A95" t="s">
        <v>316</v>
      </c>
      <c r="B95" s="42">
        <f t="shared" si="8"/>
        <v>14</v>
      </c>
      <c r="C95" s="42">
        <f t="shared" si="8"/>
        <v>18</v>
      </c>
      <c r="D95" s="42">
        <f t="shared" si="8"/>
        <v>28</v>
      </c>
      <c r="E95" s="42">
        <f t="shared" si="9"/>
        <v>38</v>
      </c>
      <c r="F95" s="42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1">
        <f>COUNTIF(Strecken!D:D,H95)</f>
        <v>0</v>
      </c>
      <c r="L95" s="21"/>
    </row>
    <row r="96" spans="1:13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COUNTIF(Strecken!D:D,H96)</f>
        <v>1</v>
      </c>
    </row>
    <row r="97" spans="1:13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COUNTIF(Strecken!D:D,H97)</f>
        <v>1</v>
      </c>
    </row>
    <row r="98" spans="1:13" hidden="1">
      <c r="A98" t="s">
        <v>319</v>
      </c>
      <c r="B98" s="42">
        <f t="shared" si="8"/>
        <v>14</v>
      </c>
      <c r="C98" s="42">
        <f t="shared" si="8"/>
        <v>18</v>
      </c>
      <c r="D98" s="42">
        <f t="shared" si="8"/>
        <v>28</v>
      </c>
      <c r="E98" s="42">
        <f t="shared" si="9"/>
        <v>40</v>
      </c>
      <c r="F98" s="42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1">
        <f>COUNTIF(Strecken!D:D,H98)</f>
        <v>0</v>
      </c>
      <c r="L98" s="21"/>
    </row>
    <row r="99" spans="1:13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COUNTIF(Strecken!D:D,H99)</f>
        <v>1</v>
      </c>
    </row>
    <row r="100" spans="1:13" hidden="1">
      <c r="A100" t="s">
        <v>321</v>
      </c>
      <c r="B100" s="42">
        <f t="shared" si="11"/>
        <v>14</v>
      </c>
      <c r="C100" s="42">
        <f t="shared" si="11"/>
        <v>18</v>
      </c>
      <c r="D100" s="42">
        <f t="shared" si="11"/>
        <v>28</v>
      </c>
      <c r="E100" s="42">
        <f t="shared" si="9"/>
        <v>42</v>
      </c>
      <c r="F100" s="42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1">
        <f>COUNTIF(Strecken!D:D,H100)</f>
        <v>0</v>
      </c>
      <c r="L100" s="21"/>
    </row>
    <row r="101" spans="1:13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COUNTIF(Strecken!D:D,H101)</f>
        <v>1</v>
      </c>
    </row>
    <row r="102" spans="1:13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COUNTIF(Strecken!D:D,H102)</f>
        <v>1</v>
      </c>
    </row>
    <row r="103" spans="1:13">
      <c r="A103" t="s">
        <v>324</v>
      </c>
      <c r="B103" s="42">
        <f t="shared" si="11"/>
        <v>14</v>
      </c>
      <c r="C103" s="42">
        <f t="shared" si="11"/>
        <v>18</v>
      </c>
      <c r="D103" s="42">
        <f t="shared" si="11"/>
        <v>28</v>
      </c>
      <c r="E103" s="42">
        <f t="shared" si="9"/>
        <v>40</v>
      </c>
      <c r="F103" s="42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1">
        <f>COUNTIF(Strecken!D:D,H103)</f>
        <v>1</v>
      </c>
      <c r="L103" s="21" t="s">
        <v>515</v>
      </c>
      <c r="M103" s="21">
        <v>12</v>
      </c>
    </row>
    <row r="104" spans="1:13" hidden="1">
      <c r="A104" t="s">
        <v>325</v>
      </c>
      <c r="B104" s="42">
        <f t="shared" si="11"/>
        <v>14</v>
      </c>
      <c r="C104" s="42">
        <f t="shared" si="11"/>
        <v>18</v>
      </c>
      <c r="D104" s="42">
        <f t="shared" si="11"/>
        <v>28</v>
      </c>
      <c r="E104" s="42">
        <f t="shared" si="9"/>
        <v>34</v>
      </c>
      <c r="F104" s="42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1">
        <f>COUNTIF(Strecken!D:D,H104)</f>
        <v>0</v>
      </c>
      <c r="L104" s="21" t="s">
        <v>523</v>
      </c>
      <c r="M104" s="21" t="s">
        <v>540</v>
      </c>
    </row>
    <row r="105" spans="1:13" hidden="1">
      <c r="A105" t="s">
        <v>326</v>
      </c>
      <c r="B105" s="42">
        <f t="shared" si="11"/>
        <v>14</v>
      </c>
      <c r="C105" s="42">
        <f t="shared" si="11"/>
        <v>18</v>
      </c>
      <c r="D105" s="42">
        <f t="shared" si="11"/>
        <v>28</v>
      </c>
      <c r="E105" s="42">
        <f t="shared" si="9"/>
        <v>37</v>
      </c>
      <c r="F105" s="42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1">
        <f>COUNTIF(Strecken!D:D,H105)</f>
        <v>0</v>
      </c>
      <c r="L105" s="21"/>
    </row>
    <row r="106" spans="1:13" hidden="1">
      <c r="A106" t="s">
        <v>327</v>
      </c>
      <c r="B106" s="42">
        <f t="shared" si="11"/>
        <v>14</v>
      </c>
      <c r="C106" s="42">
        <f t="shared" si="11"/>
        <v>18</v>
      </c>
      <c r="D106" s="42">
        <f t="shared" si="11"/>
        <v>28</v>
      </c>
      <c r="E106" s="42">
        <f t="shared" si="9"/>
        <v>41</v>
      </c>
      <c r="F106" s="42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43" t="s">
        <v>506</v>
      </c>
      <c r="L106" s="21"/>
    </row>
    <row r="107" spans="1:13" hidden="1">
      <c r="A107" t="s">
        <v>328</v>
      </c>
      <c r="B107" s="42">
        <f t="shared" si="11"/>
        <v>14</v>
      </c>
      <c r="C107" s="42">
        <f t="shared" si="11"/>
        <v>18</v>
      </c>
      <c r="D107" s="42">
        <f t="shared" si="11"/>
        <v>28</v>
      </c>
      <c r="E107" s="42">
        <f t="shared" si="9"/>
        <v>49</v>
      </c>
      <c r="F107" s="42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1">
        <f>COUNTIF(Strecken!D:D,H107)</f>
        <v>0</v>
      </c>
      <c r="L107" s="21"/>
    </row>
    <row r="108" spans="1:13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COUNTIF(Strecken!D:D,H108)</f>
        <v>1</v>
      </c>
    </row>
    <row r="109" spans="1:13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COUNTIF(Strecken!D:D,H109)</f>
        <v>1</v>
      </c>
    </row>
    <row r="110" spans="1:13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COUNTIF(Strecken!D:D,H110)</f>
        <v>1</v>
      </c>
    </row>
    <row r="111" spans="1:13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COUNTIF(Strecken!D:D,H111)</f>
        <v>1</v>
      </c>
    </row>
    <row r="112" spans="1:13" hidden="1">
      <c r="A112" t="s">
        <v>333</v>
      </c>
      <c r="B112" s="42">
        <f t="shared" si="11"/>
        <v>14</v>
      </c>
      <c r="C112" s="42">
        <f t="shared" si="11"/>
        <v>18</v>
      </c>
      <c r="D112" s="42">
        <f t="shared" si="11"/>
        <v>28</v>
      </c>
      <c r="E112" s="42">
        <f t="shared" si="9"/>
        <v>35</v>
      </c>
      <c r="F112" s="42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1">
        <f>COUNTIF(Strecken!D:D,H112)</f>
        <v>0</v>
      </c>
      <c r="L112" s="21" t="s">
        <v>523</v>
      </c>
      <c r="M112" s="21">
        <v>2</v>
      </c>
    </row>
    <row r="113" spans="1:13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COUNTIF(Strecken!D:D,H113)</f>
        <v>1</v>
      </c>
    </row>
    <row r="114" spans="1:13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COUNTIF(Strecken!D:D,H114)</f>
        <v>1</v>
      </c>
    </row>
    <row r="115" spans="1:13" hidden="1">
      <c r="A115" t="s">
        <v>336</v>
      </c>
      <c r="B115" s="42">
        <f t="shared" si="11"/>
        <v>14</v>
      </c>
      <c r="C115" s="42">
        <f t="shared" si="11"/>
        <v>18</v>
      </c>
      <c r="D115" s="42">
        <f t="shared" si="11"/>
        <v>28</v>
      </c>
      <c r="E115" s="42">
        <f t="shared" si="9"/>
        <v>36</v>
      </c>
      <c r="F115" s="42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1">
        <f>COUNTIF(Strecken!D:D,H115)</f>
        <v>0</v>
      </c>
      <c r="L115" s="21"/>
    </row>
    <row r="116" spans="1:13" hidden="1">
      <c r="A116" t="s">
        <v>337</v>
      </c>
      <c r="B116" s="42">
        <f t="shared" si="11"/>
        <v>14</v>
      </c>
      <c r="C116" s="42">
        <f t="shared" si="11"/>
        <v>18</v>
      </c>
      <c r="D116" s="42">
        <f t="shared" si="11"/>
        <v>28</v>
      </c>
      <c r="E116" s="42">
        <f t="shared" si="9"/>
        <v>37</v>
      </c>
      <c r="F116" s="42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1">
        <f>COUNTIF(Strecken!D:D,H116)</f>
        <v>0</v>
      </c>
      <c r="L116" s="21"/>
    </row>
    <row r="117" spans="1:13" hidden="1">
      <c r="A117" t="s">
        <v>338</v>
      </c>
      <c r="B117" s="42">
        <f t="shared" si="11"/>
        <v>14</v>
      </c>
      <c r="C117" s="42">
        <f t="shared" si="11"/>
        <v>18</v>
      </c>
      <c r="D117" s="42">
        <f t="shared" si="11"/>
        <v>28</v>
      </c>
      <c r="E117" s="42">
        <f t="shared" si="9"/>
        <v>50</v>
      </c>
      <c r="F117" s="42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1">
        <f>COUNTIF(Strecken!D:D,H117)</f>
        <v>0</v>
      </c>
      <c r="L117" s="21"/>
    </row>
    <row r="118" spans="1:13" hidden="1">
      <c r="A118" t="s">
        <v>339</v>
      </c>
      <c r="B118" s="42">
        <f t="shared" si="11"/>
        <v>14</v>
      </c>
      <c r="C118" s="42">
        <f t="shared" si="11"/>
        <v>18</v>
      </c>
      <c r="D118" s="42">
        <f t="shared" si="11"/>
        <v>28</v>
      </c>
      <c r="E118" s="42">
        <f t="shared" si="9"/>
        <v>34</v>
      </c>
      <c r="F118" s="42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1">
        <f>COUNTIF(Strecken!D:D,H118)</f>
        <v>0</v>
      </c>
      <c r="L118" s="21"/>
    </row>
    <row r="119" spans="1:13" hidden="1">
      <c r="A119" t="s">
        <v>340</v>
      </c>
      <c r="B119" s="42">
        <f t="shared" si="11"/>
        <v>14</v>
      </c>
      <c r="C119" s="42">
        <f t="shared" si="11"/>
        <v>18</v>
      </c>
      <c r="D119" s="42">
        <f t="shared" si="11"/>
        <v>28</v>
      </c>
      <c r="E119" s="42">
        <f t="shared" si="9"/>
        <v>35</v>
      </c>
      <c r="F119" s="42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1">
        <f>COUNTIF(Strecken!D:D,H119)</f>
        <v>0</v>
      </c>
      <c r="L119" s="21"/>
    </row>
    <row r="120" spans="1:13">
      <c r="A120" t="s">
        <v>341</v>
      </c>
      <c r="B120" s="42">
        <f t="shared" si="11"/>
        <v>14</v>
      </c>
      <c r="C120" s="42">
        <f t="shared" si="11"/>
        <v>18</v>
      </c>
      <c r="D120" s="42">
        <f t="shared" si="11"/>
        <v>28</v>
      </c>
      <c r="E120" s="42">
        <f t="shared" si="9"/>
        <v>41</v>
      </c>
      <c r="F120" s="42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1">
        <f>COUNTIF(Strecken!D:D,H120)</f>
        <v>1</v>
      </c>
      <c r="L120" s="21" t="s">
        <v>515</v>
      </c>
      <c r="M120" s="21">
        <v>10</v>
      </c>
    </row>
    <row r="121" spans="1:13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COUNTIF(Strecken!D:D,H121)</f>
        <v>1</v>
      </c>
    </row>
    <row r="122" spans="1:13" hidden="1">
      <c r="A122" t="s">
        <v>343</v>
      </c>
      <c r="B122" s="42">
        <f t="shared" si="11"/>
        <v>14</v>
      </c>
      <c r="C122" s="42">
        <f t="shared" si="11"/>
        <v>18</v>
      </c>
      <c r="D122" s="42">
        <f t="shared" si="11"/>
        <v>28</v>
      </c>
      <c r="E122" s="42">
        <f t="shared" si="9"/>
        <v>41</v>
      </c>
      <c r="F122" s="42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1">
        <f>COUNTIF(Strecken!D:D,H122)</f>
        <v>0</v>
      </c>
      <c r="L122" s="21"/>
    </row>
    <row r="123" spans="1:13" hidden="1">
      <c r="A123" t="s">
        <v>344</v>
      </c>
      <c r="B123" s="42">
        <f t="shared" si="11"/>
        <v>14</v>
      </c>
      <c r="C123" s="42">
        <f t="shared" si="11"/>
        <v>18</v>
      </c>
      <c r="D123" s="42">
        <f t="shared" si="11"/>
        <v>28</v>
      </c>
      <c r="E123" s="42">
        <f t="shared" si="9"/>
        <v>40</v>
      </c>
      <c r="F123" s="42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1">
        <f>COUNTIF(Strecken!D:D,H123)</f>
        <v>0</v>
      </c>
      <c r="L123" s="21"/>
    </row>
    <row r="124" spans="1:13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COUNTIF(Strecken!D:D,H124)</f>
        <v>1</v>
      </c>
    </row>
    <row r="125" spans="1:13" hidden="1">
      <c r="A125" t="s">
        <v>346</v>
      </c>
      <c r="B125" s="42">
        <f t="shared" si="11"/>
        <v>14</v>
      </c>
      <c r="C125" s="42">
        <f t="shared" si="11"/>
        <v>18</v>
      </c>
      <c r="D125" s="42">
        <f t="shared" si="11"/>
        <v>28</v>
      </c>
      <c r="E125" s="42">
        <f t="shared" si="9"/>
        <v>37</v>
      </c>
      <c r="F125" s="42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1">
        <f>COUNTIF(Strecken!D:D,H125)</f>
        <v>0</v>
      </c>
      <c r="L125" s="21"/>
    </row>
    <row r="126" spans="1:13" hidden="1">
      <c r="A126" t="s">
        <v>347</v>
      </c>
      <c r="B126" s="42">
        <f t="shared" si="11"/>
        <v>14</v>
      </c>
      <c r="C126" s="42">
        <f t="shared" si="11"/>
        <v>18</v>
      </c>
      <c r="D126" s="42">
        <f t="shared" si="11"/>
        <v>28</v>
      </c>
      <c r="E126" s="42">
        <f t="shared" si="9"/>
        <v>45</v>
      </c>
      <c r="F126" s="42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1">
        <f>COUNTIF(Strecken!D:D,H126)</f>
        <v>0</v>
      </c>
      <c r="L126" s="21"/>
    </row>
    <row r="127" spans="1:13" hidden="1">
      <c r="A127" t="s">
        <v>348</v>
      </c>
      <c r="B127" s="42">
        <f t="shared" si="11"/>
        <v>14</v>
      </c>
      <c r="C127" s="42">
        <f t="shared" si="11"/>
        <v>18</v>
      </c>
      <c r="D127" s="42">
        <f t="shared" si="11"/>
        <v>28</v>
      </c>
      <c r="E127" s="42">
        <f t="shared" si="9"/>
        <v>42</v>
      </c>
      <c r="F127" s="42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1">
        <f>COUNTIF(Strecken!D:D,H127)</f>
        <v>0</v>
      </c>
      <c r="L127" s="21"/>
    </row>
    <row r="128" spans="1:13" hidden="1">
      <c r="A128" t="s">
        <v>349</v>
      </c>
      <c r="B128" s="42">
        <f t="shared" si="11"/>
        <v>14</v>
      </c>
      <c r="C128" s="42">
        <f t="shared" si="11"/>
        <v>18</v>
      </c>
      <c r="D128" s="42">
        <f t="shared" si="11"/>
        <v>28</v>
      </c>
      <c r="E128" s="42">
        <f t="shared" si="9"/>
        <v>38</v>
      </c>
      <c r="F128" s="42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1">
        <f>COUNTIF(Strecken!D:D,H128)</f>
        <v>0</v>
      </c>
      <c r="L128" s="21"/>
    </row>
    <row r="129" spans="1:13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COUNTIF(Strecken!D:D,H129)</f>
        <v>1</v>
      </c>
    </row>
    <row r="130" spans="1:13" hidden="1">
      <c r="A130" t="s">
        <v>351</v>
      </c>
      <c r="B130" s="42">
        <f t="shared" si="11"/>
        <v>14</v>
      </c>
      <c r="C130" s="42">
        <f t="shared" si="11"/>
        <v>18</v>
      </c>
      <c r="D130" s="42">
        <f t="shared" si="11"/>
        <v>28</v>
      </c>
      <c r="E130" s="42">
        <f t="shared" ref="E130:E193" si="14">FIND("@",SUBSTITUTE($A130,E$1,"@",LEN($A130)-LEN(SUBSTITUTE($A130,E$1,""))),1)</f>
        <v>64</v>
      </c>
      <c r="F130" s="42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1">
        <f>COUNTIF(Strecken!D:D,H130)</f>
        <v>0</v>
      </c>
      <c r="L130" s="21"/>
    </row>
    <row r="131" spans="1:13">
      <c r="A131" t="s">
        <v>352</v>
      </c>
      <c r="B131" s="42">
        <f t="shared" si="11"/>
        <v>14</v>
      </c>
      <c r="C131" s="42">
        <f t="shared" si="11"/>
        <v>18</v>
      </c>
      <c r="D131" s="42">
        <f t="shared" si="11"/>
        <v>28</v>
      </c>
      <c r="E131" s="42">
        <f t="shared" si="14"/>
        <v>41</v>
      </c>
      <c r="F131" s="42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1">
        <f>COUNTIF(Strecken!D:D,H131)</f>
        <v>1</v>
      </c>
      <c r="L131" s="21" t="s">
        <v>515</v>
      </c>
      <c r="M131" s="21">
        <v>5</v>
      </c>
    </row>
    <row r="132" spans="1:13" hidden="1">
      <c r="A132" t="s">
        <v>353</v>
      </c>
      <c r="B132" s="42">
        <f t="shared" si="11"/>
        <v>14</v>
      </c>
      <c r="C132" s="42">
        <f t="shared" si="11"/>
        <v>18</v>
      </c>
      <c r="D132" s="42">
        <f t="shared" si="11"/>
        <v>28</v>
      </c>
      <c r="E132" s="42">
        <f t="shared" si="14"/>
        <v>42</v>
      </c>
      <c r="F132" s="42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1">
        <f>COUNTIF(Strecken!D:D,H132)</f>
        <v>0</v>
      </c>
      <c r="L132" s="21"/>
    </row>
    <row r="133" spans="1:13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COUNTIF(Strecken!D:D,H133)</f>
        <v>1</v>
      </c>
    </row>
    <row r="134" spans="1:13" hidden="1">
      <c r="A134" t="s">
        <v>355</v>
      </c>
      <c r="B134" s="42">
        <f t="shared" si="11"/>
        <v>14</v>
      </c>
      <c r="C134" s="42">
        <f t="shared" si="11"/>
        <v>18</v>
      </c>
      <c r="D134" s="42">
        <f t="shared" si="11"/>
        <v>28</v>
      </c>
      <c r="E134" s="42">
        <f t="shared" si="14"/>
        <v>43</v>
      </c>
      <c r="F134" s="42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1">
        <f>COUNTIF(Strecken!D:D,H134)</f>
        <v>0</v>
      </c>
      <c r="L134" s="21"/>
    </row>
    <row r="135" spans="1:13" hidden="1">
      <c r="A135" t="s">
        <v>356</v>
      </c>
      <c r="B135" s="42">
        <f t="shared" si="11"/>
        <v>14</v>
      </c>
      <c r="C135" s="42">
        <f t="shared" si="11"/>
        <v>18</v>
      </c>
      <c r="D135" s="42">
        <f t="shared" si="11"/>
        <v>28</v>
      </c>
      <c r="E135" s="42">
        <f t="shared" si="14"/>
        <v>40</v>
      </c>
      <c r="F135" s="42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1">
        <f>COUNTIF(Strecken!D:D,H135)</f>
        <v>0</v>
      </c>
      <c r="L135" s="21"/>
    </row>
    <row r="136" spans="1:13" hidden="1">
      <c r="A136" t="s">
        <v>357</v>
      </c>
      <c r="B136" s="42">
        <f t="shared" si="11"/>
        <v>14</v>
      </c>
      <c r="C136" s="42">
        <f t="shared" si="11"/>
        <v>18</v>
      </c>
      <c r="D136" s="42">
        <f t="shared" si="11"/>
        <v>28</v>
      </c>
      <c r="E136" s="42">
        <f t="shared" si="14"/>
        <v>38</v>
      </c>
      <c r="F136" s="42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1">
        <f>COUNTIF(Strecken!D:D,H136)</f>
        <v>0</v>
      </c>
      <c r="L136" s="21"/>
    </row>
    <row r="137" spans="1:13" hidden="1">
      <c r="A137" t="s">
        <v>358</v>
      </c>
      <c r="B137" s="42">
        <f t="shared" si="11"/>
        <v>14</v>
      </c>
      <c r="C137" s="42">
        <f t="shared" si="11"/>
        <v>18</v>
      </c>
      <c r="D137" s="42">
        <f t="shared" si="11"/>
        <v>28</v>
      </c>
      <c r="E137" s="42">
        <f t="shared" si="14"/>
        <v>35</v>
      </c>
      <c r="F137" s="42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1">
        <f>COUNTIF(Strecken!D:D,H137)</f>
        <v>0</v>
      </c>
      <c r="L137" s="21"/>
    </row>
    <row r="138" spans="1:13" hidden="1">
      <c r="A138" t="s">
        <v>359</v>
      </c>
      <c r="B138" s="42">
        <f t="shared" si="11"/>
        <v>14</v>
      </c>
      <c r="C138" s="42">
        <f t="shared" si="11"/>
        <v>18</v>
      </c>
      <c r="D138" s="42">
        <f t="shared" si="11"/>
        <v>28</v>
      </c>
      <c r="E138" s="42">
        <f t="shared" si="14"/>
        <v>44</v>
      </c>
      <c r="F138" s="42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1">
        <f>COUNTIF(Strecken!D:D,H138)</f>
        <v>0</v>
      </c>
      <c r="L138" s="21"/>
    </row>
    <row r="139" spans="1:13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COUNTIF(Strecken!D:D,H139)</f>
        <v>1</v>
      </c>
    </row>
    <row r="140" spans="1:13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COUNTIF(Strecken!D:D,H140)</f>
        <v>1</v>
      </c>
    </row>
    <row r="141" spans="1:13" hidden="1">
      <c r="A141" t="s">
        <v>362</v>
      </c>
      <c r="B141" s="42">
        <f t="shared" si="11"/>
        <v>14</v>
      </c>
      <c r="C141" s="42">
        <f t="shared" si="11"/>
        <v>18</v>
      </c>
      <c r="D141" s="42">
        <f t="shared" si="11"/>
        <v>28</v>
      </c>
      <c r="E141" s="42">
        <f t="shared" si="14"/>
        <v>52</v>
      </c>
      <c r="F141" s="42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1">
        <f>COUNTIF(Strecken!D:D,H141)</f>
        <v>0</v>
      </c>
      <c r="L141" s="21"/>
    </row>
    <row r="142" spans="1:13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COUNTIF(Strecken!D:D,H142)</f>
        <v>1</v>
      </c>
    </row>
    <row r="143" spans="1:13">
      <c r="A143" t="s">
        <v>364</v>
      </c>
      <c r="B143" s="42">
        <f t="shared" si="11"/>
        <v>14</v>
      </c>
      <c r="C143" s="42">
        <f t="shared" si="11"/>
        <v>18</v>
      </c>
      <c r="D143" s="42">
        <f t="shared" si="11"/>
        <v>28</v>
      </c>
      <c r="E143" s="42">
        <f t="shared" si="14"/>
        <v>42</v>
      </c>
      <c r="F143" s="42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1">
        <f>COUNTIF(Strecken!D:D,H143)</f>
        <v>1</v>
      </c>
      <c r="L143" s="21" t="s">
        <v>515</v>
      </c>
      <c r="M143" s="21">
        <v>17</v>
      </c>
    </row>
    <row r="144" spans="1:13" hidden="1">
      <c r="A144" t="s">
        <v>365</v>
      </c>
      <c r="B144" s="42">
        <f t="shared" si="11"/>
        <v>14</v>
      </c>
      <c r="C144" s="42">
        <f t="shared" si="11"/>
        <v>18</v>
      </c>
      <c r="D144" s="42">
        <f t="shared" si="11"/>
        <v>28</v>
      </c>
      <c r="E144" s="42">
        <f t="shared" si="14"/>
        <v>44</v>
      </c>
      <c r="F144" s="42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1">
        <f>COUNTIF(Strecken!D:D,H144)</f>
        <v>0</v>
      </c>
      <c r="L144" s="21"/>
    </row>
    <row r="145" spans="1:12" hidden="1">
      <c r="A145" t="s">
        <v>366</v>
      </c>
      <c r="B145" s="42">
        <f t="shared" si="11"/>
        <v>14</v>
      </c>
      <c r="C145" s="42">
        <f t="shared" si="11"/>
        <v>18</v>
      </c>
      <c r="D145" s="42">
        <f t="shared" si="11"/>
        <v>28</v>
      </c>
      <c r="E145" s="42">
        <f t="shared" si="14"/>
        <v>34</v>
      </c>
      <c r="F145" s="42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1">
        <f>COUNTIF(Strecken!D:D,H145)</f>
        <v>0</v>
      </c>
      <c r="L145" s="21"/>
    </row>
    <row r="146" spans="1:12" hidden="1">
      <c r="A146" t="s">
        <v>367</v>
      </c>
      <c r="B146" s="42">
        <f t="shared" si="11"/>
        <v>14</v>
      </c>
      <c r="C146" s="42">
        <f t="shared" si="11"/>
        <v>18</v>
      </c>
      <c r="D146" s="42">
        <f t="shared" si="11"/>
        <v>28</v>
      </c>
      <c r="E146" s="42">
        <f t="shared" si="14"/>
        <v>35</v>
      </c>
      <c r="F146" s="42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1">
        <f>COUNTIF(Strecken!D:D,H146)</f>
        <v>0</v>
      </c>
      <c r="L146" s="21"/>
    </row>
    <row r="147" spans="1:12" hidden="1">
      <c r="A147" t="s">
        <v>368</v>
      </c>
      <c r="B147" s="42">
        <f t="shared" si="11"/>
        <v>14</v>
      </c>
      <c r="C147" s="42">
        <f t="shared" si="11"/>
        <v>18</v>
      </c>
      <c r="D147" s="42">
        <f t="shared" si="11"/>
        <v>28</v>
      </c>
      <c r="E147" s="42">
        <f t="shared" si="14"/>
        <v>35</v>
      </c>
      <c r="F147" s="42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1">
        <f>COUNTIF(Strecken!D:D,H147)</f>
        <v>0</v>
      </c>
      <c r="L147" s="21"/>
    </row>
    <row r="148" spans="1:12" hidden="1">
      <c r="A148" t="s">
        <v>369</v>
      </c>
      <c r="B148" s="42">
        <f t="shared" si="11"/>
        <v>14</v>
      </c>
      <c r="C148" s="42">
        <f t="shared" si="11"/>
        <v>18</v>
      </c>
      <c r="D148" s="42">
        <f t="shared" si="11"/>
        <v>28</v>
      </c>
      <c r="E148" s="42">
        <f t="shared" si="14"/>
        <v>44</v>
      </c>
      <c r="F148" s="42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1">
        <f>COUNTIF(Strecken!D:D,H148)</f>
        <v>0</v>
      </c>
      <c r="L148" s="21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COUNTIF(Strecken!D:D,H149)</f>
        <v>1</v>
      </c>
    </row>
    <row r="150" spans="1:12" hidden="1">
      <c r="A150" t="s">
        <v>371</v>
      </c>
      <c r="B150" s="42">
        <f t="shared" si="11"/>
        <v>14</v>
      </c>
      <c r="C150" s="42">
        <f t="shared" si="11"/>
        <v>18</v>
      </c>
      <c r="D150" s="42">
        <f t="shared" si="11"/>
        <v>28</v>
      </c>
      <c r="E150" s="42">
        <f t="shared" si="14"/>
        <v>38</v>
      </c>
      <c r="F150" s="42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1">
        <f>COUNTIF(Strecken!D:D,H150)</f>
        <v>0</v>
      </c>
      <c r="L150" s="21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COUNTIF(Strecken!D:D,H151)</f>
        <v>1</v>
      </c>
    </row>
    <row r="152" spans="1:12" hidden="1">
      <c r="A152" t="s">
        <v>373</v>
      </c>
      <c r="B152" s="42">
        <f t="shared" si="11"/>
        <v>14</v>
      </c>
      <c r="C152" s="42">
        <f t="shared" si="11"/>
        <v>18</v>
      </c>
      <c r="D152" s="42">
        <f t="shared" si="11"/>
        <v>28</v>
      </c>
      <c r="E152" s="42">
        <f t="shared" si="14"/>
        <v>38</v>
      </c>
      <c r="F152" s="42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1">
        <f>COUNTIF(Strecken!D:D,H152)</f>
        <v>0</v>
      </c>
      <c r="L152" s="21"/>
    </row>
    <row r="153" spans="1:12" hidden="1">
      <c r="A153" t="s">
        <v>374</v>
      </c>
      <c r="B153" s="42">
        <f t="shared" si="11"/>
        <v>14</v>
      </c>
      <c r="C153" s="42">
        <f t="shared" si="11"/>
        <v>18</v>
      </c>
      <c r="D153" s="42">
        <f t="shared" si="11"/>
        <v>28</v>
      </c>
      <c r="E153" s="42">
        <f t="shared" si="14"/>
        <v>40</v>
      </c>
      <c r="F153" s="42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1">
        <f>COUNTIF(Strecken!D:D,H153)</f>
        <v>0</v>
      </c>
      <c r="L153" s="21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COUNTIF(Strecken!D:D,H154)</f>
        <v>1</v>
      </c>
    </row>
    <row r="155" spans="1:12" hidden="1">
      <c r="A155" t="s">
        <v>376</v>
      </c>
      <c r="B155" s="42">
        <f t="shared" si="11"/>
        <v>14</v>
      </c>
      <c r="C155" s="42">
        <f t="shared" si="11"/>
        <v>18</v>
      </c>
      <c r="D155" s="42">
        <f t="shared" si="11"/>
        <v>28</v>
      </c>
      <c r="E155" s="42">
        <f t="shared" si="14"/>
        <v>54</v>
      </c>
      <c r="F155" s="42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1">
        <f>COUNTIF(Strecken!D:D,H155)</f>
        <v>0</v>
      </c>
      <c r="L155" s="21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COUNTIF(Strecken!D:D,H156)</f>
        <v>1</v>
      </c>
    </row>
    <row r="157" spans="1:12" hidden="1">
      <c r="A157" t="s">
        <v>378</v>
      </c>
      <c r="B157" s="42">
        <f t="shared" si="11"/>
        <v>14</v>
      </c>
      <c r="C157" s="42">
        <f t="shared" si="11"/>
        <v>18</v>
      </c>
      <c r="D157" s="42">
        <f t="shared" si="11"/>
        <v>28</v>
      </c>
      <c r="E157" s="42">
        <f t="shared" si="14"/>
        <v>46</v>
      </c>
      <c r="F157" s="42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1">
        <f>COUNTIF(Strecken!D:D,H157)</f>
        <v>0</v>
      </c>
      <c r="L157" s="21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COUNTIF(Strecken!D:D,H158)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COUNTIF(Strecken!D:D,H159)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COUNTIF(Strecken!D:D,H160)</f>
        <v>1</v>
      </c>
    </row>
    <row r="161" spans="1:13" hidden="1">
      <c r="A161" t="s">
        <v>382</v>
      </c>
      <c r="B161" s="42">
        <f t="shared" si="11"/>
        <v>14</v>
      </c>
      <c r="C161" s="42">
        <f t="shared" si="11"/>
        <v>18</v>
      </c>
      <c r="D161" s="42">
        <f t="shared" si="11"/>
        <v>28</v>
      </c>
      <c r="E161" s="42">
        <f t="shared" si="14"/>
        <v>39</v>
      </c>
      <c r="F161" s="42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1">
        <f>COUNTIF(Strecken!D:D,H161)</f>
        <v>0</v>
      </c>
      <c r="L161" s="21" t="s">
        <v>523</v>
      </c>
      <c r="M161" s="21">
        <v>1</v>
      </c>
    </row>
    <row r="162" spans="1:13" hidden="1">
      <c r="A162" t="s">
        <v>383</v>
      </c>
      <c r="B162" s="42">
        <f t="shared" ref="B162:F225" si="16">FIND(B$1,$A162)</f>
        <v>14</v>
      </c>
      <c r="C162" s="42">
        <f t="shared" si="16"/>
        <v>18</v>
      </c>
      <c r="D162" s="42">
        <f t="shared" si="16"/>
        <v>28</v>
      </c>
      <c r="E162" s="42">
        <f t="shared" si="14"/>
        <v>39</v>
      </c>
      <c r="F162" s="42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1">
        <f>COUNTIF(Strecken!D:D,H162)</f>
        <v>0</v>
      </c>
      <c r="L162" s="21"/>
    </row>
    <row r="163" spans="1:13" hidden="1">
      <c r="A163" t="s">
        <v>384</v>
      </c>
      <c r="B163" s="42">
        <f t="shared" si="16"/>
        <v>14</v>
      </c>
      <c r="C163" s="42">
        <f t="shared" si="16"/>
        <v>18</v>
      </c>
      <c r="D163" s="42">
        <f t="shared" si="16"/>
        <v>28</v>
      </c>
      <c r="E163" s="42">
        <f t="shared" si="14"/>
        <v>44</v>
      </c>
      <c r="F163" s="42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1">
        <f>COUNTIF(Strecken!D:D,H163)</f>
        <v>0</v>
      </c>
      <c r="L163" s="21"/>
    </row>
    <row r="164" spans="1:13" hidden="1">
      <c r="A164" t="s">
        <v>385</v>
      </c>
      <c r="B164" s="42">
        <f t="shared" si="16"/>
        <v>14</v>
      </c>
      <c r="C164" s="42">
        <f t="shared" si="16"/>
        <v>18</v>
      </c>
      <c r="D164" s="42">
        <f t="shared" si="16"/>
        <v>28</v>
      </c>
      <c r="E164" s="42">
        <f t="shared" si="14"/>
        <v>42</v>
      </c>
      <c r="F164" s="42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1">
        <f>COUNTIF(Strecken!D:D,H164)</f>
        <v>0</v>
      </c>
      <c r="L164" s="21" t="s">
        <v>523</v>
      </c>
      <c r="M164" s="21" t="s">
        <v>540</v>
      </c>
    </row>
    <row r="165" spans="1:13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COUNTIF(Strecken!D:D,H165)</f>
        <v>2</v>
      </c>
    </row>
    <row r="166" spans="1:13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COUNTIF(Strecken!D:D,H166)</f>
        <v>1</v>
      </c>
    </row>
    <row r="167" spans="1:13" hidden="1">
      <c r="A167" t="s">
        <v>388</v>
      </c>
      <c r="B167" s="42">
        <f t="shared" si="16"/>
        <v>14</v>
      </c>
      <c r="C167" s="42">
        <f t="shared" si="16"/>
        <v>18</v>
      </c>
      <c r="D167" s="42">
        <f t="shared" si="16"/>
        <v>28</v>
      </c>
      <c r="E167" s="42">
        <f t="shared" si="14"/>
        <v>43</v>
      </c>
      <c r="F167" s="42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1">
        <f>COUNTIF(Strecken!D:D,H167)</f>
        <v>0</v>
      </c>
      <c r="L167" s="21"/>
    </row>
    <row r="168" spans="1:13" hidden="1">
      <c r="A168" t="s">
        <v>389</v>
      </c>
      <c r="B168" s="42">
        <f t="shared" si="16"/>
        <v>14</v>
      </c>
      <c r="C168" s="42">
        <f t="shared" si="16"/>
        <v>18</v>
      </c>
      <c r="D168" s="42">
        <f t="shared" si="16"/>
        <v>28</v>
      </c>
      <c r="E168" s="42">
        <f t="shared" si="14"/>
        <v>44</v>
      </c>
      <c r="F168" s="42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1">
        <f>COUNTIF(Strecken!D:D,H168)</f>
        <v>0</v>
      </c>
      <c r="L168" s="21"/>
    </row>
    <row r="169" spans="1:13" hidden="1">
      <c r="A169" t="s">
        <v>390</v>
      </c>
      <c r="B169" s="42">
        <f t="shared" si="16"/>
        <v>14</v>
      </c>
      <c r="C169" s="42">
        <f t="shared" si="16"/>
        <v>18</v>
      </c>
      <c r="D169" s="42">
        <f t="shared" si="16"/>
        <v>28</v>
      </c>
      <c r="E169" s="42">
        <f t="shared" si="14"/>
        <v>35</v>
      </c>
      <c r="F169" s="42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1">
        <f>COUNTIF(Strecken!D:D,H169)</f>
        <v>0</v>
      </c>
      <c r="L169" s="21"/>
    </row>
    <row r="170" spans="1:13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COUNTIF(Strecken!D:D,H170)</f>
        <v>1</v>
      </c>
    </row>
    <row r="171" spans="1:13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COUNTIF(Strecken!D:D,H171)</f>
        <v>2</v>
      </c>
    </row>
    <row r="172" spans="1:13" hidden="1">
      <c r="A172" t="s">
        <v>393</v>
      </c>
      <c r="B172" s="42">
        <f t="shared" si="16"/>
        <v>14</v>
      </c>
      <c r="C172" s="42">
        <f t="shared" si="16"/>
        <v>18</v>
      </c>
      <c r="D172" s="42">
        <f t="shared" si="16"/>
        <v>28</v>
      </c>
      <c r="E172" s="42">
        <f t="shared" si="14"/>
        <v>36</v>
      </c>
      <c r="F172" s="42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1">
        <f>COUNTIF(Strecken!D:D,H172)</f>
        <v>0</v>
      </c>
      <c r="L172" s="21"/>
    </row>
    <row r="173" spans="1:13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COUNTIF(Strecken!D:D,H173)</f>
        <v>1</v>
      </c>
    </row>
    <row r="174" spans="1:13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COUNTIF(Strecken!D:D,H174)</f>
        <v>1</v>
      </c>
    </row>
    <row r="175" spans="1:13" hidden="1">
      <c r="A175" t="s">
        <v>396</v>
      </c>
      <c r="B175" s="42">
        <f t="shared" si="16"/>
        <v>14</v>
      </c>
      <c r="C175" s="42">
        <f t="shared" si="16"/>
        <v>18</v>
      </c>
      <c r="D175" s="42">
        <f t="shared" si="16"/>
        <v>28</v>
      </c>
      <c r="E175" s="42">
        <f t="shared" si="14"/>
        <v>54</v>
      </c>
      <c r="F175" s="42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1">
        <f>COUNTIF(Strecken!D:D,H175)</f>
        <v>0</v>
      </c>
      <c r="L175" s="21"/>
    </row>
    <row r="176" spans="1:13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COUNTIF(Strecken!D:D,H176)</f>
        <v>1</v>
      </c>
    </row>
    <row r="177" spans="1:12" hidden="1">
      <c r="A177" t="s">
        <v>398</v>
      </c>
      <c r="B177" s="42">
        <f t="shared" si="16"/>
        <v>14</v>
      </c>
      <c r="C177" s="42">
        <f t="shared" si="16"/>
        <v>18</v>
      </c>
      <c r="D177" s="42">
        <f t="shared" si="16"/>
        <v>28</v>
      </c>
      <c r="E177" s="42">
        <f t="shared" si="14"/>
        <v>46</v>
      </c>
      <c r="F177" s="42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1">
        <f>COUNTIF(Strecken!D:D,H177)</f>
        <v>0</v>
      </c>
      <c r="L177" s="21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COUNTIF(Strecken!D:D,H178)</f>
        <v>1</v>
      </c>
    </row>
    <row r="179" spans="1:12" hidden="1">
      <c r="A179" t="s">
        <v>400</v>
      </c>
      <c r="B179" s="42">
        <f t="shared" si="16"/>
        <v>14</v>
      </c>
      <c r="C179" s="42">
        <f t="shared" si="16"/>
        <v>18</v>
      </c>
      <c r="D179" s="42">
        <f t="shared" si="16"/>
        <v>28</v>
      </c>
      <c r="E179" s="42">
        <f t="shared" si="14"/>
        <v>41</v>
      </c>
      <c r="F179" s="42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1">
        <f>COUNTIF(Strecken!D:D,H179)</f>
        <v>0</v>
      </c>
      <c r="L179" s="21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COUNTIF(Strecken!D:D,H180)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COUNTIF(Strecken!D:D,H181)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COUNTIF(Strecken!D:D,H182)</f>
        <v>1</v>
      </c>
    </row>
    <row r="183" spans="1:12" hidden="1">
      <c r="A183" t="s">
        <v>404</v>
      </c>
      <c r="B183" s="42">
        <f t="shared" si="16"/>
        <v>14</v>
      </c>
      <c r="C183" s="42">
        <f t="shared" si="16"/>
        <v>18</v>
      </c>
      <c r="D183" s="42">
        <f t="shared" si="16"/>
        <v>28</v>
      </c>
      <c r="E183" s="42">
        <f t="shared" si="14"/>
        <v>49</v>
      </c>
      <c r="F183" s="42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1">
        <f>COUNTIF(Strecken!D:D,H183)</f>
        <v>0</v>
      </c>
      <c r="L183" s="21"/>
    </row>
    <row r="184" spans="1:12" hidden="1">
      <c r="A184" t="s">
        <v>405</v>
      </c>
      <c r="B184" s="42">
        <f t="shared" si="16"/>
        <v>14</v>
      </c>
      <c r="C184" s="42">
        <f t="shared" si="16"/>
        <v>18</v>
      </c>
      <c r="D184" s="42">
        <f t="shared" si="16"/>
        <v>28</v>
      </c>
      <c r="E184" s="42">
        <f t="shared" si="14"/>
        <v>39</v>
      </c>
      <c r="F184" s="42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1">
        <f>COUNTIF(Strecken!D:D,H184)</f>
        <v>0</v>
      </c>
      <c r="L184" s="21"/>
    </row>
    <row r="185" spans="1:12" hidden="1">
      <c r="A185" t="s">
        <v>406</v>
      </c>
      <c r="B185" s="42">
        <f t="shared" si="16"/>
        <v>14</v>
      </c>
      <c r="C185" s="42">
        <f t="shared" si="16"/>
        <v>18</v>
      </c>
      <c r="D185" s="42">
        <f t="shared" si="16"/>
        <v>28</v>
      </c>
      <c r="E185" s="42">
        <f t="shared" si="14"/>
        <v>40</v>
      </c>
      <c r="F185" s="42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1" t="s">
        <v>506</v>
      </c>
      <c r="L185" s="21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COUNTIF(Strecken!D:D,H186)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COUNTIF(Strecken!D:D,H187)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COUNTIF(Strecken!D:D,H188)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COUNTIF(Strecken!D:D,H189)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COUNTIF(Strecken!D:D,H190)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COUNTIF(Strecken!D:D,H191)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COUNTIF(Strecken!D:D,H192)</f>
        <v>1</v>
      </c>
    </row>
    <row r="193" spans="1:12" hidden="1">
      <c r="A193" t="s">
        <v>414</v>
      </c>
      <c r="B193" s="42">
        <f t="shared" si="16"/>
        <v>14</v>
      </c>
      <c r="C193" s="42">
        <f t="shared" si="16"/>
        <v>18</v>
      </c>
      <c r="D193" s="42">
        <f t="shared" si="16"/>
        <v>28</v>
      </c>
      <c r="E193" s="42">
        <f t="shared" si="14"/>
        <v>46</v>
      </c>
      <c r="F193" s="42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1">
        <f>COUNTIF(Strecken!D:D,H193)</f>
        <v>0</v>
      </c>
      <c r="L193" s="21"/>
    </row>
    <row r="194" spans="1:12" hidden="1">
      <c r="A194" t="s">
        <v>415</v>
      </c>
      <c r="B194" s="42">
        <f t="shared" si="16"/>
        <v>14</v>
      </c>
      <c r="C194" s="42">
        <f t="shared" si="16"/>
        <v>18</v>
      </c>
      <c r="D194" s="42">
        <f t="shared" si="16"/>
        <v>28</v>
      </c>
      <c r="E194" s="42">
        <f t="shared" ref="E194:E257" si="19">FIND("@",SUBSTITUTE($A194,E$1,"@",LEN($A194)-LEN(SUBSTITUTE($A194,E$1,""))),1)</f>
        <v>41</v>
      </c>
      <c r="F194" s="42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1">
        <f>COUNTIF(Strecken!D:D,H194)</f>
        <v>0</v>
      </c>
      <c r="L194" s="21"/>
    </row>
    <row r="195" spans="1:12" hidden="1">
      <c r="A195" t="s">
        <v>416</v>
      </c>
      <c r="B195" s="42">
        <f t="shared" si="16"/>
        <v>14</v>
      </c>
      <c r="C195" s="42">
        <f t="shared" si="16"/>
        <v>18</v>
      </c>
      <c r="D195" s="42">
        <f t="shared" si="16"/>
        <v>28</v>
      </c>
      <c r="E195" s="42">
        <f t="shared" si="19"/>
        <v>36</v>
      </c>
      <c r="F195" s="42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1">
        <f>COUNTIF(Strecken!D:D,H195)</f>
        <v>0</v>
      </c>
      <c r="L195" s="21"/>
    </row>
    <row r="196" spans="1:12" hidden="1">
      <c r="A196" t="s">
        <v>417</v>
      </c>
      <c r="B196" s="42">
        <f t="shared" si="16"/>
        <v>14</v>
      </c>
      <c r="C196" s="42">
        <f t="shared" si="16"/>
        <v>18</v>
      </c>
      <c r="D196" s="42">
        <f t="shared" si="16"/>
        <v>28</v>
      </c>
      <c r="E196" s="42">
        <f t="shared" si="19"/>
        <v>39</v>
      </c>
      <c r="F196" s="42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1">
        <f>COUNTIF(Strecken!D:D,H196)</f>
        <v>0</v>
      </c>
      <c r="L196" s="21"/>
    </row>
    <row r="197" spans="1:12" hidden="1">
      <c r="A197" t="s">
        <v>418</v>
      </c>
      <c r="B197" s="42">
        <f t="shared" si="16"/>
        <v>14</v>
      </c>
      <c r="C197" s="42">
        <f t="shared" si="16"/>
        <v>18</v>
      </c>
      <c r="D197" s="42">
        <f t="shared" si="16"/>
        <v>28</v>
      </c>
      <c r="E197" s="42">
        <f t="shared" si="19"/>
        <v>36</v>
      </c>
      <c r="F197" s="42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1">
        <f>COUNTIF(Strecken!D:D,H197)</f>
        <v>0</v>
      </c>
      <c r="L197" s="21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COUNTIF(Strecken!D:D,H198)</f>
        <v>1</v>
      </c>
    </row>
    <row r="199" spans="1:12" hidden="1">
      <c r="A199" t="s">
        <v>420</v>
      </c>
      <c r="B199" s="42">
        <f t="shared" si="16"/>
        <v>14</v>
      </c>
      <c r="C199" s="42">
        <f t="shared" si="16"/>
        <v>18</v>
      </c>
      <c r="D199" s="42">
        <f t="shared" si="16"/>
        <v>28</v>
      </c>
      <c r="E199" s="42">
        <f t="shared" si="19"/>
        <v>39</v>
      </c>
      <c r="F199" s="42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1">
        <f>COUNTIF(Strecken!D:D,H199)</f>
        <v>0</v>
      </c>
      <c r="L199" s="21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COUNTIF(Strecken!D:D,H200)</f>
        <v>1</v>
      </c>
    </row>
    <row r="201" spans="1:12" hidden="1">
      <c r="A201" t="s">
        <v>422</v>
      </c>
      <c r="B201" s="42">
        <f t="shared" si="16"/>
        <v>14</v>
      </c>
      <c r="C201" s="42">
        <f t="shared" si="16"/>
        <v>18</v>
      </c>
      <c r="D201" s="42">
        <f t="shared" si="16"/>
        <v>28</v>
      </c>
      <c r="E201" s="42">
        <f t="shared" si="19"/>
        <v>46</v>
      </c>
      <c r="F201" s="42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1">
        <f>COUNTIF(Strecken!D:D,H201)</f>
        <v>0</v>
      </c>
      <c r="L201" s="21"/>
    </row>
    <row r="202" spans="1:12" hidden="1">
      <c r="A202" t="s">
        <v>423</v>
      </c>
      <c r="B202" s="42">
        <f t="shared" si="16"/>
        <v>14</v>
      </c>
      <c r="C202" s="42">
        <f t="shared" si="16"/>
        <v>18</v>
      </c>
      <c r="D202" s="42">
        <f t="shared" si="16"/>
        <v>28</v>
      </c>
      <c r="E202" s="42">
        <f t="shared" si="19"/>
        <v>36</v>
      </c>
      <c r="F202" s="42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1" t="s">
        <v>506</v>
      </c>
      <c r="L202" s="21"/>
    </row>
    <row r="203" spans="1:12" hidden="1">
      <c r="A203" t="s">
        <v>424</v>
      </c>
      <c r="B203" s="42">
        <f t="shared" si="16"/>
        <v>14</v>
      </c>
      <c r="C203" s="42">
        <f t="shared" si="16"/>
        <v>18</v>
      </c>
      <c r="D203" s="42">
        <f t="shared" si="16"/>
        <v>28</v>
      </c>
      <c r="E203" s="42">
        <f t="shared" si="19"/>
        <v>45</v>
      </c>
      <c r="F203" s="42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1">
        <f>COUNTIF(Strecken!D:D,H203)</f>
        <v>0</v>
      </c>
      <c r="L203" s="21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COUNTIF(Strecken!D:D,H204)</f>
        <v>1</v>
      </c>
    </row>
    <row r="205" spans="1:12" hidden="1">
      <c r="A205" t="s">
        <v>426</v>
      </c>
      <c r="B205" s="42">
        <f t="shared" si="16"/>
        <v>14</v>
      </c>
      <c r="C205" s="42">
        <f t="shared" si="16"/>
        <v>18</v>
      </c>
      <c r="D205" s="42">
        <f t="shared" si="16"/>
        <v>28</v>
      </c>
      <c r="E205" s="42">
        <f t="shared" si="19"/>
        <v>40</v>
      </c>
      <c r="F205" s="42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1">
        <f>COUNTIF(Strecken!D:D,H205)</f>
        <v>0</v>
      </c>
      <c r="L205" s="21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COUNTIF(Strecken!D:D,H206)</f>
        <v>1</v>
      </c>
    </row>
    <row r="207" spans="1:12" hidden="1">
      <c r="A207" t="s">
        <v>428</v>
      </c>
      <c r="B207" s="42">
        <f t="shared" si="16"/>
        <v>14</v>
      </c>
      <c r="C207" s="42">
        <f t="shared" si="16"/>
        <v>18</v>
      </c>
      <c r="D207" s="42">
        <f t="shared" si="16"/>
        <v>28</v>
      </c>
      <c r="E207" s="42">
        <f t="shared" si="19"/>
        <v>36</v>
      </c>
      <c r="F207" s="42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1">
        <f>COUNTIF(Strecken!D:D,H207)</f>
        <v>0</v>
      </c>
      <c r="L207" s="21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COUNTIF(Strecken!D:D,H208)</f>
        <v>1</v>
      </c>
    </row>
    <row r="209" spans="1:12" hidden="1">
      <c r="A209" t="s">
        <v>430</v>
      </c>
      <c r="B209" s="42">
        <f t="shared" si="16"/>
        <v>14</v>
      </c>
      <c r="C209" s="42">
        <f t="shared" si="16"/>
        <v>18</v>
      </c>
      <c r="D209" s="42">
        <f t="shared" si="16"/>
        <v>28</v>
      </c>
      <c r="E209" s="42">
        <f t="shared" si="19"/>
        <v>41</v>
      </c>
      <c r="F209" s="42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1" t="s">
        <v>506</v>
      </c>
      <c r="L209" s="21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COUNTIF(Strecken!D:D,H210)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COUNTIF(Strecken!D:D,H211)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COUNTIF(Strecken!D:D,H212)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COUNTIF(Strecken!D:D,H213)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COUNTIF(Strecken!D:D,H214)</f>
        <v>1</v>
      </c>
    </row>
    <row r="215" spans="1:12" hidden="1">
      <c r="A215" t="s">
        <v>436</v>
      </c>
      <c r="B215" s="42">
        <f t="shared" si="16"/>
        <v>14</v>
      </c>
      <c r="C215" s="42">
        <f t="shared" si="16"/>
        <v>18</v>
      </c>
      <c r="D215" s="42">
        <f t="shared" si="16"/>
        <v>28</v>
      </c>
      <c r="E215" s="42">
        <f t="shared" si="19"/>
        <v>47</v>
      </c>
      <c r="F215" s="42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1">
        <f>COUNTIF(Strecken!D:D,H215)</f>
        <v>0</v>
      </c>
      <c r="L215" s="21"/>
    </row>
    <row r="216" spans="1:12" hidden="1">
      <c r="A216" t="s">
        <v>437</v>
      </c>
      <c r="B216" s="42">
        <f t="shared" si="16"/>
        <v>14</v>
      </c>
      <c r="C216" s="42">
        <f t="shared" si="16"/>
        <v>18</v>
      </c>
      <c r="D216" s="42">
        <f t="shared" si="16"/>
        <v>28</v>
      </c>
      <c r="E216" s="42">
        <f t="shared" si="19"/>
        <v>37</v>
      </c>
      <c r="F216" s="42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1" t="s">
        <v>506</v>
      </c>
      <c r="L216" s="21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COUNTIF(Strecken!D:D,H217)</f>
        <v>1</v>
      </c>
    </row>
    <row r="218" spans="1:12" hidden="1">
      <c r="A218" t="s">
        <v>439</v>
      </c>
      <c r="B218" s="42">
        <f t="shared" si="16"/>
        <v>14</v>
      </c>
      <c r="C218" s="42">
        <f t="shared" si="16"/>
        <v>18</v>
      </c>
      <c r="D218" s="42">
        <f t="shared" si="16"/>
        <v>28</v>
      </c>
      <c r="E218" s="42">
        <f t="shared" si="19"/>
        <v>37</v>
      </c>
      <c r="F218" s="42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1">
        <f>COUNTIF(Strecken!D:D,H218)</f>
        <v>0</v>
      </c>
      <c r="L218" s="21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COUNTIF(Strecken!D:D,H219)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COUNTIF(Strecken!D:D,H220)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COUNTIF(Strecken!D:D,H221)</f>
        <v>1</v>
      </c>
    </row>
    <row r="222" spans="1:12" hidden="1">
      <c r="A222" t="s">
        <v>443</v>
      </c>
      <c r="B222" s="42">
        <f t="shared" si="16"/>
        <v>14</v>
      </c>
      <c r="C222" s="42">
        <f t="shared" si="16"/>
        <v>18</v>
      </c>
      <c r="D222" s="42">
        <f t="shared" si="16"/>
        <v>28</v>
      </c>
      <c r="E222" s="42">
        <f t="shared" si="19"/>
        <v>36</v>
      </c>
      <c r="F222" s="42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1">
        <f>COUNTIF(Strecken!D:D,H222)</f>
        <v>0</v>
      </c>
      <c r="L222" s="21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COUNTIF(Strecken!D:D,H223)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COUNTIF(Strecken!D:D,H224)</f>
        <v>1</v>
      </c>
    </row>
    <row r="225" spans="1:13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COUNTIF(Strecken!D:D,H225)</f>
        <v>1</v>
      </c>
    </row>
    <row r="226" spans="1:13">
      <c r="A226" t="s">
        <v>447</v>
      </c>
      <c r="B226" s="42">
        <f t="shared" si="21"/>
        <v>14</v>
      </c>
      <c r="C226" s="42">
        <f t="shared" si="21"/>
        <v>18</v>
      </c>
      <c r="D226" s="42">
        <f t="shared" si="21"/>
        <v>28</v>
      </c>
      <c r="E226" s="42">
        <f t="shared" si="19"/>
        <v>43</v>
      </c>
      <c r="F226" s="42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1">
        <f>COUNTIF(Strecken!D:D,H226)</f>
        <v>1</v>
      </c>
      <c r="L226" s="21" t="s">
        <v>515</v>
      </c>
      <c r="M226" s="21">
        <v>6</v>
      </c>
    </row>
    <row r="227" spans="1:13" hidden="1">
      <c r="A227" t="s">
        <v>448</v>
      </c>
      <c r="B227" s="42">
        <f t="shared" si="21"/>
        <v>14</v>
      </c>
      <c r="C227" s="42">
        <f t="shared" si="21"/>
        <v>18</v>
      </c>
      <c r="D227" s="42">
        <f t="shared" si="21"/>
        <v>28</v>
      </c>
      <c r="E227" s="42">
        <f t="shared" si="19"/>
        <v>40</v>
      </c>
      <c r="F227" s="42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1" t="s">
        <v>506</v>
      </c>
      <c r="L227" s="21"/>
    </row>
    <row r="228" spans="1:13" hidden="1">
      <c r="A228" t="s">
        <v>449</v>
      </c>
      <c r="B228" s="42">
        <f t="shared" si="21"/>
        <v>14</v>
      </c>
      <c r="C228" s="42">
        <f t="shared" si="21"/>
        <v>19</v>
      </c>
      <c r="D228" s="42">
        <f t="shared" si="21"/>
        <v>30</v>
      </c>
      <c r="E228" s="42">
        <f t="shared" si="19"/>
        <v>44</v>
      </c>
      <c r="F228" s="42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1" t="s">
        <v>514</v>
      </c>
      <c r="L228" s="21"/>
    </row>
    <row r="229" spans="1:13" hidden="1">
      <c r="A229" t="s">
        <v>450</v>
      </c>
      <c r="B229" s="42">
        <f t="shared" si="21"/>
        <v>14</v>
      </c>
      <c r="C229" s="42">
        <f t="shared" si="21"/>
        <v>19</v>
      </c>
      <c r="D229" s="42">
        <f t="shared" si="21"/>
        <v>30</v>
      </c>
      <c r="E229" s="42">
        <f t="shared" si="19"/>
        <v>44</v>
      </c>
      <c r="F229" s="42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1" t="s">
        <v>514</v>
      </c>
      <c r="L229" s="21"/>
    </row>
    <row r="230" spans="1:13" hidden="1">
      <c r="A230" t="s">
        <v>451</v>
      </c>
      <c r="B230" s="42">
        <f t="shared" si="21"/>
        <v>14</v>
      </c>
      <c r="C230" s="42">
        <f t="shared" si="21"/>
        <v>19</v>
      </c>
      <c r="D230" s="42">
        <f t="shared" si="21"/>
        <v>30</v>
      </c>
      <c r="E230" s="42">
        <f t="shared" si="19"/>
        <v>52</v>
      </c>
      <c r="F230" s="42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1" t="s">
        <v>514</v>
      </c>
      <c r="L230" s="21"/>
    </row>
    <row r="231" spans="1:13" hidden="1">
      <c r="A231" t="s">
        <v>452</v>
      </c>
      <c r="B231" s="42">
        <f t="shared" si="21"/>
        <v>14</v>
      </c>
      <c r="C231" s="42">
        <f t="shared" si="21"/>
        <v>19</v>
      </c>
      <c r="D231" s="42">
        <f t="shared" si="21"/>
        <v>30</v>
      </c>
      <c r="E231" s="42">
        <f t="shared" si="19"/>
        <v>47</v>
      </c>
      <c r="F231" s="42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1" t="s">
        <v>514</v>
      </c>
      <c r="L231" s="21"/>
    </row>
    <row r="232" spans="1:13" hidden="1">
      <c r="A232" t="s">
        <v>453</v>
      </c>
      <c r="B232" s="42">
        <f t="shared" si="21"/>
        <v>14</v>
      </c>
      <c r="C232" s="42">
        <f t="shared" si="21"/>
        <v>19</v>
      </c>
      <c r="D232" s="42">
        <f t="shared" si="21"/>
        <v>30</v>
      </c>
      <c r="E232" s="42">
        <f t="shared" si="19"/>
        <v>41</v>
      </c>
      <c r="F232" s="42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1" t="s">
        <v>514</v>
      </c>
      <c r="L232" s="21"/>
    </row>
    <row r="233" spans="1:13" hidden="1">
      <c r="A233" t="s">
        <v>454</v>
      </c>
      <c r="B233" s="42">
        <f t="shared" si="21"/>
        <v>14</v>
      </c>
      <c r="C233" s="42">
        <f t="shared" si="21"/>
        <v>19</v>
      </c>
      <c r="D233" s="42">
        <f t="shared" si="21"/>
        <v>30</v>
      </c>
      <c r="E233" s="42">
        <f t="shared" si="19"/>
        <v>49</v>
      </c>
      <c r="F233" s="42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1" t="s">
        <v>514</v>
      </c>
      <c r="L233" s="21"/>
    </row>
    <row r="234" spans="1:13" hidden="1">
      <c r="A234" t="s">
        <v>455</v>
      </c>
      <c r="B234" s="42">
        <f t="shared" si="21"/>
        <v>14</v>
      </c>
      <c r="C234" s="42">
        <f t="shared" si="21"/>
        <v>19</v>
      </c>
      <c r="D234" s="42">
        <f t="shared" si="21"/>
        <v>30</v>
      </c>
      <c r="E234" s="42">
        <f t="shared" si="19"/>
        <v>57</v>
      </c>
      <c r="F234" s="42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1" t="s">
        <v>514</v>
      </c>
      <c r="L234" s="21"/>
    </row>
    <row r="235" spans="1:13">
      <c r="A235" t="s">
        <v>456</v>
      </c>
      <c r="B235" s="42">
        <f t="shared" si="21"/>
        <v>14</v>
      </c>
      <c r="C235" s="42">
        <f t="shared" si="21"/>
        <v>20</v>
      </c>
      <c r="D235" s="42">
        <f t="shared" si="21"/>
        <v>32</v>
      </c>
      <c r="E235" s="42">
        <f t="shared" si="19"/>
        <v>40</v>
      </c>
      <c r="F235" s="42">
        <f t="shared" si="21"/>
        <v>42</v>
      </c>
      <c r="H235" t="str">
        <f t="shared" si="22"/>
        <v>10000</v>
      </c>
      <c r="I235" t="str">
        <f>LEFT(RIGHT($A235,LEN($A235) - D235 - 1),E235-D235-2)</f>
        <v xml:space="preserve">Handy </v>
      </c>
      <c r="J235" t="str">
        <f t="shared" si="20"/>
        <v>4</v>
      </c>
      <c r="K235" s="21">
        <f>COUNTIF(Strecken!D:D,H235)</f>
        <v>1</v>
      </c>
      <c r="L235" s="21" t="s">
        <v>515</v>
      </c>
      <c r="M235" s="21">
        <v>3</v>
      </c>
    </row>
    <row r="236" spans="1:13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COUNTIF(Strecken!D:D,H236)</f>
        <v>1</v>
      </c>
    </row>
    <row r="237" spans="1:13" hidden="1">
      <c r="A237" t="s">
        <v>458</v>
      </c>
      <c r="B237" s="42">
        <f t="shared" si="21"/>
        <v>14</v>
      </c>
      <c r="C237" s="42">
        <f t="shared" si="21"/>
        <v>20</v>
      </c>
      <c r="D237" s="42">
        <f t="shared" si="21"/>
        <v>32</v>
      </c>
      <c r="E237" s="42">
        <f t="shared" si="19"/>
        <v>42</v>
      </c>
      <c r="F237" s="42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1" t="s">
        <v>506</v>
      </c>
      <c r="L237" s="21"/>
    </row>
    <row r="238" spans="1:13" hidden="1">
      <c r="A238" t="s">
        <v>459</v>
      </c>
      <c r="B238" s="42">
        <f t="shared" si="21"/>
        <v>14</v>
      </c>
      <c r="C238" s="42">
        <f t="shared" si="21"/>
        <v>20</v>
      </c>
      <c r="D238" s="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1">
        <f>COUNTIF(Strecken!D:D,H238)</f>
        <v>0</v>
      </c>
      <c r="L238" s="21"/>
    </row>
    <row r="239" spans="1:13" hidden="1">
      <c r="A239" t="s">
        <v>460</v>
      </c>
      <c r="B239" s="42">
        <f t="shared" si="21"/>
        <v>14</v>
      </c>
      <c r="C239" s="42">
        <f t="shared" si="21"/>
        <v>20</v>
      </c>
      <c r="D239" s="42">
        <f t="shared" si="21"/>
        <v>32</v>
      </c>
      <c r="E239" s="42">
        <f t="shared" si="19"/>
        <v>81</v>
      </c>
      <c r="F239" s="42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1">
        <f>COUNTIF(Strecken!D:D,H239)</f>
        <v>0</v>
      </c>
      <c r="L239" s="21"/>
    </row>
    <row r="240" spans="1:13" hidden="1">
      <c r="A240" t="s">
        <v>461</v>
      </c>
      <c r="B240" s="42">
        <f t="shared" si="21"/>
        <v>14</v>
      </c>
      <c r="C240" s="42">
        <f t="shared" si="21"/>
        <v>20</v>
      </c>
      <c r="D240" s="42">
        <f t="shared" si="21"/>
        <v>32</v>
      </c>
      <c r="E240" s="42">
        <f t="shared" si="19"/>
        <v>56</v>
      </c>
      <c r="F240" s="42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1">
        <f>COUNTIF(Strecken!D:D,H240)</f>
        <v>0</v>
      </c>
      <c r="L240" s="21" t="s">
        <v>523</v>
      </c>
      <c r="M240" s="21" t="s">
        <v>540</v>
      </c>
    </row>
    <row r="241" spans="1:13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COUNTIF(Strecken!D:D,H241)</f>
        <v>1</v>
      </c>
    </row>
    <row r="242" spans="1:13" hidden="1">
      <c r="A242" t="s">
        <v>463</v>
      </c>
      <c r="B242" s="42">
        <f t="shared" si="21"/>
        <v>14</v>
      </c>
      <c r="C242" s="42">
        <f t="shared" si="21"/>
        <v>20</v>
      </c>
      <c r="D242" s="42">
        <f t="shared" si="21"/>
        <v>32</v>
      </c>
      <c r="E242" s="42">
        <f t="shared" si="19"/>
        <v>47</v>
      </c>
      <c r="F242" s="42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1">
        <f>COUNTIF(Strecken!D:D,H242)</f>
        <v>0</v>
      </c>
      <c r="L242" s="21"/>
    </row>
    <row r="243" spans="1:13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COUNTIF(Strecken!D:D,H243)</f>
        <v>1</v>
      </c>
    </row>
    <row r="244" spans="1:13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COUNTIF(Strecken!D:D,H244)</f>
        <v>1</v>
      </c>
    </row>
    <row r="245" spans="1:13" hidden="1">
      <c r="A245" t="s">
        <v>466</v>
      </c>
      <c r="B245" s="42">
        <f t="shared" si="21"/>
        <v>14</v>
      </c>
      <c r="C245" s="42">
        <f t="shared" si="21"/>
        <v>20</v>
      </c>
      <c r="D245" s="42">
        <f t="shared" si="21"/>
        <v>32</v>
      </c>
      <c r="E245" s="42">
        <f t="shared" si="19"/>
        <v>39</v>
      </c>
      <c r="F245" s="42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1">
        <f>COUNTIF(Strecken!D:D,H245)</f>
        <v>0</v>
      </c>
      <c r="L245" s="21" t="s">
        <v>523</v>
      </c>
      <c r="M245" s="21">
        <v>2</v>
      </c>
    </row>
    <row r="246" spans="1:13" hidden="1">
      <c r="A246" t="s">
        <v>467</v>
      </c>
      <c r="B246" s="42">
        <f t="shared" si="21"/>
        <v>14</v>
      </c>
      <c r="C246" s="42">
        <f t="shared" si="21"/>
        <v>20</v>
      </c>
      <c r="D246" s="42">
        <f t="shared" si="21"/>
        <v>32</v>
      </c>
      <c r="E246" s="42">
        <f t="shared" si="19"/>
        <v>48</v>
      </c>
      <c r="F246" s="42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1">
        <f>COUNTIF(Strecken!D:D,H246)</f>
        <v>0</v>
      </c>
      <c r="L246" s="21"/>
    </row>
    <row r="247" spans="1:13" hidden="1">
      <c r="A247" t="s">
        <v>468</v>
      </c>
      <c r="B247" s="42">
        <f t="shared" si="21"/>
        <v>14</v>
      </c>
      <c r="C247" s="42">
        <f t="shared" si="21"/>
        <v>20</v>
      </c>
      <c r="D247" s="42">
        <f t="shared" si="21"/>
        <v>32</v>
      </c>
      <c r="E247" s="42">
        <f t="shared" si="19"/>
        <v>51</v>
      </c>
      <c r="F247" s="42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1">
        <f>COUNTIF(Strecken!D:D,H247)</f>
        <v>0</v>
      </c>
      <c r="L247" s="21"/>
    </row>
    <row r="248" spans="1:13" hidden="1">
      <c r="A248" t="s">
        <v>469</v>
      </c>
      <c r="B248" s="42">
        <f t="shared" si="21"/>
        <v>14</v>
      </c>
      <c r="C248" s="42">
        <f t="shared" si="21"/>
        <v>20</v>
      </c>
      <c r="D248" s="42">
        <f t="shared" si="21"/>
        <v>32</v>
      </c>
      <c r="E248" s="42">
        <f t="shared" si="19"/>
        <v>74</v>
      </c>
      <c r="F248" s="42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1" t="s">
        <v>506</v>
      </c>
      <c r="L248" s="21"/>
    </row>
    <row r="249" spans="1:13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COUNTIF(Strecken!D:D,H249)</f>
        <v>1</v>
      </c>
    </row>
    <row r="250" spans="1:13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COUNTIF(Strecken!D:D,H250)</f>
        <v>1</v>
      </c>
    </row>
    <row r="251" spans="1:13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COUNTIF(Strecken!D:D,H251)</f>
        <v>1</v>
      </c>
    </row>
    <row r="252" spans="1:13" hidden="1">
      <c r="A252" t="s">
        <v>473</v>
      </c>
      <c r="B252" s="42">
        <f t="shared" si="21"/>
        <v>14</v>
      </c>
      <c r="C252" s="42">
        <f t="shared" si="21"/>
        <v>20</v>
      </c>
      <c r="D252" s="42">
        <f t="shared" si="21"/>
        <v>32</v>
      </c>
      <c r="E252" s="42">
        <f t="shared" si="19"/>
        <v>51</v>
      </c>
      <c r="F252" s="42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1">
        <f>COUNTIF(Strecken!D:D,H252)</f>
        <v>0</v>
      </c>
      <c r="L252" s="21" t="s">
        <v>523</v>
      </c>
      <c r="M252" s="21" t="s">
        <v>540</v>
      </c>
    </row>
    <row r="253" spans="1:13" hidden="1">
      <c r="A253" t="s">
        <v>474</v>
      </c>
      <c r="B253" s="42">
        <f t="shared" si="21"/>
        <v>14</v>
      </c>
      <c r="C253" s="42">
        <f t="shared" si="21"/>
        <v>20</v>
      </c>
      <c r="D253" s="42">
        <f t="shared" si="21"/>
        <v>32</v>
      </c>
      <c r="E253" s="42">
        <f t="shared" si="19"/>
        <v>52</v>
      </c>
      <c r="F253" s="42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1">
        <f>COUNTIF(Strecken!D:D,H253)</f>
        <v>0</v>
      </c>
      <c r="L253" s="21" t="s">
        <v>523</v>
      </c>
      <c r="M253" s="21">
        <v>4</v>
      </c>
    </row>
    <row r="254" spans="1:13" hidden="1">
      <c r="A254" t="s">
        <v>475</v>
      </c>
      <c r="B254" s="42">
        <f t="shared" si="21"/>
        <v>14</v>
      </c>
      <c r="C254" s="42">
        <f t="shared" si="21"/>
        <v>20</v>
      </c>
      <c r="D254" s="42">
        <f t="shared" si="21"/>
        <v>32</v>
      </c>
      <c r="E254" s="42">
        <f t="shared" si="19"/>
        <v>47</v>
      </c>
      <c r="F254" s="42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1">
        <f>COUNTIF(Strecken!D:D,H254)</f>
        <v>0</v>
      </c>
      <c r="L254" s="21" t="s">
        <v>523</v>
      </c>
      <c r="M254" s="21" t="s">
        <v>540</v>
      </c>
    </row>
    <row r="255" spans="1:13" hidden="1">
      <c r="A255" t="s">
        <v>476</v>
      </c>
      <c r="B255" s="42">
        <f t="shared" si="21"/>
        <v>14</v>
      </c>
      <c r="C255" s="42">
        <f t="shared" si="21"/>
        <v>20</v>
      </c>
      <c r="D255" s="42">
        <f t="shared" si="21"/>
        <v>32</v>
      </c>
      <c r="E255" s="42">
        <f t="shared" si="19"/>
        <v>44</v>
      </c>
      <c r="F255" s="42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1">
        <f>COUNTIF(Strecken!D:D,H255)</f>
        <v>0</v>
      </c>
      <c r="L255" s="21" t="s">
        <v>523</v>
      </c>
      <c r="M255" s="21" t="s">
        <v>540</v>
      </c>
    </row>
    <row r="256" spans="1:13" hidden="1">
      <c r="A256" t="s">
        <v>477</v>
      </c>
      <c r="B256" s="42">
        <f t="shared" si="21"/>
        <v>14</v>
      </c>
      <c r="C256" s="42">
        <f t="shared" si="21"/>
        <v>20</v>
      </c>
      <c r="D256" s="42">
        <f t="shared" si="21"/>
        <v>32</v>
      </c>
      <c r="E256" s="42">
        <f t="shared" si="19"/>
        <v>48</v>
      </c>
      <c r="F256" s="42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1">
        <f>COUNTIF(Strecken!D:D,H256)</f>
        <v>0</v>
      </c>
      <c r="L256" s="21" t="s">
        <v>523</v>
      </c>
      <c r="M256" s="21" t="s">
        <v>540</v>
      </c>
    </row>
    <row r="257" spans="1:13" hidden="1">
      <c r="A257" t="s">
        <v>478</v>
      </c>
      <c r="B257" s="42">
        <f t="shared" si="21"/>
        <v>14</v>
      </c>
      <c r="C257" s="42">
        <f t="shared" si="21"/>
        <v>20</v>
      </c>
      <c r="D257" s="42">
        <f t="shared" si="21"/>
        <v>32</v>
      </c>
      <c r="E257" s="42">
        <f t="shared" si="19"/>
        <v>47</v>
      </c>
      <c r="F257" s="42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1">
        <f>COUNTIF(Strecken!D:D,H257)</f>
        <v>0</v>
      </c>
      <c r="L257" s="21" t="s">
        <v>523</v>
      </c>
      <c r="M257" s="21" t="s">
        <v>540</v>
      </c>
    </row>
    <row r="258" spans="1:13">
      <c r="A258" t="s">
        <v>479</v>
      </c>
      <c r="B258" s="42">
        <f t="shared" si="21"/>
        <v>14</v>
      </c>
      <c r="C258" s="42">
        <f t="shared" si="21"/>
        <v>20</v>
      </c>
      <c r="D258" s="42">
        <f t="shared" si="21"/>
        <v>32</v>
      </c>
      <c r="E258" s="42">
        <f t="shared" ref="E258:E284" si="24">FIND("@",SUBSTITUTE($A258,E$1,"@",LEN($A258)-LEN(SUBSTITUTE($A258,E$1,""))),1)</f>
        <v>46</v>
      </c>
      <c r="F258" s="42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1">
        <f>COUNTIF(Strecken!D:D,H258)</f>
        <v>1</v>
      </c>
      <c r="L258" s="21" t="s">
        <v>515</v>
      </c>
      <c r="M258" s="21">
        <v>5</v>
      </c>
    </row>
    <row r="259" spans="1:13" hidden="1">
      <c r="A259" t="s">
        <v>480</v>
      </c>
      <c r="B259" s="42">
        <f t="shared" si="21"/>
        <v>14</v>
      </c>
      <c r="C259" s="42">
        <f t="shared" si="21"/>
        <v>20</v>
      </c>
      <c r="D259" s="42">
        <f t="shared" si="21"/>
        <v>32</v>
      </c>
      <c r="E259" s="42">
        <f t="shared" si="24"/>
        <v>43</v>
      </c>
      <c r="F259" s="42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1">
        <f>COUNTIF(Strecken!D:D,H259)</f>
        <v>0</v>
      </c>
      <c r="L259" s="21" t="s">
        <v>523</v>
      </c>
      <c r="M259" s="21" t="s">
        <v>540</v>
      </c>
    </row>
    <row r="260" spans="1:13" hidden="1">
      <c r="A260" t="s">
        <v>481</v>
      </c>
      <c r="B260" s="42">
        <f t="shared" si="21"/>
        <v>14</v>
      </c>
      <c r="C260" s="42">
        <f t="shared" si="21"/>
        <v>20</v>
      </c>
      <c r="D260" s="42">
        <f t="shared" si="21"/>
        <v>32</v>
      </c>
      <c r="E260" s="42">
        <f t="shared" si="24"/>
        <v>50</v>
      </c>
      <c r="F260" s="42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1">
        <f>COUNTIF(Strecken!D:D,H260)</f>
        <v>0</v>
      </c>
      <c r="L260" s="21" t="s">
        <v>523</v>
      </c>
      <c r="M260" s="21" t="s">
        <v>540</v>
      </c>
    </row>
    <row r="261" spans="1:13" hidden="1">
      <c r="A261" t="s">
        <v>482</v>
      </c>
      <c r="B261" s="42">
        <f t="shared" si="21"/>
        <v>14</v>
      </c>
      <c r="C261" s="42">
        <f t="shared" si="21"/>
        <v>20</v>
      </c>
      <c r="D261" s="42">
        <f t="shared" si="21"/>
        <v>32</v>
      </c>
      <c r="E261" s="42">
        <f t="shared" si="24"/>
        <v>51</v>
      </c>
      <c r="F261" s="42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1">
        <f>COUNTIF(Strecken!D:D,H261)</f>
        <v>0</v>
      </c>
      <c r="L261" s="21" t="s">
        <v>523</v>
      </c>
      <c r="M261" s="21" t="s">
        <v>540</v>
      </c>
    </row>
    <row r="262" spans="1:13" hidden="1">
      <c r="A262" t="s">
        <v>483</v>
      </c>
      <c r="B262" s="42">
        <f t="shared" si="21"/>
        <v>14</v>
      </c>
      <c r="C262" s="42">
        <f t="shared" si="21"/>
        <v>20</v>
      </c>
      <c r="D262" s="42">
        <f t="shared" si="21"/>
        <v>32</v>
      </c>
      <c r="E262" s="42">
        <f t="shared" si="24"/>
        <v>47</v>
      </c>
      <c r="F262" s="42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1">
        <f>COUNTIF(Strecken!D:D,H262)</f>
        <v>0</v>
      </c>
      <c r="L262" s="21"/>
    </row>
    <row r="263" spans="1:13" hidden="1">
      <c r="A263" t="s">
        <v>484</v>
      </c>
      <c r="B263" s="42">
        <f t="shared" si="21"/>
        <v>14</v>
      </c>
      <c r="C263" s="42">
        <f t="shared" si="21"/>
        <v>20</v>
      </c>
      <c r="D263" s="42">
        <f t="shared" si="21"/>
        <v>32</v>
      </c>
      <c r="E263" s="42">
        <f t="shared" si="24"/>
        <v>46</v>
      </c>
      <c r="F263" s="42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1">
        <f>COUNTIF(Strecken!D:D,H263)</f>
        <v>0</v>
      </c>
      <c r="L263" s="21" t="s">
        <v>523</v>
      </c>
      <c r="M263" s="21">
        <v>7</v>
      </c>
    </row>
    <row r="264" spans="1:13" hidden="1">
      <c r="A264" t="s">
        <v>485</v>
      </c>
      <c r="B264" s="42">
        <f t="shared" si="21"/>
        <v>14</v>
      </c>
      <c r="C264" s="42">
        <f t="shared" si="21"/>
        <v>20</v>
      </c>
      <c r="D264" s="42">
        <f t="shared" si="21"/>
        <v>32</v>
      </c>
      <c r="E264" s="42">
        <f t="shared" si="24"/>
        <v>62</v>
      </c>
      <c r="F264" s="42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1">
        <f>COUNTIF(Strecken!D:D,H264)</f>
        <v>0</v>
      </c>
      <c r="L264" s="21"/>
    </row>
    <row r="265" spans="1:13" hidden="1">
      <c r="A265" t="s">
        <v>486</v>
      </c>
      <c r="B265" s="42">
        <f t="shared" si="21"/>
        <v>14</v>
      </c>
      <c r="C265" s="42">
        <f t="shared" si="21"/>
        <v>20</v>
      </c>
      <c r="D265" s="42">
        <f t="shared" si="21"/>
        <v>32</v>
      </c>
      <c r="E265" s="42">
        <f t="shared" si="24"/>
        <v>60</v>
      </c>
      <c r="F265" s="42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1">
        <f>COUNTIF(Strecken!D:D,H265)</f>
        <v>0</v>
      </c>
      <c r="L265" s="21"/>
    </row>
    <row r="266" spans="1:13" hidden="1">
      <c r="A266" t="s">
        <v>487</v>
      </c>
      <c r="B266" s="42">
        <f t="shared" si="21"/>
        <v>14</v>
      </c>
      <c r="C266" s="42">
        <f t="shared" si="21"/>
        <v>20</v>
      </c>
      <c r="D266" s="42">
        <f t="shared" si="21"/>
        <v>32</v>
      </c>
      <c r="E266" s="42">
        <f t="shared" si="24"/>
        <v>55</v>
      </c>
      <c r="F266" s="42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1">
        <f>COUNTIF(Strecken!D:D,H266)</f>
        <v>0</v>
      </c>
      <c r="L266" s="21" t="s">
        <v>523</v>
      </c>
      <c r="M266" s="21" t="s">
        <v>540</v>
      </c>
    </row>
    <row r="267" spans="1:13" hidden="1">
      <c r="A267" t="s">
        <v>488</v>
      </c>
      <c r="B267" s="42">
        <f t="shared" si="21"/>
        <v>14</v>
      </c>
      <c r="C267" s="42">
        <f t="shared" si="21"/>
        <v>20</v>
      </c>
      <c r="D267" s="42">
        <f t="shared" si="21"/>
        <v>32</v>
      </c>
      <c r="E267" s="42">
        <f t="shared" si="24"/>
        <v>55</v>
      </c>
      <c r="F267" s="42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1">
        <f>COUNTIF(Strecken!D:D,H267)</f>
        <v>0</v>
      </c>
      <c r="L267" s="21"/>
    </row>
    <row r="268" spans="1:13" hidden="1">
      <c r="A268" t="s">
        <v>489</v>
      </c>
      <c r="B268" s="42">
        <f t="shared" si="21"/>
        <v>14</v>
      </c>
      <c r="C268" s="42">
        <f t="shared" si="21"/>
        <v>20</v>
      </c>
      <c r="D268" s="42">
        <f t="shared" si="21"/>
        <v>32</v>
      </c>
      <c r="E268" s="42">
        <f t="shared" si="24"/>
        <v>42</v>
      </c>
      <c r="F268" s="42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1">
        <f>COUNTIF(Strecken!D:D,H268)</f>
        <v>0</v>
      </c>
      <c r="L268" s="21"/>
    </row>
    <row r="269" spans="1:13" hidden="1">
      <c r="A269" t="s">
        <v>490</v>
      </c>
      <c r="B269" s="42">
        <f t="shared" si="21"/>
        <v>14</v>
      </c>
      <c r="C269" s="42">
        <f t="shared" si="21"/>
        <v>20</v>
      </c>
      <c r="D269" s="42">
        <f t="shared" si="21"/>
        <v>32</v>
      </c>
      <c r="E269" s="42">
        <f t="shared" si="24"/>
        <v>42</v>
      </c>
      <c r="F269" s="42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1">
        <f>COUNTIF(Strecken!D:D,H269)</f>
        <v>0</v>
      </c>
      <c r="L269" s="21" t="s">
        <v>523</v>
      </c>
      <c r="M269" s="21">
        <v>7</v>
      </c>
    </row>
    <row r="270" spans="1:13">
      <c r="A270" t="s">
        <v>491</v>
      </c>
      <c r="B270" s="42">
        <f t="shared" si="21"/>
        <v>14</v>
      </c>
      <c r="C270" s="42">
        <f t="shared" si="21"/>
        <v>20</v>
      </c>
      <c r="D270" s="42">
        <f t="shared" si="21"/>
        <v>32</v>
      </c>
      <c r="E270" s="42">
        <f t="shared" si="24"/>
        <v>44</v>
      </c>
      <c r="F270" s="42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1">
        <f>COUNTIF(Strecken!D:D,H270)</f>
        <v>1</v>
      </c>
      <c r="L270" s="21" t="s">
        <v>515</v>
      </c>
      <c r="M270" s="21">
        <v>9</v>
      </c>
    </row>
    <row r="271" spans="1:13" hidden="1">
      <c r="A271" t="s">
        <v>492</v>
      </c>
      <c r="B271" s="42">
        <f t="shared" si="21"/>
        <v>14</v>
      </c>
      <c r="C271" s="42">
        <f t="shared" si="21"/>
        <v>20</v>
      </c>
      <c r="D271" s="42">
        <f t="shared" si="21"/>
        <v>32</v>
      </c>
      <c r="E271" s="42">
        <f t="shared" si="24"/>
        <v>47</v>
      </c>
      <c r="F271" s="42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1" t="s">
        <v>506</v>
      </c>
      <c r="L271" s="21"/>
    </row>
    <row r="272" spans="1:13" hidden="1">
      <c r="A272" t="s">
        <v>493</v>
      </c>
      <c r="B272" s="42">
        <f t="shared" si="21"/>
        <v>14</v>
      </c>
      <c r="C272" s="42">
        <f t="shared" si="21"/>
        <v>20</v>
      </c>
      <c r="D272" s="42">
        <f t="shared" si="21"/>
        <v>32</v>
      </c>
      <c r="E272" s="42">
        <f t="shared" si="24"/>
        <v>54</v>
      </c>
      <c r="F272" s="42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1">
        <f>COUNTIF(Strecken!D:D,H272)</f>
        <v>0</v>
      </c>
      <c r="L272" s="21" t="s">
        <v>523</v>
      </c>
      <c r="M272" s="21" t="s">
        <v>540</v>
      </c>
    </row>
    <row r="273" spans="1:13">
      <c r="A273" t="s">
        <v>494</v>
      </c>
      <c r="B273" s="42">
        <f t="shared" si="21"/>
        <v>14</v>
      </c>
      <c r="C273" s="42">
        <f t="shared" si="21"/>
        <v>20</v>
      </c>
      <c r="D273" s="42">
        <f t="shared" si="21"/>
        <v>32</v>
      </c>
      <c r="E273" s="42">
        <f t="shared" si="24"/>
        <v>51</v>
      </c>
      <c r="F273" s="42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1">
        <f>COUNTIF(Strecken!D:D,H273)</f>
        <v>1</v>
      </c>
      <c r="L273" s="21" t="s">
        <v>515</v>
      </c>
      <c r="M273" s="21">
        <v>11</v>
      </c>
    </row>
    <row r="274" spans="1:13" hidden="1">
      <c r="A274" t="s">
        <v>495</v>
      </c>
      <c r="B274" s="42">
        <f t="shared" si="21"/>
        <v>14</v>
      </c>
      <c r="C274" s="42">
        <f t="shared" si="21"/>
        <v>20</v>
      </c>
      <c r="D274" s="42">
        <f t="shared" si="21"/>
        <v>32</v>
      </c>
      <c r="E274" s="42">
        <f t="shared" si="24"/>
        <v>39</v>
      </c>
      <c r="F274" s="42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1">
        <f>COUNTIF(Strecken!D:D,H274)</f>
        <v>0</v>
      </c>
      <c r="L274" s="21"/>
    </row>
    <row r="275" spans="1:13" hidden="1">
      <c r="A275" t="s">
        <v>496</v>
      </c>
      <c r="B275" s="42">
        <f t="shared" si="21"/>
        <v>14</v>
      </c>
      <c r="C275" s="42">
        <f t="shared" si="21"/>
        <v>20</v>
      </c>
      <c r="D275" s="42">
        <f t="shared" si="21"/>
        <v>32</v>
      </c>
      <c r="E275" s="42">
        <f t="shared" si="24"/>
        <v>38</v>
      </c>
      <c r="F275" s="42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1">
        <f>COUNTIF(Strecken!D:D,H275)</f>
        <v>0</v>
      </c>
      <c r="L275" s="21"/>
    </row>
    <row r="276" spans="1:13" hidden="1">
      <c r="A276" t="s">
        <v>497</v>
      </c>
      <c r="B276" s="42">
        <f t="shared" si="21"/>
        <v>14</v>
      </c>
      <c r="C276" s="42">
        <f t="shared" si="21"/>
        <v>20</v>
      </c>
      <c r="D276" s="42">
        <f t="shared" si="21"/>
        <v>32</v>
      </c>
      <c r="E276" s="42">
        <f t="shared" si="24"/>
        <v>41</v>
      </c>
      <c r="F276" s="42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1">
        <f>COUNTIF(Strecken!D:D,H276)</f>
        <v>0</v>
      </c>
      <c r="L276" s="21"/>
    </row>
    <row r="277" spans="1:13" hidden="1">
      <c r="A277" t="s">
        <v>498</v>
      </c>
      <c r="B277" s="42">
        <f t="shared" si="21"/>
        <v>14</v>
      </c>
      <c r="C277" s="42">
        <f t="shared" si="21"/>
        <v>20</v>
      </c>
      <c r="D277" s="42">
        <f t="shared" si="21"/>
        <v>32</v>
      </c>
      <c r="E277" s="42">
        <f t="shared" si="24"/>
        <v>58</v>
      </c>
      <c r="F277" s="42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1">
        <f>COUNTIF(Strecken!D:D,H277)</f>
        <v>0</v>
      </c>
      <c r="L277" s="21" t="s">
        <v>523</v>
      </c>
      <c r="M277" s="21" t="s">
        <v>540</v>
      </c>
    </row>
    <row r="278" spans="1:13">
      <c r="A278" t="s">
        <v>499</v>
      </c>
      <c r="B278" s="42">
        <f t="shared" si="21"/>
        <v>14</v>
      </c>
      <c r="C278" s="42">
        <f t="shared" si="21"/>
        <v>20</v>
      </c>
      <c r="D278" s="42">
        <f t="shared" si="21"/>
        <v>32</v>
      </c>
      <c r="E278" s="42">
        <f t="shared" si="24"/>
        <v>56</v>
      </c>
      <c r="F278" s="42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1">
        <f>COUNTIF(Strecken!D:D,H278)</f>
        <v>1</v>
      </c>
      <c r="L278" s="21" t="s">
        <v>515</v>
      </c>
      <c r="M278" s="21">
        <v>3</v>
      </c>
    </row>
    <row r="279" spans="1:13" hidden="1">
      <c r="A279" t="s">
        <v>500</v>
      </c>
      <c r="B279" s="42">
        <f t="shared" si="21"/>
        <v>14</v>
      </c>
      <c r="C279" s="42">
        <f t="shared" si="21"/>
        <v>20</v>
      </c>
      <c r="D279" s="42">
        <f t="shared" si="21"/>
        <v>32</v>
      </c>
      <c r="E279" s="42">
        <f t="shared" si="24"/>
        <v>54</v>
      </c>
      <c r="F279" s="42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1">
        <f>COUNTIF(Strecken!D:D,H279)</f>
        <v>0</v>
      </c>
      <c r="L279" s="21"/>
    </row>
    <row r="280" spans="1:13" hidden="1">
      <c r="A280" t="s">
        <v>501</v>
      </c>
      <c r="B280" s="42">
        <f t="shared" si="21"/>
        <v>14</v>
      </c>
      <c r="C280" s="42">
        <f t="shared" si="21"/>
        <v>20</v>
      </c>
      <c r="D280" s="42">
        <f t="shared" si="21"/>
        <v>32</v>
      </c>
      <c r="E280" s="42">
        <f t="shared" si="24"/>
        <v>41</v>
      </c>
      <c r="F280" s="42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1">
        <f>COUNTIF(Strecken!D:D,H280)</f>
        <v>0</v>
      </c>
      <c r="L280" s="21"/>
    </row>
    <row r="281" spans="1:13" hidden="1">
      <c r="A281" t="s">
        <v>502</v>
      </c>
      <c r="B281" s="42">
        <f t="shared" si="21"/>
        <v>14</v>
      </c>
      <c r="C281" s="42">
        <f t="shared" si="21"/>
        <v>20</v>
      </c>
      <c r="D281" s="42">
        <f t="shared" si="21"/>
        <v>32</v>
      </c>
      <c r="E281" s="42">
        <f t="shared" si="24"/>
        <v>43</v>
      </c>
      <c r="F281" s="42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1">
        <f>COUNTIF(Strecken!D:D,H281)</f>
        <v>0</v>
      </c>
      <c r="L281" s="21" t="s">
        <v>523</v>
      </c>
      <c r="M281" s="21">
        <v>4</v>
      </c>
    </row>
    <row r="282" spans="1:13">
      <c r="A282" t="s">
        <v>503</v>
      </c>
      <c r="B282" s="42">
        <f t="shared" si="21"/>
        <v>14</v>
      </c>
      <c r="C282" s="42">
        <f t="shared" si="21"/>
        <v>20</v>
      </c>
      <c r="D282" s="42">
        <f t="shared" si="21"/>
        <v>32</v>
      </c>
      <c r="E282" s="42">
        <f t="shared" si="24"/>
        <v>48</v>
      </c>
      <c r="F282" s="42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1">
        <f>COUNTIF(Strecken!D:D,H282)</f>
        <v>1</v>
      </c>
      <c r="L282" s="21" t="s">
        <v>515</v>
      </c>
      <c r="M282" s="21">
        <v>2</v>
      </c>
    </row>
    <row r="283" spans="1:13" hidden="1">
      <c r="A283" t="s">
        <v>504</v>
      </c>
      <c r="B283" s="42">
        <f t="shared" si="21"/>
        <v>14</v>
      </c>
      <c r="C283" s="42">
        <f t="shared" si="21"/>
        <v>20</v>
      </c>
      <c r="D283" s="42">
        <f t="shared" si="21"/>
        <v>32</v>
      </c>
      <c r="E283" s="42">
        <f t="shared" si="24"/>
        <v>109</v>
      </c>
      <c r="F283" s="42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1">
        <f>COUNTIF(Strecken!D:D,H283)</f>
        <v>0</v>
      </c>
      <c r="L283" s="21"/>
    </row>
    <row r="284" spans="1:13">
      <c r="A284" t="s">
        <v>516</v>
      </c>
      <c r="B284" s="42">
        <f t="shared" ref="B284:D285" si="26">FIND(B$1,$A284)</f>
        <v>14</v>
      </c>
      <c r="C284" s="42">
        <f t="shared" si="26"/>
        <v>20</v>
      </c>
      <c r="D284" s="42">
        <f t="shared" si="26"/>
        <v>32</v>
      </c>
      <c r="E284" s="42">
        <f t="shared" si="24"/>
        <v>46</v>
      </c>
      <c r="F284" s="42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1">
        <f>COUNTIF(Strecken!D:D,H284)</f>
        <v>1</v>
      </c>
      <c r="L284" s="21" t="s">
        <v>515</v>
      </c>
    </row>
    <row r="285" spans="1:13">
      <c r="A285" t="s">
        <v>518</v>
      </c>
      <c r="B285" s="42">
        <f t="shared" si="26"/>
        <v>14</v>
      </c>
      <c r="C285" s="42">
        <f t="shared" si="26"/>
        <v>20</v>
      </c>
      <c r="D285" s="42">
        <f t="shared" si="26"/>
        <v>32</v>
      </c>
      <c r="E285" s="44">
        <f>FIND("@",SUBSTITUTE($A285,E$1,"@",LEN($A285)-LEN(SUBSTITUTE($A285,E$1,""))),1)</f>
        <v>51</v>
      </c>
      <c r="F285" s="42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45" t="str">
        <f>LEFT(RIGHT($A285,LEN($A285) - E285 ),F285-E285-1)</f>
        <v>8</v>
      </c>
      <c r="K285" s="21">
        <f>COUNTIF(Strecken!D:D,H285)</f>
        <v>1</v>
      </c>
      <c r="L285" s="21" t="s">
        <v>515</v>
      </c>
    </row>
    <row r="286" spans="1:13">
      <c r="A286" t="s">
        <v>519</v>
      </c>
      <c r="B286" s="42">
        <f t="shared" ref="B286:D288" si="27">FIND(B$1,$A286)</f>
        <v>14</v>
      </c>
      <c r="C286" s="42">
        <f t="shared" si="27"/>
        <v>20</v>
      </c>
      <c r="D286" s="42">
        <f t="shared" si="27"/>
        <v>32</v>
      </c>
      <c r="E286" s="44">
        <f>FIND("@",SUBSTITUTE($A286,E$1,"@",LEN($A286)-LEN(SUBSTITUTE($A286,E$1,""))),1)</f>
        <v>55</v>
      </c>
      <c r="F286" s="42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45" t="str">
        <f>LEFT(RIGHT($A286,LEN($A286) - E286 ),F286-E286-1)</f>
        <v>15</v>
      </c>
      <c r="K286" s="21">
        <f>COUNTIF(Strecken!D:D,H286)</f>
        <v>1</v>
      </c>
      <c r="L286" s="21" t="s">
        <v>515</v>
      </c>
    </row>
    <row r="287" spans="1:13">
      <c r="A287" t="s">
        <v>532</v>
      </c>
      <c r="B287" s="42">
        <f t="shared" si="27"/>
        <v>14</v>
      </c>
      <c r="C287" s="42">
        <f t="shared" si="27"/>
        <v>20</v>
      </c>
      <c r="D287" s="42">
        <f t="shared" si="27"/>
        <v>32</v>
      </c>
      <c r="E287" s="44">
        <f>FIND("@",SUBSTITUTE($A287,E$1,"@",LEN($A287)-LEN(SUBSTITUTE($A287,E$1,""))),1)</f>
        <v>62</v>
      </c>
      <c r="F287" s="42">
        <f>FIND(F$1,$A287)</f>
        <v>64</v>
      </c>
      <c r="H287" t="str">
        <f>LEFT(RIGHT($A287,LEN($A287) - B287),C287-B287-1)</f>
        <v>10058</v>
      </c>
      <c r="I287" t="str">
        <f t="shared" ref="I287" si="28">LEFT(RIGHT($A287,LEN($A287) - D287 - 1),E287-D287-2)</f>
        <v xml:space="preserve">Karostreckenbaustelle (MOD) </v>
      </c>
      <c r="J287" s="45" t="str">
        <f>LEFT(RIGHT($A287,LEN($A287) - E287 ),F287-E287-1)</f>
        <v>9</v>
      </c>
      <c r="K287" s="21">
        <f>COUNTIF(Strecken!D:D,H287)</f>
        <v>1</v>
      </c>
      <c r="L287" s="21" t="s">
        <v>515</v>
      </c>
    </row>
    <row r="288" spans="1:13">
      <c r="A288" t="s">
        <v>525</v>
      </c>
      <c r="B288" s="42">
        <f t="shared" si="27"/>
        <v>14</v>
      </c>
      <c r="C288" s="42">
        <f t="shared" si="27"/>
        <v>20</v>
      </c>
      <c r="D288" s="42">
        <f t="shared" si="27"/>
        <v>32</v>
      </c>
      <c r="E288" s="44">
        <f>FIND("@",SUBSTITUTE($A288,E$1,"@",LEN($A288)-LEN(SUBSTITUTE($A288,E$1,""))),1)</f>
        <v>54</v>
      </c>
      <c r="F288" s="42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45" t="str">
        <f>LEFT(RIGHT($A288,LEN($A288) - E288 ),F288-E288-1)</f>
        <v>??</v>
      </c>
      <c r="K288" s="21">
        <f>COUNTIF(Strecken!D:D,H288)</f>
        <v>1</v>
      </c>
      <c r="L288" s="21" t="s">
        <v>515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25</v>
      </c>
      <c r="L289">
        <f>SUBTOTAL(103,Tabelle4[Kandidat])</f>
        <v>25</v>
      </c>
    </row>
    <row r="290" spans="1:12">
      <c r="L290">
        <f>COUNT(Tabelle4[Kandidat]) + COUNTIF(Tabelle4[Kandidat], "OK")</f>
        <v>0</v>
      </c>
    </row>
    <row r="299" spans="1:12">
      <c r="I299" s="52"/>
    </row>
    <row r="300" spans="1:12">
      <c r="I300" s="52"/>
    </row>
    <row r="301" spans="1:12">
      <c r="I301" s="52"/>
    </row>
    <row r="302" spans="1:12">
      <c r="I302" s="52"/>
    </row>
    <row r="303" spans="1:12">
      <c r="I303" s="52"/>
    </row>
    <row r="304" spans="1:12">
      <c r="I304" s="52"/>
    </row>
    <row r="305" spans="9:9">
      <c r="I305" s="52"/>
    </row>
    <row r="306" spans="9:9">
      <c r="I306" s="52"/>
    </row>
    <row r="307" spans="9:9">
      <c r="I307" s="52"/>
    </row>
  </sheetData>
  <sortState xmlns:xlrd2="http://schemas.microsoft.com/office/spreadsheetml/2017/richdata2" ref="A2:J21">
    <sortCondition descending="1" ref="J2:J21"/>
  </sortState>
  <conditionalFormatting sqref="K1:K1048576">
    <cfRule type="cellIs" dxfId="18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7" t="s">
        <v>100</v>
      </c>
      <c r="D1" s="58"/>
      <c r="E1" s="59"/>
      <c r="F1" s="36"/>
      <c r="G1" s="57" t="s">
        <v>101</v>
      </c>
      <c r="H1" s="58"/>
      <c r="I1" s="59"/>
      <c r="J1" s="36"/>
      <c r="K1" s="57" t="s">
        <v>84</v>
      </c>
      <c r="L1" s="59"/>
    </row>
    <row r="2" spans="1:13" ht="15.75" thickTop="1">
      <c r="A2" s="31" t="s">
        <v>71</v>
      </c>
      <c r="B2" s="3" t="s">
        <v>107</v>
      </c>
      <c r="C2" s="31" t="s">
        <v>102</v>
      </c>
      <c r="D2" s="31" t="s">
        <v>109</v>
      </c>
      <c r="E2" s="31" t="s">
        <v>110</v>
      </c>
      <c r="F2" s="3" t="s">
        <v>108</v>
      </c>
      <c r="G2" s="31" t="s">
        <v>103</v>
      </c>
      <c r="H2" s="31" t="s">
        <v>112</v>
      </c>
      <c r="I2" s="31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32">
        <v>151</v>
      </c>
      <c r="D3" s="32">
        <v>10</v>
      </c>
      <c r="E3" s="32">
        <v>4</v>
      </c>
      <c r="F3" s="3"/>
      <c r="G3" s="32">
        <v>10</v>
      </c>
      <c r="H3" s="32">
        <v>10</v>
      </c>
      <c r="I3" s="32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32">
        <v>150</v>
      </c>
      <c r="D4" s="32">
        <v>12</v>
      </c>
      <c r="E4" s="32">
        <v>4</v>
      </c>
      <c r="F4" s="3"/>
      <c r="G4" s="33">
        <v>8</v>
      </c>
      <c r="H4" s="33">
        <v>8</v>
      </c>
      <c r="I4" s="33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3">
        <v>153</v>
      </c>
      <c r="D5" s="33">
        <v>8</v>
      </c>
      <c r="E5" s="33">
        <v>3</v>
      </c>
      <c r="F5" s="3"/>
      <c r="G5" s="33">
        <v>8</v>
      </c>
      <c r="H5" s="33">
        <v>8</v>
      </c>
      <c r="I5" s="33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3">
        <v>155</v>
      </c>
      <c r="D6" s="33">
        <v>6</v>
      </c>
      <c r="E6" s="33">
        <v>3</v>
      </c>
      <c r="F6" s="3"/>
      <c r="G6" s="33">
        <v>9</v>
      </c>
      <c r="H6" s="33">
        <v>9</v>
      </c>
      <c r="I6" s="33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32">
        <v>151</v>
      </c>
      <c r="D7" s="32">
        <v>9</v>
      </c>
      <c r="E7" s="32">
        <v>4</v>
      </c>
      <c r="F7" s="3"/>
      <c r="G7" s="34">
        <v>7</v>
      </c>
      <c r="H7" s="34">
        <v>7</v>
      </c>
      <c r="I7" s="34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4">
        <v>156</v>
      </c>
      <c r="D8" s="34">
        <v>4</v>
      </c>
      <c r="E8" s="34">
        <v>2</v>
      </c>
      <c r="F8" s="3"/>
      <c r="G8" s="32">
        <v>15</v>
      </c>
      <c r="H8" s="32">
        <v>15</v>
      </c>
      <c r="I8" s="32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4">
        <v>159</v>
      </c>
      <c r="D9" s="34">
        <v>2</v>
      </c>
      <c r="E9" s="34">
        <v>2</v>
      </c>
      <c r="F9" s="3"/>
      <c r="G9" s="32">
        <v>10</v>
      </c>
      <c r="H9" s="32">
        <v>10</v>
      </c>
      <c r="I9" s="32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4">
        <v>156</v>
      </c>
      <c r="D10" s="34">
        <v>3</v>
      </c>
      <c r="E10" s="34">
        <v>2</v>
      </c>
      <c r="F10" s="3"/>
      <c r="G10" s="34">
        <v>6</v>
      </c>
      <c r="H10" s="34">
        <v>6</v>
      </c>
      <c r="I10" s="34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3">
        <v>155</v>
      </c>
      <c r="D11" s="33">
        <v>5</v>
      </c>
      <c r="E11" s="33">
        <v>3</v>
      </c>
      <c r="F11" s="3"/>
      <c r="G11" s="35">
        <v>5</v>
      </c>
      <c r="H11" s="35">
        <v>5</v>
      </c>
      <c r="I11" s="35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5">
        <v>164</v>
      </c>
      <c r="D12" s="35">
        <v>0</v>
      </c>
      <c r="E12" s="35">
        <v>1</v>
      </c>
      <c r="F12" s="3"/>
      <c r="G12" s="34">
        <v>7</v>
      </c>
      <c r="H12" s="34">
        <v>7</v>
      </c>
      <c r="I12" s="34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5">
        <v>161</v>
      </c>
      <c r="D13" s="35">
        <v>1</v>
      </c>
      <c r="E13" s="35">
        <v>1</v>
      </c>
      <c r="F13" s="3"/>
      <c r="G13" s="35">
        <v>3</v>
      </c>
      <c r="H13" s="35">
        <v>3</v>
      </c>
      <c r="I13" s="35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5">
        <v>163</v>
      </c>
      <c r="D14" s="35">
        <v>0</v>
      </c>
      <c r="E14" s="35">
        <v>1</v>
      </c>
      <c r="F14" s="3"/>
      <c r="G14" s="35">
        <v>5</v>
      </c>
      <c r="H14" s="35">
        <v>5</v>
      </c>
      <c r="I14" s="35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2022-10-04T15:43:36Z</dcterms:modified>
</cp:coreProperties>
</file>