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ivate\JVerkin\projects\KaroToolsCollection\CraZZZy Crash Challenge\"/>
    </mc:Choice>
  </mc:AlternateContent>
  <xr:revisionPtr revIDLastSave="0" documentId="13_ncr:1_{FD25047F-6B93-49A2-9580-B4A45A0E9C04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Teilnehmer" sheetId="1" r:id="rId1"/>
    <sheet name="Strecken" sheetId="2" r:id="rId2"/>
    <sheet name="Rennanzahl" sheetId="4" r:id="rId3"/>
    <sheet name="Tabelle1" sheetId="5" r:id="rId4"/>
    <sheet name="Cluster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L3" i="6"/>
  <c r="L7" i="6"/>
  <c r="L5" i="6"/>
  <c r="L6" i="6"/>
  <c r="L11" i="6"/>
  <c r="L8" i="6"/>
  <c r="L10" i="6"/>
  <c r="L9" i="6"/>
  <c r="L13" i="6"/>
  <c r="L14" i="6"/>
  <c r="L12" i="6"/>
  <c r="K4" i="6"/>
  <c r="K3" i="6"/>
  <c r="K7" i="6"/>
  <c r="K5" i="6"/>
  <c r="K6" i="6"/>
  <c r="K11" i="6"/>
  <c r="K8" i="6"/>
  <c r="K10" i="6"/>
  <c r="K9" i="6"/>
  <c r="K13" i="6"/>
  <c r="K14" i="6"/>
  <c r="K12" i="6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08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C74" i="1"/>
  <c r="D74" i="1"/>
  <c r="E74" i="1"/>
  <c r="F74" i="1"/>
  <c r="G71" i="1"/>
  <c r="G74" i="1"/>
  <c r="J86" i="2"/>
  <c r="J87" i="2"/>
  <c r="H89" i="2"/>
  <c r="H88" i="2"/>
  <c r="H87" i="2"/>
  <c r="H86" i="2"/>
  <c r="J84" i="2"/>
  <c r="H84" i="2"/>
  <c r="D107" i="2"/>
  <c r="H107" i="2" l="1"/>
  <c r="B33" i="4"/>
  <c r="C33" i="4" s="1"/>
  <c r="E33" i="4"/>
  <c r="F33" i="4"/>
  <c r="H33" i="4"/>
  <c r="J33" i="4" s="1"/>
  <c r="I33" i="4"/>
  <c r="M33" i="4"/>
  <c r="N33" i="4"/>
  <c r="O33" i="4" s="1"/>
  <c r="P33" i="4"/>
  <c r="Q33" i="4"/>
  <c r="R33" i="4"/>
  <c r="S33" i="4"/>
  <c r="T33" i="4"/>
  <c r="V33" i="4" s="1"/>
  <c r="Z33" i="4"/>
  <c r="AA33" i="4" s="1"/>
  <c r="AF33" i="4"/>
  <c r="AH33" i="4" s="1"/>
  <c r="B34" i="4"/>
  <c r="C34" i="4"/>
  <c r="D34" i="4"/>
  <c r="E34" i="4"/>
  <c r="F34" i="4"/>
  <c r="G34" i="4"/>
  <c r="H34" i="4"/>
  <c r="J34" i="4" s="1"/>
  <c r="N34" i="4"/>
  <c r="P34" i="4" s="1"/>
  <c r="O34" i="4"/>
  <c r="R34" i="4"/>
  <c r="S34" i="4"/>
  <c r="T34" i="4"/>
  <c r="V34" i="4" s="1"/>
  <c r="X34" i="4"/>
  <c r="Y34" i="4"/>
  <c r="Z34" i="4"/>
  <c r="AA34" i="4" s="1"/>
  <c r="AB34" i="4"/>
  <c r="AC34" i="4"/>
  <c r="AF34" i="4"/>
  <c r="AH34" i="4" s="1"/>
  <c r="B35" i="4"/>
  <c r="D35" i="4" s="1"/>
  <c r="H35" i="4"/>
  <c r="J35" i="4" s="1"/>
  <c r="M35" i="4"/>
  <c r="N35" i="4"/>
  <c r="O35" i="4" s="1"/>
  <c r="T35" i="4"/>
  <c r="V35" i="4" s="1"/>
  <c r="Z35" i="4"/>
  <c r="AB35" i="4" s="1"/>
  <c r="AA35" i="4"/>
  <c r="AE35" i="4"/>
  <c r="AF35" i="4"/>
  <c r="AH35" i="4" s="1"/>
  <c r="B36" i="4"/>
  <c r="C36" i="4" s="1"/>
  <c r="F36" i="4"/>
  <c r="H36" i="4"/>
  <c r="J36" i="4" s="1"/>
  <c r="N36" i="4"/>
  <c r="O36" i="4" s="1"/>
  <c r="P36" i="4"/>
  <c r="T36" i="4"/>
  <c r="V36" i="4" s="1"/>
  <c r="U36" i="4"/>
  <c r="Z36" i="4"/>
  <c r="AB36" i="4" s="1"/>
  <c r="AA36" i="4"/>
  <c r="AD36" i="4"/>
  <c r="AE36" i="4"/>
  <c r="AF36" i="4"/>
  <c r="AH36" i="4" s="1"/>
  <c r="AJ36" i="4"/>
  <c r="AK36" i="4"/>
  <c r="B37" i="4"/>
  <c r="C37" i="4" s="1"/>
  <c r="H37" i="4"/>
  <c r="J37" i="4" s="1"/>
  <c r="I37" i="4"/>
  <c r="N37" i="4"/>
  <c r="Q37" i="4" s="1"/>
  <c r="O37" i="4"/>
  <c r="P37" i="4"/>
  <c r="T37" i="4"/>
  <c r="V37" i="4" s="1"/>
  <c r="Z37" i="4"/>
  <c r="AA37" i="4" s="1"/>
  <c r="AF37" i="4"/>
  <c r="AH37" i="4" s="1"/>
  <c r="AG37" i="4"/>
  <c r="AJ37" i="4"/>
  <c r="AK37" i="4"/>
  <c r="B38" i="4"/>
  <c r="D38" i="4" s="1"/>
  <c r="C38" i="4"/>
  <c r="H38" i="4"/>
  <c r="J38" i="4" s="1"/>
  <c r="N38" i="4"/>
  <c r="P38" i="4" s="1"/>
  <c r="O38" i="4"/>
  <c r="Q38" i="4"/>
  <c r="R38" i="4"/>
  <c r="S38" i="4"/>
  <c r="T38" i="4"/>
  <c r="V38" i="4" s="1"/>
  <c r="U38" i="4"/>
  <c r="Z38" i="4"/>
  <c r="AA38" i="4"/>
  <c r="AB38" i="4"/>
  <c r="AC38" i="4"/>
  <c r="AD38" i="4"/>
  <c r="AE38" i="4"/>
  <c r="AF38" i="4"/>
  <c r="AH38" i="4" s="1"/>
  <c r="AG38" i="4"/>
  <c r="AK38" i="4"/>
  <c r="B39" i="4"/>
  <c r="D39" i="4" s="1"/>
  <c r="H39" i="4"/>
  <c r="J39" i="4" s="1"/>
  <c r="N39" i="4"/>
  <c r="R39" i="4" s="1"/>
  <c r="O39" i="4"/>
  <c r="P39" i="4"/>
  <c r="Q39" i="4"/>
  <c r="T39" i="4"/>
  <c r="V39" i="4" s="1"/>
  <c r="Z39" i="4"/>
  <c r="AC39" i="4" s="1"/>
  <c r="AF39" i="4"/>
  <c r="AH39" i="4" s="1"/>
  <c r="B40" i="4"/>
  <c r="C40" i="4" s="1"/>
  <c r="F40" i="4"/>
  <c r="H40" i="4"/>
  <c r="J40" i="4" s="1"/>
  <c r="L40" i="4"/>
  <c r="N40" i="4"/>
  <c r="Q40" i="4" s="1"/>
  <c r="P40" i="4"/>
  <c r="R40" i="4"/>
  <c r="T40" i="4"/>
  <c r="V40" i="4" s="1"/>
  <c r="Z40" i="4"/>
  <c r="AA40" i="4" s="1"/>
  <c r="AF40" i="4"/>
  <c r="AH40" i="4" s="1"/>
  <c r="AK40" i="4"/>
  <c r="B41" i="4"/>
  <c r="F41" i="4" s="1"/>
  <c r="C41" i="4"/>
  <c r="D41" i="4"/>
  <c r="E41" i="4"/>
  <c r="H41" i="4"/>
  <c r="J41" i="4" s="1"/>
  <c r="M41" i="4"/>
  <c r="N41" i="4"/>
  <c r="P41" i="4" s="1"/>
  <c r="O41" i="4"/>
  <c r="Q41" i="4"/>
  <c r="R41" i="4"/>
  <c r="S41" i="4"/>
  <c r="T41" i="4"/>
  <c r="V41" i="4" s="1"/>
  <c r="U41" i="4"/>
  <c r="Z41" i="4"/>
  <c r="AA41" i="4" s="1"/>
  <c r="AD41" i="4"/>
  <c r="AF41" i="4"/>
  <c r="AH41" i="4" s="1"/>
  <c r="AJ41" i="4"/>
  <c r="B42" i="4"/>
  <c r="E42" i="4" s="1"/>
  <c r="H42" i="4"/>
  <c r="J42" i="4" s="1"/>
  <c r="N42" i="4"/>
  <c r="O42" i="4" s="1"/>
  <c r="R42" i="4"/>
  <c r="T42" i="4"/>
  <c r="V42" i="4" s="1"/>
  <c r="Z42" i="4"/>
  <c r="AA42" i="4"/>
  <c r="AB42" i="4"/>
  <c r="AC42" i="4"/>
  <c r="AD42" i="4"/>
  <c r="AE42" i="4"/>
  <c r="AF42" i="4"/>
  <c r="AH42" i="4" s="1"/>
  <c r="AG42" i="4"/>
  <c r="AK42" i="4"/>
  <c r="B43" i="4"/>
  <c r="D43" i="4" s="1"/>
  <c r="C43" i="4"/>
  <c r="H43" i="4"/>
  <c r="J43" i="4" s="1"/>
  <c r="I43" i="4"/>
  <c r="N43" i="4"/>
  <c r="S43" i="4" s="1"/>
  <c r="O43" i="4"/>
  <c r="P43" i="4"/>
  <c r="Q43" i="4"/>
  <c r="R43" i="4"/>
  <c r="T43" i="4"/>
  <c r="V43" i="4" s="1"/>
  <c r="U43" i="4"/>
  <c r="Y43" i="4"/>
  <c r="Z43" i="4"/>
  <c r="AB43" i="4" s="1"/>
  <c r="AE43" i="4"/>
  <c r="AF43" i="4"/>
  <c r="AH43" i="4" s="1"/>
  <c r="AG43" i="4"/>
  <c r="AJ43" i="4"/>
  <c r="B44" i="4"/>
  <c r="G44" i="4" s="1"/>
  <c r="C44" i="4"/>
  <c r="D44" i="4"/>
  <c r="E44" i="4"/>
  <c r="F44" i="4"/>
  <c r="H44" i="4"/>
  <c r="J44" i="4" s="1"/>
  <c r="I44" i="4"/>
  <c r="N44" i="4"/>
  <c r="Q44" i="4" s="1"/>
  <c r="O44" i="4"/>
  <c r="P44" i="4"/>
  <c r="T44" i="4"/>
  <c r="V44" i="4" s="1"/>
  <c r="Z44" i="4"/>
  <c r="AA44" i="4" s="1"/>
  <c r="AF44" i="4"/>
  <c r="AH44" i="4" s="1"/>
  <c r="U35" i="4" l="1"/>
  <c r="AD43" i="4"/>
  <c r="F42" i="4"/>
  <c r="M39" i="4"/>
  <c r="AJ44" i="4"/>
  <c r="AC43" i="4"/>
  <c r="M43" i="4"/>
  <c r="D42" i="4"/>
  <c r="AD39" i="4"/>
  <c r="L39" i="4"/>
  <c r="F37" i="4"/>
  <c r="AD35" i="4"/>
  <c r="G35" i="4"/>
  <c r="AK33" i="4"/>
  <c r="AG44" i="4"/>
  <c r="AA43" i="4"/>
  <c r="L43" i="4"/>
  <c r="AD40" i="4"/>
  <c r="AB39" i="4"/>
  <c r="I39" i="4"/>
  <c r="AD37" i="4"/>
  <c r="E37" i="4"/>
  <c r="R36" i="4"/>
  <c r="AC35" i="4"/>
  <c r="F35" i="4"/>
  <c r="AJ33" i="4"/>
  <c r="D37" i="4"/>
  <c r="Q36" i="4"/>
  <c r="C35" i="4"/>
  <c r="AG33" i="4"/>
  <c r="I41" i="4"/>
  <c r="U39" i="4"/>
  <c r="G39" i="4"/>
  <c r="G38" i="4"/>
  <c r="G43" i="4"/>
  <c r="F39" i="4"/>
  <c r="F38" i="4"/>
  <c r="S37" i="4"/>
  <c r="AG34" i="4"/>
  <c r="AD33" i="4"/>
  <c r="S44" i="4"/>
  <c r="F43" i="4"/>
  <c r="G41" i="4"/>
  <c r="S39" i="4"/>
  <c r="E39" i="4"/>
  <c r="Y38" i="4"/>
  <c r="E38" i="4"/>
  <c r="R37" i="4"/>
  <c r="M36" i="4"/>
  <c r="Y35" i="4"/>
  <c r="R44" i="4"/>
  <c r="AK43" i="4"/>
  <c r="E43" i="4"/>
  <c r="Y42" i="4"/>
  <c r="Y41" i="4"/>
  <c r="C39" i="4"/>
  <c r="X38" i="4"/>
  <c r="I36" i="4"/>
  <c r="X35" i="4"/>
  <c r="AD34" i="4"/>
  <c r="U42" i="4"/>
  <c r="Q42" i="4"/>
  <c r="M42" i="4"/>
  <c r="G42" i="4"/>
  <c r="C42" i="4"/>
  <c r="AG41" i="4"/>
  <c r="AC41" i="4"/>
  <c r="AG40" i="4"/>
  <c r="AC40" i="4"/>
  <c r="Y40" i="4"/>
  <c r="S40" i="4"/>
  <c r="O40" i="4"/>
  <c r="I40" i="4"/>
  <c r="E40" i="4"/>
  <c r="AK39" i="4"/>
  <c r="AE39" i="4"/>
  <c r="AA39" i="4"/>
  <c r="AC37" i="4"/>
  <c r="Y37" i="4"/>
  <c r="E36" i="4"/>
  <c r="AK35" i="4"/>
  <c r="Q35" i="4"/>
  <c r="AC33" i="4"/>
  <c r="Y33" i="4"/>
  <c r="D33" i="4"/>
  <c r="AD44" i="4"/>
  <c r="R35" i="4"/>
  <c r="AB44" i="4"/>
  <c r="X44" i="4"/>
  <c r="P42" i="4"/>
  <c r="AB40" i="4"/>
  <c r="X40" i="4"/>
  <c r="D40" i="4"/>
  <c r="AJ39" i="4"/>
  <c r="M38" i="4"/>
  <c r="AB37" i="4"/>
  <c r="X37" i="4"/>
  <c r="G37" i="4"/>
  <c r="AG36" i="4"/>
  <c r="AC36" i="4"/>
  <c r="Y36" i="4"/>
  <c r="S36" i="4"/>
  <c r="D36" i="4"/>
  <c r="AJ35" i="4"/>
  <c r="P35" i="4"/>
  <c r="I35" i="4"/>
  <c r="E35" i="4"/>
  <c r="AK34" i="4"/>
  <c r="AE34" i="4"/>
  <c r="U34" i="4"/>
  <c r="Q34" i="4"/>
  <c r="M34" i="4"/>
  <c r="AB33" i="4"/>
  <c r="X33" i="4"/>
  <c r="G33" i="4"/>
  <c r="AC44" i="4"/>
  <c r="Y44" i="4"/>
  <c r="L42" i="4"/>
  <c r="AB41" i="4"/>
  <c r="AK44" i="4"/>
  <c r="AE44" i="4"/>
  <c r="U44" i="4"/>
  <c r="M44" i="4"/>
  <c r="X43" i="4"/>
  <c r="AJ42" i="4"/>
  <c r="S42" i="4"/>
  <c r="I42" i="4"/>
  <c r="AK41" i="4"/>
  <c r="AE41" i="4"/>
  <c r="L41" i="4"/>
  <c r="AE40" i="4"/>
  <c r="U40" i="4"/>
  <c r="M40" i="4"/>
  <c r="G40" i="4"/>
  <c r="AG39" i="4"/>
  <c r="Y39" i="4"/>
  <c r="AJ38" i="4"/>
  <c r="I38" i="4"/>
  <c r="AE37" i="4"/>
  <c r="U37" i="4"/>
  <c r="M37" i="4"/>
  <c r="X36" i="4"/>
  <c r="G36" i="4"/>
  <c r="AG35" i="4"/>
  <c r="S35" i="4"/>
  <c r="AJ34" i="4"/>
  <c r="I34" i="4"/>
  <c r="AE33" i="4"/>
  <c r="U33" i="4"/>
  <c r="L44" i="4"/>
  <c r="X42" i="4"/>
  <c r="X41" i="4"/>
  <c r="L38" i="4"/>
  <c r="L37" i="4"/>
  <c r="L36" i="4"/>
  <c r="AI42" i="4"/>
  <c r="W42" i="4"/>
  <c r="K35" i="4"/>
  <c r="W34" i="4"/>
  <c r="K34" i="4"/>
  <c r="AI33" i="4"/>
  <c r="W33" i="4"/>
  <c r="K33" i="4"/>
  <c r="AJ40" i="4"/>
  <c r="X39" i="4"/>
  <c r="L35" i="4"/>
  <c r="L34" i="4"/>
  <c r="L33" i="4"/>
  <c r="AI44" i="4"/>
  <c r="W44" i="4"/>
  <c r="K44" i="4"/>
  <c r="AI43" i="4"/>
  <c r="W43" i="4"/>
  <c r="K43" i="4"/>
  <c r="K42" i="4"/>
  <c r="AI41" i="4"/>
  <c r="W41" i="4"/>
  <c r="K41" i="4"/>
  <c r="AI40" i="4"/>
  <c r="W40" i="4"/>
  <c r="K40" i="4"/>
  <c r="AI39" i="4"/>
  <c r="W39" i="4"/>
  <c r="K39" i="4"/>
  <c r="AI38" i="4"/>
  <c r="W38" i="4"/>
  <c r="K38" i="4"/>
  <c r="AI37" i="4"/>
  <c r="W37" i="4"/>
  <c r="K37" i="4"/>
  <c r="AI36" i="4"/>
  <c r="W36" i="4"/>
  <c r="K36" i="4"/>
  <c r="AI35" i="4"/>
  <c r="W35" i="4"/>
  <c r="AI34" i="4"/>
  <c r="H83" i="2"/>
  <c r="H85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82" i="2"/>
  <c r="H81" i="2" l="1"/>
  <c r="B43" i="1"/>
  <c r="B70" i="1" l="1"/>
  <c r="E71" i="1" l="1"/>
  <c r="B21" i="1"/>
  <c r="B4" i="1"/>
  <c r="G72" i="1"/>
  <c r="G73" i="1"/>
  <c r="F72" i="1"/>
  <c r="F73" i="1"/>
  <c r="B17" i="1"/>
  <c r="C71" i="1" l="1"/>
  <c r="D71" i="1"/>
  <c r="F71" i="1"/>
  <c r="B2" i="1"/>
  <c r="B3" i="1"/>
  <c r="B5" i="1"/>
  <c r="B6" i="1"/>
  <c r="B7" i="1"/>
  <c r="B8" i="1"/>
  <c r="B9" i="1"/>
  <c r="B10" i="1"/>
  <c r="B12" i="1"/>
  <c r="B13" i="1"/>
  <c r="B11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58" i="1"/>
  <c r="B61" i="1"/>
  <c r="B62" i="1"/>
  <c r="B63" i="1"/>
  <c r="B64" i="1"/>
  <c r="B65" i="1"/>
  <c r="B66" i="1"/>
  <c r="B67" i="1"/>
  <c r="B68" i="1"/>
  <c r="B69" i="1"/>
  <c r="J102" i="2" l="1"/>
  <c r="J103" i="2"/>
  <c r="J104" i="2"/>
  <c r="J105" i="2"/>
  <c r="J106" i="2"/>
  <c r="J81" i="2"/>
  <c r="J82" i="2"/>
  <c r="J83" i="2"/>
  <c r="J85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18" i="2"/>
  <c r="D81" i="2"/>
  <c r="D60" i="2"/>
  <c r="D2" i="2"/>
  <c r="D39" i="2"/>
  <c r="H60" i="2" l="1"/>
  <c r="H39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Julian Verkin </author>
  </authors>
  <commentList>
    <comment ref="E57" authorId="0" shapeId="0" xr:uid="{00000000-0006-0000-0000-000001000000}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<sst xmlns="http://schemas.openxmlformats.org/spreadsheetml/2006/main" count="751" uniqueCount="228">
  <si>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</si>
  <si>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</si>
  <si>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</si>
  <si>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</si>
  <si>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</si>
  <si>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</si>
  <si>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</si>
  <si>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</si>
  <si>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</si>
  <si>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</si>
  <si>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</si>
  <si>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</si>
  <si>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</si>
  <si>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</si>
  <si>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</si>
  <si>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</si>
  <si>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</si>
  <si>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</si>
  <si>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</si>
  <si>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</si>
  <si>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</si>
  <si>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</si>
  <si>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</si>
  <si>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</si>
  <si>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</si>
  <si>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</si>
  <si>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</si>
  <si>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</si>
  <si>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</si>
  <si>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</si>
  <si>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</si>
  <si>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</si>
  <si>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</si>
  <si>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</si>
  <si>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</si>
  <si>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</si>
  <si>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</si>
  <si>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</si>
  <si>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</si>
  <si>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</si>
  <si>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</si>
  <si>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</si>
  <si>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</si>
  <si>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</si>
  <si>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</si>
  <si>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</si>
  <si>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</si>
  <si>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</si>
  <si>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</si>
  <si>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</si>
  <si>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</si>
  <si>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</si>
  <si>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</si>
  <si>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</si>
  <si>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</si>
  <si>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</si>
  <si>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</si>
  <si>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</si>
  <si>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</si>
  <si>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</si>
  <si>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</si>
  <si>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</si>
  <si>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</si>
  <si>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</si>
  <si>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</si>
  <si>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</si>
  <si>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</si>
  <si>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</si>
  <si>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</si>
  <si>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</si>
  <si>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</si>
  <si>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</si>
  <si>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</si>
  <si>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</si>
  <si>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</si>
  <si>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</si>
  <si>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</si>
  <si>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</si>
  <si>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</si>
  <si>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</si>
  <si>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</si>
  <si>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</si>
  <si>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</si>
  <si>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</si>
  <si>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</si>
  <si>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</si>
  <si>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</si>
  <si>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</si>
  <si>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</si>
  <si>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</si>
  <si>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</si>
  <si>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</si>
  <si>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</si>
  <si>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</si>
  <si>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</si>
  <si>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</si>
  <si>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</si>
  <si>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</si>
  <si>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</si>
  <si>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</si>
  <si>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</si>
  <si>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</si>
  <si>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195 Freundschaftsbaendchen</t>
  </si>
  <si>
    <t>197 Le Mans</t>
  </si>
  <si>
    <t>198 Bitriangularis</t>
  </si>
  <si>
    <t>122 Bahrain</t>
  </si>
  <si>
    <t>von quabla</t>
  </si>
  <si>
    <t>199 Labyrinth</t>
  </si>
  <si>
    <t>203 Karo Colorarena</t>
  </si>
  <si>
    <t>204 Karo Circles</t>
  </si>
  <si>
    <t>205 KaroMan</t>
  </si>
  <si>
    <t>206 LariFari Safari</t>
  </si>
  <si>
    <t>207 Ari die Meerjungfrau</t>
  </si>
  <si>
    <t>208 kili laesst das Licht heraus</t>
  </si>
  <si>
    <t>209 KaroField Nose</t>
  </si>
  <si>
    <t>215 Dead Parrot</t>
  </si>
  <si>
    <t>217 Adventskarolender</t>
  </si>
  <si>
    <t>221 Zierschleife</t>
  </si>
  <si>
    <t>223 Paket</t>
  </si>
  <si>
    <t>225 Papierboot</t>
  </si>
  <si>
    <t>228 Fahrrad</t>
  </si>
  <si>
    <t>175 Bananenmann</t>
  </si>
  <si>
    <t>173 Schneeflocke</t>
  </si>
  <si>
    <t>166 Blume</t>
  </si>
  <si>
    <t>148 Hypnospirale</t>
  </si>
  <si>
    <t>125 Luis Rojo</t>
  </si>
  <si>
    <t>96 Wheel</t>
  </si>
  <si>
    <t>Kommentar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</si>
  <si>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</si>
  <si>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</si>
  <si>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</si>
  <si>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</si>
  <si>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</si>
  <si>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</si>
  <si>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</si>
  <si>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</si>
  <si>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</si>
  <si>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</si>
  <si>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</si>
  <si>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</si>
  <si>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</si>
  <si>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</si>
  <si>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</si>
  <si>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</si>
  <si>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</si>
  <si>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</si>
  <si>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</si>
  <si>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</si>
  <si>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</si>
  <si>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</si>
  <si>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78 Special Cup - Ghost Valley 3</t>
  </si>
  <si>
    <t>75 Star Cup - Mario Curcuit 4</t>
  </si>
  <si>
    <t>CCC4</t>
  </si>
  <si>
    <t>Richtung</t>
  </si>
  <si>
    <t>Spieler</t>
  </si>
  <si>
    <t>Rennen</t>
  </si>
  <si>
    <t>Züge Ges.</t>
  </si>
  <si>
    <t>CCC5</t>
  </si>
  <si>
    <t>229 Karo Blatt</t>
  </si>
  <si>
    <t>230 Karotubbie</t>
  </si>
  <si>
    <t>231 Jack Skellington</t>
  </si>
  <si>
    <t>234 Slyway</t>
  </si>
  <si>
    <t>236 Kart Buckmore Park</t>
  </si>
  <si>
    <t>237 Kart Wackersdorf</t>
  </si>
  <si>
    <t>238 Cornered</t>
  </si>
  <si>
    <t>240 Tetrominos</t>
  </si>
  <si>
    <t>241 Sym</t>
  </si>
  <si>
    <t>242 Kart Zuera</t>
  </si>
  <si>
    <t>10001 Sly</t>
  </si>
  <si>
    <t>10006 Simons Cat</t>
  </si>
  <si>
    <t>10008 9-Way</t>
  </si>
  <si>
    <t>10009 Hurz</t>
  </si>
  <si>
    <t>10014 CraZZZy Crash Challenge</t>
  </si>
  <si>
    <t>10015 Circles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</si>
  <si>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</si>
  <si>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</si>
  <si>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</si>
  <si>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</si>
  <si>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</si>
  <si>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</si>
  <si>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</si>
  <si>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</si>
  <si>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</si>
  <si>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</si>
  <si>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</si>
  <si>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</si>
  <si>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</si>
  <si>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</si>
  <si>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</si>
  <si>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</si>
  <si>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</si>
  <si>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</si>
  <si>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</si>
  <si>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</si>
  <si>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</si>
  <si>
    <t>yeahpopdoll</t>
  </si>
  <si>
    <t>MasterLex515</t>
  </si>
  <si>
    <t>188 KaroWave</t>
  </si>
  <si>
    <t>10016 Teach.gif</t>
  </si>
  <si>
    <t>random</t>
  </si>
  <si>
    <t>Spieler pro Rennen</t>
  </si>
  <si>
    <t>CCCWT</t>
  </si>
  <si>
    <t>WT</t>
  </si>
  <si>
    <t>Punkte für die Züge</t>
  </si>
  <si>
    <t>Punkte für die Crashs</t>
  </si>
  <si>
    <t>Züge</t>
  </si>
  <si>
    <t>Crashs</t>
  </si>
  <si>
    <t>Spieler 10</t>
  </si>
  <si>
    <t>Spieler 11</t>
  </si>
  <si>
    <t>Spieler 12</t>
  </si>
  <si>
    <t xml:space="preserve"> </t>
  </si>
  <si>
    <t xml:space="preserve">  </t>
  </si>
  <si>
    <t>Klassisch (Z)</t>
  </si>
  <si>
    <t>Geclustert (Z)</t>
  </si>
  <si>
    <t>Geclustert (CR)</t>
  </si>
  <si>
    <t>Klassisch (CR)</t>
  </si>
  <si>
    <t xml:space="preserve">   </t>
  </si>
  <si>
    <t>Gesamt Geclustert</t>
  </si>
  <si>
    <t>Gesamt Klassisch</t>
  </si>
  <si>
    <t>Spieler 01</t>
  </si>
  <si>
    <t>Spieler 02</t>
  </si>
  <si>
    <t>Spieler 03</t>
  </si>
  <si>
    <t>Spieler 04</t>
  </si>
  <si>
    <t>Spieler 05</t>
  </si>
  <si>
    <t>Spieler 09</t>
  </si>
  <si>
    <t>Spieler 08</t>
  </si>
  <si>
    <t>Spieler 07</t>
  </si>
  <si>
    <t>Spieler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</si>
</sst>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. &quot;\ 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rgb="FFFF0000"/>
      <name val="Calibri"/>
    </font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9" fillId="0" borderId="0" xfId="0" applyFont="1"/>
    <xf numFmtId="164" fontId="0" fillId="0" borderId="1" xfId="0" applyNumberFormat="1" applyFont="1" applyBorder="1" applyAlignment="1">
      <alignment vertical="center" wrapText="1"/>
    </xf>
    <xf numFmtId="0" fontId="10" fillId="0" borderId="1" xfId="0" applyFont="1" applyBorder="1"/>
    <xf numFmtId="0" fontId="9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9" fontId="9" fillId="0" borderId="0" xfId="0" applyNumberFormat="1" applyFont="1" applyAlignment="1">
      <alignment horizontal="right" vertical="center" wrapText="1"/>
    </xf>
    <xf numFmtId="49" fontId="10" fillId="0" borderId="1" xfId="0" applyNumberFormat="1" applyFont="1" applyBorder="1" applyAlignment="1">
      <alignment horizontal="right" vertical="center" wrapText="1"/>
    </xf>
    <xf numFmtId="0" fontId="0" fillId="0" borderId="0" xfId="0" applyNumberFormat="1" applyAlignment="1">
      <alignment vertical="center" wrapText="1"/>
    </xf>
    <xf numFmtId="0" fontId="10" fillId="0" borderId="0" xfId="0" applyFont="1"/>
    <xf numFmtId="0" fontId="3" fillId="0" borderId="0" xfId="0" applyFont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1" fillId="0" borderId="4" xfId="0" applyFont="1" applyFill="1" applyBorder="1" applyAlignment="1">
      <alignment vertical="center" wrapText="1"/>
    </xf>
  </cellXfs>
  <cellStyles count="3">
    <cellStyle name="Link" xfId="1" builtinId="8"/>
    <cellStyle name="Standard" xfId="0" builtinId="0"/>
    <cellStyle name="Überschrift 2" xfId="2" builtinId="17"/>
  </cellStyles>
  <dxfs count="32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71" totalsRowCount="1">
  <autoFilter ref="A1:G70" xr:uid="{00000000-0009-0000-0100-000001000000}"/>
  <sortState xmlns:xlrd2="http://schemas.microsoft.com/office/spreadsheetml/2017/richdata2" ref="A2:G70">
    <sortCondition ref="A1:A70"/>
  </sortState>
  <tableColumns count="7">
    <tableColumn id="1" xr3:uid="{00000000-0010-0000-0000-000001000000}" name="Teilnehmer" totalsRowLabel="Ergebnis"/>
    <tableColumn id="7" xr3:uid="{00000000-0010-0000-0000-000007000000}" name="Teilnahmen" totalsRowLabel="x" dataDxfId="31" totalsRowDxfId="13">
      <calculatedColumnFormula>COUNTIF(Tabelle1[[#This Row],[CCC1]:[CCC5]],"x")</calculatedColumnFormula>
    </tableColumn>
    <tableColumn id="2" xr3:uid="{00000000-0010-0000-0000-000002000000}" name="CCC1" totalsRowFunction="custom" dataDxfId="30">
      <totalsRowFormula>COUNTIF(Tabelle1[CCC1],$B71)</totalsRowFormula>
    </tableColumn>
    <tableColumn id="3" xr3:uid="{00000000-0010-0000-0000-000003000000}" name="CCC2" totalsRowFunction="custom" dataDxfId="29">
      <totalsRowFormula>COUNTIF(Tabelle1[CCC2],$B71)</totalsRowFormula>
    </tableColumn>
    <tableColumn id="4" xr3:uid="{00000000-0010-0000-0000-000004000000}" name="CCC3" totalsRowFunction="custom" dataDxfId="28">
      <totalsRowFormula>COUNTIF(Tabelle1[CCC3],$B71)</totalsRowFormula>
    </tableColumn>
    <tableColumn id="5" xr3:uid="{00000000-0010-0000-0000-000005000000}" name="CCC4" totalsRowFunction="custom" dataDxfId="27">
      <totalsRowFormula>COUNTIF(Tabelle1[CCC4],$B71)</totalsRowFormula>
    </tableColumn>
    <tableColumn id="6" xr3:uid="{00000000-0010-0000-0000-000006000000}" name="CCC5" totalsRowFunction="custom" dataDxfId="26">
      <totalsRowFormula>COUNTIF(Tabelle1[CCC5],$B71)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L132" totalsRowShown="0" dataDxfId="25">
  <autoFilter ref="A1:L132" xr:uid="{00000000-0009-0000-0100-000003000000}"/>
  <sortState xmlns:xlrd2="http://schemas.microsoft.com/office/spreadsheetml/2017/richdata2" ref="A2:J70">
    <sortCondition ref="A37"/>
  </sortState>
  <tableColumns count="12">
    <tableColumn id="1" xr3:uid="{00000000-0010-0000-0100-000001000000}" name="CCC"/>
    <tableColumn id="2" xr3:uid="{00000000-0010-0000-0100-000002000000}" name="Spieltag" dataDxfId="24"/>
    <tableColumn id="3" xr3:uid="{00000000-0010-0000-0100-000003000000}" name="Spieler" dataDxfId="23"/>
    <tableColumn id="4" xr3:uid="{00000000-0010-0000-0100-000004000000}" name="Strecke" dataDxfId="22" dataCellStyle="Link"/>
    <tableColumn id="5" xr3:uid="{00000000-0010-0000-0100-000005000000}" name="ZZZ" dataDxfId="21"/>
    <tableColumn id="6" xr3:uid="{00000000-0010-0000-0100-000006000000}" name="CPs" dataDxfId="20"/>
    <tableColumn id="7" xr3:uid="{00000000-0010-0000-0100-000007000000}" name="Richtung" dataDxfId="19"/>
    <tableColumn id="8" xr3:uid="{00000000-0010-0000-0100-000008000000}" name="Rennen" dataDxfId="18"/>
    <tableColumn id="11" xr3:uid="{00000000-0010-0000-0100-00000B000000}" name="Züge p.S." dataDxfId="17"/>
    <tableColumn id="12" xr3:uid="{00000000-0010-0000-0100-00000C000000}" name="Züge Ges." dataDxfId="16">
      <calculatedColumnFormula>Tabelle3[[#This Row],[Spieler]]*Tabelle3[[#This Row],[Züge p.S.]]</calculatedColumnFormula>
    </tableColumn>
    <tableColumn id="10" xr3:uid="{00000000-0010-0000-0100-00000A000000}" name="Rating" dataDxfId="15"/>
    <tableColumn id="9" xr3:uid="{00000000-0010-0000-0100-000009000000}" name="Kommentar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8A89C-AF8A-4D74-BEE3-973381D8E39E}" name="Tabelle2" displayName="Tabelle2" ref="A2:L14" totalsRowShown="0" dataDxfId="2">
  <autoFilter ref="A2:L14" xr:uid="{FD48A89C-AF8A-4D74-BEE3-973381D8E39E}"/>
  <sortState xmlns:xlrd2="http://schemas.microsoft.com/office/spreadsheetml/2017/richdata2" ref="A3:L14">
    <sortCondition descending="1" ref="L2:L14"/>
  </sortState>
  <tableColumns count="12">
    <tableColumn id="1" xr3:uid="{06B18662-5B32-42F6-85CF-17D8C9DC7BDF}" name="Spieler" dataDxfId="12"/>
    <tableColumn id="2" xr3:uid="{183E08E8-D5AA-4DF3-942F-C23480690953}" name=" " dataDxfId="11"/>
    <tableColumn id="3" xr3:uid="{37A147A2-6A27-443D-8799-F71527EF7750}" name="Züge" dataDxfId="10"/>
    <tableColumn id="4" xr3:uid="{31696DC1-5E37-430E-8871-0BCFCD170B2E}" name="Klassisch (Z)" dataDxfId="9"/>
    <tableColumn id="5" xr3:uid="{BC263A88-D39F-446D-BF5C-F85521658DA8}" name="Geclustert (Z)" dataDxfId="8"/>
    <tableColumn id="6" xr3:uid="{093A8095-9008-4D88-88F6-250A19675DD8}" name="  " dataDxfId="7"/>
    <tableColumn id="7" xr3:uid="{879335B0-290D-43FA-A6FE-E6B6F53D9440}" name="Crashs" dataDxfId="6"/>
    <tableColumn id="8" xr3:uid="{78D21676-2217-4EF4-A197-F19C7A84C471}" name="Klassisch (CR)" dataDxfId="5"/>
    <tableColumn id="9" xr3:uid="{BB0FE7C7-52D6-4A76-8688-1B73AD062B37}" name="Geclustert (CR)" dataDxfId="4"/>
    <tableColumn id="10" xr3:uid="{2E578574-BF4A-4EFE-BF15-F379C953D82E}" name="   " dataDxfId="3"/>
    <tableColumn id="11" xr3:uid="{D08C11A1-CC23-4F54-8A65-A4D420BAED58}" name="Gesamt Klassisch" dataDxfId="1">
      <calculatedColumnFormula>Tabelle2[[#This Row],[Klassisch (Z)]]*Tabelle2[[#This Row],[Klassisch (CR)]]</calculatedColumnFormula>
    </tableColumn>
    <tableColumn id="12" xr3:uid="{C8F6816D-C153-497A-A2CC-4183AA81D2EF}" name="Gesamt Geclustert" dataDxfId="0">
      <calculatedColumnFormula>Tabelle2[[#This Row],[Geclustert (Z)]]*Tabelle2[[#This Row],[Geclustert (CR)]]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Relationship Id="rId8" Type="http://schemas.openxmlformats.org/officeDocument/2006/relationships/hyperlink" Target="http://www.karopapier.de/mappreview.php?pixel=8&amp;karoborder=1&amp;MID=143" TargetMode="External"/><Relationship Id="rId3" Type="http://schemas.openxmlformats.org/officeDocument/2006/relationships/hyperlink" Target="http://www.karopapier.de/mappreview.php?pixel=8&amp;karoborder=1&amp;MID=12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workbookViewId="0">
      <selection activeCell="D78" sqref="D78"/>
    </sheetView>
  </sheetViews>
  <sheetFormatPr baseColWidth="10" defaultRowHeight="1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>
      <c r="A1" t="s">
        <v>0</v>
      </c>
      <c r="B1" s="2" t="s">
        <v>191</v>
      </c>
      <c r="C1" s="2" t="s">
        <v>1</v>
      </c>
      <c r="D1" s="2" t="s">
        <v>2</v>
      </c>
      <c r="E1" s="2" t="s">
        <v>3</v>
      </c>
      <c r="F1" t="s">
        <v>152</v>
      </c>
      <c r="G1" t="s">
        <v>157</v>
      </c>
    </row>
    <row r="2" spans="1:7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>
      <c r="A4" t="s">
        <v>188</v>
      </c>
      <c r="B4" s="21">
        <f>COUNTIF(Tabelle1[[#This Row],[CCC1]:[CCC5]],"x")</f>
        <v>1</v>
      </c>
      <c r="C4" s="1"/>
      <c r="D4" s="1"/>
      <c r="E4" s="1"/>
      <c r="F4" s="1"/>
      <c r="G4" s="1" t="s">
        <v>45</v>
      </c>
    </row>
    <row r="5" spans="1:7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>
      <c r="A10" t="s">
        <v>176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>
      <c r="A11" t="s">
        <v>181</v>
      </c>
      <c r="B11" s="1">
        <f>COUNTIF(Tabelle1[[#This Row],[CCC1]:[CCC5]],"x")</f>
        <v>2</v>
      </c>
      <c r="C11" s="1"/>
      <c r="D11" s="1"/>
      <c r="E11" s="1"/>
      <c r="F11" s="1" t="s">
        <v>45</v>
      </c>
      <c r="G11" s="1" t="s">
        <v>45</v>
      </c>
    </row>
    <row r="12" spans="1:7">
      <c r="A12" t="s">
        <v>33</v>
      </c>
      <c r="B12" s="1">
        <f>COUNTIF(Tabelle1[[#This Row],[CCC1]:[CCC5]],"x")</f>
        <v>3</v>
      </c>
      <c r="C12" s="1" t="s">
        <v>45</v>
      </c>
      <c r="D12" s="1" t="s">
        <v>45</v>
      </c>
      <c r="E12" s="1" t="s">
        <v>45</v>
      </c>
      <c r="F12" s="1"/>
      <c r="G12" s="1"/>
    </row>
    <row r="13" spans="1:7">
      <c r="A13" t="s">
        <v>184</v>
      </c>
      <c r="B13" s="1">
        <f>COUNTIF(Tabelle1[[#This Row],[CCC1]:[CCC5]],"x")</f>
        <v>2</v>
      </c>
      <c r="C13" s="1"/>
      <c r="D13" s="1"/>
      <c r="E13" s="1"/>
      <c r="F13" s="1" t="s">
        <v>45</v>
      </c>
      <c r="G13" s="1" t="s">
        <v>45</v>
      </c>
    </row>
    <row r="14" spans="1:7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/>
      <c r="G15" s="1"/>
    </row>
    <row r="16" spans="1:7">
      <c r="A16" t="s">
        <v>42</v>
      </c>
      <c r="B16" s="1">
        <f>COUNTIF(Tabelle1[[#This Row],[CCC1]:[CCC5]],"x")</f>
        <v>4</v>
      </c>
      <c r="C16" s="1" t="s">
        <v>45</v>
      </c>
      <c r="D16" s="1"/>
      <c r="E16" s="1" t="s">
        <v>45</v>
      </c>
      <c r="F16" s="1" t="s">
        <v>45</v>
      </c>
      <c r="G16" s="1" t="s">
        <v>45</v>
      </c>
    </row>
    <row r="17" spans="1:7">
      <c r="A17" t="s">
        <v>190</v>
      </c>
      <c r="B17" s="21">
        <f>COUNTIF(Tabelle1[[#This Row],[CCC1]:[CCC5]],"x")</f>
        <v>1</v>
      </c>
      <c r="C17" s="1"/>
      <c r="D17" s="1"/>
      <c r="E17" s="1"/>
      <c r="F17" s="1" t="s">
        <v>45</v>
      </c>
      <c r="G17" s="1"/>
    </row>
    <row r="18" spans="1:7">
      <c r="A18" t="s">
        <v>174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>
      <c r="A19" t="s">
        <v>178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>
      <c r="A21" t="s">
        <v>189</v>
      </c>
      <c r="B21" s="21">
        <f>COUNTIF(Tabelle1[[#This Row],[CCC1]:[CCC5]],"x")</f>
        <v>0</v>
      </c>
      <c r="C21" s="1"/>
      <c r="D21" s="1"/>
      <c r="E21" s="1"/>
      <c r="F21" s="1"/>
      <c r="G21" s="1"/>
    </row>
    <row r="22" spans="1:7">
      <c r="A22" t="s">
        <v>175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>
      <c r="A24" t="s">
        <v>182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>
      <c r="A25" t="s">
        <v>185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>
      <c r="A33" t="s">
        <v>187</v>
      </c>
      <c r="B33" s="1">
        <f>COUNTIF(Tabelle1[[#This Row],[CCC1]:[CCC5]],"x")</f>
        <v>2</v>
      </c>
      <c r="C33" s="1"/>
      <c r="D33" s="1"/>
      <c r="E33" s="1"/>
      <c r="F33" s="1" t="s">
        <v>45</v>
      </c>
      <c r="G33" s="1" t="s">
        <v>45</v>
      </c>
    </row>
    <row r="34" spans="1:7">
      <c r="A34" t="s">
        <v>180</v>
      </c>
      <c r="B34" s="1">
        <f>COUNTIF(Tabelle1[[#This Row],[CCC1]:[CCC5]],"x")</f>
        <v>2</v>
      </c>
      <c r="C34" s="1"/>
      <c r="D34" s="1"/>
      <c r="E34" s="1"/>
      <c r="F34" s="1" t="s">
        <v>45</v>
      </c>
      <c r="G34" s="1" t="s">
        <v>45</v>
      </c>
    </row>
    <row r="35" spans="1:7">
      <c r="A35" t="s">
        <v>50</v>
      </c>
      <c r="B35" s="1">
        <f>COUNTIF(Tabelle1[[#This Row],[CCC1]:[CCC5]],"x")</f>
        <v>4</v>
      </c>
      <c r="C35" s="1"/>
      <c r="D35" s="1" t="s">
        <v>45</v>
      </c>
      <c r="E35" s="1" t="s">
        <v>45</v>
      </c>
      <c r="F35" s="1" t="s">
        <v>45</v>
      </c>
      <c r="G35" s="1" t="s">
        <v>45</v>
      </c>
    </row>
    <row r="36" spans="1:7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>
      <c r="A43" t="s">
        <v>196</v>
      </c>
      <c r="B43" s="21">
        <f>COUNTIF(Tabelle1[[#This Row],[CCC1]:[CCC5]],"x")</f>
        <v>1</v>
      </c>
      <c r="C43" s="1"/>
      <c r="D43" s="1"/>
      <c r="E43" s="1"/>
      <c r="F43" s="1"/>
      <c r="G43" s="1" t="s">
        <v>45</v>
      </c>
    </row>
    <row r="44" spans="1:7">
      <c r="A44" t="s">
        <v>32</v>
      </c>
      <c r="B44" s="1">
        <f>COUNTIF(Tabelle1[[#This Row],[CCC1]:[CCC5]],"x")</f>
        <v>5</v>
      </c>
      <c r="C44" s="1" t="s">
        <v>45</v>
      </c>
      <c r="D44" s="1" t="s">
        <v>45</v>
      </c>
      <c r="E44" s="1" t="s">
        <v>45</v>
      </c>
      <c r="F44" s="1" t="s">
        <v>45</v>
      </c>
      <c r="G44" s="1" t="s">
        <v>45</v>
      </c>
    </row>
    <row r="45" spans="1:7">
      <c r="A45" t="s">
        <v>43</v>
      </c>
      <c r="B45" s="1">
        <f>COUNTIF(Tabelle1[[#This Row],[CCC1]:[CCC5]],"x")</f>
        <v>1</v>
      </c>
      <c r="C45" s="1" t="s">
        <v>45</v>
      </c>
      <c r="D45" s="1"/>
      <c r="E45" s="1"/>
      <c r="F45" s="1"/>
      <c r="G45" s="1"/>
    </row>
    <row r="46" spans="1:7">
      <c r="A46" t="s">
        <v>22</v>
      </c>
      <c r="B46" s="1">
        <f>COUNTIF(Tabelle1[[#This Row],[CCC1]:[CCC5]],"x")</f>
        <v>2</v>
      </c>
      <c r="C46" s="1" t="s">
        <v>45</v>
      </c>
      <c r="D46" s="1" t="s">
        <v>45</v>
      </c>
      <c r="E46" s="1"/>
      <c r="F46" s="1"/>
      <c r="G46" s="1"/>
    </row>
    <row r="47" spans="1:7">
      <c r="A47" t="s">
        <v>177</v>
      </c>
      <c r="B47" s="1">
        <f>COUNTIF(Tabelle1[[#This Row],[CCC1]:[CCC5]],"x")</f>
        <v>1</v>
      </c>
      <c r="C47" s="1"/>
      <c r="D47" s="1"/>
      <c r="E47" s="1" t="s">
        <v>45</v>
      </c>
      <c r="F47" s="1"/>
      <c r="G47" s="1"/>
    </row>
    <row r="48" spans="1:7">
      <c r="A48" t="s">
        <v>48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>
      <c r="A49" t="s">
        <v>18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>
      <c r="A50" t="s">
        <v>34</v>
      </c>
      <c r="B50" s="1">
        <f>COUNTIF(Tabelle1[[#This Row],[CCC1]:[CCC5]],"x")</f>
        <v>2</v>
      </c>
      <c r="C50" s="1" t="s">
        <v>45</v>
      </c>
      <c r="D50" s="1" t="s">
        <v>45</v>
      </c>
      <c r="E50" s="1"/>
      <c r="F50" s="1"/>
      <c r="G50" s="1"/>
    </row>
    <row r="51" spans="1:7">
      <c r="A51" t="s">
        <v>17</v>
      </c>
      <c r="B51" s="1">
        <f>COUNTIF(Tabelle1[[#This Row],[CCC1]:[CCC5]],"x")</f>
        <v>5</v>
      </c>
      <c r="C51" s="1" t="s">
        <v>45</v>
      </c>
      <c r="D51" s="1" t="s">
        <v>45</v>
      </c>
      <c r="E51" s="1" t="s">
        <v>45</v>
      </c>
      <c r="F51" s="1" t="s">
        <v>45</v>
      </c>
      <c r="G51" s="1" t="s">
        <v>45</v>
      </c>
    </row>
    <row r="52" spans="1:7">
      <c r="A52" t="s">
        <v>6</v>
      </c>
      <c r="B52" s="1">
        <f>COUNTIF(Tabelle1[[#This Row],[CCC1]:[CCC5]],"x")</f>
        <v>4</v>
      </c>
      <c r="C52" s="1" t="s">
        <v>45</v>
      </c>
      <c r="D52" s="1"/>
      <c r="E52" s="1" t="s">
        <v>45</v>
      </c>
      <c r="F52" s="1" t="s">
        <v>45</v>
      </c>
      <c r="G52" s="1" t="s">
        <v>45</v>
      </c>
    </row>
    <row r="53" spans="1:7">
      <c r="A53" t="s">
        <v>25</v>
      </c>
      <c r="B53" s="1">
        <f>COUNTIF(Tabelle1[[#This Row],[CCC1]:[CCC5]],"x")</f>
        <v>2</v>
      </c>
      <c r="C53" s="1" t="s">
        <v>45</v>
      </c>
      <c r="D53" s="1" t="s">
        <v>45</v>
      </c>
      <c r="E53" s="1"/>
      <c r="F53" s="1"/>
      <c r="G53" s="1"/>
    </row>
    <row r="54" spans="1:7">
      <c r="A54" t="s">
        <v>19</v>
      </c>
      <c r="B54" s="1">
        <f>COUNTIF(Tabelle1[[#This Row],[CCC1]:[CCC5]],"x")</f>
        <v>1</v>
      </c>
      <c r="C54" s="1" t="s">
        <v>45</v>
      </c>
      <c r="D54" s="1"/>
      <c r="E54" s="1"/>
      <c r="F54" s="1"/>
      <c r="G54" s="1"/>
    </row>
    <row r="55" spans="1:7">
      <c r="A55" t="s">
        <v>15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>
      <c r="A56" t="s">
        <v>39</v>
      </c>
      <c r="B56" s="1">
        <f>COUNTIF(Tabelle1[[#This Row],[CCC1]:[CCC5]],"x")</f>
        <v>2</v>
      </c>
      <c r="C56" s="1" t="s">
        <v>45</v>
      </c>
      <c r="D56" s="1" t="s">
        <v>45</v>
      </c>
      <c r="E56" s="1"/>
      <c r="F56" s="1"/>
      <c r="G56" s="1"/>
    </row>
    <row r="57" spans="1:7">
      <c r="A57" t="s">
        <v>51</v>
      </c>
      <c r="B57" s="1">
        <f>COUNTIF(Tabelle1[[#This Row],[CCC1]:[CCC5]],"x")</f>
        <v>0</v>
      </c>
      <c r="C57" s="1"/>
      <c r="D57" s="1"/>
      <c r="E57" s="1" t="s">
        <v>194</v>
      </c>
      <c r="F57" s="1"/>
      <c r="G57" s="1"/>
    </row>
    <row r="58" spans="1:7">
      <c r="A58" t="s">
        <v>24</v>
      </c>
      <c r="B58" s="1">
        <f>COUNTIF(Tabelle1[[#This Row],[CCC1]:[CCC5]],"x")</f>
        <v>5</v>
      </c>
      <c r="C58" s="1" t="s">
        <v>45</v>
      </c>
      <c r="D58" s="1" t="s">
        <v>45</v>
      </c>
      <c r="E58" s="1" t="s">
        <v>45</v>
      </c>
      <c r="F58" s="1" t="s">
        <v>45</v>
      </c>
      <c r="G58" s="1" t="s">
        <v>45</v>
      </c>
    </row>
    <row r="59" spans="1:7">
      <c r="A59" t="s">
        <v>55</v>
      </c>
      <c r="B59" s="1">
        <f>COUNTIF(Tabelle1[[#This Row],[CCC1]:[CCC5]],"x")</f>
        <v>3</v>
      </c>
      <c r="C59" s="1"/>
      <c r="D59" s="1"/>
      <c r="E59" s="1" t="s">
        <v>45</v>
      </c>
      <c r="F59" s="1" t="s">
        <v>45</v>
      </c>
      <c r="G59" s="1" t="s">
        <v>45</v>
      </c>
    </row>
    <row r="60" spans="1:7">
      <c r="A60" t="s">
        <v>56</v>
      </c>
      <c r="B60" s="1">
        <f>COUNTIF(Tabelle1[[#This Row],[CCC1]:[CCC5]],"x")</f>
        <v>3</v>
      </c>
      <c r="C60" s="1"/>
      <c r="D60" s="1"/>
      <c r="E60" s="1" t="s">
        <v>45</v>
      </c>
      <c r="F60" s="1" t="s">
        <v>45</v>
      </c>
      <c r="G60" s="1" t="s">
        <v>45</v>
      </c>
    </row>
    <row r="61" spans="1:7">
      <c r="A61" t="s">
        <v>5</v>
      </c>
      <c r="B61" s="1">
        <f>COUNTIF(Tabelle1[[#This Row],[CCC1]:[CCC5]],"x")</f>
        <v>1</v>
      </c>
      <c r="C61" s="1" t="s">
        <v>45</v>
      </c>
      <c r="D61" s="1"/>
      <c r="E61" s="1"/>
      <c r="F61" s="1"/>
      <c r="G61" s="1"/>
    </row>
    <row r="62" spans="1:7">
      <c r="A62" t="s">
        <v>35</v>
      </c>
      <c r="B62" s="1">
        <f>COUNTIF(Tabelle1[[#This Row],[CCC1]:[CCC5]],"x")</f>
        <v>2</v>
      </c>
      <c r="C62" s="1" t="s">
        <v>45</v>
      </c>
      <c r="D62" s="1" t="s">
        <v>45</v>
      </c>
      <c r="E62" s="1"/>
      <c r="F62" s="1"/>
      <c r="G62" s="1"/>
    </row>
    <row r="63" spans="1:7">
      <c r="A63" t="s">
        <v>38</v>
      </c>
      <c r="B63" s="1">
        <f>COUNTIF(Tabelle1[[#This Row],[CCC1]:[CCC5]],"x")</f>
        <v>1</v>
      </c>
      <c r="C63" s="1" t="s">
        <v>45</v>
      </c>
      <c r="D63" s="1"/>
      <c r="E63" s="1"/>
      <c r="F63" s="1"/>
      <c r="G63" s="1"/>
    </row>
    <row r="64" spans="1:7">
      <c r="A64" t="s">
        <v>52</v>
      </c>
      <c r="B64" s="1">
        <f>COUNTIF(Tabelle1[[#This Row],[CCC1]:[CCC5]],"x")</f>
        <v>1</v>
      </c>
      <c r="C64" s="1"/>
      <c r="D64" s="1"/>
      <c r="E64" s="1" t="s">
        <v>45</v>
      </c>
      <c r="F64" s="1"/>
      <c r="G64" s="1"/>
    </row>
    <row r="65" spans="1:7">
      <c r="A65" t="s">
        <v>40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>
      <c r="A66" t="s">
        <v>4</v>
      </c>
      <c r="B66" s="1">
        <f>COUNTIF(Tabelle1[[#This Row],[CCC1]:[CCC5]],"x")</f>
        <v>5</v>
      </c>
      <c r="C66" s="1" t="s">
        <v>45</v>
      </c>
      <c r="D66" s="1" t="s">
        <v>45</v>
      </c>
      <c r="E66" s="1" t="s">
        <v>45</v>
      </c>
      <c r="F66" s="1" t="s">
        <v>45</v>
      </c>
      <c r="G66" s="1" t="s">
        <v>45</v>
      </c>
    </row>
    <row r="67" spans="1:7">
      <c r="A67" t="s">
        <v>179</v>
      </c>
      <c r="B67" s="1">
        <f>COUNTIF(Tabelle1[[#This Row],[CCC1]:[CCC5]],"x")</f>
        <v>2</v>
      </c>
      <c r="C67" s="1"/>
      <c r="D67" s="1"/>
      <c r="E67" s="1"/>
      <c r="F67" s="1" t="s">
        <v>45</v>
      </c>
      <c r="G67" s="1" t="s">
        <v>45</v>
      </c>
    </row>
    <row r="68" spans="1:7">
      <c r="A68" t="s">
        <v>41</v>
      </c>
      <c r="B68" s="1">
        <f>COUNTIF(Tabelle1[[#This Row],[CCC1]:[CCC5]],"x")</f>
        <v>3</v>
      </c>
      <c r="C68" s="1" t="s">
        <v>45</v>
      </c>
      <c r="D68" s="1" t="s">
        <v>45</v>
      </c>
      <c r="E68" s="1" t="s">
        <v>45</v>
      </c>
      <c r="F68" s="1"/>
      <c r="G68" s="1"/>
    </row>
    <row r="69" spans="1:7">
      <c r="A69" t="s">
        <v>27</v>
      </c>
      <c r="B69" s="1">
        <f>COUNTIF(Tabelle1[[#This Row],[CCC1]:[CCC5]],"x")</f>
        <v>4</v>
      </c>
      <c r="C69" s="1" t="s">
        <v>45</v>
      </c>
      <c r="D69" s="1" t="s">
        <v>45</v>
      </c>
      <c r="E69" s="1"/>
      <c r="F69" s="1" t="s">
        <v>45</v>
      </c>
      <c r="G69" s="1" t="s">
        <v>45</v>
      </c>
    </row>
    <row r="70" spans="1:7">
      <c r="A70" t="s">
        <v>195</v>
      </c>
      <c r="B70" s="21">
        <f>COUNTIF(Tabelle1[[#This Row],[CCC1]:[CCC5]],"x")</f>
        <v>2</v>
      </c>
      <c r="C70" s="1"/>
      <c r="D70" s="1"/>
      <c r="E70" s="1"/>
      <c r="F70" s="1" t="s">
        <v>45</v>
      </c>
      <c r="G70" s="1" t="s">
        <v>45</v>
      </c>
    </row>
    <row r="71" spans="1:7">
      <c r="A71" t="s">
        <v>183</v>
      </c>
      <c r="B71" s="1" t="s">
        <v>45</v>
      </c>
      <c r="C71">
        <f>COUNTIF(Tabelle1[CCC1],$B71)</f>
        <v>42</v>
      </c>
      <c r="D71">
        <f>COUNTIF(Tabelle1[CCC2],$B71)</f>
        <v>30</v>
      </c>
      <c r="E71">
        <f>COUNTIF(Tabelle1[CCC3],$B71)</f>
        <v>28</v>
      </c>
      <c r="F71">
        <f>COUNTIF(Tabelle1[CCC4],$B71)</f>
        <v>28</v>
      </c>
      <c r="G71">
        <f>COUNTIF(Tabelle1[CCC5],$B71)</f>
        <v>30</v>
      </c>
    </row>
    <row r="72" spans="1:7">
      <c r="B72" s="22" t="s">
        <v>186</v>
      </c>
      <c r="F72">
        <f>COUNTIF(Tabelle1[CCC4],$B72)</f>
        <v>0</v>
      </c>
      <c r="G72">
        <f>COUNTIF(Tabelle1[CCC5],$B72)</f>
        <v>0</v>
      </c>
    </row>
    <row r="73" spans="1:7">
      <c r="B73" s="22" t="s">
        <v>192</v>
      </c>
      <c r="F73">
        <f>COUNTIF(Tabelle1[CCC4],$B73)</f>
        <v>0</v>
      </c>
      <c r="G73">
        <f>COUNTIF(Tabelle1[CCC5],$B73)</f>
        <v>0</v>
      </c>
    </row>
    <row r="74" spans="1:7">
      <c r="B74" s="22" t="s">
        <v>193</v>
      </c>
      <c r="C74">
        <f>SUBTOTAL(103,Tabelle1[CCC1])</f>
        <v>42</v>
      </c>
      <c r="D74">
        <f>SUBTOTAL(103,Tabelle1[CCC2])</f>
        <v>30</v>
      </c>
      <c r="E74">
        <f>SUBTOTAL(103,Tabelle1[CCC3])</f>
        <v>29</v>
      </c>
      <c r="F74">
        <f>SUBTOTAL(103,Tabelle1[CCC4])</f>
        <v>28</v>
      </c>
      <c r="G74">
        <f>SUBTOTAL(103,Tabelle1[CCC5])</f>
        <v>30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2"/>
  <sheetViews>
    <sheetView workbookViewId="0">
      <selection activeCell="H3" sqref="H3"/>
    </sheetView>
  </sheetViews>
  <sheetFormatPr baseColWidth="10" defaultRowHeight="15" outlineLevelRow="1"/>
  <cols>
    <col min="1" max="1" width="8.42578125" bestFit="1" customWidth="1"/>
    <col min="2" max="2" width="6.140625" customWidth="1"/>
    <col min="3" max="3" width="9.5703125" bestFit="1" customWidth="1"/>
    <col min="4" max="4" width="33.5703125" style="2" customWidth="1"/>
    <col min="5" max="5" width="7.85546875" bestFit="1" customWidth="1"/>
    <col min="6" max="6" width="6.5703125" customWidth="1"/>
    <col min="7" max="7" width="7.5703125" customWidth="1"/>
    <col min="8" max="8" width="11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>
      <c r="A1" t="s">
        <v>57</v>
      </c>
      <c r="B1" t="s">
        <v>63</v>
      </c>
      <c r="C1" t="s">
        <v>154</v>
      </c>
      <c r="D1" s="2" t="s">
        <v>85</v>
      </c>
      <c r="E1" t="s">
        <v>58</v>
      </c>
      <c r="F1" t="s">
        <v>59</v>
      </c>
      <c r="G1" t="s">
        <v>153</v>
      </c>
      <c r="H1" t="s">
        <v>155</v>
      </c>
      <c r="I1" t="s">
        <v>129</v>
      </c>
      <c r="J1" t="s">
        <v>156</v>
      </c>
      <c r="K1" t="s">
        <v>128</v>
      </c>
      <c r="L1" t="s">
        <v>127</v>
      </c>
    </row>
    <row r="2" spans="1:12" ht="18" collapsed="1" thickBot="1">
      <c r="A2" s="14" t="s">
        <v>1</v>
      </c>
      <c r="B2" s="15">
        <v>15</v>
      </c>
      <c r="C2" s="15">
        <v>42</v>
      </c>
      <c r="D2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7"/>
      <c r="F2" s="15"/>
      <c r="G2" s="15"/>
      <c r="H2" s="15">
        <f>SUM(H3:H17)</f>
        <v>465</v>
      </c>
      <c r="I2" s="18"/>
      <c r="J2" s="19">
        <f>Tabelle3[[#This Row],[Spieler]]*Tabelle3[[#This Row],[Züge p.S.]]</f>
        <v>0</v>
      </c>
      <c r="K2" s="15"/>
      <c r="L2" s="15"/>
    </row>
    <row r="3" spans="1:12" ht="15.75" hidden="1" outlineLevel="1" thickTop="1">
      <c r="A3">
        <v>1</v>
      </c>
      <c r="B3" s="4">
        <v>1</v>
      </c>
      <c r="C3" s="3">
        <v>5</v>
      </c>
      <c r="D3" s="6" t="s">
        <v>86</v>
      </c>
      <c r="E3" s="11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>
      <c r="A4">
        <v>1</v>
      </c>
      <c r="B4" s="4">
        <v>2</v>
      </c>
      <c r="C4" s="3">
        <v>5</v>
      </c>
      <c r="D4" s="6" t="s">
        <v>87</v>
      </c>
      <c r="E4" s="11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>
      <c r="A5">
        <v>1</v>
      </c>
      <c r="B5" s="4">
        <v>3</v>
      </c>
      <c r="C5" s="3">
        <v>5</v>
      </c>
      <c r="D5" s="6" t="s">
        <v>88</v>
      </c>
      <c r="E5" s="11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>
      <c r="A6">
        <v>1</v>
      </c>
      <c r="B6" s="4">
        <v>4</v>
      </c>
      <c r="C6" s="3">
        <v>5</v>
      </c>
      <c r="D6" s="6" t="s">
        <v>89</v>
      </c>
      <c r="E6" s="11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>
      <c r="A7">
        <v>1</v>
      </c>
      <c r="B7" s="4">
        <v>5</v>
      </c>
      <c r="C7" s="3">
        <v>5</v>
      </c>
      <c r="D7" s="6" t="s">
        <v>90</v>
      </c>
      <c r="E7" s="11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>
      <c r="A8">
        <v>1</v>
      </c>
      <c r="B8" s="4">
        <v>6</v>
      </c>
      <c r="C8" s="3">
        <v>7</v>
      </c>
      <c r="D8" s="6" t="s">
        <v>91</v>
      </c>
      <c r="E8" s="11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>
      <c r="A9">
        <v>1</v>
      </c>
      <c r="B9" s="4">
        <v>7</v>
      </c>
      <c r="C9" s="3">
        <v>7</v>
      </c>
      <c r="D9" s="6" t="s">
        <v>92</v>
      </c>
      <c r="E9" s="11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>
      <c r="A10">
        <v>1</v>
      </c>
      <c r="B10" s="4">
        <v>8</v>
      </c>
      <c r="C10" s="3">
        <v>7</v>
      </c>
      <c r="D10" s="6" t="s">
        <v>93</v>
      </c>
      <c r="E10" s="11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>
      <c r="A11">
        <v>1</v>
      </c>
      <c r="B11" s="4">
        <v>9</v>
      </c>
      <c r="C11" s="3">
        <v>7</v>
      </c>
      <c r="D11" s="6" t="s">
        <v>94</v>
      </c>
      <c r="E11" s="11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>
      <c r="A12">
        <v>1</v>
      </c>
      <c r="B12" s="4">
        <v>10</v>
      </c>
      <c r="C12" s="3">
        <v>7</v>
      </c>
      <c r="D12" s="6" t="s">
        <v>95</v>
      </c>
      <c r="E12" s="11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>
      <c r="A13">
        <v>1</v>
      </c>
      <c r="B13" s="4">
        <v>11</v>
      </c>
      <c r="C13" s="3">
        <v>10</v>
      </c>
      <c r="D13" s="6" t="s">
        <v>96</v>
      </c>
      <c r="E13" s="11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>
      <c r="A14">
        <v>1</v>
      </c>
      <c r="B14" s="4">
        <v>12</v>
      </c>
      <c r="C14" s="3">
        <v>10</v>
      </c>
      <c r="D14" s="6" t="s">
        <v>97</v>
      </c>
      <c r="E14" s="11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>
      <c r="A15">
        <v>1</v>
      </c>
      <c r="B15" s="4">
        <v>13</v>
      </c>
      <c r="C15" s="3">
        <v>10</v>
      </c>
      <c r="D15" s="6" t="s">
        <v>98</v>
      </c>
      <c r="E15" s="11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>
      <c r="A16">
        <v>1</v>
      </c>
      <c r="B16" s="4">
        <v>14</v>
      </c>
      <c r="C16" s="3">
        <v>10</v>
      </c>
      <c r="D16" s="6" t="s">
        <v>99</v>
      </c>
      <c r="E16" s="11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>
      <c r="A17">
        <v>1</v>
      </c>
      <c r="B17" s="4">
        <v>15</v>
      </c>
      <c r="C17" s="3">
        <v>10</v>
      </c>
      <c r="D17" s="6" t="s">
        <v>100</v>
      </c>
      <c r="E17" s="11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>
      <c r="A18" s="14" t="s">
        <v>2</v>
      </c>
      <c r="B18" s="15">
        <v>20</v>
      </c>
      <c r="C18" s="15">
        <v>30</v>
      </c>
      <c r="D18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7"/>
      <c r="F18" s="15"/>
      <c r="G18" s="15"/>
      <c r="H18" s="15">
        <f>SUM(H19:H38)</f>
        <v>870</v>
      </c>
      <c r="I18" s="18"/>
      <c r="J18" s="19">
        <f>Tabelle3[[#This Row],[Spieler]]*Tabelle3[[#This Row],[Züge p.S.]]</f>
        <v>0</v>
      </c>
      <c r="K18" s="15"/>
      <c r="L18" s="15"/>
    </row>
    <row r="19" spans="1:12" ht="15.75" hidden="1" outlineLevel="1" thickTop="1">
      <c r="A19">
        <v>2</v>
      </c>
      <c r="B19" s="4">
        <v>1</v>
      </c>
      <c r="C19" s="5">
        <v>3</v>
      </c>
      <c r="D19" s="6" t="s">
        <v>64</v>
      </c>
      <c r="E19" s="11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>
      <c r="A20">
        <v>2</v>
      </c>
      <c r="B20" s="4">
        <v>2</v>
      </c>
      <c r="C20" s="5">
        <v>3</v>
      </c>
      <c r="D20" s="6" t="s">
        <v>65</v>
      </c>
      <c r="E20" s="11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>
      <c r="A21">
        <v>2</v>
      </c>
      <c r="B21" s="4">
        <v>3</v>
      </c>
      <c r="C21" s="5">
        <v>3</v>
      </c>
      <c r="D21" s="6" t="s">
        <v>66</v>
      </c>
      <c r="E21" s="11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>
      <c r="A22">
        <v>2</v>
      </c>
      <c r="B22" s="4">
        <v>4</v>
      </c>
      <c r="C22" s="5">
        <v>3</v>
      </c>
      <c r="D22" s="6" t="s">
        <v>67</v>
      </c>
      <c r="E22" s="11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>
      <c r="A23">
        <v>2</v>
      </c>
      <c r="B23" s="4">
        <v>5</v>
      </c>
      <c r="C23" s="5">
        <v>4</v>
      </c>
      <c r="D23" s="6" t="s">
        <v>68</v>
      </c>
      <c r="E23" s="11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>
      <c r="A24">
        <v>2</v>
      </c>
      <c r="B24" s="4">
        <v>6</v>
      </c>
      <c r="C24" s="5">
        <v>4</v>
      </c>
      <c r="D24" s="6" t="s">
        <v>69</v>
      </c>
      <c r="E24" s="11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>
      <c r="A25">
        <v>2</v>
      </c>
      <c r="B25" s="4">
        <v>7</v>
      </c>
      <c r="C25" s="5">
        <v>4</v>
      </c>
      <c r="D25" s="6" t="s">
        <v>70</v>
      </c>
      <c r="E25" s="11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>
      <c r="A26">
        <v>2</v>
      </c>
      <c r="B26" s="4">
        <v>8</v>
      </c>
      <c r="C26" s="5">
        <v>4</v>
      </c>
      <c r="D26" s="6" t="s">
        <v>71</v>
      </c>
      <c r="E26" s="11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>
      <c r="A27">
        <v>2</v>
      </c>
      <c r="B27" s="4">
        <v>9</v>
      </c>
      <c r="C27" s="5">
        <v>4</v>
      </c>
      <c r="D27" s="6" t="s">
        <v>73</v>
      </c>
      <c r="E27" s="11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>
      <c r="A28">
        <v>2</v>
      </c>
      <c r="B28" s="4">
        <v>10</v>
      </c>
      <c r="C28" s="5">
        <v>4</v>
      </c>
      <c r="D28" s="6" t="s">
        <v>74</v>
      </c>
      <c r="E28" s="11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>
      <c r="A29">
        <v>2</v>
      </c>
      <c r="B29" s="4">
        <v>11</v>
      </c>
      <c r="C29" s="5">
        <v>5</v>
      </c>
      <c r="D29" s="6" t="s">
        <v>75</v>
      </c>
      <c r="E29" s="11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>
      <c r="A30">
        <v>2</v>
      </c>
      <c r="B30" s="4">
        <v>12</v>
      </c>
      <c r="C30" s="5">
        <v>5</v>
      </c>
      <c r="D30" s="6" t="s">
        <v>76</v>
      </c>
      <c r="E30" s="11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>
      <c r="A31">
        <v>2</v>
      </c>
      <c r="B31" s="4">
        <v>13</v>
      </c>
      <c r="C31" s="5">
        <v>5</v>
      </c>
      <c r="D31" s="6" t="s">
        <v>77</v>
      </c>
      <c r="E31" s="11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>
      <c r="A32">
        <v>2</v>
      </c>
      <c r="B32" s="4">
        <v>14</v>
      </c>
      <c r="C32" s="5">
        <v>5</v>
      </c>
      <c r="D32" s="6" t="s">
        <v>78</v>
      </c>
      <c r="E32" s="11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>
      <c r="A33">
        <v>2</v>
      </c>
      <c r="B33" s="4">
        <v>15</v>
      </c>
      <c r="C33" s="5">
        <v>5</v>
      </c>
      <c r="D33" s="6" t="s">
        <v>79</v>
      </c>
      <c r="E33" s="11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>
      <c r="A34">
        <v>2</v>
      </c>
      <c r="B34" s="4">
        <v>16</v>
      </c>
      <c r="C34" s="5">
        <v>5</v>
      </c>
      <c r="D34" s="6" t="s">
        <v>80</v>
      </c>
      <c r="E34" s="11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>
      <c r="A35">
        <v>2</v>
      </c>
      <c r="B35" s="4">
        <v>17</v>
      </c>
      <c r="C35" s="5">
        <v>5</v>
      </c>
      <c r="D35" s="6" t="s">
        <v>81</v>
      </c>
      <c r="E35" s="11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>
      <c r="A36">
        <v>2</v>
      </c>
      <c r="B36" s="4">
        <v>18</v>
      </c>
      <c r="C36" s="5">
        <v>5</v>
      </c>
      <c r="D36" s="6" t="s">
        <v>82</v>
      </c>
      <c r="E36" s="11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>
      <c r="A37">
        <v>2</v>
      </c>
      <c r="B37" s="4">
        <v>19</v>
      </c>
      <c r="C37" s="5">
        <v>5</v>
      </c>
      <c r="D37" s="6" t="s">
        <v>83</v>
      </c>
      <c r="E37" s="11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>
      <c r="A38">
        <v>2</v>
      </c>
      <c r="B38">
        <v>20</v>
      </c>
      <c r="C38">
        <v>5</v>
      </c>
      <c r="D38" t="s">
        <v>84</v>
      </c>
      <c r="E38" s="12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>
      <c r="A39" s="14" t="s">
        <v>3</v>
      </c>
      <c r="B39" s="15">
        <v>20</v>
      </c>
      <c r="C39" s="15">
        <v>28</v>
      </c>
      <c r="D39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7"/>
      <c r="F39" s="15"/>
      <c r="G39" s="15"/>
      <c r="H39" s="15">
        <f>SUM(H40:H59)</f>
        <v>750</v>
      </c>
      <c r="I39" s="18"/>
      <c r="J39" s="19">
        <f>Tabelle3[[#This Row],[Spieler]]*Tabelle3[[#This Row],[Züge p.S.]]</f>
        <v>0</v>
      </c>
      <c r="K39" s="15"/>
      <c r="L39" s="15"/>
    </row>
    <row r="40" spans="1:12" ht="15.75" hidden="1" outlineLevel="1" thickTop="1">
      <c r="A40">
        <v>3</v>
      </c>
      <c r="B40" s="13">
        <v>1</v>
      </c>
      <c r="C40" s="3">
        <v>6</v>
      </c>
      <c r="D40" t="s">
        <v>103</v>
      </c>
      <c r="E40" s="12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>
      <c r="A41">
        <v>3</v>
      </c>
      <c r="B41" s="13">
        <v>2</v>
      </c>
      <c r="C41">
        <v>6</v>
      </c>
      <c r="D41" t="s">
        <v>120</v>
      </c>
      <c r="E41" s="12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>
      <c r="A42">
        <v>3</v>
      </c>
      <c r="B42" s="13">
        <v>3</v>
      </c>
      <c r="C42">
        <v>6</v>
      </c>
      <c r="D42" t="s">
        <v>117</v>
      </c>
      <c r="E42" s="12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>
      <c r="A43">
        <v>3</v>
      </c>
      <c r="B43" s="13">
        <v>4</v>
      </c>
      <c r="C43">
        <v>6</v>
      </c>
      <c r="D43" t="s">
        <v>118</v>
      </c>
      <c r="E43" s="12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>
      <c r="A44">
        <v>3</v>
      </c>
      <c r="B44" s="13">
        <v>5</v>
      </c>
      <c r="C44">
        <v>3</v>
      </c>
      <c r="D44" t="s">
        <v>107</v>
      </c>
      <c r="E44" s="12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>
      <c r="A45">
        <v>3</v>
      </c>
      <c r="B45" s="13">
        <v>6</v>
      </c>
      <c r="C45">
        <v>3</v>
      </c>
      <c r="D45" t="s">
        <v>110</v>
      </c>
      <c r="E45" s="12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>
      <c r="A46">
        <v>3</v>
      </c>
      <c r="B46" s="13">
        <v>7</v>
      </c>
      <c r="C46">
        <v>7</v>
      </c>
      <c r="D46" t="s">
        <v>112</v>
      </c>
      <c r="E46" s="12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>
      <c r="A47">
        <v>3</v>
      </c>
      <c r="B47" s="13">
        <v>8</v>
      </c>
      <c r="C47">
        <v>6</v>
      </c>
      <c r="D47" t="s">
        <v>111</v>
      </c>
      <c r="E47" s="12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>
      <c r="A48">
        <v>3</v>
      </c>
      <c r="B48" s="13">
        <v>9</v>
      </c>
      <c r="C48">
        <v>7</v>
      </c>
      <c r="D48" t="s">
        <v>130</v>
      </c>
      <c r="E48" s="12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>
      <c r="A49">
        <v>3</v>
      </c>
      <c r="B49" s="13">
        <v>10</v>
      </c>
      <c r="C49">
        <v>7</v>
      </c>
      <c r="D49" t="s">
        <v>113</v>
      </c>
      <c r="E49" s="12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>
      <c r="A50">
        <v>3</v>
      </c>
      <c r="B50" s="13">
        <v>11</v>
      </c>
      <c r="C50">
        <v>7</v>
      </c>
      <c r="D50" t="s">
        <v>119</v>
      </c>
      <c r="E50" s="12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>
      <c r="A51">
        <v>3</v>
      </c>
      <c r="B51" s="13">
        <v>12</v>
      </c>
      <c r="C51">
        <v>4</v>
      </c>
      <c r="D51" t="s">
        <v>124</v>
      </c>
      <c r="E51" s="12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>
      <c r="A52">
        <v>3</v>
      </c>
      <c r="B52" s="13">
        <v>13</v>
      </c>
      <c r="C52">
        <v>4</v>
      </c>
      <c r="D52" t="s">
        <v>109</v>
      </c>
      <c r="E52" s="12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>
      <c r="A53">
        <v>3</v>
      </c>
      <c r="B53" s="13">
        <v>14</v>
      </c>
      <c r="C53">
        <v>7</v>
      </c>
      <c r="D53" t="s">
        <v>114</v>
      </c>
      <c r="E53" s="12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>
      <c r="A54">
        <v>3</v>
      </c>
      <c r="B54" s="13">
        <v>15</v>
      </c>
      <c r="C54">
        <v>4</v>
      </c>
      <c r="D54" t="s">
        <v>104</v>
      </c>
      <c r="E54" s="12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>
      <c r="A55">
        <v>3</v>
      </c>
      <c r="B55" s="13">
        <v>16</v>
      </c>
      <c r="C55">
        <v>3</v>
      </c>
      <c r="D55" t="s">
        <v>115</v>
      </c>
      <c r="E55" s="12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>
      <c r="A56">
        <v>3</v>
      </c>
      <c r="B56" s="13">
        <v>17</v>
      </c>
      <c r="C56">
        <v>3</v>
      </c>
      <c r="D56" t="s">
        <v>108</v>
      </c>
      <c r="E56" s="12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>
      <c r="A57">
        <v>3</v>
      </c>
      <c r="B57" s="7">
        <v>18</v>
      </c>
      <c r="C57">
        <v>4</v>
      </c>
      <c r="D57" t="s">
        <v>102</v>
      </c>
      <c r="E57" s="12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>
      <c r="A58">
        <v>3</v>
      </c>
      <c r="B58">
        <v>19</v>
      </c>
      <c r="C58">
        <v>4</v>
      </c>
      <c r="D58" t="s">
        <v>101</v>
      </c>
      <c r="E58" s="12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>
      <c r="A59">
        <v>3</v>
      </c>
      <c r="B59" s="7">
        <v>20</v>
      </c>
      <c r="C59">
        <v>3</v>
      </c>
      <c r="D59" t="s">
        <v>116</v>
      </c>
      <c r="E59" s="12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collapsed="1" thickTop="1" thickBot="1">
      <c r="A60" s="14" t="s">
        <v>152</v>
      </c>
      <c r="B60" s="14">
        <v>20</v>
      </c>
      <c r="C60" s="14">
        <v>28</v>
      </c>
      <c r="D60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4"/>
      <c r="F60" s="14"/>
      <c r="G60" s="14"/>
      <c r="H60" s="14">
        <f>SUM(H61:H80)</f>
        <v>708</v>
      </c>
      <c r="I60" s="14"/>
      <c r="J60" s="14">
        <f>Tabelle3[[#This Row],[Spieler]]*Tabelle3[[#This Row],[Züge p.S.]]</f>
        <v>0</v>
      </c>
      <c r="K60" s="14"/>
      <c r="L60" s="14"/>
    </row>
    <row r="61" spans="1:12" ht="15.75" hidden="1" outlineLevel="1" thickTop="1">
      <c r="A61">
        <v>4</v>
      </c>
      <c r="B61" s="10">
        <v>1</v>
      </c>
      <c r="C61" s="3">
        <v>7</v>
      </c>
      <c r="D61" s="6" t="s">
        <v>132</v>
      </c>
      <c r="E61" s="23">
        <v>9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hidden="1" outlineLevel="1">
      <c r="A62">
        <v>4</v>
      </c>
      <c r="B62" s="10">
        <v>2</v>
      </c>
      <c r="C62" s="3">
        <v>7</v>
      </c>
      <c r="D62" s="6" t="s">
        <v>133</v>
      </c>
      <c r="E62" s="24">
        <v>20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hidden="1" outlineLevel="1">
      <c r="A63">
        <v>4</v>
      </c>
      <c r="B63" s="10">
        <v>3</v>
      </c>
      <c r="C63" s="3">
        <v>7</v>
      </c>
      <c r="D63" s="6" t="s">
        <v>134</v>
      </c>
      <c r="E63" s="24">
        <v>100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hidden="1" outlineLevel="1">
      <c r="A64">
        <v>4</v>
      </c>
      <c r="B64" s="10">
        <v>4</v>
      </c>
      <c r="C64" s="3">
        <v>6</v>
      </c>
      <c r="D64" s="6" t="s">
        <v>135</v>
      </c>
      <c r="E64" s="24">
        <v>0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hidden="1" outlineLevel="1">
      <c r="A65">
        <v>4</v>
      </c>
      <c r="B65" s="10">
        <v>5</v>
      </c>
      <c r="C65" s="3">
        <v>6</v>
      </c>
      <c r="D65" s="6" t="s">
        <v>136</v>
      </c>
      <c r="E65" s="24">
        <v>3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hidden="1" outlineLevel="1">
      <c r="A66">
        <v>4</v>
      </c>
      <c r="B66" s="10">
        <v>6</v>
      </c>
      <c r="C66" s="3">
        <v>6</v>
      </c>
      <c r="D66" s="6" t="s">
        <v>137</v>
      </c>
      <c r="E66" s="25">
        <v>0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hidden="1" outlineLevel="1">
      <c r="A67">
        <v>4</v>
      </c>
      <c r="B67" s="10">
        <v>7</v>
      </c>
      <c r="C67" s="3">
        <v>6</v>
      </c>
      <c r="D67" s="6" t="s">
        <v>138</v>
      </c>
      <c r="E67" s="25">
        <v>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hidden="1" outlineLevel="1">
      <c r="A68">
        <v>4</v>
      </c>
      <c r="B68" s="10">
        <v>8</v>
      </c>
      <c r="C68" s="3">
        <v>4</v>
      </c>
      <c r="D68" s="6" t="s">
        <v>139</v>
      </c>
      <c r="E68" s="24">
        <v>16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hidden="1" outlineLevel="1">
      <c r="A69">
        <v>4</v>
      </c>
      <c r="B69" s="10">
        <v>9</v>
      </c>
      <c r="C69" s="3">
        <v>4</v>
      </c>
      <c r="D69" s="6" t="s">
        <v>140</v>
      </c>
      <c r="E69" s="24">
        <v>0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hidden="1" outlineLevel="1">
      <c r="A70">
        <v>4</v>
      </c>
      <c r="B70" s="10">
        <v>10</v>
      </c>
      <c r="C70" s="3">
        <v>4</v>
      </c>
      <c r="D70" s="6" t="s">
        <v>141</v>
      </c>
      <c r="E70" s="25">
        <v>2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hidden="1" outlineLevel="1">
      <c r="A71">
        <v>4</v>
      </c>
      <c r="B71" s="10">
        <v>11</v>
      </c>
      <c r="C71" s="3">
        <v>7</v>
      </c>
      <c r="D71" s="6" t="s">
        <v>142</v>
      </c>
      <c r="E71" s="25">
        <v>1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hidden="1" outlineLevel="1">
      <c r="A72">
        <v>4</v>
      </c>
      <c r="B72" s="10">
        <v>12</v>
      </c>
      <c r="C72" s="3">
        <v>6</v>
      </c>
      <c r="D72" s="6" t="s">
        <v>143</v>
      </c>
      <c r="E72" s="25">
        <v>1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hidden="1" outlineLevel="1">
      <c r="A73">
        <v>4</v>
      </c>
      <c r="B73" s="10">
        <v>13</v>
      </c>
      <c r="C73" s="3">
        <v>4</v>
      </c>
      <c r="D73" s="6" t="s">
        <v>144</v>
      </c>
      <c r="E73" s="24">
        <v>2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hidden="1" outlineLevel="1">
      <c r="A74">
        <v>4</v>
      </c>
      <c r="B74" s="10">
        <v>14</v>
      </c>
      <c r="C74" s="3">
        <v>7</v>
      </c>
      <c r="D74" s="6" t="s">
        <v>145</v>
      </c>
      <c r="E74" s="24">
        <v>6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hidden="1" outlineLevel="1">
      <c r="A75">
        <v>4</v>
      </c>
      <c r="B75" s="10">
        <v>15</v>
      </c>
      <c r="C75" s="3">
        <v>3</v>
      </c>
      <c r="D75" s="6" t="s">
        <v>151</v>
      </c>
      <c r="E75" s="24">
        <v>4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hidden="1" outlineLevel="1">
      <c r="A76">
        <v>4</v>
      </c>
      <c r="B76" s="10">
        <v>16</v>
      </c>
      <c r="C76" s="3">
        <v>3</v>
      </c>
      <c r="D76" s="6" t="s">
        <v>146</v>
      </c>
      <c r="E76" s="25">
        <v>0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hidden="1" outlineLevel="1">
      <c r="A77">
        <v>4</v>
      </c>
      <c r="B77" s="10">
        <v>17</v>
      </c>
      <c r="C77" s="3">
        <v>6</v>
      </c>
      <c r="D77" s="6" t="s">
        <v>147</v>
      </c>
      <c r="E77" s="24">
        <v>9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hidden="1" outlineLevel="1">
      <c r="A78">
        <v>4</v>
      </c>
      <c r="B78" s="10">
        <v>18</v>
      </c>
      <c r="C78" s="3">
        <v>4</v>
      </c>
      <c r="D78" s="6" t="s">
        <v>150</v>
      </c>
      <c r="E78" s="25">
        <v>0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hidden="1" outlineLevel="1">
      <c r="A79">
        <v>4</v>
      </c>
      <c r="B79" s="10">
        <v>19</v>
      </c>
      <c r="C79" s="3">
        <v>4</v>
      </c>
      <c r="D79" s="6" t="s">
        <v>148</v>
      </c>
      <c r="E79" s="24">
        <v>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hidden="1" outlineLevel="1">
      <c r="A80">
        <v>4</v>
      </c>
      <c r="B80" s="10">
        <v>20</v>
      </c>
      <c r="C80" s="3">
        <v>3</v>
      </c>
      <c r="D80" s="6" t="s">
        <v>149</v>
      </c>
      <c r="E80" s="25">
        <v>1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.75" collapsed="1" thickTop="1" thickBot="1">
      <c r="A81" s="14" t="s">
        <v>157</v>
      </c>
      <c r="B81" s="14">
        <v>25</v>
      </c>
      <c r="C81" s="14">
        <v>30</v>
      </c>
      <c r="D81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7 / 9 / 6 / 0 / 0 / 0 / 0</v>
      </c>
      <c r="E81" s="14"/>
      <c r="F81" s="14"/>
      <c r="G81" s="14"/>
      <c r="H81" s="14">
        <f>SUM(H82:H106)</f>
        <v>999</v>
      </c>
      <c r="I81" s="14"/>
      <c r="J81" s="14">
        <f>Tabelle3[[#This Row],[Spieler]]*Tabelle3[[#This Row],[Züge p.S.]]</f>
        <v>0</v>
      </c>
      <c r="K81" s="14"/>
      <c r="L81" s="14"/>
    </row>
    <row r="82" spans="1:12" ht="15.75" hidden="1" outlineLevel="1" thickTop="1">
      <c r="A82">
        <v>5</v>
      </c>
      <c r="B82" s="20">
        <v>1</v>
      </c>
      <c r="C82" s="26">
        <v>5</v>
      </c>
      <c r="D82" s="26" t="s">
        <v>126</v>
      </c>
      <c r="E82" s="26">
        <v>13</v>
      </c>
      <c r="F82" s="26" t="s">
        <v>60</v>
      </c>
      <c r="G82" s="26" t="s">
        <v>61</v>
      </c>
      <c r="H82" s="3">
        <f>$C$81*6/Tabelle3[[#This Row],[Spieler]]</f>
        <v>36</v>
      </c>
      <c r="I82" s="8">
        <v>120</v>
      </c>
      <c r="J82" s="8">
        <f>Tabelle3[[#This Row],[Spieler]]*Tabelle3[[#This Row],[Züge p.S.]]</f>
        <v>600</v>
      </c>
      <c r="K82" s="26">
        <v>3</v>
      </c>
      <c r="L82" s="26"/>
    </row>
    <row r="83" spans="1:12" hidden="1" outlineLevel="1">
      <c r="A83">
        <v>5</v>
      </c>
      <c r="B83" s="20">
        <v>2</v>
      </c>
      <c r="C83" s="26">
        <v>5</v>
      </c>
      <c r="D83" s="26" t="s">
        <v>163</v>
      </c>
      <c r="E83" s="26">
        <v>1</v>
      </c>
      <c r="F83" s="26" t="s">
        <v>60</v>
      </c>
      <c r="G83" s="26" t="s">
        <v>61</v>
      </c>
      <c r="H83" s="3">
        <f>$C$81*6/Tabelle3[[#This Row],[Spieler]]</f>
        <v>36</v>
      </c>
      <c r="I83" s="8">
        <v>140</v>
      </c>
      <c r="J83" s="8">
        <f>Tabelle3[[#This Row],[Spieler]]*Tabelle3[[#This Row],[Züge p.S.]]</f>
        <v>700</v>
      </c>
      <c r="K83" s="26">
        <v>4</v>
      </c>
      <c r="L83" s="26"/>
    </row>
    <row r="84" spans="1:12" hidden="1" outlineLevel="1">
      <c r="A84">
        <v>5</v>
      </c>
      <c r="B84" s="20">
        <v>3</v>
      </c>
      <c r="C84" s="26">
        <v>5</v>
      </c>
      <c r="D84" s="26" t="s">
        <v>166</v>
      </c>
      <c r="E84" s="26">
        <v>11</v>
      </c>
      <c r="F84" s="26" t="s">
        <v>60</v>
      </c>
      <c r="G84" s="26" t="s">
        <v>61</v>
      </c>
      <c r="H84" s="3">
        <f>$C$81*6/Tabelle3[[#This Row],[Spieler]]</f>
        <v>36</v>
      </c>
      <c r="I84" s="8">
        <v>110</v>
      </c>
      <c r="J84" s="8">
        <f>Tabelle3[[#This Row],[Spieler]]*Tabelle3[[#This Row],[Züge p.S.]]</f>
        <v>550</v>
      </c>
      <c r="K84" s="26">
        <v>3</v>
      </c>
      <c r="L84" s="26"/>
    </row>
    <row r="85" spans="1:12" hidden="1" outlineLevel="1">
      <c r="A85">
        <v>5</v>
      </c>
      <c r="B85" s="20">
        <v>4</v>
      </c>
      <c r="C85" s="28">
        <v>6</v>
      </c>
      <c r="D85" s="28" t="s">
        <v>164</v>
      </c>
      <c r="E85" s="28">
        <v>0</v>
      </c>
      <c r="F85" s="28" t="s">
        <v>60</v>
      </c>
      <c r="G85" s="28" t="s">
        <v>61</v>
      </c>
      <c r="H85" s="3">
        <f>$C$81*6/Tabelle3[[#This Row],[Spieler]]</f>
        <v>30</v>
      </c>
      <c r="I85" s="27">
        <v>100</v>
      </c>
      <c r="J85" s="8">
        <f>Tabelle3[[#This Row],[Spieler]]*Tabelle3[[#This Row],[Züge p.S.]]</f>
        <v>600</v>
      </c>
      <c r="K85" s="26">
        <v>2</v>
      </c>
      <c r="L85" s="26"/>
    </row>
    <row r="86" spans="1:12" hidden="1" outlineLevel="1">
      <c r="A86">
        <v>5</v>
      </c>
      <c r="B86" s="20">
        <v>5</v>
      </c>
      <c r="C86" s="26">
        <v>6</v>
      </c>
      <c r="D86" s="26" t="s">
        <v>125</v>
      </c>
      <c r="E86" s="26">
        <v>15</v>
      </c>
      <c r="F86" s="26" t="s">
        <v>60</v>
      </c>
      <c r="G86" s="26" t="s">
        <v>61</v>
      </c>
      <c r="H86" s="3">
        <f>$C$81*6/Tabelle3[[#This Row],[Spieler]]</f>
        <v>30</v>
      </c>
      <c r="I86" s="8">
        <v>100</v>
      </c>
      <c r="J86" s="8">
        <f>Tabelle3[[#This Row],[Spieler]]*Tabelle3[[#This Row],[Züge p.S.]]</f>
        <v>600</v>
      </c>
      <c r="K86" s="26">
        <v>2</v>
      </c>
      <c r="L86" s="26"/>
    </row>
    <row r="87" spans="1:12" hidden="1" outlineLevel="1">
      <c r="A87">
        <v>5</v>
      </c>
      <c r="B87" s="20">
        <v>6</v>
      </c>
      <c r="C87" s="26">
        <v>5</v>
      </c>
      <c r="D87" s="26" t="s">
        <v>167</v>
      </c>
      <c r="E87" s="26">
        <v>27</v>
      </c>
      <c r="F87" s="26" t="s">
        <v>60</v>
      </c>
      <c r="G87" s="26" t="s">
        <v>61</v>
      </c>
      <c r="H87" s="3">
        <f>$C$81*6/Tabelle3[[#This Row],[Spieler]]</f>
        <v>36</v>
      </c>
      <c r="I87" s="8">
        <v>120</v>
      </c>
      <c r="J87" s="8">
        <f>Tabelle3[[#This Row],[Spieler]]*Tabelle3[[#This Row],[Züge p.S.]]</f>
        <v>600</v>
      </c>
      <c r="K87" s="26">
        <v>3</v>
      </c>
      <c r="L87" s="26"/>
    </row>
    <row r="88" spans="1:12" hidden="1" outlineLevel="1">
      <c r="A88">
        <v>5</v>
      </c>
      <c r="B88" s="20">
        <v>7</v>
      </c>
      <c r="C88" s="26">
        <v>5</v>
      </c>
      <c r="D88" s="26" t="s">
        <v>170</v>
      </c>
      <c r="E88" s="26">
        <v>1</v>
      </c>
      <c r="F88" s="26" t="s">
        <v>60</v>
      </c>
      <c r="G88" s="26" t="s">
        <v>61</v>
      </c>
      <c r="H88" s="3">
        <f>$C$81*6/Tabelle3[[#This Row],[Spieler]]</f>
        <v>36</v>
      </c>
      <c r="I88" s="8">
        <v>100</v>
      </c>
      <c r="J88" s="8">
        <f>Tabelle3[[#This Row],[Spieler]]*Tabelle3[[#This Row],[Züge p.S.]]</f>
        <v>500</v>
      </c>
      <c r="K88" s="26">
        <v>5</v>
      </c>
      <c r="L88" s="26"/>
    </row>
    <row r="89" spans="1:12" hidden="1" outlineLevel="1">
      <c r="A89">
        <v>5</v>
      </c>
      <c r="B89" s="20">
        <v>8</v>
      </c>
      <c r="C89" s="26">
        <v>4</v>
      </c>
      <c r="D89" s="26" t="s">
        <v>159</v>
      </c>
      <c r="E89" s="26">
        <v>42</v>
      </c>
      <c r="F89" s="26" t="s">
        <v>60</v>
      </c>
      <c r="G89" s="26" t="s">
        <v>61</v>
      </c>
      <c r="H89" s="3">
        <f>$C$81*6/Tabelle3[[#This Row],[Spieler]]</f>
        <v>45</v>
      </c>
      <c r="I89" s="8">
        <v>140</v>
      </c>
      <c r="J89" s="8">
        <f>Tabelle3[[#This Row],[Spieler]]*Tabelle3[[#This Row],[Züge p.S.]]</f>
        <v>560</v>
      </c>
      <c r="K89" s="26">
        <v>3</v>
      </c>
      <c r="L89" s="26"/>
    </row>
    <row r="90" spans="1:12" hidden="1" outlineLevel="1">
      <c r="A90">
        <v>5</v>
      </c>
      <c r="B90" s="20">
        <v>9</v>
      </c>
      <c r="C90" s="28">
        <v>6</v>
      </c>
      <c r="D90" s="28" t="s">
        <v>121</v>
      </c>
      <c r="E90" s="28">
        <v>17</v>
      </c>
      <c r="F90" s="28" t="s">
        <v>60</v>
      </c>
      <c r="G90" s="28" t="s">
        <v>61</v>
      </c>
      <c r="H90" s="3">
        <f>$C$81*6/Tabelle3[[#This Row],[Spieler]]</f>
        <v>30</v>
      </c>
      <c r="I90" s="27">
        <v>90</v>
      </c>
      <c r="J90" s="8">
        <f>Tabelle3[[#This Row],[Spieler]]*Tabelle3[[#This Row],[Züge p.S.]]</f>
        <v>540</v>
      </c>
      <c r="K90" s="26">
        <v>4</v>
      </c>
      <c r="L90" s="26"/>
    </row>
    <row r="91" spans="1:12" hidden="1" outlineLevel="1">
      <c r="A91">
        <v>5</v>
      </c>
      <c r="B91" s="20">
        <v>10</v>
      </c>
      <c r="C91" s="26">
        <v>4</v>
      </c>
      <c r="D91" s="26" t="s">
        <v>161</v>
      </c>
      <c r="E91" s="26">
        <v>4</v>
      </c>
      <c r="F91" s="26" t="s">
        <v>60</v>
      </c>
      <c r="G91" s="26" t="s">
        <v>61</v>
      </c>
      <c r="H91" s="3">
        <f>$C$81*6/Tabelle3[[#This Row],[Spieler]]</f>
        <v>45</v>
      </c>
      <c r="I91" s="8">
        <v>135</v>
      </c>
      <c r="J91" s="8">
        <f>Tabelle3[[#This Row],[Spieler]]*Tabelle3[[#This Row],[Züge p.S.]]</f>
        <v>540</v>
      </c>
      <c r="K91" s="26">
        <v>5</v>
      </c>
      <c r="L91" s="26"/>
    </row>
    <row r="92" spans="1:12" hidden="1" outlineLevel="1">
      <c r="A92">
        <v>5</v>
      </c>
      <c r="B92" s="20">
        <v>11</v>
      </c>
      <c r="C92" s="26">
        <v>5</v>
      </c>
      <c r="D92" s="26" t="s">
        <v>169</v>
      </c>
      <c r="E92" s="26">
        <v>11</v>
      </c>
      <c r="F92" s="26" t="s">
        <v>60</v>
      </c>
      <c r="G92" s="26" t="s">
        <v>61</v>
      </c>
      <c r="H92" s="3">
        <f>$C$81*6/Tabelle3[[#This Row],[Spieler]]</f>
        <v>36</v>
      </c>
      <c r="I92" s="8">
        <v>90</v>
      </c>
      <c r="J92" s="8">
        <f>Tabelle3[[#This Row],[Spieler]]*Tabelle3[[#This Row],[Züge p.S.]]</f>
        <v>450</v>
      </c>
      <c r="K92" s="26">
        <v>3</v>
      </c>
      <c r="L92" s="26"/>
    </row>
    <row r="93" spans="1:12" hidden="1" outlineLevel="1">
      <c r="A93">
        <v>5</v>
      </c>
      <c r="B93" s="20">
        <v>12</v>
      </c>
      <c r="C93" s="26">
        <v>4</v>
      </c>
      <c r="D93" s="26" t="s">
        <v>105</v>
      </c>
      <c r="E93" s="26">
        <v>1</v>
      </c>
      <c r="F93" s="26" t="s">
        <v>60</v>
      </c>
      <c r="G93" s="26" t="s">
        <v>61</v>
      </c>
      <c r="H93" s="3">
        <f>$C$81*6/Tabelle3[[#This Row],[Spieler]]</f>
        <v>45</v>
      </c>
      <c r="I93" s="8">
        <v>115</v>
      </c>
      <c r="J93" s="8">
        <f>Tabelle3[[#This Row],[Spieler]]*Tabelle3[[#This Row],[Züge p.S.]]</f>
        <v>460</v>
      </c>
      <c r="K93" s="26">
        <v>3</v>
      </c>
      <c r="L93" s="26" t="s">
        <v>106</v>
      </c>
    </row>
    <row r="94" spans="1:12" hidden="1" outlineLevel="1">
      <c r="A94">
        <v>5</v>
      </c>
      <c r="B94" s="20">
        <v>13</v>
      </c>
      <c r="C94" s="26">
        <v>5</v>
      </c>
      <c r="D94" s="26" t="s">
        <v>197</v>
      </c>
      <c r="E94" s="26">
        <v>10</v>
      </c>
      <c r="F94" s="26" t="s">
        <v>60</v>
      </c>
      <c r="G94" s="26" t="s">
        <v>61</v>
      </c>
      <c r="H94" s="3">
        <f>$C$81*6/Tabelle3[[#This Row],[Spieler]]</f>
        <v>36</v>
      </c>
      <c r="I94" s="8">
        <v>70</v>
      </c>
      <c r="J94" s="8">
        <f>Tabelle3[[#This Row],[Spieler]]*Tabelle3[[#This Row],[Züge p.S.]]</f>
        <v>350</v>
      </c>
      <c r="K94" s="26">
        <v>2</v>
      </c>
      <c r="L94" s="26"/>
    </row>
    <row r="95" spans="1:12" hidden="1" outlineLevel="1">
      <c r="A95">
        <v>5</v>
      </c>
      <c r="B95" s="20">
        <v>14</v>
      </c>
      <c r="C95" s="26">
        <v>6</v>
      </c>
      <c r="D95" s="26" t="s">
        <v>122</v>
      </c>
      <c r="E95" s="26">
        <v>5</v>
      </c>
      <c r="F95" s="26" t="s">
        <v>60</v>
      </c>
      <c r="G95" s="26" t="s">
        <v>61</v>
      </c>
      <c r="H95" s="3">
        <f>$C$81*6/Tabelle3[[#This Row],[Spieler]]</f>
        <v>30</v>
      </c>
      <c r="I95" s="8">
        <v>60</v>
      </c>
      <c r="J95" s="8">
        <f>Tabelle3[[#This Row],[Spieler]]*Tabelle3[[#This Row],[Züge p.S.]]</f>
        <v>360</v>
      </c>
      <c r="K95" s="26">
        <v>1</v>
      </c>
      <c r="L95" s="26"/>
    </row>
    <row r="96" spans="1:12" hidden="1" outlineLevel="1">
      <c r="A96">
        <v>5</v>
      </c>
      <c r="B96" s="20">
        <v>15</v>
      </c>
      <c r="C96" s="26">
        <v>4</v>
      </c>
      <c r="D96" s="26" t="s">
        <v>162</v>
      </c>
      <c r="E96" s="26">
        <v>13</v>
      </c>
      <c r="F96" s="26" t="s">
        <v>60</v>
      </c>
      <c r="G96" s="26" t="s">
        <v>61</v>
      </c>
      <c r="H96" s="3">
        <f>$C$81*6/Tabelle3[[#This Row],[Spieler]]</f>
        <v>45</v>
      </c>
      <c r="I96" s="8">
        <v>90</v>
      </c>
      <c r="J96" s="8">
        <f>Tabelle3[[#This Row],[Spieler]]*Tabelle3[[#This Row],[Züge p.S.]]</f>
        <v>360</v>
      </c>
      <c r="K96" s="26">
        <v>4</v>
      </c>
      <c r="L96" s="26"/>
    </row>
    <row r="97" spans="1:12" hidden="1" outlineLevel="1">
      <c r="A97">
        <v>5</v>
      </c>
      <c r="B97" s="20">
        <v>16</v>
      </c>
      <c r="C97" s="26">
        <v>6</v>
      </c>
      <c r="D97" s="26" t="s">
        <v>173</v>
      </c>
      <c r="E97" s="26">
        <v>7</v>
      </c>
      <c r="F97" s="26" t="s">
        <v>60</v>
      </c>
      <c r="G97" s="26" t="s">
        <v>61</v>
      </c>
      <c r="H97" s="3">
        <f>$C$81*6/Tabelle3[[#This Row],[Spieler]]</f>
        <v>30</v>
      </c>
      <c r="I97" s="8">
        <v>50</v>
      </c>
      <c r="J97" s="8">
        <f>Tabelle3[[#This Row],[Spieler]]*Tabelle3[[#This Row],[Züge p.S.]]</f>
        <v>300</v>
      </c>
      <c r="K97" s="26">
        <v>4</v>
      </c>
      <c r="L97" s="26"/>
    </row>
    <row r="98" spans="1:12" hidden="1" outlineLevel="1">
      <c r="A98">
        <v>5</v>
      </c>
      <c r="B98" s="20">
        <v>17</v>
      </c>
      <c r="C98" s="26">
        <v>5</v>
      </c>
      <c r="D98" s="26" t="s">
        <v>160</v>
      </c>
      <c r="E98" s="26">
        <v>9</v>
      </c>
      <c r="F98" s="26" t="s">
        <v>60</v>
      </c>
      <c r="G98" s="26" t="s">
        <v>61</v>
      </c>
      <c r="H98" s="3">
        <f>$C$81*6/Tabelle3[[#This Row],[Spieler]]</f>
        <v>36</v>
      </c>
      <c r="I98" s="8">
        <v>55</v>
      </c>
      <c r="J98" s="8">
        <f>Tabelle3[[#This Row],[Spieler]]*Tabelle3[[#This Row],[Züge p.S.]]</f>
        <v>275</v>
      </c>
      <c r="K98" s="26">
        <v>5</v>
      </c>
      <c r="L98" s="26"/>
    </row>
    <row r="99" spans="1:12" hidden="1" outlineLevel="1">
      <c r="A99">
        <v>5</v>
      </c>
      <c r="B99" s="20">
        <v>18</v>
      </c>
      <c r="C99" s="26">
        <v>6</v>
      </c>
      <c r="D99" s="26" t="s">
        <v>123</v>
      </c>
      <c r="E99" s="26">
        <v>6</v>
      </c>
      <c r="F99" s="26" t="s">
        <v>60</v>
      </c>
      <c r="G99" s="26" t="s">
        <v>61</v>
      </c>
      <c r="H99" s="3">
        <f>$C$81*6/Tabelle3[[#This Row],[Spieler]]</f>
        <v>30</v>
      </c>
      <c r="I99" s="8">
        <v>45</v>
      </c>
      <c r="J99" s="8">
        <f>Tabelle3[[#This Row],[Spieler]]*Tabelle3[[#This Row],[Züge p.S.]]</f>
        <v>270</v>
      </c>
      <c r="K99" s="26">
        <v>2</v>
      </c>
      <c r="L99" s="26"/>
    </row>
    <row r="100" spans="1:12" hidden="1" outlineLevel="1">
      <c r="A100">
        <v>5</v>
      </c>
      <c r="B100" s="20">
        <v>19</v>
      </c>
      <c r="C100" s="26">
        <v>5</v>
      </c>
      <c r="D100" s="26" t="s">
        <v>168</v>
      </c>
      <c r="E100" s="26">
        <v>1</v>
      </c>
      <c r="F100" s="26" t="s">
        <v>60</v>
      </c>
      <c r="G100" s="26" t="s">
        <v>61</v>
      </c>
      <c r="H100" s="3">
        <f>$C$81*6/Tabelle3[[#This Row],[Spieler]]</f>
        <v>36</v>
      </c>
      <c r="I100" s="8">
        <v>50</v>
      </c>
      <c r="J100" s="8">
        <f>Tabelle3[[#This Row],[Spieler]]*Tabelle3[[#This Row],[Züge p.S.]]</f>
        <v>250</v>
      </c>
      <c r="K100" s="26">
        <v>3</v>
      </c>
      <c r="L100" s="26"/>
    </row>
    <row r="101" spans="1:12" hidden="1" outlineLevel="1">
      <c r="A101">
        <v>5</v>
      </c>
      <c r="B101" s="20">
        <v>20</v>
      </c>
      <c r="C101" s="26">
        <v>3</v>
      </c>
      <c r="D101" s="26" t="s">
        <v>171</v>
      </c>
      <c r="E101" s="26">
        <v>5</v>
      </c>
      <c r="F101" s="26" t="s">
        <v>60</v>
      </c>
      <c r="G101" s="26" t="s">
        <v>61</v>
      </c>
      <c r="H101" s="3">
        <f>$C$81*6/Tabelle3[[#This Row],[Spieler]]</f>
        <v>60</v>
      </c>
      <c r="I101" s="8">
        <v>75</v>
      </c>
      <c r="J101" s="8">
        <f>Tabelle3[[#This Row],[Spieler]]*Tabelle3[[#This Row],[Züge p.S.]]</f>
        <v>225</v>
      </c>
      <c r="K101" s="26">
        <v>4</v>
      </c>
      <c r="L101" s="26"/>
    </row>
    <row r="102" spans="1:12" hidden="1" outlineLevel="1">
      <c r="A102">
        <v>5</v>
      </c>
      <c r="B102" s="20">
        <v>21</v>
      </c>
      <c r="C102" s="26">
        <v>4</v>
      </c>
      <c r="D102" s="26" t="s">
        <v>165</v>
      </c>
      <c r="E102" s="26">
        <v>2</v>
      </c>
      <c r="F102" s="26" t="s">
        <v>60</v>
      </c>
      <c r="G102" s="26" t="s">
        <v>61</v>
      </c>
      <c r="H102" s="3">
        <f>$C$81*6/Tabelle3[[#This Row],[Spieler]]</f>
        <v>45</v>
      </c>
      <c r="I102" s="8">
        <v>35</v>
      </c>
      <c r="J102" s="8">
        <f>Tabelle3[[#This Row],[Spieler]]*Tabelle3[[#This Row],[Züge p.S.]]</f>
        <v>140</v>
      </c>
      <c r="K102" s="26">
        <v>4</v>
      </c>
      <c r="L102" s="26"/>
    </row>
    <row r="103" spans="1:12" hidden="1" outlineLevel="1">
      <c r="A103">
        <v>5</v>
      </c>
      <c r="B103" s="20">
        <v>22</v>
      </c>
      <c r="C103" s="26">
        <v>3</v>
      </c>
      <c r="D103" s="26" t="s">
        <v>198</v>
      </c>
      <c r="E103" s="26">
        <v>6</v>
      </c>
      <c r="F103" s="26" t="s">
        <v>60</v>
      </c>
      <c r="G103" s="26" t="s">
        <v>61</v>
      </c>
      <c r="H103" s="3">
        <f>$C$81*6/Tabelle3[[#This Row],[Spieler]]</f>
        <v>60</v>
      </c>
      <c r="I103" s="8">
        <v>50</v>
      </c>
      <c r="J103" s="8">
        <f>Tabelle3[[#This Row],[Spieler]]*Tabelle3[[#This Row],[Züge p.S.]]</f>
        <v>150</v>
      </c>
      <c r="K103" s="26">
        <v>5</v>
      </c>
      <c r="L103" s="26"/>
    </row>
    <row r="104" spans="1:12" hidden="1" outlineLevel="1">
      <c r="A104">
        <v>5</v>
      </c>
      <c r="B104" s="20">
        <v>23</v>
      </c>
      <c r="C104" s="26">
        <v>4</v>
      </c>
      <c r="D104" s="26" t="s">
        <v>77</v>
      </c>
      <c r="E104" s="26">
        <v>6</v>
      </c>
      <c r="F104" s="26" t="s">
        <v>60</v>
      </c>
      <c r="G104" s="26" t="s">
        <v>61</v>
      </c>
      <c r="H104" s="3">
        <f>$C$81*6/Tabelle3[[#This Row],[Spieler]]</f>
        <v>45</v>
      </c>
      <c r="I104" s="8">
        <v>30</v>
      </c>
      <c r="J104" s="8">
        <f>Tabelle3[[#This Row],[Spieler]]*Tabelle3[[#This Row],[Züge p.S.]]</f>
        <v>120</v>
      </c>
      <c r="K104" s="26">
        <v>3</v>
      </c>
      <c r="L104" s="26"/>
    </row>
    <row r="105" spans="1:12" hidden="1" outlineLevel="1">
      <c r="A105">
        <v>5</v>
      </c>
      <c r="B105" s="20">
        <v>24</v>
      </c>
      <c r="C105" s="26">
        <v>3</v>
      </c>
      <c r="D105" s="26" t="s">
        <v>158</v>
      </c>
      <c r="E105" s="26">
        <v>7</v>
      </c>
      <c r="F105" s="26" t="s">
        <v>60</v>
      </c>
      <c r="G105" s="26" t="s">
        <v>61</v>
      </c>
      <c r="H105" s="3">
        <f>$C$81*6/Tabelle3[[#This Row],[Spieler]]</f>
        <v>60</v>
      </c>
      <c r="I105" s="8">
        <v>35</v>
      </c>
      <c r="J105" s="8">
        <f>Tabelle3[[#This Row],[Spieler]]*Tabelle3[[#This Row],[Züge p.S.]]</f>
        <v>105</v>
      </c>
      <c r="K105" s="26">
        <v>2</v>
      </c>
      <c r="L105" s="26"/>
    </row>
    <row r="106" spans="1:12" hidden="1" outlineLevel="1">
      <c r="A106">
        <v>5</v>
      </c>
      <c r="B106" s="20">
        <v>25</v>
      </c>
      <c r="C106" s="26">
        <v>4</v>
      </c>
      <c r="D106" s="26" t="s">
        <v>172</v>
      </c>
      <c r="E106" s="26" t="s">
        <v>199</v>
      </c>
      <c r="F106" s="26" t="s">
        <v>60</v>
      </c>
      <c r="G106" s="26" t="s">
        <v>61</v>
      </c>
      <c r="H106" s="3">
        <f>$C$81*6/Tabelle3[[#This Row],[Spieler]]</f>
        <v>45</v>
      </c>
      <c r="I106" s="8">
        <v>30</v>
      </c>
      <c r="J106" s="8">
        <f>Tabelle3[[#This Row],[Spieler]]*Tabelle3[[#This Row],[Züge p.S.]]</f>
        <v>120</v>
      </c>
      <c r="K106" s="26">
        <v>4</v>
      </c>
      <c r="L106" s="26"/>
    </row>
    <row r="107" spans="1:12" ht="18.75" thickTop="1" thickBot="1">
      <c r="A107" s="14" t="s">
        <v>201</v>
      </c>
      <c r="B107" s="14">
        <v>25</v>
      </c>
      <c r="C107" s="15">
        <v>30</v>
      </c>
      <c r="D107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7 / 9 / 6 / 0 / 0 / 0 / 0</v>
      </c>
      <c r="E107" s="17"/>
      <c r="F107" s="15"/>
      <c r="G107" s="15"/>
      <c r="H107" s="15">
        <f>SUM(H108:H132)</f>
        <v>999</v>
      </c>
      <c r="I107" s="18"/>
      <c r="J107" s="19">
        <f>Tabelle3[[#This Row],[Spieler]]*Tabelle3[[#This Row],[Züge p.S.]]</f>
        <v>0</v>
      </c>
      <c r="K107" s="15"/>
      <c r="L107" s="15"/>
    </row>
    <row r="108" spans="1:12" ht="15.75" outlineLevel="1" thickTop="1">
      <c r="A108" s="23" t="s">
        <v>202</v>
      </c>
      <c r="B108" s="10">
        <v>1</v>
      </c>
      <c r="C108" s="29">
        <v>5</v>
      </c>
      <c r="D108" s="34" t="s">
        <v>192</v>
      </c>
      <c r="E108" s="31">
        <v>13</v>
      </c>
      <c r="F108" s="29" t="s">
        <v>60</v>
      </c>
      <c r="G108" s="29" t="s">
        <v>61</v>
      </c>
      <c r="H108" s="3">
        <f>$C$107*6/Tabelle3[[#This Row],[Spieler]]</f>
        <v>36</v>
      </c>
      <c r="I108" s="8">
        <v>120</v>
      </c>
      <c r="J108" s="33">
        <f>Tabelle3[[#This Row],[Spieler]]*Tabelle3[[#This Row],[Züge p.S.]]</f>
        <v>600</v>
      </c>
      <c r="K108" s="29">
        <v>3</v>
      </c>
      <c r="L108" s="29"/>
    </row>
    <row r="109" spans="1:12" outlineLevel="1">
      <c r="A109" s="23" t="s">
        <v>202</v>
      </c>
      <c r="B109" s="10">
        <v>2</v>
      </c>
      <c r="C109" s="29">
        <v>5</v>
      </c>
      <c r="D109" s="34" t="s">
        <v>192</v>
      </c>
      <c r="E109" s="31">
        <v>1</v>
      </c>
      <c r="F109" s="29" t="s">
        <v>60</v>
      </c>
      <c r="G109" s="29" t="s">
        <v>61</v>
      </c>
      <c r="H109" s="3">
        <f>$C$107*6/Tabelle3[[#This Row],[Spieler]]</f>
        <v>36</v>
      </c>
      <c r="I109" s="8">
        <v>140</v>
      </c>
      <c r="J109" s="33">
        <f>Tabelle3[[#This Row],[Spieler]]*Tabelle3[[#This Row],[Züge p.S.]]</f>
        <v>700</v>
      </c>
      <c r="K109" s="29">
        <v>4</v>
      </c>
      <c r="L109" s="29"/>
    </row>
    <row r="110" spans="1:12" outlineLevel="1">
      <c r="A110" s="23" t="s">
        <v>202</v>
      </c>
      <c r="B110" s="10">
        <v>3</v>
      </c>
      <c r="C110" s="29">
        <v>5</v>
      </c>
      <c r="D110" s="34" t="s">
        <v>192</v>
      </c>
      <c r="E110" s="31">
        <v>11</v>
      </c>
      <c r="F110" s="29" t="s">
        <v>60</v>
      </c>
      <c r="G110" s="29" t="s">
        <v>61</v>
      </c>
      <c r="H110" s="3">
        <f>$C$107*6/Tabelle3[[#This Row],[Spieler]]</f>
        <v>36</v>
      </c>
      <c r="I110" s="8">
        <v>110</v>
      </c>
      <c r="J110" s="33">
        <f>Tabelle3[[#This Row],[Spieler]]*Tabelle3[[#This Row],[Züge p.S.]]</f>
        <v>550</v>
      </c>
      <c r="K110" s="29">
        <v>3</v>
      </c>
      <c r="L110" s="29"/>
    </row>
    <row r="111" spans="1:12" outlineLevel="1">
      <c r="A111" s="23" t="s">
        <v>202</v>
      </c>
      <c r="B111" s="10">
        <v>4</v>
      </c>
      <c r="C111" s="30">
        <v>6</v>
      </c>
      <c r="D111" s="34" t="s">
        <v>192</v>
      </c>
      <c r="E111" s="32">
        <v>0</v>
      </c>
      <c r="F111" s="30" t="s">
        <v>60</v>
      </c>
      <c r="G111" s="30" t="s">
        <v>61</v>
      </c>
      <c r="H111" s="3">
        <f>$C$107*6/Tabelle3[[#This Row],[Spieler]]</f>
        <v>30</v>
      </c>
      <c r="I111" s="27">
        <v>100</v>
      </c>
      <c r="J111" s="33">
        <f>Tabelle3[[#This Row],[Spieler]]*Tabelle3[[#This Row],[Züge p.S.]]</f>
        <v>600</v>
      </c>
      <c r="K111" s="29">
        <v>2</v>
      </c>
      <c r="L111" s="29"/>
    </row>
    <row r="112" spans="1:12" outlineLevel="1">
      <c r="A112" s="23" t="s">
        <v>202</v>
      </c>
      <c r="B112" s="10">
        <v>5</v>
      </c>
      <c r="C112" s="29">
        <v>6</v>
      </c>
      <c r="D112" s="34" t="s">
        <v>192</v>
      </c>
      <c r="E112" s="31">
        <v>15</v>
      </c>
      <c r="F112" s="29" t="s">
        <v>60</v>
      </c>
      <c r="G112" s="29" t="s">
        <v>61</v>
      </c>
      <c r="H112" s="3">
        <f>$C$107*6/Tabelle3[[#This Row],[Spieler]]</f>
        <v>30</v>
      </c>
      <c r="I112" s="8">
        <v>100</v>
      </c>
      <c r="J112" s="33">
        <f>Tabelle3[[#This Row],[Spieler]]*Tabelle3[[#This Row],[Züge p.S.]]</f>
        <v>600</v>
      </c>
      <c r="K112" s="29">
        <v>2</v>
      </c>
      <c r="L112" s="29"/>
    </row>
    <row r="113" spans="1:12" outlineLevel="1">
      <c r="A113" s="23" t="s">
        <v>202</v>
      </c>
      <c r="B113" s="10">
        <v>6</v>
      </c>
      <c r="C113" s="29">
        <v>5</v>
      </c>
      <c r="D113" s="34" t="s">
        <v>192</v>
      </c>
      <c r="E113" s="31">
        <v>27</v>
      </c>
      <c r="F113" s="29" t="s">
        <v>60</v>
      </c>
      <c r="G113" s="29" t="s">
        <v>61</v>
      </c>
      <c r="H113" s="3">
        <f>$C$107*6/Tabelle3[[#This Row],[Spieler]]</f>
        <v>36</v>
      </c>
      <c r="I113" s="8">
        <v>120</v>
      </c>
      <c r="J113" s="33">
        <f>Tabelle3[[#This Row],[Spieler]]*Tabelle3[[#This Row],[Züge p.S.]]</f>
        <v>600</v>
      </c>
      <c r="K113" s="29">
        <v>3</v>
      </c>
      <c r="L113" s="29"/>
    </row>
    <row r="114" spans="1:12" outlineLevel="1">
      <c r="A114" s="23" t="s">
        <v>202</v>
      </c>
      <c r="B114" s="10">
        <v>7</v>
      </c>
      <c r="C114" s="29">
        <v>5</v>
      </c>
      <c r="D114" s="34" t="s">
        <v>192</v>
      </c>
      <c r="E114" s="31">
        <v>1</v>
      </c>
      <c r="F114" s="29" t="s">
        <v>60</v>
      </c>
      <c r="G114" s="29" t="s">
        <v>61</v>
      </c>
      <c r="H114" s="3">
        <f>$C$107*6/Tabelle3[[#This Row],[Spieler]]</f>
        <v>36</v>
      </c>
      <c r="I114" s="8">
        <v>100</v>
      </c>
      <c r="J114" s="33">
        <f>Tabelle3[[#This Row],[Spieler]]*Tabelle3[[#This Row],[Züge p.S.]]</f>
        <v>500</v>
      </c>
      <c r="K114" s="29">
        <v>5</v>
      </c>
      <c r="L114" s="29"/>
    </row>
    <row r="115" spans="1:12" outlineLevel="1">
      <c r="A115" s="23" t="s">
        <v>202</v>
      </c>
      <c r="B115" s="10">
        <v>8</v>
      </c>
      <c r="C115" s="29">
        <v>4</v>
      </c>
      <c r="D115" s="34" t="s">
        <v>192</v>
      </c>
      <c r="E115" s="31">
        <v>42</v>
      </c>
      <c r="F115" s="29" t="s">
        <v>60</v>
      </c>
      <c r="G115" s="29" t="s">
        <v>61</v>
      </c>
      <c r="H115" s="3">
        <f>$C$107*6/Tabelle3[[#This Row],[Spieler]]</f>
        <v>45</v>
      </c>
      <c r="I115" s="8">
        <v>140</v>
      </c>
      <c r="J115" s="33">
        <f>Tabelle3[[#This Row],[Spieler]]*Tabelle3[[#This Row],[Züge p.S.]]</f>
        <v>560</v>
      </c>
      <c r="K115" s="29">
        <v>3</v>
      </c>
      <c r="L115" s="29"/>
    </row>
    <row r="116" spans="1:12" outlineLevel="1">
      <c r="A116" s="23" t="s">
        <v>202</v>
      </c>
      <c r="B116" s="10">
        <v>9</v>
      </c>
      <c r="C116" s="30">
        <v>6</v>
      </c>
      <c r="D116" s="34" t="s">
        <v>192</v>
      </c>
      <c r="E116" s="32">
        <v>17</v>
      </c>
      <c r="F116" s="30" t="s">
        <v>60</v>
      </c>
      <c r="G116" s="30" t="s">
        <v>61</v>
      </c>
      <c r="H116" s="3">
        <f>$C$107*6/Tabelle3[[#This Row],[Spieler]]</f>
        <v>30</v>
      </c>
      <c r="I116" s="27">
        <v>90</v>
      </c>
      <c r="J116" s="33">
        <f>Tabelle3[[#This Row],[Spieler]]*Tabelle3[[#This Row],[Züge p.S.]]</f>
        <v>540</v>
      </c>
      <c r="K116" s="29">
        <v>4</v>
      </c>
      <c r="L116" s="29"/>
    </row>
    <row r="117" spans="1:12" outlineLevel="1">
      <c r="A117" s="23" t="s">
        <v>202</v>
      </c>
      <c r="B117" s="10">
        <v>10</v>
      </c>
      <c r="C117" s="29">
        <v>4</v>
      </c>
      <c r="D117" s="34" t="s">
        <v>192</v>
      </c>
      <c r="E117" s="31">
        <v>4</v>
      </c>
      <c r="F117" s="29" t="s">
        <v>60</v>
      </c>
      <c r="G117" s="29" t="s">
        <v>61</v>
      </c>
      <c r="H117" s="3">
        <f>$C$107*6/Tabelle3[[#This Row],[Spieler]]</f>
        <v>45</v>
      </c>
      <c r="I117" s="8">
        <v>135</v>
      </c>
      <c r="J117" s="33">
        <f>Tabelle3[[#This Row],[Spieler]]*Tabelle3[[#This Row],[Züge p.S.]]</f>
        <v>540</v>
      </c>
      <c r="K117" s="29">
        <v>5</v>
      </c>
      <c r="L117" s="29"/>
    </row>
    <row r="118" spans="1:12" outlineLevel="1">
      <c r="A118" s="23" t="s">
        <v>202</v>
      </c>
      <c r="B118" s="10">
        <v>11</v>
      </c>
      <c r="C118" s="29">
        <v>5</v>
      </c>
      <c r="D118" s="34" t="s">
        <v>192</v>
      </c>
      <c r="E118" s="31">
        <v>11</v>
      </c>
      <c r="F118" s="29" t="s">
        <v>60</v>
      </c>
      <c r="G118" s="29" t="s">
        <v>61</v>
      </c>
      <c r="H118" s="3">
        <f>$C$107*6/Tabelle3[[#This Row],[Spieler]]</f>
        <v>36</v>
      </c>
      <c r="I118" s="8">
        <v>90</v>
      </c>
      <c r="J118" s="33">
        <f>Tabelle3[[#This Row],[Spieler]]*Tabelle3[[#This Row],[Züge p.S.]]</f>
        <v>450</v>
      </c>
      <c r="K118" s="29">
        <v>3</v>
      </c>
      <c r="L118" s="29"/>
    </row>
    <row r="119" spans="1:12" outlineLevel="1">
      <c r="A119" s="23" t="s">
        <v>202</v>
      </c>
      <c r="B119" s="10">
        <v>12</v>
      </c>
      <c r="C119" s="29">
        <v>4</v>
      </c>
      <c r="D119" s="34" t="s">
        <v>192</v>
      </c>
      <c r="E119" s="31">
        <v>1</v>
      </c>
      <c r="F119" s="29" t="s">
        <v>60</v>
      </c>
      <c r="G119" s="29" t="s">
        <v>61</v>
      </c>
      <c r="H119" s="3">
        <f>$C$107*6/Tabelle3[[#This Row],[Spieler]]</f>
        <v>45</v>
      </c>
      <c r="I119" s="8">
        <v>115</v>
      </c>
      <c r="J119" s="33">
        <f>Tabelle3[[#This Row],[Spieler]]*Tabelle3[[#This Row],[Züge p.S.]]</f>
        <v>460</v>
      </c>
      <c r="K119" s="29">
        <v>3</v>
      </c>
      <c r="L119" s="29" t="s">
        <v>106</v>
      </c>
    </row>
    <row r="120" spans="1:12" outlineLevel="1">
      <c r="A120" s="23" t="s">
        <v>202</v>
      </c>
      <c r="B120" s="10">
        <v>13</v>
      </c>
      <c r="C120" s="29">
        <v>5</v>
      </c>
      <c r="D120" s="34" t="s">
        <v>192</v>
      </c>
      <c r="E120" s="31">
        <v>10</v>
      </c>
      <c r="F120" s="29" t="s">
        <v>60</v>
      </c>
      <c r="G120" s="29" t="s">
        <v>61</v>
      </c>
      <c r="H120" s="3">
        <f>$C$107*6/Tabelle3[[#This Row],[Spieler]]</f>
        <v>36</v>
      </c>
      <c r="I120" s="8">
        <v>70</v>
      </c>
      <c r="J120" s="33">
        <f>Tabelle3[[#This Row],[Spieler]]*Tabelle3[[#This Row],[Züge p.S.]]</f>
        <v>350</v>
      </c>
      <c r="K120" s="29">
        <v>2</v>
      </c>
      <c r="L120" s="29"/>
    </row>
    <row r="121" spans="1:12" outlineLevel="1">
      <c r="A121" s="23" t="s">
        <v>202</v>
      </c>
      <c r="B121" s="10">
        <v>14</v>
      </c>
      <c r="C121" s="29">
        <v>6</v>
      </c>
      <c r="D121" s="34" t="s">
        <v>192</v>
      </c>
      <c r="E121" s="31">
        <v>5</v>
      </c>
      <c r="F121" s="29" t="s">
        <v>60</v>
      </c>
      <c r="G121" s="29" t="s">
        <v>61</v>
      </c>
      <c r="H121" s="3">
        <f>$C$107*6/Tabelle3[[#This Row],[Spieler]]</f>
        <v>30</v>
      </c>
      <c r="I121" s="8">
        <v>60</v>
      </c>
      <c r="J121" s="33">
        <f>Tabelle3[[#This Row],[Spieler]]*Tabelle3[[#This Row],[Züge p.S.]]</f>
        <v>360</v>
      </c>
      <c r="K121" s="29">
        <v>1</v>
      </c>
      <c r="L121" s="29"/>
    </row>
    <row r="122" spans="1:12" outlineLevel="1">
      <c r="A122" s="23" t="s">
        <v>202</v>
      </c>
      <c r="B122" s="10">
        <v>15</v>
      </c>
      <c r="C122" s="29">
        <v>4</v>
      </c>
      <c r="D122" s="34" t="s">
        <v>192</v>
      </c>
      <c r="E122" s="31">
        <v>13</v>
      </c>
      <c r="F122" s="29" t="s">
        <v>60</v>
      </c>
      <c r="G122" s="29" t="s">
        <v>61</v>
      </c>
      <c r="H122" s="3">
        <f>$C$107*6/Tabelle3[[#This Row],[Spieler]]</f>
        <v>45</v>
      </c>
      <c r="I122" s="8">
        <v>90</v>
      </c>
      <c r="J122" s="33">
        <f>Tabelle3[[#This Row],[Spieler]]*Tabelle3[[#This Row],[Züge p.S.]]</f>
        <v>360</v>
      </c>
      <c r="K122" s="29">
        <v>4</v>
      </c>
      <c r="L122" s="29"/>
    </row>
    <row r="123" spans="1:12" outlineLevel="1">
      <c r="A123" s="23" t="s">
        <v>202</v>
      </c>
      <c r="B123" s="10">
        <v>16</v>
      </c>
      <c r="C123" s="29">
        <v>6</v>
      </c>
      <c r="D123" s="34" t="s">
        <v>192</v>
      </c>
      <c r="E123" s="31">
        <v>7</v>
      </c>
      <c r="F123" s="29" t="s">
        <v>60</v>
      </c>
      <c r="G123" s="29" t="s">
        <v>61</v>
      </c>
      <c r="H123" s="3">
        <f>$C$107*6/Tabelle3[[#This Row],[Spieler]]</f>
        <v>30</v>
      </c>
      <c r="I123" s="8">
        <v>50</v>
      </c>
      <c r="J123" s="33">
        <f>Tabelle3[[#This Row],[Spieler]]*Tabelle3[[#This Row],[Züge p.S.]]</f>
        <v>300</v>
      </c>
      <c r="K123" s="29">
        <v>4</v>
      </c>
      <c r="L123" s="29"/>
    </row>
    <row r="124" spans="1:12" outlineLevel="1">
      <c r="A124" s="23" t="s">
        <v>202</v>
      </c>
      <c r="B124" s="10">
        <v>17</v>
      </c>
      <c r="C124" s="29">
        <v>5</v>
      </c>
      <c r="D124" s="34" t="s">
        <v>192</v>
      </c>
      <c r="E124" s="31">
        <v>9</v>
      </c>
      <c r="F124" s="29" t="s">
        <v>60</v>
      </c>
      <c r="G124" s="29" t="s">
        <v>61</v>
      </c>
      <c r="H124" s="3">
        <f>$C$107*6/Tabelle3[[#This Row],[Spieler]]</f>
        <v>36</v>
      </c>
      <c r="I124" s="8">
        <v>55</v>
      </c>
      <c r="J124" s="33">
        <f>Tabelle3[[#This Row],[Spieler]]*Tabelle3[[#This Row],[Züge p.S.]]</f>
        <v>275</v>
      </c>
      <c r="K124" s="29">
        <v>5</v>
      </c>
      <c r="L124" s="29"/>
    </row>
    <row r="125" spans="1:12" outlineLevel="1">
      <c r="A125" s="23" t="s">
        <v>202</v>
      </c>
      <c r="B125" s="10">
        <v>18</v>
      </c>
      <c r="C125" s="29">
        <v>6</v>
      </c>
      <c r="D125" s="34" t="s">
        <v>192</v>
      </c>
      <c r="E125" s="31">
        <v>6</v>
      </c>
      <c r="F125" s="29" t="s">
        <v>60</v>
      </c>
      <c r="G125" s="29" t="s">
        <v>61</v>
      </c>
      <c r="H125" s="3">
        <f>$C$107*6/Tabelle3[[#This Row],[Spieler]]</f>
        <v>30</v>
      </c>
      <c r="I125" s="8">
        <v>45</v>
      </c>
      <c r="J125" s="33">
        <f>Tabelle3[[#This Row],[Spieler]]*Tabelle3[[#This Row],[Züge p.S.]]</f>
        <v>270</v>
      </c>
      <c r="K125" s="29">
        <v>2</v>
      </c>
      <c r="L125" s="29"/>
    </row>
    <row r="126" spans="1:12" outlineLevel="1">
      <c r="A126" s="23" t="s">
        <v>202</v>
      </c>
      <c r="B126" s="10">
        <v>19</v>
      </c>
      <c r="C126" s="29">
        <v>5</v>
      </c>
      <c r="D126" s="34" t="s">
        <v>192</v>
      </c>
      <c r="E126" s="31">
        <v>1</v>
      </c>
      <c r="F126" s="29" t="s">
        <v>60</v>
      </c>
      <c r="G126" s="29" t="s">
        <v>61</v>
      </c>
      <c r="H126" s="3">
        <f>$C$107*6/Tabelle3[[#This Row],[Spieler]]</f>
        <v>36</v>
      </c>
      <c r="I126" s="8">
        <v>50</v>
      </c>
      <c r="J126" s="33">
        <f>Tabelle3[[#This Row],[Spieler]]*Tabelle3[[#This Row],[Züge p.S.]]</f>
        <v>250</v>
      </c>
      <c r="K126" s="29">
        <v>3</v>
      </c>
      <c r="L126" s="29"/>
    </row>
    <row r="127" spans="1:12" outlineLevel="1">
      <c r="A127" s="23" t="s">
        <v>202</v>
      </c>
      <c r="B127" s="10">
        <v>20</v>
      </c>
      <c r="C127" s="29">
        <v>3</v>
      </c>
      <c r="D127" s="34" t="s">
        <v>192</v>
      </c>
      <c r="E127" s="31">
        <v>5</v>
      </c>
      <c r="F127" s="29" t="s">
        <v>60</v>
      </c>
      <c r="G127" s="29" t="s">
        <v>61</v>
      </c>
      <c r="H127" s="3">
        <f>$C$107*6/Tabelle3[[#This Row],[Spieler]]</f>
        <v>60</v>
      </c>
      <c r="I127" s="8">
        <v>75</v>
      </c>
      <c r="J127" s="33">
        <f>Tabelle3[[#This Row],[Spieler]]*Tabelle3[[#This Row],[Züge p.S.]]</f>
        <v>225</v>
      </c>
      <c r="K127" s="29">
        <v>4</v>
      </c>
      <c r="L127" s="29"/>
    </row>
    <row r="128" spans="1:12" outlineLevel="1">
      <c r="A128" s="23" t="s">
        <v>202</v>
      </c>
      <c r="B128" s="10">
        <v>21</v>
      </c>
      <c r="C128" s="29">
        <v>4</v>
      </c>
      <c r="D128" s="34" t="s">
        <v>192</v>
      </c>
      <c r="E128" s="31">
        <v>2</v>
      </c>
      <c r="F128" s="29" t="s">
        <v>60</v>
      </c>
      <c r="G128" s="29" t="s">
        <v>61</v>
      </c>
      <c r="H128" s="3">
        <f>$C$107*6/Tabelle3[[#This Row],[Spieler]]</f>
        <v>45</v>
      </c>
      <c r="I128" s="8">
        <v>35</v>
      </c>
      <c r="J128" s="33">
        <f>Tabelle3[[#This Row],[Spieler]]*Tabelle3[[#This Row],[Züge p.S.]]</f>
        <v>140</v>
      </c>
      <c r="K128" s="29">
        <v>4</v>
      </c>
      <c r="L128" s="29"/>
    </row>
    <row r="129" spans="1:12" outlineLevel="1">
      <c r="A129" s="23" t="s">
        <v>202</v>
      </c>
      <c r="B129" s="10">
        <v>22</v>
      </c>
      <c r="C129" s="29">
        <v>3</v>
      </c>
      <c r="D129" s="34" t="s">
        <v>192</v>
      </c>
      <c r="E129" s="31">
        <v>6</v>
      </c>
      <c r="F129" s="29" t="s">
        <v>60</v>
      </c>
      <c r="G129" s="29" t="s">
        <v>61</v>
      </c>
      <c r="H129" s="3">
        <f>$C$107*6/Tabelle3[[#This Row],[Spieler]]</f>
        <v>60</v>
      </c>
      <c r="I129" s="8">
        <v>50</v>
      </c>
      <c r="J129" s="33">
        <f>Tabelle3[[#This Row],[Spieler]]*Tabelle3[[#This Row],[Züge p.S.]]</f>
        <v>150</v>
      </c>
      <c r="K129" s="29">
        <v>5</v>
      </c>
      <c r="L129" s="29"/>
    </row>
    <row r="130" spans="1:12" outlineLevel="1">
      <c r="A130" s="23" t="s">
        <v>202</v>
      </c>
      <c r="B130" s="10">
        <v>23</v>
      </c>
      <c r="C130" s="29">
        <v>4</v>
      </c>
      <c r="D130" s="34" t="s">
        <v>192</v>
      </c>
      <c r="E130" s="31">
        <v>6</v>
      </c>
      <c r="F130" s="29" t="s">
        <v>60</v>
      </c>
      <c r="G130" s="29" t="s">
        <v>61</v>
      </c>
      <c r="H130" s="3">
        <f>$C$107*6/Tabelle3[[#This Row],[Spieler]]</f>
        <v>45</v>
      </c>
      <c r="I130" s="8">
        <v>30</v>
      </c>
      <c r="J130" s="33">
        <f>Tabelle3[[#This Row],[Spieler]]*Tabelle3[[#This Row],[Züge p.S.]]</f>
        <v>120</v>
      </c>
      <c r="K130" s="29">
        <v>3</v>
      </c>
      <c r="L130" s="29"/>
    </row>
    <row r="131" spans="1:12" outlineLevel="1">
      <c r="A131" s="23" t="s">
        <v>202</v>
      </c>
      <c r="B131" s="10">
        <v>24</v>
      </c>
      <c r="C131" s="29">
        <v>3</v>
      </c>
      <c r="D131" s="34" t="s">
        <v>192</v>
      </c>
      <c r="E131" s="31">
        <v>7</v>
      </c>
      <c r="F131" s="29" t="s">
        <v>60</v>
      </c>
      <c r="G131" s="29" t="s">
        <v>61</v>
      </c>
      <c r="H131" s="3">
        <f>$C$107*6/Tabelle3[[#This Row],[Spieler]]</f>
        <v>60</v>
      </c>
      <c r="I131" s="8">
        <v>35</v>
      </c>
      <c r="J131" s="33">
        <f>Tabelle3[[#This Row],[Spieler]]*Tabelle3[[#This Row],[Züge p.S.]]</f>
        <v>105</v>
      </c>
      <c r="K131" s="29">
        <v>2</v>
      </c>
      <c r="L131" s="29"/>
    </row>
    <row r="132" spans="1:12" outlineLevel="1">
      <c r="A132" s="23" t="s">
        <v>202</v>
      </c>
      <c r="B132" s="10">
        <v>25</v>
      </c>
      <c r="C132" s="29">
        <v>4</v>
      </c>
      <c r="D132" s="34" t="s">
        <v>192</v>
      </c>
      <c r="E132" s="31" t="s">
        <v>199</v>
      </c>
      <c r="F132" s="29" t="s">
        <v>60</v>
      </c>
      <c r="G132" s="29" t="s">
        <v>61</v>
      </c>
      <c r="H132" s="3">
        <f>$C$107*6/Tabelle3[[#This Row],[Spieler]]</f>
        <v>45</v>
      </c>
      <c r="I132" s="8">
        <v>30</v>
      </c>
      <c r="J132" s="33">
        <f>Tabelle3[[#This Row],[Spieler]]*Tabelle3[[#This Row],[Züge p.S.]]</f>
        <v>120</v>
      </c>
      <c r="K132" s="29">
        <v>4</v>
      </c>
      <c r="L132" s="29"/>
    </row>
  </sheetData>
  <hyperlinks>
    <hyperlink ref="D3" r:id="rId1" display="http://www.karopapier.de/mappreview.php?pixel=8&amp;karoborder=1&amp;MID=92" xr:uid="{00000000-0004-0000-0100-000000000000}"/>
    <hyperlink ref="D4" r:id="rId2" display="http://www.karopapier.de/mappreview.php?pixel=8&amp;karoborder=1&amp;MID=109" xr:uid="{00000000-0004-0000-0100-000001000000}"/>
    <hyperlink ref="D5" r:id="rId3" display="http://www.karopapier.de/mappreview.php?pixel=8&amp;karoborder=1&amp;MID=128" xr:uid="{00000000-0004-0000-0100-000002000000}"/>
    <hyperlink ref="D6" r:id="rId4" display="http://www.karopapier.de/mappreview.php?pixel=8&amp;karoborder=1&amp;MID=157" xr:uid="{00000000-0004-0000-0100-000003000000}"/>
    <hyperlink ref="D7" r:id="rId5" display="http://www.karopapier.de/mappreview.php?pixel=8&amp;karoborder=1&amp;MID=171" xr:uid="{00000000-0004-0000-0100-000004000000}"/>
    <hyperlink ref="D8" r:id="rId6" display="http://www.karopapier.de/mappreview.php?pixel=8&amp;karoborder=1&amp;MID=38" xr:uid="{00000000-0004-0000-0100-000005000000}"/>
    <hyperlink ref="D9" r:id="rId7" display="http://www.karopapier.de/mappreview.php?pixel=8&amp;karoborder=1&amp;MID=102" xr:uid="{00000000-0004-0000-0100-000006000000}"/>
    <hyperlink ref="D10" r:id="rId8" display="http://www.karopapier.de/mappreview.php?pixel=8&amp;karoborder=1&amp;MID=143" xr:uid="{00000000-0004-0000-0100-000007000000}"/>
    <hyperlink ref="D11" r:id="rId9" display="http://www.karopapier.de/mappreview.php?pixel=8&amp;karoborder=1&amp;MID=155" xr:uid="{00000000-0004-0000-0100-000008000000}"/>
    <hyperlink ref="D12" r:id="rId10" display="http://www.karopapier.de/mappreview.php?pixel=8&amp;karoborder=1&amp;MID=169" xr:uid="{00000000-0004-0000-0100-000009000000}"/>
    <hyperlink ref="D13" r:id="rId11" display="http://www.karopapier.de/mappreview.php?pixel=8&amp;karoborder=1&amp;MID=17" xr:uid="{00000000-0004-0000-0100-00000A000000}"/>
    <hyperlink ref="D14" r:id="rId12" display="http://www.karopapier.de/mappreview.php?pixel=8&amp;karoborder=1&amp;MID=34" xr:uid="{00000000-0004-0000-0100-00000B000000}"/>
    <hyperlink ref="D15" r:id="rId13" display="http://www.karopapier.de/mappreview.php?pixel=8&amp;karoborder=1&amp;MID=45" xr:uid="{00000000-0004-0000-0100-00000C000000}"/>
    <hyperlink ref="D16" r:id="rId14" display="http://www.karopapier.de/mappreview.php?pixel=8&amp;karoborder=1&amp;MID=52" xr:uid="{00000000-0004-0000-0100-00000D000000}"/>
    <hyperlink ref="D17" r:id="rId15" display="http://www.karopapier.de/mappreview.php?pixel=8&amp;karoborder=1&amp;MID=124" xr:uid="{00000000-0004-0000-0100-00000E000000}"/>
    <hyperlink ref="D19" r:id="rId16" display="http://www.karopapier.de/mappreview.php?pixel=8&amp;karoborder=1&amp;MID=114" xr:uid="{00000000-0004-0000-0100-00000F000000}"/>
    <hyperlink ref="D20" r:id="rId17" display="http://www.karopapier.de/mappreview.php?pixel=8&amp;karoborder=1&amp;MID=135" xr:uid="{00000000-0004-0000-0100-000010000000}"/>
    <hyperlink ref="D21" r:id="rId18" display="http://www.karopapier.de/mappreview.php?pixel=8&amp;karoborder=1&amp;MID=187" xr:uid="{00000000-0004-0000-0100-000011000000}"/>
    <hyperlink ref="D22" r:id="rId19" display="http://www.karopapier.de/mappreview.php?pixel=8&amp;karoborder=1&amp;MID=108" xr:uid="{00000000-0004-0000-0100-000012000000}"/>
    <hyperlink ref="D23" r:id="rId20" display="http://www.karopapier.de/mappreview.php?pixel=8&amp;karoborder=1&amp;MID=116" xr:uid="{00000000-0004-0000-0100-000013000000}"/>
    <hyperlink ref="D24" r:id="rId21" display="http://www.karopapier.de/mappreview.php?pixel=8&amp;karoborder=1&amp;MID=188" xr:uid="{00000000-0004-0000-0100-000014000000}"/>
    <hyperlink ref="D25" r:id="rId22" display="http://www.karopapier.de/mappreview.php?pixel=8&amp;karoborder=1&amp;MID=164" xr:uid="{00000000-0004-0000-0100-000015000000}"/>
    <hyperlink ref="D26" r:id="rId23" display="http://www.karopapier.de/mappreview.php?pixel=8&amp;karoborder=1&amp;MID=33" xr:uid="{00000000-0004-0000-0100-000016000000}"/>
    <hyperlink ref="D27" r:id="rId24" display="http://www.karopapier.de/mappreview.php?pixel=8&amp;karoborder=1&amp;MID=174" xr:uid="{00000000-0004-0000-0100-000017000000}"/>
    <hyperlink ref="D28" r:id="rId25" display="http://www.karopapier.de/mappreview.php?pixel=8&amp;karoborder=1&amp;MID=111" xr:uid="{00000000-0004-0000-0100-000018000000}"/>
    <hyperlink ref="D29" r:id="rId26" display="http://www.karopapier.de/mappreview.php?pixel=8&amp;karoborder=1&amp;MID=190" xr:uid="{00000000-0004-0000-0100-000019000000}"/>
    <hyperlink ref="D30" r:id="rId27" display="http://www.karopapier.de/mappreview.php?pixel=8&amp;karoborder=1&amp;MID=83" xr:uid="{00000000-0004-0000-0100-00001A000000}"/>
    <hyperlink ref="D31" r:id="rId28" display="http://www.karopapier.de/mappreview.php?pixel=8&amp;karoborder=1&amp;MID=181" xr:uid="{00000000-0004-0000-0100-00001B000000}"/>
    <hyperlink ref="D32" r:id="rId29" display="http://www.karopapier.de/mappreview.php?pixel=8&amp;karoborder=1&amp;MID=191" xr:uid="{00000000-0004-0000-0100-00001C000000}"/>
    <hyperlink ref="D33" r:id="rId30" display="http://www.karopapier.de/mappreview.php?pixel=8&amp;karoborder=1&amp;MID=127" xr:uid="{00000000-0004-0000-0100-00001D000000}"/>
    <hyperlink ref="D34" r:id="rId31" display="http://www.karopapier.de/mappreview.php?pixel=8&amp;karoborder=1&amp;MID=154" xr:uid="{00000000-0004-0000-0100-00001E000000}"/>
    <hyperlink ref="D35" r:id="rId32" display="http://www.karopapier.de/mappreview.php?pixel=8&amp;karoborder=1&amp;MID=123" xr:uid="{00000000-0004-0000-0100-00001F000000}"/>
    <hyperlink ref="D36" r:id="rId33" display="http://www.karopapier.de/mappreview.php?pixel=8&amp;karoborder=1&amp;MID=138" xr:uid="{00000000-0004-0000-0100-000020000000}"/>
    <hyperlink ref="D37" r:id="rId34" display="http://www.karopapier.de/mappreview.php?pixel=8&amp;karoborder=1&amp;MID=94" xr:uid="{00000000-0004-0000-0100-000021000000}"/>
    <hyperlink ref="D38" r:id="rId35" display="http://www.karopapier.de/mappreview.php?pixel=8&amp;karoborder=1&amp;MID=182" xr:uid="{00000000-0004-0000-0100-000022000000}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4"/>
  <sheetViews>
    <sheetView workbookViewId="0">
      <selection activeCell="AI37" sqref="AI37"/>
    </sheetView>
  </sheetViews>
  <sheetFormatPr baseColWidth="10" defaultRowHeight="1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>
      <c r="A1" t="s">
        <v>200</v>
      </c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>
      <c r="A2" t="s">
        <v>131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>
      <c r="A4" s="9">
        <v>2</v>
      </c>
      <c r="B4">
        <f t="shared" ref="B4:AF33" si="7">$A4*B$2</f>
        <v>2</v>
      </c>
      <c r="C4">
        <f t="shared" ref="C4:G33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3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3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3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3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3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  <row r="33" spans="1:37">
      <c r="A33" s="9">
        <v>31</v>
      </c>
      <c r="B33">
        <f t="shared" si="7"/>
        <v>31</v>
      </c>
      <c r="C33">
        <f t="shared" si="8"/>
        <v>1</v>
      </c>
      <c r="D33">
        <f t="shared" si="8"/>
        <v>3</v>
      </c>
      <c r="E33">
        <f t="shared" si="8"/>
        <v>1</v>
      </c>
      <c r="F33">
        <f t="shared" si="8"/>
        <v>1</v>
      </c>
      <c r="G33">
        <f t="shared" si="8"/>
        <v>3</v>
      </c>
      <c r="H33">
        <f t="shared" si="7"/>
        <v>62</v>
      </c>
      <c r="I33">
        <f t="shared" si="9"/>
        <v>2</v>
      </c>
      <c r="J33">
        <f t="shared" si="9"/>
        <v>2</v>
      </c>
      <c r="K33">
        <f t="shared" si="9"/>
        <v>2</v>
      </c>
      <c r="L33">
        <f t="shared" si="9"/>
        <v>2</v>
      </c>
      <c r="M33">
        <f t="shared" si="9"/>
        <v>6</v>
      </c>
      <c r="N33">
        <f t="shared" si="7"/>
        <v>93</v>
      </c>
      <c r="O33">
        <f t="shared" si="10"/>
        <v>0</v>
      </c>
      <c r="P33">
        <f t="shared" si="10"/>
        <v>1</v>
      </c>
      <c r="Q33">
        <f t="shared" si="10"/>
        <v>3</v>
      </c>
      <c r="R33">
        <f t="shared" si="10"/>
        <v>3</v>
      </c>
      <c r="S33">
        <f t="shared" si="10"/>
        <v>2</v>
      </c>
      <c r="T33">
        <f t="shared" si="7"/>
        <v>124</v>
      </c>
      <c r="U33">
        <f t="shared" si="11"/>
        <v>1</v>
      </c>
      <c r="V33">
        <f t="shared" si="11"/>
        <v>0</v>
      </c>
      <c r="W33">
        <f t="shared" si="11"/>
        <v>4</v>
      </c>
      <c r="X33">
        <f t="shared" si="11"/>
        <v>4</v>
      </c>
      <c r="Y33">
        <f t="shared" si="11"/>
        <v>5</v>
      </c>
      <c r="Z33">
        <f t="shared" si="7"/>
        <v>155</v>
      </c>
      <c r="AA33">
        <f t="shared" si="12"/>
        <v>2</v>
      </c>
      <c r="AB33">
        <f t="shared" si="12"/>
        <v>3</v>
      </c>
      <c r="AC33">
        <f t="shared" si="12"/>
        <v>0</v>
      </c>
      <c r="AD33">
        <f t="shared" si="12"/>
        <v>5</v>
      </c>
      <c r="AE33">
        <f t="shared" si="12"/>
        <v>1</v>
      </c>
      <c r="AF33">
        <f t="shared" si="7"/>
        <v>186</v>
      </c>
      <c r="AG33">
        <f t="shared" si="13"/>
        <v>0</v>
      </c>
      <c r="AH33">
        <f t="shared" si="13"/>
        <v>2</v>
      </c>
      <c r="AI33">
        <f t="shared" si="13"/>
        <v>1</v>
      </c>
      <c r="AJ33">
        <f t="shared" si="13"/>
        <v>0</v>
      </c>
      <c r="AK33">
        <f t="shared" si="13"/>
        <v>4</v>
      </c>
    </row>
    <row r="34" spans="1:37">
      <c r="A34" s="9">
        <v>32</v>
      </c>
      <c r="B34">
        <f t="shared" ref="B34:N44" si="14">$A34*B$2</f>
        <v>32</v>
      </c>
      <c r="C34">
        <f t="shared" ref="C34:G44" si="15">MOD($B34,C$1)</f>
        <v>2</v>
      </c>
      <c r="D34">
        <f t="shared" si="15"/>
        <v>0</v>
      </c>
      <c r="E34">
        <f t="shared" si="15"/>
        <v>2</v>
      </c>
      <c r="F34">
        <f t="shared" si="15"/>
        <v>2</v>
      </c>
      <c r="G34">
        <f t="shared" si="15"/>
        <v>4</v>
      </c>
      <c r="H34">
        <f t="shared" si="14"/>
        <v>64</v>
      </c>
      <c r="I34">
        <f t="shared" ref="I34:M44" si="16">MOD($H34,I$1)</f>
        <v>1</v>
      </c>
      <c r="J34">
        <f t="shared" si="16"/>
        <v>0</v>
      </c>
      <c r="K34">
        <f t="shared" si="16"/>
        <v>4</v>
      </c>
      <c r="L34">
        <f t="shared" si="16"/>
        <v>4</v>
      </c>
      <c r="M34">
        <f t="shared" si="16"/>
        <v>1</v>
      </c>
      <c r="N34">
        <f t="shared" si="14"/>
        <v>96</v>
      </c>
      <c r="O34">
        <f t="shared" ref="O34:S44" si="17">MOD($N34,O$1)</f>
        <v>0</v>
      </c>
      <c r="P34">
        <f t="shared" si="17"/>
        <v>0</v>
      </c>
      <c r="Q34">
        <f t="shared" si="17"/>
        <v>1</v>
      </c>
      <c r="R34">
        <f t="shared" si="17"/>
        <v>0</v>
      </c>
      <c r="S34">
        <f t="shared" si="17"/>
        <v>5</v>
      </c>
      <c r="T34">
        <f t="shared" ref="T34:AF44" si="18">$A34*T$2</f>
        <v>128</v>
      </c>
      <c r="U34">
        <f t="shared" ref="U34:Y44" si="19">MOD($T34,U$1)</f>
        <v>2</v>
      </c>
      <c r="V34">
        <f t="shared" si="19"/>
        <v>0</v>
      </c>
      <c r="W34">
        <f t="shared" si="19"/>
        <v>3</v>
      </c>
      <c r="X34">
        <f t="shared" si="19"/>
        <v>2</v>
      </c>
      <c r="Y34">
        <f t="shared" si="19"/>
        <v>2</v>
      </c>
      <c r="Z34">
        <f t="shared" si="18"/>
        <v>160</v>
      </c>
      <c r="AA34">
        <f t="shared" ref="AA34:AE44" si="20">MOD($Z34,AA$1)</f>
        <v>1</v>
      </c>
      <c r="AB34">
        <f t="shared" si="20"/>
        <v>0</v>
      </c>
      <c r="AC34">
        <f t="shared" si="20"/>
        <v>0</v>
      </c>
      <c r="AD34">
        <f t="shared" si="20"/>
        <v>4</v>
      </c>
      <c r="AE34">
        <f t="shared" si="20"/>
        <v>6</v>
      </c>
      <c r="AF34">
        <f t="shared" si="18"/>
        <v>192</v>
      </c>
      <c r="AG34">
        <f t="shared" ref="AG34:AK44" si="21">MOD($AF34,AG$1)</f>
        <v>0</v>
      </c>
      <c r="AH34">
        <f t="shared" si="21"/>
        <v>0</v>
      </c>
      <c r="AI34">
        <f t="shared" si="21"/>
        <v>2</v>
      </c>
      <c r="AJ34">
        <f t="shared" si="21"/>
        <v>0</v>
      </c>
      <c r="AK34">
        <f t="shared" si="21"/>
        <v>3</v>
      </c>
    </row>
    <row r="35" spans="1:37">
      <c r="A35" s="9">
        <v>33</v>
      </c>
      <c r="B35">
        <f t="shared" si="14"/>
        <v>33</v>
      </c>
      <c r="C35">
        <f t="shared" si="15"/>
        <v>0</v>
      </c>
      <c r="D35">
        <f t="shared" si="15"/>
        <v>1</v>
      </c>
      <c r="E35">
        <f t="shared" si="15"/>
        <v>3</v>
      </c>
      <c r="F35">
        <f t="shared" si="15"/>
        <v>3</v>
      </c>
      <c r="G35">
        <f t="shared" si="15"/>
        <v>5</v>
      </c>
      <c r="H35">
        <f t="shared" si="14"/>
        <v>66</v>
      </c>
      <c r="I35">
        <f t="shared" si="16"/>
        <v>0</v>
      </c>
      <c r="J35">
        <f t="shared" si="16"/>
        <v>2</v>
      </c>
      <c r="K35">
        <f t="shared" si="16"/>
        <v>1</v>
      </c>
      <c r="L35">
        <f t="shared" si="16"/>
        <v>0</v>
      </c>
      <c r="M35">
        <f t="shared" si="16"/>
        <v>3</v>
      </c>
      <c r="N35">
        <f t="shared" si="14"/>
        <v>99</v>
      </c>
      <c r="O35">
        <f t="shared" si="17"/>
        <v>0</v>
      </c>
      <c r="P35">
        <f t="shared" si="17"/>
        <v>3</v>
      </c>
      <c r="Q35">
        <f t="shared" si="17"/>
        <v>4</v>
      </c>
      <c r="R35">
        <f t="shared" si="17"/>
        <v>3</v>
      </c>
      <c r="S35">
        <f t="shared" si="17"/>
        <v>1</v>
      </c>
      <c r="T35">
        <f t="shared" si="18"/>
        <v>132</v>
      </c>
      <c r="U35">
        <f t="shared" si="19"/>
        <v>0</v>
      </c>
      <c r="V35">
        <f t="shared" si="19"/>
        <v>0</v>
      </c>
      <c r="W35">
        <f t="shared" si="19"/>
        <v>2</v>
      </c>
      <c r="X35">
        <f t="shared" si="19"/>
        <v>0</v>
      </c>
      <c r="Y35">
        <f t="shared" si="19"/>
        <v>6</v>
      </c>
      <c r="Z35">
        <f t="shared" si="18"/>
        <v>165</v>
      </c>
      <c r="AA35">
        <f t="shared" si="20"/>
        <v>0</v>
      </c>
      <c r="AB35">
        <f t="shared" si="20"/>
        <v>1</v>
      </c>
      <c r="AC35">
        <f t="shared" si="20"/>
        <v>0</v>
      </c>
      <c r="AD35">
        <f t="shared" si="20"/>
        <v>3</v>
      </c>
      <c r="AE35">
        <f t="shared" si="20"/>
        <v>4</v>
      </c>
      <c r="AF35">
        <f t="shared" si="18"/>
        <v>198</v>
      </c>
      <c r="AG35">
        <f t="shared" si="21"/>
        <v>0</v>
      </c>
      <c r="AH35">
        <f t="shared" si="21"/>
        <v>2</v>
      </c>
      <c r="AI35">
        <f t="shared" si="21"/>
        <v>3</v>
      </c>
      <c r="AJ35">
        <f t="shared" si="21"/>
        <v>0</v>
      </c>
      <c r="AK35">
        <f t="shared" si="21"/>
        <v>2</v>
      </c>
    </row>
    <row r="36" spans="1:37">
      <c r="A36" s="9">
        <v>34</v>
      </c>
      <c r="B36">
        <f t="shared" si="14"/>
        <v>34</v>
      </c>
      <c r="C36">
        <f t="shared" si="15"/>
        <v>1</v>
      </c>
      <c r="D36">
        <f t="shared" si="15"/>
        <v>2</v>
      </c>
      <c r="E36">
        <f t="shared" si="15"/>
        <v>4</v>
      </c>
      <c r="F36">
        <f t="shared" si="15"/>
        <v>4</v>
      </c>
      <c r="G36">
        <f t="shared" si="15"/>
        <v>6</v>
      </c>
      <c r="H36">
        <f t="shared" si="14"/>
        <v>68</v>
      </c>
      <c r="I36">
        <f t="shared" si="16"/>
        <v>2</v>
      </c>
      <c r="J36">
        <f t="shared" si="16"/>
        <v>0</v>
      </c>
      <c r="K36">
        <f t="shared" si="16"/>
        <v>3</v>
      </c>
      <c r="L36">
        <f t="shared" si="16"/>
        <v>2</v>
      </c>
      <c r="M36">
        <f t="shared" si="16"/>
        <v>5</v>
      </c>
      <c r="N36">
        <f t="shared" si="14"/>
        <v>102</v>
      </c>
      <c r="O36">
        <f t="shared" si="17"/>
        <v>0</v>
      </c>
      <c r="P36">
        <f t="shared" si="17"/>
        <v>2</v>
      </c>
      <c r="Q36">
        <f t="shared" si="17"/>
        <v>2</v>
      </c>
      <c r="R36">
        <f t="shared" si="17"/>
        <v>0</v>
      </c>
      <c r="S36">
        <f t="shared" si="17"/>
        <v>4</v>
      </c>
      <c r="T36">
        <f t="shared" si="18"/>
        <v>136</v>
      </c>
      <c r="U36">
        <f t="shared" si="19"/>
        <v>1</v>
      </c>
      <c r="V36">
        <f t="shared" si="19"/>
        <v>0</v>
      </c>
      <c r="W36">
        <f t="shared" si="19"/>
        <v>1</v>
      </c>
      <c r="X36">
        <f t="shared" si="19"/>
        <v>4</v>
      </c>
      <c r="Y36">
        <f t="shared" si="19"/>
        <v>3</v>
      </c>
      <c r="Z36">
        <f t="shared" si="18"/>
        <v>170</v>
      </c>
      <c r="AA36">
        <f t="shared" si="20"/>
        <v>2</v>
      </c>
      <c r="AB36">
        <f t="shared" si="20"/>
        <v>2</v>
      </c>
      <c r="AC36">
        <f t="shared" si="20"/>
        <v>0</v>
      </c>
      <c r="AD36">
        <f t="shared" si="20"/>
        <v>2</v>
      </c>
      <c r="AE36">
        <f t="shared" si="20"/>
        <v>2</v>
      </c>
      <c r="AF36">
        <f t="shared" si="18"/>
        <v>204</v>
      </c>
      <c r="AG36">
        <f t="shared" si="21"/>
        <v>0</v>
      </c>
      <c r="AH36">
        <f t="shared" si="21"/>
        <v>0</v>
      </c>
      <c r="AI36">
        <f t="shared" si="21"/>
        <v>4</v>
      </c>
      <c r="AJ36">
        <f t="shared" si="21"/>
        <v>0</v>
      </c>
      <c r="AK36">
        <f t="shared" si="21"/>
        <v>1</v>
      </c>
    </row>
    <row r="37" spans="1:37">
      <c r="A37" s="9">
        <v>35</v>
      </c>
      <c r="B37">
        <f t="shared" si="14"/>
        <v>35</v>
      </c>
      <c r="C37">
        <f t="shared" si="15"/>
        <v>2</v>
      </c>
      <c r="D37">
        <f t="shared" si="15"/>
        <v>3</v>
      </c>
      <c r="E37">
        <f t="shared" si="15"/>
        <v>0</v>
      </c>
      <c r="F37">
        <f t="shared" si="15"/>
        <v>5</v>
      </c>
      <c r="G37">
        <f t="shared" si="15"/>
        <v>0</v>
      </c>
      <c r="H37">
        <f t="shared" si="14"/>
        <v>70</v>
      </c>
      <c r="I37">
        <f t="shared" si="16"/>
        <v>1</v>
      </c>
      <c r="J37">
        <f t="shared" si="16"/>
        <v>2</v>
      </c>
      <c r="K37">
        <f t="shared" si="16"/>
        <v>0</v>
      </c>
      <c r="L37">
        <f t="shared" si="16"/>
        <v>4</v>
      </c>
      <c r="M37">
        <f t="shared" si="16"/>
        <v>0</v>
      </c>
      <c r="N37">
        <f t="shared" si="14"/>
        <v>105</v>
      </c>
      <c r="O37">
        <f t="shared" si="17"/>
        <v>0</v>
      </c>
      <c r="P37">
        <f t="shared" si="17"/>
        <v>1</v>
      </c>
      <c r="Q37">
        <f t="shared" si="17"/>
        <v>0</v>
      </c>
      <c r="R37">
        <f t="shared" si="17"/>
        <v>3</v>
      </c>
      <c r="S37">
        <f t="shared" si="17"/>
        <v>0</v>
      </c>
      <c r="T37">
        <f t="shared" si="18"/>
        <v>140</v>
      </c>
      <c r="U37">
        <f t="shared" si="19"/>
        <v>2</v>
      </c>
      <c r="V37">
        <f t="shared" si="19"/>
        <v>0</v>
      </c>
      <c r="W37">
        <f t="shared" si="19"/>
        <v>0</v>
      </c>
      <c r="X37">
        <f t="shared" si="19"/>
        <v>2</v>
      </c>
      <c r="Y37">
        <f t="shared" si="19"/>
        <v>0</v>
      </c>
      <c r="Z37">
        <f t="shared" si="18"/>
        <v>175</v>
      </c>
      <c r="AA37">
        <f t="shared" si="20"/>
        <v>1</v>
      </c>
      <c r="AB37">
        <f t="shared" si="20"/>
        <v>3</v>
      </c>
      <c r="AC37">
        <f t="shared" si="20"/>
        <v>0</v>
      </c>
      <c r="AD37">
        <f t="shared" si="20"/>
        <v>1</v>
      </c>
      <c r="AE37">
        <f t="shared" si="20"/>
        <v>0</v>
      </c>
      <c r="AF37">
        <f t="shared" si="18"/>
        <v>210</v>
      </c>
      <c r="AG37">
        <f t="shared" si="21"/>
        <v>0</v>
      </c>
      <c r="AH37">
        <f t="shared" si="21"/>
        <v>2</v>
      </c>
      <c r="AI37">
        <f t="shared" si="21"/>
        <v>0</v>
      </c>
      <c r="AJ37">
        <f t="shared" si="21"/>
        <v>0</v>
      </c>
      <c r="AK37">
        <f t="shared" si="21"/>
        <v>0</v>
      </c>
    </row>
    <row r="38" spans="1:37">
      <c r="A38" s="9">
        <v>36</v>
      </c>
      <c r="B38">
        <f t="shared" si="14"/>
        <v>36</v>
      </c>
      <c r="C38">
        <f t="shared" si="15"/>
        <v>0</v>
      </c>
      <c r="D38">
        <f t="shared" si="15"/>
        <v>0</v>
      </c>
      <c r="E38">
        <f t="shared" si="15"/>
        <v>1</v>
      </c>
      <c r="F38">
        <f t="shared" si="15"/>
        <v>0</v>
      </c>
      <c r="G38">
        <f t="shared" si="15"/>
        <v>1</v>
      </c>
      <c r="H38">
        <f t="shared" si="14"/>
        <v>72</v>
      </c>
      <c r="I38">
        <f t="shared" si="16"/>
        <v>0</v>
      </c>
      <c r="J38">
        <f t="shared" si="16"/>
        <v>0</v>
      </c>
      <c r="K38">
        <f t="shared" si="16"/>
        <v>2</v>
      </c>
      <c r="L38">
        <f t="shared" si="16"/>
        <v>0</v>
      </c>
      <c r="M38">
        <f t="shared" si="16"/>
        <v>2</v>
      </c>
      <c r="N38">
        <f t="shared" si="14"/>
        <v>108</v>
      </c>
      <c r="O38">
        <f t="shared" si="17"/>
        <v>0</v>
      </c>
      <c r="P38">
        <f t="shared" si="17"/>
        <v>0</v>
      </c>
      <c r="Q38">
        <f t="shared" si="17"/>
        <v>3</v>
      </c>
      <c r="R38">
        <f t="shared" si="17"/>
        <v>0</v>
      </c>
      <c r="S38">
        <f t="shared" si="17"/>
        <v>3</v>
      </c>
      <c r="T38">
        <f t="shared" si="18"/>
        <v>144</v>
      </c>
      <c r="U38">
        <f t="shared" si="19"/>
        <v>0</v>
      </c>
      <c r="V38">
        <f t="shared" si="19"/>
        <v>0</v>
      </c>
      <c r="W38">
        <f t="shared" si="19"/>
        <v>4</v>
      </c>
      <c r="X38">
        <f t="shared" si="19"/>
        <v>0</v>
      </c>
      <c r="Y38">
        <f t="shared" si="19"/>
        <v>4</v>
      </c>
      <c r="Z38">
        <f t="shared" si="18"/>
        <v>180</v>
      </c>
      <c r="AA38">
        <f t="shared" si="20"/>
        <v>0</v>
      </c>
      <c r="AB38">
        <f t="shared" si="20"/>
        <v>0</v>
      </c>
      <c r="AC38">
        <f t="shared" si="20"/>
        <v>0</v>
      </c>
      <c r="AD38">
        <f t="shared" si="20"/>
        <v>0</v>
      </c>
      <c r="AE38">
        <f t="shared" si="20"/>
        <v>5</v>
      </c>
      <c r="AF38">
        <f t="shared" si="18"/>
        <v>216</v>
      </c>
      <c r="AG38">
        <f t="shared" si="21"/>
        <v>0</v>
      </c>
      <c r="AH38">
        <f t="shared" si="21"/>
        <v>0</v>
      </c>
      <c r="AI38">
        <f t="shared" si="21"/>
        <v>1</v>
      </c>
      <c r="AJ38">
        <f t="shared" si="21"/>
        <v>0</v>
      </c>
      <c r="AK38">
        <f t="shared" si="21"/>
        <v>6</v>
      </c>
    </row>
    <row r="39" spans="1:37">
      <c r="A39" s="9">
        <v>37</v>
      </c>
      <c r="B39">
        <f t="shared" si="14"/>
        <v>37</v>
      </c>
      <c r="C39">
        <f t="shared" si="15"/>
        <v>1</v>
      </c>
      <c r="D39">
        <f t="shared" si="15"/>
        <v>1</v>
      </c>
      <c r="E39">
        <f t="shared" si="15"/>
        <v>2</v>
      </c>
      <c r="F39">
        <f t="shared" si="15"/>
        <v>1</v>
      </c>
      <c r="G39">
        <f t="shared" si="15"/>
        <v>2</v>
      </c>
      <c r="H39">
        <f t="shared" si="14"/>
        <v>74</v>
      </c>
      <c r="I39">
        <f t="shared" si="16"/>
        <v>2</v>
      </c>
      <c r="J39">
        <f t="shared" si="16"/>
        <v>2</v>
      </c>
      <c r="K39">
        <f t="shared" si="16"/>
        <v>4</v>
      </c>
      <c r="L39">
        <f t="shared" si="16"/>
        <v>2</v>
      </c>
      <c r="M39">
        <f t="shared" si="16"/>
        <v>4</v>
      </c>
      <c r="N39">
        <f t="shared" si="14"/>
        <v>111</v>
      </c>
      <c r="O39">
        <f t="shared" si="17"/>
        <v>0</v>
      </c>
      <c r="P39">
        <f t="shared" si="17"/>
        <v>3</v>
      </c>
      <c r="Q39">
        <f t="shared" si="17"/>
        <v>1</v>
      </c>
      <c r="R39">
        <f t="shared" si="17"/>
        <v>3</v>
      </c>
      <c r="S39">
        <f t="shared" si="17"/>
        <v>6</v>
      </c>
      <c r="T39">
        <f t="shared" si="18"/>
        <v>148</v>
      </c>
      <c r="U39">
        <f t="shared" si="19"/>
        <v>1</v>
      </c>
      <c r="V39">
        <f t="shared" si="19"/>
        <v>0</v>
      </c>
      <c r="W39">
        <f t="shared" si="19"/>
        <v>3</v>
      </c>
      <c r="X39">
        <f t="shared" si="19"/>
        <v>4</v>
      </c>
      <c r="Y39">
        <f t="shared" si="19"/>
        <v>1</v>
      </c>
      <c r="Z39">
        <f t="shared" si="18"/>
        <v>185</v>
      </c>
      <c r="AA39">
        <f t="shared" si="20"/>
        <v>2</v>
      </c>
      <c r="AB39">
        <f t="shared" si="20"/>
        <v>1</v>
      </c>
      <c r="AC39">
        <f t="shared" si="20"/>
        <v>0</v>
      </c>
      <c r="AD39">
        <f t="shared" si="20"/>
        <v>5</v>
      </c>
      <c r="AE39">
        <f t="shared" si="20"/>
        <v>3</v>
      </c>
      <c r="AF39">
        <f t="shared" si="18"/>
        <v>222</v>
      </c>
      <c r="AG39">
        <f t="shared" si="21"/>
        <v>0</v>
      </c>
      <c r="AH39">
        <f t="shared" si="21"/>
        <v>2</v>
      </c>
      <c r="AI39">
        <f t="shared" si="21"/>
        <v>2</v>
      </c>
      <c r="AJ39">
        <f t="shared" si="21"/>
        <v>0</v>
      </c>
      <c r="AK39">
        <f t="shared" si="21"/>
        <v>5</v>
      </c>
    </row>
    <row r="40" spans="1:37">
      <c r="A40" s="9">
        <v>38</v>
      </c>
      <c r="B40">
        <f t="shared" si="14"/>
        <v>38</v>
      </c>
      <c r="C40">
        <f t="shared" si="15"/>
        <v>2</v>
      </c>
      <c r="D40">
        <f t="shared" si="15"/>
        <v>2</v>
      </c>
      <c r="E40">
        <f t="shared" si="15"/>
        <v>3</v>
      </c>
      <c r="F40">
        <f t="shared" si="15"/>
        <v>2</v>
      </c>
      <c r="G40">
        <f t="shared" si="15"/>
        <v>3</v>
      </c>
      <c r="H40">
        <f t="shared" si="14"/>
        <v>76</v>
      </c>
      <c r="I40">
        <f t="shared" si="16"/>
        <v>1</v>
      </c>
      <c r="J40">
        <f t="shared" si="16"/>
        <v>0</v>
      </c>
      <c r="K40">
        <f t="shared" si="16"/>
        <v>1</v>
      </c>
      <c r="L40">
        <f t="shared" si="16"/>
        <v>4</v>
      </c>
      <c r="M40">
        <f t="shared" si="16"/>
        <v>6</v>
      </c>
      <c r="N40">
        <f t="shared" si="14"/>
        <v>114</v>
      </c>
      <c r="O40">
        <f t="shared" si="17"/>
        <v>0</v>
      </c>
      <c r="P40">
        <f t="shared" si="17"/>
        <v>2</v>
      </c>
      <c r="Q40">
        <f t="shared" si="17"/>
        <v>4</v>
      </c>
      <c r="R40">
        <f t="shared" si="17"/>
        <v>0</v>
      </c>
      <c r="S40">
        <f t="shared" si="17"/>
        <v>2</v>
      </c>
      <c r="T40">
        <f t="shared" si="18"/>
        <v>152</v>
      </c>
      <c r="U40">
        <f t="shared" si="19"/>
        <v>2</v>
      </c>
      <c r="V40">
        <f t="shared" si="19"/>
        <v>0</v>
      </c>
      <c r="W40">
        <f t="shared" si="19"/>
        <v>2</v>
      </c>
      <c r="X40">
        <f t="shared" si="19"/>
        <v>2</v>
      </c>
      <c r="Y40">
        <f t="shared" si="19"/>
        <v>5</v>
      </c>
      <c r="Z40">
        <f t="shared" si="18"/>
        <v>190</v>
      </c>
      <c r="AA40">
        <f t="shared" si="20"/>
        <v>1</v>
      </c>
      <c r="AB40">
        <f t="shared" si="20"/>
        <v>2</v>
      </c>
      <c r="AC40">
        <f t="shared" si="20"/>
        <v>0</v>
      </c>
      <c r="AD40">
        <f t="shared" si="20"/>
        <v>4</v>
      </c>
      <c r="AE40">
        <f t="shared" si="20"/>
        <v>1</v>
      </c>
      <c r="AF40">
        <f t="shared" si="18"/>
        <v>228</v>
      </c>
      <c r="AG40">
        <f t="shared" si="21"/>
        <v>0</v>
      </c>
      <c r="AH40">
        <f t="shared" si="21"/>
        <v>0</v>
      </c>
      <c r="AI40">
        <f t="shared" si="21"/>
        <v>3</v>
      </c>
      <c r="AJ40">
        <f t="shared" si="21"/>
        <v>0</v>
      </c>
      <c r="AK40">
        <f t="shared" si="21"/>
        <v>4</v>
      </c>
    </row>
    <row r="41" spans="1:37">
      <c r="A41" s="9">
        <v>39</v>
      </c>
      <c r="B41">
        <f t="shared" si="14"/>
        <v>39</v>
      </c>
      <c r="C41">
        <f t="shared" si="15"/>
        <v>0</v>
      </c>
      <c r="D41">
        <f t="shared" si="15"/>
        <v>3</v>
      </c>
      <c r="E41">
        <f t="shared" si="15"/>
        <v>4</v>
      </c>
      <c r="F41">
        <f t="shared" si="15"/>
        <v>3</v>
      </c>
      <c r="G41">
        <f t="shared" si="15"/>
        <v>4</v>
      </c>
      <c r="H41">
        <f t="shared" si="14"/>
        <v>78</v>
      </c>
      <c r="I41">
        <f t="shared" si="16"/>
        <v>0</v>
      </c>
      <c r="J41">
        <f t="shared" si="16"/>
        <v>2</v>
      </c>
      <c r="K41">
        <f t="shared" si="16"/>
        <v>3</v>
      </c>
      <c r="L41">
        <f t="shared" si="16"/>
        <v>0</v>
      </c>
      <c r="M41">
        <f t="shared" si="16"/>
        <v>1</v>
      </c>
      <c r="N41">
        <f t="shared" si="14"/>
        <v>117</v>
      </c>
      <c r="O41">
        <f t="shared" si="17"/>
        <v>0</v>
      </c>
      <c r="P41">
        <f t="shared" si="17"/>
        <v>1</v>
      </c>
      <c r="Q41">
        <f t="shared" si="17"/>
        <v>2</v>
      </c>
      <c r="R41">
        <f t="shared" si="17"/>
        <v>3</v>
      </c>
      <c r="S41">
        <f t="shared" si="17"/>
        <v>5</v>
      </c>
      <c r="T41">
        <f t="shared" si="18"/>
        <v>156</v>
      </c>
      <c r="U41">
        <f t="shared" si="19"/>
        <v>0</v>
      </c>
      <c r="V41">
        <f t="shared" si="19"/>
        <v>0</v>
      </c>
      <c r="W41">
        <f t="shared" si="19"/>
        <v>1</v>
      </c>
      <c r="X41">
        <f t="shared" si="19"/>
        <v>0</v>
      </c>
      <c r="Y41">
        <f t="shared" si="19"/>
        <v>2</v>
      </c>
      <c r="Z41">
        <f t="shared" si="18"/>
        <v>195</v>
      </c>
      <c r="AA41">
        <f t="shared" si="20"/>
        <v>0</v>
      </c>
      <c r="AB41">
        <f t="shared" si="20"/>
        <v>3</v>
      </c>
      <c r="AC41">
        <f t="shared" si="20"/>
        <v>0</v>
      </c>
      <c r="AD41">
        <f t="shared" si="20"/>
        <v>3</v>
      </c>
      <c r="AE41">
        <f t="shared" si="20"/>
        <v>6</v>
      </c>
      <c r="AF41">
        <f t="shared" si="18"/>
        <v>234</v>
      </c>
      <c r="AG41">
        <f t="shared" si="21"/>
        <v>0</v>
      </c>
      <c r="AH41">
        <f t="shared" si="21"/>
        <v>2</v>
      </c>
      <c r="AI41">
        <f t="shared" si="21"/>
        <v>4</v>
      </c>
      <c r="AJ41">
        <f t="shared" si="21"/>
        <v>0</v>
      </c>
      <c r="AK41">
        <f t="shared" si="21"/>
        <v>3</v>
      </c>
    </row>
    <row r="42" spans="1:37">
      <c r="A42" s="9">
        <v>40</v>
      </c>
      <c r="B42">
        <f t="shared" si="14"/>
        <v>40</v>
      </c>
      <c r="C42">
        <f t="shared" si="15"/>
        <v>1</v>
      </c>
      <c r="D42">
        <f t="shared" si="15"/>
        <v>0</v>
      </c>
      <c r="E42">
        <f t="shared" si="15"/>
        <v>0</v>
      </c>
      <c r="F42">
        <f t="shared" si="15"/>
        <v>4</v>
      </c>
      <c r="G42">
        <f t="shared" si="15"/>
        <v>5</v>
      </c>
      <c r="H42">
        <f t="shared" si="14"/>
        <v>80</v>
      </c>
      <c r="I42">
        <f t="shared" si="16"/>
        <v>2</v>
      </c>
      <c r="J42">
        <f t="shared" si="16"/>
        <v>0</v>
      </c>
      <c r="K42">
        <f t="shared" si="16"/>
        <v>0</v>
      </c>
      <c r="L42">
        <f t="shared" si="16"/>
        <v>2</v>
      </c>
      <c r="M42">
        <f t="shared" si="16"/>
        <v>3</v>
      </c>
      <c r="N42">
        <f t="shared" si="14"/>
        <v>120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1</v>
      </c>
      <c r="T42">
        <f t="shared" si="18"/>
        <v>160</v>
      </c>
      <c r="U42">
        <f t="shared" si="19"/>
        <v>1</v>
      </c>
      <c r="V42">
        <f t="shared" si="19"/>
        <v>0</v>
      </c>
      <c r="W42">
        <f t="shared" si="19"/>
        <v>0</v>
      </c>
      <c r="X42">
        <f t="shared" si="19"/>
        <v>4</v>
      </c>
      <c r="Y42">
        <f t="shared" si="19"/>
        <v>6</v>
      </c>
      <c r="Z42">
        <f t="shared" si="18"/>
        <v>200</v>
      </c>
      <c r="AA42">
        <f t="shared" si="20"/>
        <v>2</v>
      </c>
      <c r="AB42">
        <f t="shared" si="20"/>
        <v>0</v>
      </c>
      <c r="AC42">
        <f t="shared" si="20"/>
        <v>0</v>
      </c>
      <c r="AD42">
        <f t="shared" si="20"/>
        <v>2</v>
      </c>
      <c r="AE42">
        <f t="shared" si="20"/>
        <v>4</v>
      </c>
      <c r="AF42">
        <f t="shared" si="18"/>
        <v>240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2</v>
      </c>
    </row>
    <row r="43" spans="1:37">
      <c r="A43" s="9">
        <v>41</v>
      </c>
      <c r="B43">
        <f t="shared" si="14"/>
        <v>41</v>
      </c>
      <c r="C43">
        <f t="shared" si="15"/>
        <v>2</v>
      </c>
      <c r="D43">
        <f t="shared" si="15"/>
        <v>1</v>
      </c>
      <c r="E43">
        <f t="shared" si="15"/>
        <v>1</v>
      </c>
      <c r="F43">
        <f t="shared" si="15"/>
        <v>5</v>
      </c>
      <c r="G43">
        <f t="shared" si="15"/>
        <v>6</v>
      </c>
      <c r="H43">
        <f t="shared" si="14"/>
        <v>82</v>
      </c>
      <c r="I43">
        <f t="shared" si="16"/>
        <v>1</v>
      </c>
      <c r="J43">
        <f t="shared" si="16"/>
        <v>2</v>
      </c>
      <c r="K43">
        <f t="shared" si="16"/>
        <v>2</v>
      </c>
      <c r="L43">
        <f t="shared" si="16"/>
        <v>4</v>
      </c>
      <c r="M43">
        <f t="shared" si="16"/>
        <v>5</v>
      </c>
      <c r="N43">
        <f t="shared" si="14"/>
        <v>123</v>
      </c>
      <c r="O43">
        <f t="shared" si="17"/>
        <v>0</v>
      </c>
      <c r="P43">
        <f t="shared" si="17"/>
        <v>3</v>
      </c>
      <c r="Q43">
        <f t="shared" si="17"/>
        <v>3</v>
      </c>
      <c r="R43">
        <f t="shared" si="17"/>
        <v>3</v>
      </c>
      <c r="S43">
        <f t="shared" si="17"/>
        <v>4</v>
      </c>
      <c r="T43">
        <f t="shared" si="18"/>
        <v>164</v>
      </c>
      <c r="U43">
        <f t="shared" si="19"/>
        <v>2</v>
      </c>
      <c r="V43">
        <f t="shared" si="19"/>
        <v>0</v>
      </c>
      <c r="W43">
        <f t="shared" si="19"/>
        <v>4</v>
      </c>
      <c r="X43">
        <f t="shared" si="19"/>
        <v>2</v>
      </c>
      <c r="Y43">
        <f t="shared" si="19"/>
        <v>3</v>
      </c>
      <c r="Z43">
        <f t="shared" si="18"/>
        <v>205</v>
      </c>
      <c r="AA43">
        <f t="shared" si="20"/>
        <v>1</v>
      </c>
      <c r="AB43">
        <f t="shared" si="20"/>
        <v>1</v>
      </c>
      <c r="AC43">
        <f t="shared" si="20"/>
        <v>0</v>
      </c>
      <c r="AD43">
        <f t="shared" si="20"/>
        <v>1</v>
      </c>
      <c r="AE43">
        <f t="shared" si="20"/>
        <v>2</v>
      </c>
      <c r="AF43">
        <f t="shared" si="18"/>
        <v>246</v>
      </c>
      <c r="AG43">
        <f t="shared" si="21"/>
        <v>0</v>
      </c>
      <c r="AH43">
        <f t="shared" si="21"/>
        <v>2</v>
      </c>
      <c r="AI43">
        <f t="shared" si="21"/>
        <v>1</v>
      </c>
      <c r="AJ43">
        <f t="shared" si="21"/>
        <v>0</v>
      </c>
      <c r="AK43">
        <f t="shared" si="21"/>
        <v>1</v>
      </c>
    </row>
    <row r="44" spans="1:37">
      <c r="A44" s="9">
        <v>42</v>
      </c>
      <c r="B44">
        <f t="shared" si="14"/>
        <v>42</v>
      </c>
      <c r="C44">
        <f t="shared" si="15"/>
        <v>0</v>
      </c>
      <c r="D44">
        <f t="shared" si="15"/>
        <v>2</v>
      </c>
      <c r="E44">
        <f t="shared" si="15"/>
        <v>2</v>
      </c>
      <c r="F44">
        <f t="shared" si="15"/>
        <v>0</v>
      </c>
      <c r="G44">
        <f t="shared" si="15"/>
        <v>0</v>
      </c>
      <c r="H44">
        <f t="shared" si="14"/>
        <v>84</v>
      </c>
      <c r="I44">
        <f t="shared" si="16"/>
        <v>0</v>
      </c>
      <c r="J44">
        <f t="shared" si="16"/>
        <v>0</v>
      </c>
      <c r="K44">
        <f t="shared" si="16"/>
        <v>4</v>
      </c>
      <c r="L44">
        <f t="shared" si="16"/>
        <v>0</v>
      </c>
      <c r="M44">
        <f t="shared" si="16"/>
        <v>0</v>
      </c>
      <c r="N44">
        <f t="shared" si="14"/>
        <v>126</v>
      </c>
      <c r="O44">
        <f t="shared" si="17"/>
        <v>0</v>
      </c>
      <c r="P44">
        <f t="shared" si="17"/>
        <v>2</v>
      </c>
      <c r="Q44">
        <f t="shared" si="17"/>
        <v>1</v>
      </c>
      <c r="R44">
        <f t="shared" si="17"/>
        <v>0</v>
      </c>
      <c r="S44">
        <f t="shared" si="17"/>
        <v>0</v>
      </c>
      <c r="T44">
        <f t="shared" si="18"/>
        <v>168</v>
      </c>
      <c r="U44">
        <f t="shared" si="19"/>
        <v>0</v>
      </c>
      <c r="V44">
        <f t="shared" si="19"/>
        <v>0</v>
      </c>
      <c r="W44">
        <f t="shared" si="19"/>
        <v>3</v>
      </c>
      <c r="X44">
        <f t="shared" si="19"/>
        <v>0</v>
      </c>
      <c r="Y44">
        <f t="shared" si="19"/>
        <v>0</v>
      </c>
      <c r="Z44">
        <f t="shared" si="18"/>
        <v>210</v>
      </c>
      <c r="AA44">
        <f t="shared" si="20"/>
        <v>0</v>
      </c>
      <c r="AB44">
        <f t="shared" si="20"/>
        <v>2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18"/>
        <v>252</v>
      </c>
      <c r="AG44">
        <f t="shared" si="21"/>
        <v>0</v>
      </c>
      <c r="AH44">
        <f t="shared" si="21"/>
        <v>0</v>
      </c>
      <c r="AI44">
        <f t="shared" si="21"/>
        <v>2</v>
      </c>
      <c r="AJ44">
        <f t="shared" si="21"/>
        <v>0</v>
      </c>
      <c r="AK44">
        <f t="shared" si="21"/>
        <v>0</v>
      </c>
    </row>
  </sheetData>
  <conditionalFormatting sqref="C3:G44">
    <cfRule type="iconSet" priority="11">
      <iconSet reverse="1">
        <cfvo type="percent" val="0"/>
        <cfvo type="num" val="0.5"/>
        <cfvo type="num" val="1"/>
      </iconSet>
    </cfRule>
  </conditionalFormatting>
  <conditionalFormatting sqref="I3:K44">
    <cfRule type="iconSet" priority="10">
      <iconSet reverse="1">
        <cfvo type="percent" val="0"/>
        <cfvo type="num" val="0.5"/>
        <cfvo type="num" val="1"/>
      </iconSet>
    </cfRule>
  </conditionalFormatting>
  <conditionalFormatting sqref="O3:Q44">
    <cfRule type="iconSet" priority="9">
      <iconSet reverse="1">
        <cfvo type="percent" val="0"/>
        <cfvo type="num" val="0.5"/>
        <cfvo type="num" val="1"/>
      </iconSet>
    </cfRule>
  </conditionalFormatting>
  <conditionalFormatting sqref="U3:W44">
    <cfRule type="iconSet" priority="8">
      <iconSet reverse="1">
        <cfvo type="percent" val="0"/>
        <cfvo type="num" val="0.5"/>
        <cfvo type="num" val="1"/>
      </iconSet>
    </cfRule>
  </conditionalFormatting>
  <conditionalFormatting sqref="AA3:AC44">
    <cfRule type="iconSet" priority="7">
      <iconSet reverse="1">
        <cfvo type="percent" val="0"/>
        <cfvo type="num" val="0.5"/>
        <cfvo type="num" val="1"/>
      </iconSet>
    </cfRule>
  </conditionalFormatting>
  <conditionalFormatting sqref="AG3:AI44">
    <cfRule type="iconSet" priority="6">
      <iconSet reverse="1">
        <cfvo type="percent" val="0"/>
        <cfvo type="num" val="0.5"/>
        <cfvo type="num" val="1"/>
      </iconSet>
    </cfRule>
  </conditionalFormatting>
  <conditionalFormatting sqref="L3:M44">
    <cfRule type="iconSet" priority="5">
      <iconSet reverse="1">
        <cfvo type="percent" val="0"/>
        <cfvo type="num" val="0.5"/>
        <cfvo type="num" val="1"/>
      </iconSet>
    </cfRule>
  </conditionalFormatting>
  <conditionalFormatting sqref="R3:S44">
    <cfRule type="iconSet" priority="4">
      <iconSet reverse="1">
        <cfvo type="percent" val="0"/>
        <cfvo type="num" val="0.5"/>
        <cfvo type="num" val="1"/>
      </iconSet>
    </cfRule>
  </conditionalFormatting>
  <conditionalFormatting sqref="X3:Y44">
    <cfRule type="iconSet" priority="3">
      <iconSet reverse="1">
        <cfvo type="percent" val="0"/>
        <cfvo type="num" val="0.5"/>
        <cfvo type="num" val="1"/>
      </iconSet>
    </cfRule>
  </conditionalFormatting>
  <conditionalFormatting sqref="AD3:AE44">
    <cfRule type="iconSet" priority="2">
      <iconSet reverse="1">
        <cfvo type="percent" val="0"/>
        <cfvo type="num" val="0.5"/>
        <cfvo type="num" val="1"/>
      </iconSet>
    </cfRule>
  </conditionalFormatting>
  <conditionalFormatting sqref="AJ3:AK44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50" sqref="E50"/>
    </sheetView>
  </sheetViews>
  <sheetFormatPr baseColWidth="10" defaultRowHeight="15"/>
  <sheetData>
    <row r="1" spans="1:10">
      <c r="A1">
        <v>3</v>
      </c>
      <c r="B1" t="s">
        <v>107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>
      <c r="A2">
        <v>3</v>
      </c>
      <c r="B2" t="s">
        <v>110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>
      <c r="A3">
        <v>4</v>
      </c>
      <c r="B3" t="s">
        <v>120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>
      <c r="A4">
        <v>4</v>
      </c>
      <c r="B4" t="s">
        <v>117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>
      <c r="A5">
        <v>4</v>
      </c>
      <c r="B5" t="s">
        <v>118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>
      <c r="A6">
        <v>3</v>
      </c>
      <c r="B6" t="s">
        <v>103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>
      <c r="A7">
        <v>5</v>
      </c>
      <c r="B7" t="s">
        <v>115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>
      <c r="A8">
        <v>5</v>
      </c>
      <c r="B8" t="s">
        <v>111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>
      <c r="A9">
        <v>4</v>
      </c>
      <c r="B9" t="s">
        <v>124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>
      <c r="A10">
        <v>5</v>
      </c>
      <c r="B10" t="s">
        <v>108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>
      <c r="A11">
        <v>5</v>
      </c>
      <c r="B11" t="s">
        <v>112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>
      <c r="A12">
        <v>4</v>
      </c>
      <c r="B12" t="s">
        <v>109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>
      <c r="A13">
        <v>5</v>
      </c>
      <c r="B13" t="s">
        <v>130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>
      <c r="A14">
        <v>5</v>
      </c>
      <c r="B14" t="s">
        <v>113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>
      <c r="A15">
        <v>5</v>
      </c>
      <c r="B15" t="s">
        <v>119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>
      <c r="A16">
        <v>4</v>
      </c>
      <c r="B16" t="s">
        <v>104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>
      <c r="A17">
        <v>5</v>
      </c>
      <c r="B17" t="s">
        <v>102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>
      <c r="A18">
        <v>5</v>
      </c>
      <c r="B18" t="s">
        <v>114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>
      <c r="A20">
        <v>3</v>
      </c>
      <c r="B20" t="s">
        <v>116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xmlns:xlrd2="http://schemas.microsoft.com/office/spreadsheetml/2017/richdata2" ref="A1:J20">
    <sortCondition descending="1" ref="J1:J20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8659-7C54-475B-A61E-BCAA5571C1D3}">
  <dimension ref="A1:M14"/>
  <sheetViews>
    <sheetView tabSelected="1" workbookViewId="0">
      <selection activeCell="L19" sqref="L19"/>
    </sheetView>
  </sheetViews>
  <sheetFormatPr baseColWidth="10" defaultRowHeight="15"/>
  <cols>
    <col min="2" max="2" width="9.7109375" customWidth="1"/>
    <col min="3" max="3" width="7.5703125" bestFit="1" customWidth="1"/>
    <col min="4" max="4" width="14" bestFit="1" customWidth="1"/>
    <col min="5" max="5" width="15.42578125" bestFit="1" customWidth="1"/>
    <col min="6" max="6" width="3.28515625" bestFit="1" customWidth="1"/>
    <col min="7" max="7" width="9" bestFit="1" customWidth="1"/>
    <col min="8" max="8" width="15.28515625" bestFit="1" customWidth="1"/>
    <col min="9" max="9" width="16.7109375" bestFit="1" customWidth="1"/>
    <col min="10" max="10" width="3.28515625" customWidth="1"/>
    <col min="11" max="11" width="18.5703125" bestFit="1" customWidth="1"/>
    <col min="12" max="12" width="20" bestFit="1" customWidth="1"/>
  </cols>
  <sheetData>
    <row r="1" spans="1:13" ht="15" customHeight="1" thickBot="1">
      <c r="A1" s="3"/>
      <c r="B1" s="3"/>
      <c r="C1" s="36" t="s">
        <v>203</v>
      </c>
      <c r="D1" s="37"/>
      <c r="E1" s="38"/>
      <c r="F1" s="43"/>
      <c r="G1" s="36" t="s">
        <v>204</v>
      </c>
      <c r="H1" s="37"/>
      <c r="I1" s="38"/>
      <c r="J1" s="43"/>
      <c r="K1" s="36" t="s">
        <v>183</v>
      </c>
      <c r="L1" s="38"/>
    </row>
    <row r="2" spans="1:13" ht="15.75" thickTop="1">
      <c r="A2" s="35" t="s">
        <v>154</v>
      </c>
      <c r="B2" s="3" t="s">
        <v>210</v>
      </c>
      <c r="C2" s="35" t="s">
        <v>205</v>
      </c>
      <c r="D2" s="35" t="s">
        <v>212</v>
      </c>
      <c r="E2" s="35" t="s">
        <v>213</v>
      </c>
      <c r="F2" s="3" t="s">
        <v>211</v>
      </c>
      <c r="G2" s="35" t="s">
        <v>206</v>
      </c>
      <c r="H2" s="35" t="s">
        <v>215</v>
      </c>
      <c r="I2" s="35" t="s">
        <v>214</v>
      </c>
      <c r="J2" t="s">
        <v>216</v>
      </c>
      <c r="K2" t="s">
        <v>218</v>
      </c>
      <c r="L2" t="s">
        <v>217</v>
      </c>
    </row>
    <row r="3" spans="1:13">
      <c r="A3" s="3" t="s">
        <v>220</v>
      </c>
      <c r="B3" s="3"/>
      <c r="C3" s="39">
        <v>151</v>
      </c>
      <c r="D3" s="39">
        <v>10</v>
      </c>
      <c r="E3" s="39">
        <v>4</v>
      </c>
      <c r="F3" s="3"/>
      <c r="G3" s="39">
        <v>10</v>
      </c>
      <c r="H3" s="39">
        <v>8</v>
      </c>
      <c r="I3" s="39">
        <v>4</v>
      </c>
      <c r="J3" s="3"/>
      <c r="K3" s="3">
        <f>Tabelle2[[#This Row],[Klassisch (Z)]]*Tabelle2[[#This Row],[Klassisch (CR)]]</f>
        <v>80</v>
      </c>
      <c r="L3" s="3">
        <f>Tabelle2[[#This Row],[Geclustert (Z)]]*Tabelle2[[#This Row],[Geclustert (CR)]]</f>
        <v>16</v>
      </c>
      <c r="M3" s="3"/>
    </row>
    <row r="4" spans="1:13">
      <c r="A4" s="3" t="s">
        <v>219</v>
      </c>
      <c r="B4" s="3"/>
      <c r="C4" s="39">
        <v>150</v>
      </c>
      <c r="D4" s="39">
        <v>12</v>
      </c>
      <c r="E4" s="39">
        <v>4</v>
      </c>
      <c r="F4" s="3"/>
      <c r="G4" s="40">
        <v>8</v>
      </c>
      <c r="H4" s="40">
        <v>7</v>
      </c>
      <c r="I4" s="40">
        <v>3</v>
      </c>
      <c r="J4" s="3"/>
      <c r="K4" s="3">
        <f>Tabelle2[[#This Row],[Klassisch (Z)]]*Tabelle2[[#This Row],[Klassisch (CR)]]</f>
        <v>84</v>
      </c>
      <c r="L4" s="3">
        <f>Tabelle2[[#This Row],[Geclustert (Z)]]*Tabelle2[[#This Row],[Geclustert (CR)]]</f>
        <v>12</v>
      </c>
      <c r="M4" s="3"/>
    </row>
    <row r="5" spans="1:13">
      <c r="A5" s="3" t="s">
        <v>222</v>
      </c>
      <c r="B5" s="3"/>
      <c r="C5" s="40">
        <v>153</v>
      </c>
      <c r="D5" s="40">
        <v>8</v>
      </c>
      <c r="E5" s="40">
        <v>3</v>
      </c>
      <c r="F5" s="3"/>
      <c r="G5" s="40">
        <v>8</v>
      </c>
      <c r="H5" s="40">
        <v>11</v>
      </c>
      <c r="I5" s="40">
        <v>3</v>
      </c>
      <c r="J5" s="3"/>
      <c r="K5" s="3">
        <f>Tabelle2[[#This Row],[Klassisch (Z)]]*Tabelle2[[#This Row],[Klassisch (CR)]]</f>
        <v>88</v>
      </c>
      <c r="L5" s="3">
        <f>Tabelle2[[#This Row],[Geclustert (Z)]]*Tabelle2[[#This Row],[Geclustert (CR)]]</f>
        <v>9</v>
      </c>
      <c r="M5" s="3"/>
    </row>
    <row r="6" spans="1:13">
      <c r="A6" s="3" t="s">
        <v>223</v>
      </c>
      <c r="B6" s="3"/>
      <c r="C6" s="40">
        <v>155</v>
      </c>
      <c r="D6" s="40">
        <v>6</v>
      </c>
      <c r="E6" s="40">
        <v>3</v>
      </c>
      <c r="F6" s="3"/>
      <c r="G6" s="40">
        <v>9</v>
      </c>
      <c r="H6" s="40">
        <v>10</v>
      </c>
      <c r="I6" s="40">
        <v>3</v>
      </c>
      <c r="J6" s="3"/>
      <c r="K6" s="3">
        <f>Tabelle2[[#This Row],[Klassisch (Z)]]*Tabelle2[[#This Row],[Klassisch (CR)]]</f>
        <v>60</v>
      </c>
      <c r="L6" s="3">
        <f>Tabelle2[[#This Row],[Geclustert (Z)]]*Tabelle2[[#This Row],[Geclustert (CR)]]</f>
        <v>9</v>
      </c>
      <c r="M6" s="3"/>
    </row>
    <row r="7" spans="1:13">
      <c r="A7" s="3" t="s">
        <v>221</v>
      </c>
      <c r="B7" s="3"/>
      <c r="C7" s="39">
        <v>151</v>
      </c>
      <c r="D7" s="39">
        <v>9</v>
      </c>
      <c r="E7" s="39">
        <v>4</v>
      </c>
      <c r="F7" s="3"/>
      <c r="G7" s="41">
        <v>7</v>
      </c>
      <c r="H7" s="41">
        <v>9</v>
      </c>
      <c r="I7" s="41">
        <v>2</v>
      </c>
      <c r="J7" s="3"/>
      <c r="K7" s="3">
        <f>Tabelle2[[#This Row],[Klassisch (Z)]]*Tabelle2[[#This Row],[Klassisch (CR)]]</f>
        <v>81</v>
      </c>
      <c r="L7" s="3">
        <f>Tabelle2[[#This Row],[Geclustert (Z)]]*Tabelle2[[#This Row],[Geclustert (CR)]]</f>
        <v>8</v>
      </c>
      <c r="M7" s="3"/>
    </row>
    <row r="8" spans="1:13">
      <c r="A8" s="3" t="s">
        <v>226</v>
      </c>
      <c r="B8" s="3"/>
      <c r="C8" s="41">
        <v>156</v>
      </c>
      <c r="D8" s="41">
        <v>4</v>
      </c>
      <c r="E8" s="41">
        <v>2</v>
      </c>
      <c r="F8" s="3"/>
      <c r="G8" s="39">
        <v>15</v>
      </c>
      <c r="H8" s="39">
        <v>12</v>
      </c>
      <c r="I8" s="39">
        <v>4</v>
      </c>
      <c r="J8" s="3"/>
      <c r="K8" s="3">
        <f>Tabelle2[[#This Row],[Klassisch (Z)]]*Tabelle2[[#This Row],[Klassisch (CR)]]</f>
        <v>48</v>
      </c>
      <c r="L8" s="3">
        <f>Tabelle2[[#This Row],[Geclustert (Z)]]*Tabelle2[[#This Row],[Geclustert (CR)]]</f>
        <v>8</v>
      </c>
      <c r="M8" s="3"/>
    </row>
    <row r="9" spans="1:13">
      <c r="A9" s="3" t="s">
        <v>224</v>
      </c>
      <c r="B9" s="3"/>
      <c r="C9" s="41">
        <v>159</v>
      </c>
      <c r="D9" s="41">
        <v>2</v>
      </c>
      <c r="E9" s="41">
        <v>2</v>
      </c>
      <c r="F9" s="3"/>
      <c r="G9" s="39">
        <v>10</v>
      </c>
      <c r="H9" s="39">
        <v>9</v>
      </c>
      <c r="I9" s="39">
        <v>4</v>
      </c>
      <c r="J9" s="3"/>
      <c r="K9" s="3">
        <f>Tabelle2[[#This Row],[Klassisch (Z)]]*Tabelle2[[#This Row],[Klassisch (CR)]]</f>
        <v>18</v>
      </c>
      <c r="L9" s="3">
        <f>Tabelle2[[#This Row],[Geclustert (Z)]]*Tabelle2[[#This Row],[Geclustert (CR)]]</f>
        <v>8</v>
      </c>
      <c r="M9" s="3"/>
    </row>
    <row r="10" spans="1:13">
      <c r="A10" s="3" t="s">
        <v>225</v>
      </c>
      <c r="B10" s="3"/>
      <c r="C10" s="41">
        <v>156</v>
      </c>
      <c r="D10" s="41">
        <v>3</v>
      </c>
      <c r="E10" s="41">
        <v>2</v>
      </c>
      <c r="F10" s="3"/>
      <c r="G10" s="41">
        <v>6</v>
      </c>
      <c r="H10" s="41">
        <v>6</v>
      </c>
      <c r="I10" s="41">
        <v>2</v>
      </c>
      <c r="J10" s="3"/>
      <c r="K10" s="3">
        <f>Tabelle2[[#This Row],[Klassisch (Z)]]*Tabelle2[[#This Row],[Klassisch (CR)]]</f>
        <v>18</v>
      </c>
      <c r="L10" s="3">
        <f>Tabelle2[[#This Row],[Geclustert (Z)]]*Tabelle2[[#This Row],[Geclustert (CR)]]</f>
        <v>4</v>
      </c>
      <c r="M10" s="3"/>
    </row>
    <row r="11" spans="1:13">
      <c r="A11" s="3" t="s">
        <v>227</v>
      </c>
      <c r="B11" s="3"/>
      <c r="C11" s="40">
        <v>155</v>
      </c>
      <c r="D11" s="40">
        <v>5</v>
      </c>
      <c r="E11" s="40">
        <v>3</v>
      </c>
      <c r="F11" s="3"/>
      <c r="G11" s="42">
        <v>5</v>
      </c>
      <c r="H11" s="42">
        <v>5</v>
      </c>
      <c r="I11" s="42">
        <v>1</v>
      </c>
      <c r="J11" s="3"/>
      <c r="K11" s="3">
        <f>Tabelle2[[#This Row],[Klassisch (Z)]]*Tabelle2[[#This Row],[Klassisch (CR)]]</f>
        <v>25</v>
      </c>
      <c r="L11" s="3">
        <f>Tabelle2[[#This Row],[Geclustert (Z)]]*Tabelle2[[#This Row],[Geclustert (CR)]]</f>
        <v>3</v>
      </c>
      <c r="M11" s="3"/>
    </row>
    <row r="12" spans="1:13">
      <c r="A12" s="3" t="s">
        <v>209</v>
      </c>
      <c r="B12" s="3"/>
      <c r="C12" s="42">
        <v>164</v>
      </c>
      <c r="D12" s="42">
        <v>0</v>
      </c>
      <c r="E12" s="42">
        <v>1</v>
      </c>
      <c r="F12" s="3"/>
      <c r="G12" s="41">
        <v>7</v>
      </c>
      <c r="H12" s="41">
        <v>7</v>
      </c>
      <c r="I12" s="41">
        <v>2</v>
      </c>
      <c r="J12" s="3"/>
      <c r="K12" s="3">
        <f>Tabelle2[[#This Row],[Klassisch (Z)]]*Tabelle2[[#This Row],[Klassisch (CR)]]</f>
        <v>0</v>
      </c>
      <c r="L12" s="3">
        <f>Tabelle2[[#This Row],[Geclustert (Z)]]*Tabelle2[[#This Row],[Geclustert (CR)]]</f>
        <v>2</v>
      </c>
      <c r="M12" s="3"/>
    </row>
    <row r="13" spans="1:13">
      <c r="A13" s="3" t="s">
        <v>207</v>
      </c>
      <c r="B13" s="3"/>
      <c r="C13" s="42">
        <v>161</v>
      </c>
      <c r="D13" s="42">
        <v>1</v>
      </c>
      <c r="E13" s="42">
        <v>1</v>
      </c>
      <c r="F13" s="3"/>
      <c r="G13" s="42">
        <v>3</v>
      </c>
      <c r="H13" s="42">
        <v>3</v>
      </c>
      <c r="I13" s="42">
        <v>1</v>
      </c>
      <c r="J13" s="3"/>
      <c r="K13" s="3">
        <f>Tabelle2[[#This Row],[Klassisch (Z)]]*Tabelle2[[#This Row],[Klassisch (CR)]]</f>
        <v>3</v>
      </c>
      <c r="L13" s="3">
        <f>Tabelle2[[#This Row],[Geclustert (Z)]]*Tabelle2[[#This Row],[Geclustert (CR)]]</f>
        <v>1</v>
      </c>
      <c r="M13" s="3"/>
    </row>
    <row r="14" spans="1:13">
      <c r="A14" s="3" t="s">
        <v>208</v>
      </c>
      <c r="B14" s="3"/>
      <c r="C14" s="42">
        <v>163</v>
      </c>
      <c r="D14" s="42">
        <v>0</v>
      </c>
      <c r="E14" s="42">
        <v>1</v>
      </c>
      <c r="F14" s="3"/>
      <c r="G14" s="42">
        <v>5</v>
      </c>
      <c r="H14" s="42">
        <v>5</v>
      </c>
      <c r="I14" s="42">
        <v>1</v>
      </c>
      <c r="J14" s="3"/>
      <c r="K14" s="3">
        <f>Tabelle2[[#This Row],[Klassisch (Z)]]*Tabelle2[[#This Row],[Klassisch (CR)]]</f>
        <v>0</v>
      </c>
      <c r="L14" s="3">
        <f>Tabelle2[[#This Row],[Geclustert (Z)]]*Tabelle2[[#This Row],[Geclustert (CR)]]</f>
        <v>1</v>
      </c>
      <c r="M14" s="3"/>
    </row>
  </sheetData>
  <mergeCells count="3">
    <mergeCell ref="C1:E1"/>
    <mergeCell ref="G1:I1"/>
    <mergeCell ref="K1:L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Teilnehmer</vt:lpstr>
      <vt:lpstr>Strecken</vt:lpstr>
      <vt:lpstr>Rennanzahl</vt:lpstr>
      <vt:lpstr>Tabelle1</vt:lpstr>
      <vt:lpstr>Clustering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Verkin Julian</cp:lastModifiedBy>
  <dcterms:created xsi:type="dcterms:W3CDTF">2016-11-10T09:13:04Z</dcterms:created>
  <dcterms:modified xsi:type="dcterms:W3CDTF">2022-09-06T13:55:43Z</dcterms:modified>
</cp:coreProperties>
</file>