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10CFBAE0-0426-47F8-8B71-A22C0DCD1898}" xr6:coauthVersionLast="47" xr6:coauthVersionMax="47" xr10:uidLastSave="{00000000-0000-0000-0000-000000000000}"/>
  <bookViews>
    <workbookView xWindow="12900" yWindow="0" windowWidth="25800" windowHeight="21000" activeTab="2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7" i="2" l="1"/>
  <c r="L117" i="2"/>
  <c r="J116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F2" i="2"/>
  <c r="F18" i="2"/>
  <c r="F39" i="2"/>
  <c r="F60" i="2"/>
  <c r="F81" i="2"/>
  <c r="F107" i="2"/>
  <c r="I74" i="1" l="1"/>
  <c r="H74" i="1"/>
  <c r="G74" i="1"/>
  <c r="I75" i="1"/>
  <c r="I73" i="1"/>
  <c r="I72" i="1"/>
  <c r="I71" i="1"/>
  <c r="J113" i="2"/>
  <c r="J112" i="2"/>
  <c r="J111" i="2"/>
  <c r="J110" i="2"/>
  <c r="J109" i="2"/>
  <c r="J118" i="2"/>
  <c r="J115" i="2"/>
  <c r="J114" i="2"/>
  <c r="J123" i="2"/>
  <c r="J122" i="2"/>
  <c r="J121" i="2"/>
  <c r="J120" i="2"/>
  <c r="J119" i="2"/>
  <c r="J128" i="2"/>
  <c r="J127" i="2"/>
  <c r="J126" i="2"/>
  <c r="J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J288" i="5" s="1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4" i="5" l="1"/>
  <c r="J287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L60" i="2" s="1"/>
  <c r="K81" i="2" a="1"/>
  <c r="K81" i="2" s="1"/>
  <c r="L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L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L18" i="2" s="1"/>
  <c r="K2" i="2" a="1"/>
  <c r="K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24" i="2"/>
  <c r="J129" i="2"/>
  <c r="J130" i="2"/>
  <c r="J131" i="2"/>
  <c r="J132" i="2"/>
  <c r="J108" i="2"/>
  <c r="D75" i="1"/>
  <c r="E75" i="1"/>
  <c r="F75" i="1"/>
  <c r="G75" i="1"/>
  <c r="H71" i="1"/>
  <c r="H75" i="1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F38" i="4"/>
  <c r="AH38" i="4" s="1"/>
  <c r="AK38" i="4"/>
  <c r="B39" i="4"/>
  <c r="D39" i="4" s="1"/>
  <c r="H39" i="4"/>
  <c r="J39" i="4" s="1"/>
  <c r="N39" i="4"/>
  <c r="R39" i="4" s="1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R41" i="4"/>
  <c r="T41" i="4"/>
  <c r="V41" i="4" s="1"/>
  <c r="Z41" i="4"/>
  <c r="AA41" i="4" s="1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AD41" i="4" l="1"/>
  <c r="AG38" i="4"/>
  <c r="AB38" i="4"/>
  <c r="Q41" i="4"/>
  <c r="S33" i="4"/>
  <c r="R33" i="4"/>
  <c r="Q39" i="4"/>
  <c r="Q33" i="4"/>
  <c r="O39" i="4"/>
  <c r="P33" i="4"/>
  <c r="U43" i="4"/>
  <c r="P44" i="4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F71" i="1" l="1"/>
  <c r="H72" i="1"/>
  <c r="H73" i="1"/>
  <c r="G72" i="1"/>
  <c r="G73" i="1"/>
  <c r="D71" i="1" l="1"/>
  <c r="E71" i="1"/>
  <c r="G71" i="1"/>
  <c r="J18" i="2" l="1"/>
  <c r="J2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<sst xmlns="http://schemas.openxmlformats.org/spreadsheetml/2006/main" count="1142" uniqueCount="555">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</sst>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2" xfId="2"/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71" totalsRowCount="1">
  <autoFilter ref="A1:I70" xr:uid="{00000000-0009-0000-0100-000001000000}">
    <filterColumn colId="1">
      <filters blank="1">
        <filter val="wenig Spiele"/>
      </filters>
    </filterColumn>
  </autoFilter>
  <sortState xmlns:xlrd2="http://schemas.microsoft.com/office/spreadsheetml/2017/richdata2" ref="A2:H70">
    <sortCondition ref="A1:A70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40" totalsRowDxfId="39">
      <calculatedColumnFormula>COUNTIF(Tabelle1[[#This Row],[CCC1]:[CCC6]],"x")</calculatedColumnFormula>
    </tableColumn>
    <tableColumn id="2" xr3:uid="{00000000-0010-0000-0000-000002000000}" name="CCC1" totalsRowFunction="custom" dataDxfId="38">
      <totalsRowFormula>COUNTIF(Tabelle1[CCC1],$C71)</totalsRowFormula>
    </tableColumn>
    <tableColumn id="3" xr3:uid="{00000000-0010-0000-0000-000003000000}" name="CCC2" totalsRowFunction="custom" dataDxfId="37">
      <totalsRowFormula>COUNTIF(Tabelle1[CCC2],$C71)</totalsRowFormula>
    </tableColumn>
    <tableColumn id="4" xr3:uid="{00000000-0010-0000-0000-000004000000}" name="CCC3" totalsRowFunction="custom" dataDxfId="36">
      <totalsRowFormula>COUNTIF(Tabelle1[CCC3],$C71)</totalsRowFormula>
    </tableColumn>
    <tableColumn id="5" xr3:uid="{00000000-0010-0000-0000-000005000000}" name="CCC4" totalsRowFunction="custom" dataDxfId="35">
      <totalsRowFormula>COUNTIF(Tabelle1[CCC4],$C71)</totalsRowFormula>
    </tableColumn>
    <tableColumn id="6" xr3:uid="{00000000-0010-0000-0000-000006000000}" name="CCC5" totalsRowFunction="custom" dataDxfId="34">
      <totalsRowFormula>COUNTIF(Tabelle1[CCC5],$C71)</totalsRowFormula>
    </tableColumn>
    <tableColumn id="9" xr3:uid="{3FABA211-0AC0-4F1B-8717-B000245148A5}" name="CCC6" totalsRowFunction="custom" dataDxfId="33">
      <totalsRowFormula>COUNTIF(Tabelle1[CCC6],$C71)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32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1"/>
    <tableColumn id="3" xr3:uid="{00000000-0010-0000-0100-000003000000}" name="Spieler" dataDxfId="30"/>
    <tableColumn id="14" xr3:uid="{75A7E177-63ED-4EFA-93B1-DE89C665DE76}" name="Max Spieler" dataDxfId="29"/>
    <tableColumn id="13" xr3:uid="{46DD40C5-F863-41A3-82F9-4E621D4A2334}" name="Map ID" dataDxfId="28"/>
    <tableColumn id="4" xr3:uid="{00000000-0010-0000-0100-000004000000}" name="Map Name" dataDxfId="27" dataCellStyle="Link"/>
    <tableColumn id="5" xr3:uid="{00000000-0010-0000-0100-000005000000}" name="ZZZ" dataDxfId="26"/>
    <tableColumn id="6" xr3:uid="{00000000-0010-0000-0100-000006000000}" name="CPs" dataDxfId="25"/>
    <tableColumn id="7" xr3:uid="{00000000-0010-0000-0100-000007000000}" name="Richtung" dataDxfId="24"/>
    <tableColumn id="8" xr3:uid="{00000000-0010-0000-0100-000008000000}" name="Rennen" dataDxfId="23"/>
    <tableColumn id="11" xr3:uid="{00000000-0010-0000-0100-00000B000000}" name="Züge p.S." dataDxfId="22"/>
    <tableColumn id="12" xr3:uid="{00000000-0010-0000-0100-00000C000000}" name="Züge Ges." dataDxfId="21">
      <calculatedColumnFormula>Tabelle3[[#This Row],[Spieler]]*Tabelle3[[#This Row],[Züge p.S.]]*1.2</calculatedColumnFormula>
    </tableColumn>
    <tableColumn id="10" xr3:uid="{00000000-0010-0000-0100-00000A000000}" name="Rating" dataDxfId="20"/>
    <tableColumn id="9" xr3:uid="{00000000-0010-0000-0100-000009000000}" name="Kommenta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7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3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2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1" totalsRow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6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5"/>
    <tableColumn id="2" xr3:uid="{183E08E8-D5AA-4DF3-942F-C23480690953}" name=" " dataDxfId="14"/>
    <tableColumn id="3" xr3:uid="{37A147A2-6A27-443D-8799-F71527EF7750}" name="Züge" dataDxfId="13"/>
    <tableColumn id="4" xr3:uid="{31696DC1-5E37-430E-8871-0BCFCD170B2E}" name="Klassisch (Z)" dataDxfId="12"/>
    <tableColumn id="5" xr3:uid="{BC263A88-D39F-446D-BF5C-F85521658DA8}" name="Geclustert (Z)" dataDxfId="11"/>
    <tableColumn id="6" xr3:uid="{093A8095-9008-4D88-88F6-250A19675DD8}" name="  " dataDxfId="10"/>
    <tableColumn id="7" xr3:uid="{879335B0-290D-43FA-A6FE-E6B6F53D9440}" name="Crashs" dataDxfId="9"/>
    <tableColumn id="8" xr3:uid="{78D21676-2217-4EF4-A197-F19C7A84C471}" name="Klassisch (CR)" dataDxfId="8"/>
    <tableColumn id="9" xr3:uid="{BB0FE7C7-52D6-4A76-8688-1B73AD062B37}" name="Geclustert (CR)" dataDxfId="7"/>
    <tableColumn id="10" xr3:uid="{2E578574-BF4A-4EFE-BF15-F379C953D82E}" name="   " dataDxfId="6"/>
    <tableColumn id="11" xr3:uid="{D08C11A1-CC23-4F54-8A65-A4D420BAED58}" name="Gesamt Klassisch" dataDxfId="5">
      <calculatedColumnFormula>Tabelle2[[#This Row],[Klassisch (Z)]]*Tabelle2[[#This Row],[Klassisch (CR)]]</calculatedColumnFormula>
    </tableColumn>
    <tableColumn id="12" xr3:uid="{C8F6816D-C153-497A-A2CC-4183AA81D2EF}" name="Gesamt Geclustert" dataDxfId="4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workbookViewId="0">
      <selection activeCell="C4" sqref="C4"/>
    </sheetView>
  </sheetViews>
  <sheetFormatPr baseColWidth="10" defaultRowHeight="15"/>
  <cols>
    <col min="1" max="2" width="16.42578125" customWidth="1"/>
    <col min="3" max="3" width="13.85546875" style="1" bestFit="1" customWidth="1"/>
    <col min="4" max="6" width="7.7109375" bestFit="1" customWidth="1"/>
    <col min="7" max="7" width="8.42578125" bestFit="1" customWidth="1"/>
    <col min="8" max="8" width="7.7109375" bestFit="1" customWidth="1"/>
    <col min="9" max="9" width="14.85546875" customWidth="1"/>
  </cols>
  <sheetData>
    <row r="1" spans="1:9">
      <c r="A1" t="s">
        <v>0</v>
      </c>
      <c r="B1" t="s">
        <v>551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549</v>
      </c>
    </row>
    <row r="3" spans="1:9" hidden="1">
      <c r="A3" t="s">
        <v>37</v>
      </c>
      <c r="B3" t="s">
        <v>550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 t="s">
        <v>549</v>
      </c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550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 t="s">
        <v>549</v>
      </c>
    </row>
    <row r="8" spans="1:9" hidden="1">
      <c r="A8" t="s">
        <v>10</v>
      </c>
      <c r="B8" t="s">
        <v>550</v>
      </c>
      <c r="C8" s="1">
        <f>COUNTIF(Tabelle1[[#This Row],[CCC1]:[CCC6]],"x")</f>
        <v>1</v>
      </c>
      <c r="D8" s="1" t="s">
        <v>45</v>
      </c>
      <c r="E8" s="1"/>
      <c r="F8" s="1"/>
      <c r="G8" s="1"/>
      <c r="H8" s="1"/>
      <c r="I8" s="1"/>
    </row>
    <row r="9" spans="1:9">
      <c r="A9" t="s">
        <v>14</v>
      </c>
      <c r="C9" s="1">
        <f>COUNTIF(Tabelle1[[#This Row],[CCC1]:[CCC6]],"x")</f>
        <v>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549</v>
      </c>
    </row>
    <row r="10" spans="1:9">
      <c r="A10" t="s">
        <v>77</v>
      </c>
      <c r="C10" s="1">
        <f>COUNTIF(Tabelle1[[#This Row],[CCC1]:[CCC6]],"x")</f>
        <v>1</v>
      </c>
      <c r="D10" s="1"/>
      <c r="E10" s="1"/>
      <c r="F10" s="1" t="s">
        <v>45</v>
      </c>
      <c r="G10" s="1"/>
      <c r="H10" s="1"/>
      <c r="I10" s="1" t="s">
        <v>549</v>
      </c>
    </row>
    <row r="11" spans="1:9">
      <c r="A11" t="s">
        <v>82</v>
      </c>
      <c r="C11" s="1">
        <f>COUNTIF(Tabelle1[[#This Row],[CCC1]:[CCC6]],"x")</f>
        <v>2</v>
      </c>
      <c r="D11" s="1"/>
      <c r="E11" s="1"/>
      <c r="F11" s="1"/>
      <c r="G11" s="1" t="s">
        <v>45</v>
      </c>
      <c r="H11" s="1" t="s">
        <v>45</v>
      </c>
      <c r="I11" s="1" t="s">
        <v>549</v>
      </c>
    </row>
    <row r="12" spans="1:9" hidden="1">
      <c r="A12" t="s">
        <v>33</v>
      </c>
      <c r="B12" t="s">
        <v>550</v>
      </c>
      <c r="C12" s="1">
        <f>COUNTIF(Tabelle1[[#This Row],[CCC1]:[CCC6]],"x")</f>
        <v>3</v>
      </c>
      <c r="D12" s="1" t="s">
        <v>45</v>
      </c>
      <c r="E12" s="1" t="s">
        <v>45</v>
      </c>
      <c r="F12" s="1" t="s">
        <v>45</v>
      </c>
      <c r="G12" s="1"/>
      <c r="H12" s="1"/>
      <c r="I12" s="1"/>
    </row>
    <row r="13" spans="1:9">
      <c r="A13" t="s">
        <v>85</v>
      </c>
      <c r="C13" s="1">
        <f>COUNTIF(Tabelle1[[#This Row],[CCC1]:[CCC6]],"x")</f>
        <v>2</v>
      </c>
      <c r="D13" s="1"/>
      <c r="E13" s="1"/>
      <c r="F13" s="1"/>
      <c r="G13" s="1" t="s">
        <v>45</v>
      </c>
      <c r="H13" s="1" t="s">
        <v>45</v>
      </c>
      <c r="I13" s="1" t="s">
        <v>549</v>
      </c>
    </row>
    <row r="14" spans="1:9" hidden="1">
      <c r="A14" t="s">
        <v>54</v>
      </c>
      <c r="B14" t="s">
        <v>550</v>
      </c>
      <c r="C14" s="1">
        <f>COUNTIF(Tabelle1[[#This Row],[CCC1]:[CCC6]],"x")</f>
        <v>1</v>
      </c>
      <c r="D14" s="1"/>
      <c r="E14" s="1"/>
      <c r="F14" s="1" t="s">
        <v>45</v>
      </c>
      <c r="G14" s="1"/>
      <c r="H14" s="1"/>
      <c r="I14" s="1"/>
    </row>
    <row r="15" spans="1:9">
      <c r="A15" t="s">
        <v>44</v>
      </c>
      <c r="C15" s="1">
        <f>COUNTIF(Tabelle1[[#This Row],[CCC1]:[CCC6]],"x")</f>
        <v>2</v>
      </c>
      <c r="D15" s="1" t="s">
        <v>45</v>
      </c>
      <c r="E15" s="1"/>
      <c r="F15" s="1" t="s">
        <v>45</v>
      </c>
      <c r="G15" s="1"/>
      <c r="H15" s="1"/>
      <c r="I15" s="1" t="s">
        <v>93</v>
      </c>
    </row>
    <row r="16" spans="1:9">
      <c r="A16" t="s">
        <v>42</v>
      </c>
      <c r="C16" s="1">
        <f>COUNTIF(Tabelle1[[#This Row],[CCC1]:[CCC6]],"x")</f>
        <v>4</v>
      </c>
      <c r="D16" s="1" t="s">
        <v>45</v>
      </c>
      <c r="E16" s="1"/>
      <c r="F16" s="1" t="s">
        <v>45</v>
      </c>
      <c r="G16" s="1" t="s">
        <v>45</v>
      </c>
      <c r="H16" s="1" t="s">
        <v>45</v>
      </c>
      <c r="I16" s="1" t="s">
        <v>93</v>
      </c>
    </row>
    <row r="17" spans="1:9">
      <c r="A17" t="s">
        <v>91</v>
      </c>
      <c r="C17" s="18">
        <f>COUNTIF(Tabelle1[[#This Row],[CCC1]:[CCC6]],"x")</f>
        <v>1</v>
      </c>
      <c r="D17" s="1"/>
      <c r="E17" s="1"/>
      <c r="F17" s="1"/>
      <c r="G17" s="1" t="s">
        <v>45</v>
      </c>
      <c r="H17" s="1"/>
      <c r="I17" s="1" t="s">
        <v>549</v>
      </c>
    </row>
    <row r="18" spans="1:9">
      <c r="A18" t="s">
        <v>75</v>
      </c>
      <c r="C18" s="1">
        <f>COUNTIF(Tabelle1[[#This Row],[CCC1]:[CCC6]],"x")</f>
        <v>4</v>
      </c>
      <c r="D18" s="1"/>
      <c r="E18" s="1"/>
      <c r="F18" s="1" t="s">
        <v>45</v>
      </c>
      <c r="G18" s="1" t="s">
        <v>45</v>
      </c>
      <c r="H18" s="1" t="s">
        <v>45</v>
      </c>
      <c r="I18" s="1" t="s">
        <v>45</v>
      </c>
    </row>
    <row r="19" spans="1:9">
      <c r="A19" t="s">
        <v>79</v>
      </c>
      <c r="C19" s="1">
        <f>COUNTIF(Tabelle1[[#This Row],[CCC1]:[CCC6]],"x")</f>
        <v>3</v>
      </c>
      <c r="D19" s="1"/>
      <c r="E19" s="1"/>
      <c r="F19" s="1"/>
      <c r="G19" s="1" t="s">
        <v>45</v>
      </c>
      <c r="H19" s="1" t="s">
        <v>45</v>
      </c>
      <c r="I19" s="1" t="s">
        <v>45</v>
      </c>
    </row>
    <row r="20" spans="1:9" hidden="1">
      <c r="A20" t="s">
        <v>21</v>
      </c>
      <c r="B20" t="s">
        <v>550</v>
      </c>
      <c r="C20" s="1">
        <f>COUNTIF(Tabelle1[[#This Row],[CCC1]:[CCC6]],"x")</f>
        <v>2</v>
      </c>
      <c r="D20" s="1" t="s">
        <v>45</v>
      </c>
      <c r="E20" s="1" t="s">
        <v>45</v>
      </c>
      <c r="F20" s="1"/>
      <c r="G20" s="1"/>
      <c r="H20" s="1"/>
      <c r="I20" s="1"/>
    </row>
    <row r="21" spans="1:9">
      <c r="A21" t="s">
        <v>90</v>
      </c>
      <c r="C21" s="18">
        <f>COUNTIF(Tabelle1[[#This Row],[CCC1]:[CCC6]],"x")</f>
        <v>0</v>
      </c>
      <c r="D21" s="1"/>
      <c r="E21" s="1"/>
      <c r="F21" s="1"/>
      <c r="G21" s="1"/>
      <c r="H21" s="1"/>
      <c r="I21" s="1" t="s">
        <v>549</v>
      </c>
    </row>
    <row r="22" spans="1:9">
      <c r="A22" t="s">
        <v>76</v>
      </c>
      <c r="C22" s="1">
        <f>COUNTIF(Tabelle1[[#This Row],[CCC1]:[CCC6]],"x")</f>
        <v>3</v>
      </c>
      <c r="D22" s="1"/>
      <c r="E22" s="1"/>
      <c r="F22" s="1" t="s">
        <v>45</v>
      </c>
      <c r="G22" s="1" t="s">
        <v>45</v>
      </c>
      <c r="H22" s="1" t="s">
        <v>45</v>
      </c>
      <c r="I22" s="1" t="s">
        <v>549</v>
      </c>
    </row>
    <row r="23" spans="1:9">
      <c r="A23" t="s">
        <v>7</v>
      </c>
      <c r="C23" s="1">
        <f>COUNTIF(Tabelle1[[#This Row],[CCC1]:[CCC6]],"x")</f>
        <v>2</v>
      </c>
      <c r="D23" s="1" t="s">
        <v>45</v>
      </c>
      <c r="E23" s="1"/>
      <c r="F23" s="1" t="s">
        <v>45</v>
      </c>
      <c r="G23" s="1"/>
      <c r="H23" s="1"/>
      <c r="I23" s="1" t="s">
        <v>549</v>
      </c>
    </row>
    <row r="24" spans="1:9">
      <c r="A24" t="s">
        <v>83</v>
      </c>
      <c r="C24" s="1">
        <f>COUNTIF(Tabelle1[[#This Row],[CCC1]:[CCC6]],"x")</f>
        <v>1</v>
      </c>
      <c r="D24" s="1"/>
      <c r="E24" s="1"/>
      <c r="F24" s="1"/>
      <c r="G24" s="1"/>
      <c r="H24" s="1" t="s">
        <v>45</v>
      </c>
      <c r="I24" s="1" t="s">
        <v>93</v>
      </c>
    </row>
    <row r="25" spans="1:9">
      <c r="A25" t="s">
        <v>86</v>
      </c>
      <c r="C25" s="1">
        <f>COUNTIF(Tabelle1[[#This Row],[CCC1]:[CCC6]],"x")</f>
        <v>2</v>
      </c>
      <c r="D25" s="1"/>
      <c r="E25" s="1"/>
      <c r="F25" s="1"/>
      <c r="G25" s="1" t="s">
        <v>45</v>
      </c>
      <c r="H25" s="1" t="s">
        <v>45</v>
      </c>
      <c r="I25" s="1" t="s">
        <v>549</v>
      </c>
    </row>
    <row r="26" spans="1:9" hidden="1">
      <c r="A26" t="s">
        <v>46</v>
      </c>
      <c r="B26" t="s">
        <v>550</v>
      </c>
      <c r="C26" s="1">
        <f>COUNTIF(Tabelle1[[#This Row],[CCC1]:[CCC6]],"x")</f>
        <v>1</v>
      </c>
      <c r="D26" s="1"/>
      <c r="E26" s="1" t="s">
        <v>45</v>
      </c>
      <c r="F26" s="1"/>
      <c r="G26" s="1"/>
      <c r="H26" s="1"/>
      <c r="I26" s="1"/>
    </row>
    <row r="27" spans="1:9" hidden="1">
      <c r="A27" t="s">
        <v>29</v>
      </c>
      <c r="B27" t="s">
        <v>550</v>
      </c>
      <c r="C27" s="1">
        <f>COUNTIF(Tabelle1[[#This Row],[CCC1]:[CCC6]],"x")</f>
        <v>1</v>
      </c>
      <c r="D27" s="1" t="s">
        <v>45</v>
      </c>
      <c r="E27" s="1"/>
      <c r="F27" s="1"/>
      <c r="G27" s="1"/>
      <c r="H27" s="1"/>
      <c r="I27" s="1"/>
    </row>
    <row r="28" spans="1:9" hidden="1">
      <c r="A28" t="s">
        <v>8</v>
      </c>
      <c r="B28" t="s">
        <v>550</v>
      </c>
      <c r="C28" s="1">
        <f>COUNTIF(Tabelle1[[#This Row],[CCC1]:[CCC6]],"x")</f>
        <v>1</v>
      </c>
      <c r="D28" s="1" t="s">
        <v>45</v>
      </c>
      <c r="E28" s="1"/>
      <c r="F28" s="1"/>
      <c r="G28" s="1"/>
      <c r="H28" s="1"/>
      <c r="I28" s="1"/>
    </row>
    <row r="29" spans="1:9">
      <c r="A29" t="s">
        <v>47</v>
      </c>
      <c r="C29" s="1">
        <f>COUNTIF(Tabelle1[[#This Row],[CCC1]:[CCC6]],"x")</f>
        <v>4</v>
      </c>
      <c r="D29" s="1"/>
      <c r="E29" s="1" t="s">
        <v>45</v>
      </c>
      <c r="F29" s="1" t="s">
        <v>45</v>
      </c>
      <c r="G29" s="1" t="s">
        <v>45</v>
      </c>
      <c r="H29" s="1" t="s">
        <v>45</v>
      </c>
      <c r="I29" s="1" t="s">
        <v>549</v>
      </c>
    </row>
    <row r="30" spans="1:9">
      <c r="A30" t="s">
        <v>49</v>
      </c>
      <c r="B30" t="s">
        <v>552</v>
      </c>
      <c r="C30" s="1">
        <f>COUNTIF(Tabelle1[[#This Row],[CCC1]:[CCC6]],"x")</f>
        <v>1</v>
      </c>
      <c r="D30" s="1"/>
      <c r="E30" s="1" t="s">
        <v>45</v>
      </c>
      <c r="F30" s="1"/>
      <c r="G30" s="1"/>
      <c r="H30" s="1"/>
      <c r="I30" s="1" t="s">
        <v>549</v>
      </c>
    </row>
    <row r="31" spans="1:9" hidden="1">
      <c r="A31" t="s">
        <v>20</v>
      </c>
      <c r="B31" t="s">
        <v>550</v>
      </c>
      <c r="C31" s="1">
        <f>COUNTIF(Tabelle1[[#This Row],[CCC1]:[CCC6]],"x")</f>
        <v>2</v>
      </c>
      <c r="D31" s="1" t="s">
        <v>45</v>
      </c>
      <c r="E31" s="1" t="s">
        <v>45</v>
      </c>
      <c r="F31" s="1"/>
      <c r="G31" s="1"/>
      <c r="H31" s="1"/>
      <c r="I31" s="1"/>
    </row>
    <row r="32" spans="1:9" hidden="1">
      <c r="A32" t="s">
        <v>36</v>
      </c>
      <c r="B32" t="s">
        <v>550</v>
      </c>
      <c r="C32" s="1">
        <f>COUNTIF(Tabelle1[[#This Row],[CCC1]:[CCC6]],"x")</f>
        <v>2</v>
      </c>
      <c r="D32" s="1" t="s">
        <v>45</v>
      </c>
      <c r="E32" s="1" t="s">
        <v>45</v>
      </c>
      <c r="F32" s="1"/>
      <c r="G32" s="1"/>
      <c r="H32" s="1"/>
      <c r="I32" s="1"/>
    </row>
    <row r="33" spans="1:9">
      <c r="A33" t="s">
        <v>88</v>
      </c>
      <c r="C33" s="1">
        <f>COUNTIF(Tabelle1[[#This Row],[CCC1]:[CCC6]],"x")</f>
        <v>2</v>
      </c>
      <c r="D33" s="1"/>
      <c r="E33" s="1"/>
      <c r="F33" s="1"/>
      <c r="G33" s="1" t="s">
        <v>45</v>
      </c>
      <c r="H33" s="1" t="s">
        <v>45</v>
      </c>
      <c r="I33" s="1" t="s">
        <v>93</v>
      </c>
    </row>
    <row r="34" spans="1:9" hidden="1">
      <c r="A34" t="s">
        <v>81</v>
      </c>
      <c r="B34" t="s">
        <v>550</v>
      </c>
      <c r="C34" s="1">
        <f>COUNTIF(Tabelle1[[#This Row],[CCC1]:[CCC6]],"x")</f>
        <v>2</v>
      </c>
      <c r="D34" s="1"/>
      <c r="E34" s="1"/>
      <c r="F34" s="1"/>
      <c r="G34" s="1" t="s">
        <v>45</v>
      </c>
      <c r="H34" s="1" t="s">
        <v>45</v>
      </c>
      <c r="I34" s="1"/>
    </row>
    <row r="35" spans="1:9">
      <c r="A35" t="s">
        <v>50</v>
      </c>
      <c r="C35" s="1">
        <f>COUNTIF(Tabelle1[[#This Row],[CCC1]:[CCC6]],"x")</f>
        <v>5</v>
      </c>
      <c r="D35" s="1"/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</row>
    <row r="36" spans="1:9" hidden="1">
      <c r="A36" t="s">
        <v>53</v>
      </c>
      <c r="B36" t="s">
        <v>550</v>
      </c>
      <c r="C36" s="1">
        <f>COUNTIF(Tabelle1[[#This Row],[CCC1]:[CCC6]],"x")</f>
        <v>3</v>
      </c>
      <c r="D36" s="1"/>
      <c r="E36" s="1"/>
      <c r="F36" s="1" t="s">
        <v>45</v>
      </c>
      <c r="G36" s="1" t="s">
        <v>45</v>
      </c>
      <c r="H36" s="1" t="s">
        <v>45</v>
      </c>
      <c r="I36" s="1"/>
    </row>
    <row r="37" spans="1:9">
      <c r="A37" t="s">
        <v>11</v>
      </c>
      <c r="C37" s="1">
        <f>COUNTIF(Tabelle1[[#This Row],[CCC1]:[CCC6]],"x")</f>
        <v>2</v>
      </c>
      <c r="D37" s="1" t="s">
        <v>45</v>
      </c>
      <c r="E37" s="1"/>
      <c r="F37" s="1" t="s">
        <v>45</v>
      </c>
      <c r="G37" s="1"/>
      <c r="H37" s="1"/>
      <c r="I37" s="1" t="s">
        <v>549</v>
      </c>
    </row>
    <row r="38" spans="1:9" hidden="1">
      <c r="A38" t="s">
        <v>31</v>
      </c>
      <c r="B38" t="s">
        <v>550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>
      <c r="A39" t="s">
        <v>13</v>
      </c>
      <c r="B39" t="s">
        <v>552</v>
      </c>
      <c r="C39" s="1">
        <f>COUNTIF(Tabelle1[[#This Row],[CCC1]:[CCC6]],"x")</f>
        <v>5</v>
      </c>
      <c r="D39" s="1" t="s">
        <v>45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549</v>
      </c>
    </row>
    <row r="40" spans="1:9" hidden="1">
      <c r="A40" t="s">
        <v>26</v>
      </c>
      <c r="B40" t="s">
        <v>550</v>
      </c>
      <c r="C40" s="1">
        <f>COUNTIF(Tabelle1[[#This Row],[CCC1]:[CCC6]],"x")</f>
        <v>1</v>
      </c>
      <c r="D40" s="1" t="s">
        <v>45</v>
      </c>
      <c r="E40" s="1"/>
      <c r="F40" s="1"/>
      <c r="G40" s="1"/>
      <c r="H40" s="1"/>
      <c r="I40" s="1"/>
    </row>
    <row r="41" spans="1:9">
      <c r="A41" t="s">
        <v>12</v>
      </c>
      <c r="C41" s="1">
        <f>COUNTIF(Tabelle1[[#This Row],[CCC1]:[CCC6]],"x")</f>
        <v>2</v>
      </c>
      <c r="D41" s="1" t="s">
        <v>45</v>
      </c>
      <c r="E41" s="1" t="s">
        <v>45</v>
      </c>
      <c r="F41" s="1"/>
      <c r="G41" s="1"/>
      <c r="H41" s="1"/>
      <c r="I41" s="1" t="s">
        <v>549</v>
      </c>
    </row>
    <row r="42" spans="1:9" hidden="1">
      <c r="A42" t="s">
        <v>9</v>
      </c>
      <c r="B42" t="s">
        <v>550</v>
      </c>
      <c r="C42" s="1">
        <f>COUNTIF(Tabelle1[[#This Row],[CCC1]:[CCC6]],"x")</f>
        <v>1</v>
      </c>
      <c r="D42" s="1" t="s">
        <v>45</v>
      </c>
      <c r="E42" s="1"/>
      <c r="F42" s="1"/>
      <c r="G42" s="1"/>
      <c r="H42" s="1"/>
      <c r="I42" s="1"/>
    </row>
    <row r="43" spans="1:9">
      <c r="A43" t="s">
        <v>97</v>
      </c>
      <c r="C43" s="18">
        <f>COUNTIF(Tabelle1[[#This Row],[CCC1]:[CCC6]],"x")</f>
        <v>1</v>
      </c>
      <c r="D43" s="1"/>
      <c r="E43" s="1"/>
      <c r="F43" s="1"/>
      <c r="G43" s="1"/>
      <c r="H43" s="1" t="s">
        <v>45</v>
      </c>
      <c r="I43" s="1" t="s">
        <v>549</v>
      </c>
    </row>
    <row r="44" spans="1:9">
      <c r="A44" t="s">
        <v>32</v>
      </c>
      <c r="C44" s="1">
        <f>COUNTIF(Tabelle1[[#This Row],[CCC1]:[CCC6]],"x")</f>
        <v>5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549</v>
      </c>
    </row>
    <row r="45" spans="1:9" hidden="1">
      <c r="A45" t="s">
        <v>43</v>
      </c>
      <c r="B45" t="s">
        <v>550</v>
      </c>
      <c r="C45" s="1">
        <f>COUNTIF(Tabelle1[[#This Row],[CCC1]:[CCC6]],"x")</f>
        <v>1</v>
      </c>
      <c r="D45" s="1" t="s">
        <v>45</v>
      </c>
      <c r="E45" s="1"/>
      <c r="F45" s="1"/>
      <c r="G45" s="1"/>
      <c r="H45" s="1"/>
      <c r="I45" s="1"/>
    </row>
    <row r="46" spans="1:9" hidden="1">
      <c r="A46" t="s">
        <v>22</v>
      </c>
      <c r="B46" t="s">
        <v>550</v>
      </c>
      <c r="C46" s="1">
        <f>COUNTIF(Tabelle1[[#This Row],[CCC1]:[CCC6]],"x")</f>
        <v>2</v>
      </c>
      <c r="D46" s="1" t="s">
        <v>45</v>
      </c>
      <c r="E46" s="1" t="s">
        <v>45</v>
      </c>
      <c r="F46" s="1"/>
      <c r="G46" s="1"/>
      <c r="H46" s="1"/>
      <c r="I46" s="1"/>
    </row>
    <row r="47" spans="1:9" hidden="1">
      <c r="A47" t="s">
        <v>78</v>
      </c>
      <c r="B47" t="s">
        <v>550</v>
      </c>
      <c r="C47" s="1">
        <f>COUNTIF(Tabelle1[[#This Row],[CCC1]:[CCC6]],"x")</f>
        <v>1</v>
      </c>
      <c r="D47" s="1"/>
      <c r="E47" s="1"/>
      <c r="F47" s="1" t="s">
        <v>45</v>
      </c>
      <c r="G47" s="1"/>
      <c r="H47" s="1"/>
      <c r="I47" s="1"/>
    </row>
    <row r="48" spans="1:9" hidden="1">
      <c r="A48" t="s">
        <v>48</v>
      </c>
      <c r="B48" t="s">
        <v>550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18</v>
      </c>
      <c r="B49" t="s">
        <v>550</v>
      </c>
      <c r="C49" s="1">
        <f>COUNTIF(Tabelle1[[#This Row],[CCC1]:[CCC6]],"x")</f>
        <v>2</v>
      </c>
      <c r="D49" s="1" t="s">
        <v>45</v>
      </c>
      <c r="E49" s="1" t="s">
        <v>45</v>
      </c>
      <c r="F49" s="1"/>
      <c r="G49" s="1"/>
      <c r="H49" s="1"/>
      <c r="I49" s="1"/>
    </row>
    <row r="50" spans="1:9" hidden="1">
      <c r="A50" t="s">
        <v>34</v>
      </c>
      <c r="B50" t="s">
        <v>550</v>
      </c>
      <c r="C50" s="1">
        <f>COUNTIF(Tabelle1[[#This Row],[CCC1]:[CCC6]],"x")</f>
        <v>2</v>
      </c>
      <c r="D50" s="1" t="s">
        <v>45</v>
      </c>
      <c r="E50" s="1" t="s">
        <v>45</v>
      </c>
      <c r="F50" s="1"/>
      <c r="G50" s="1"/>
      <c r="H50" s="1"/>
      <c r="I50" s="1"/>
    </row>
    <row r="51" spans="1:9">
      <c r="A51" t="s">
        <v>17</v>
      </c>
      <c r="C51" s="1">
        <f>COUNTIF(Tabelle1[[#This Row],[CCC1]:[CCC6]],"x")</f>
        <v>6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</row>
    <row r="52" spans="1:9">
      <c r="A52" t="s">
        <v>6</v>
      </c>
      <c r="C52" s="1">
        <f>COUNTIF(Tabelle1[[#This Row],[CCC1]:[CCC6]],"x")</f>
        <v>4</v>
      </c>
      <c r="D52" s="1" t="s">
        <v>45</v>
      </c>
      <c r="E52" s="1"/>
      <c r="F52" s="1" t="s">
        <v>45</v>
      </c>
      <c r="G52" s="1" t="s">
        <v>45</v>
      </c>
      <c r="H52" s="1" t="s">
        <v>45</v>
      </c>
      <c r="I52" s="1" t="s">
        <v>549</v>
      </c>
    </row>
    <row r="53" spans="1:9" hidden="1">
      <c r="A53" t="s">
        <v>25</v>
      </c>
      <c r="B53" t="s">
        <v>550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19</v>
      </c>
      <c r="B54" t="s">
        <v>550</v>
      </c>
      <c r="C54" s="1">
        <f>COUNTIF(Tabelle1[[#This Row],[CCC1]:[CCC6]],"x")</f>
        <v>1</v>
      </c>
      <c r="D54" s="1" t="s">
        <v>45</v>
      </c>
      <c r="E54" s="1"/>
      <c r="F54" s="1"/>
      <c r="G54" s="1"/>
      <c r="H54" s="1"/>
      <c r="I54" s="1"/>
    </row>
    <row r="55" spans="1:9" hidden="1">
      <c r="A55" t="s">
        <v>15</v>
      </c>
      <c r="B55" t="s">
        <v>550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39</v>
      </c>
      <c r="B56" t="s">
        <v>550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51</v>
      </c>
      <c r="B57" t="s">
        <v>550</v>
      </c>
      <c r="C57" s="1">
        <f>COUNTIF(Tabelle1[[#This Row],[CCC1]:[CCC6]],"x")</f>
        <v>0</v>
      </c>
      <c r="D57" s="1"/>
      <c r="E57" s="1"/>
      <c r="F57" s="1" t="s">
        <v>95</v>
      </c>
      <c r="G57" s="1"/>
      <c r="H57" s="1"/>
      <c r="I57" s="1"/>
    </row>
    <row r="58" spans="1:9">
      <c r="A58" t="s">
        <v>24</v>
      </c>
      <c r="C58" s="1">
        <f>COUNTIF(Tabelle1[[#This Row],[CCC1]:[CCC6]],"x")</f>
        <v>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549</v>
      </c>
    </row>
    <row r="59" spans="1:9">
      <c r="A59" t="s">
        <v>55</v>
      </c>
      <c r="C59" s="1">
        <f>COUNTIF(Tabelle1[[#This Row],[CCC1]:[CCC6]],"x")</f>
        <v>4</v>
      </c>
      <c r="D59" s="1"/>
      <c r="E59" s="1"/>
      <c r="F59" s="1" t="s">
        <v>45</v>
      </c>
      <c r="G59" s="1" t="s">
        <v>45</v>
      </c>
      <c r="H59" s="1" t="s">
        <v>45</v>
      </c>
      <c r="I59" s="1" t="s">
        <v>45</v>
      </c>
    </row>
    <row r="60" spans="1:9">
      <c r="A60" t="s">
        <v>56</v>
      </c>
      <c r="C60" s="1">
        <f>COUNTIF(Tabelle1[[#This Row],[CCC1]:[CCC6]],"x")</f>
        <v>3</v>
      </c>
      <c r="D60" s="1"/>
      <c r="E60" s="1"/>
      <c r="F60" s="1" t="s">
        <v>45</v>
      </c>
      <c r="G60" s="1" t="s">
        <v>45</v>
      </c>
      <c r="H60" s="1" t="s">
        <v>45</v>
      </c>
      <c r="I60" s="1" t="s">
        <v>93</v>
      </c>
    </row>
    <row r="61" spans="1:9">
      <c r="A61" t="s">
        <v>5</v>
      </c>
      <c r="C61" s="1">
        <f>COUNTIF(Tabelle1[[#This Row],[CCC1]:[CCC6]],"x")</f>
        <v>1</v>
      </c>
      <c r="D61" s="1" t="s">
        <v>45</v>
      </c>
      <c r="E61" s="1"/>
      <c r="F61" s="1"/>
      <c r="G61" s="1"/>
      <c r="H61" s="1"/>
      <c r="I61" s="1" t="s">
        <v>549</v>
      </c>
    </row>
    <row r="62" spans="1:9">
      <c r="A62" t="s">
        <v>35</v>
      </c>
      <c r="C62" s="1">
        <f>COUNTIF(Tabelle1[[#This Row],[CCC1]:[CCC6]],"x")</f>
        <v>2</v>
      </c>
      <c r="D62" s="1" t="s">
        <v>45</v>
      </c>
      <c r="E62" s="1" t="s">
        <v>45</v>
      </c>
      <c r="F62" s="1"/>
      <c r="G62" s="1"/>
      <c r="H62" s="1"/>
      <c r="I62" s="1" t="s">
        <v>549</v>
      </c>
    </row>
    <row r="63" spans="1:9" hidden="1">
      <c r="A63" t="s">
        <v>38</v>
      </c>
      <c r="B63" t="s">
        <v>550</v>
      </c>
      <c r="C63" s="1">
        <f>COUNTIF(Tabelle1[[#This Row],[CCC1]:[CCC6]],"x")</f>
        <v>1</v>
      </c>
      <c r="D63" s="1" t="s">
        <v>45</v>
      </c>
      <c r="E63" s="1"/>
      <c r="F63" s="1"/>
      <c r="G63" s="1"/>
      <c r="H63" s="1"/>
      <c r="I63" s="1"/>
    </row>
    <row r="64" spans="1:9">
      <c r="A64" t="s">
        <v>52</v>
      </c>
      <c r="B64" t="s">
        <v>552</v>
      </c>
      <c r="C64" s="1">
        <f>COUNTIF(Tabelle1[[#This Row],[CCC1]:[CCC6]],"x")</f>
        <v>1</v>
      </c>
      <c r="D64" s="1"/>
      <c r="E64" s="1"/>
      <c r="F64" s="1" t="s">
        <v>45</v>
      </c>
      <c r="G64" s="1"/>
      <c r="H64" s="1"/>
      <c r="I64" s="1" t="s">
        <v>549</v>
      </c>
    </row>
    <row r="65" spans="1:9">
      <c r="A65" t="s">
        <v>40</v>
      </c>
      <c r="C65" s="1">
        <f>COUNTIF(Tabelle1[[#This Row],[CCC1]:[CCC6]],"x")</f>
        <v>6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</row>
    <row r="66" spans="1:9">
      <c r="A66" t="s">
        <v>4</v>
      </c>
      <c r="C66" s="1">
        <f>COUNTIF(Tabelle1[[#This Row],[CCC1]:[CCC6]],"x")</f>
        <v>6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</row>
    <row r="67" spans="1:9">
      <c r="A67" t="s">
        <v>80</v>
      </c>
      <c r="C67" s="1">
        <f>COUNTIF(Tabelle1[[#This Row],[CCC1]:[CCC6]],"x")</f>
        <v>3</v>
      </c>
      <c r="D67" s="1"/>
      <c r="E67" s="1"/>
      <c r="F67" s="1"/>
      <c r="G67" s="1" t="s">
        <v>45</v>
      </c>
      <c r="H67" s="1" t="s">
        <v>45</v>
      </c>
      <c r="I67" s="1" t="s">
        <v>45</v>
      </c>
    </row>
    <row r="68" spans="1:9">
      <c r="A68" t="s">
        <v>41</v>
      </c>
      <c r="C68" s="1">
        <f>COUNTIF(Tabelle1[[#This Row],[CCC1]:[CCC6]],"x")</f>
        <v>3</v>
      </c>
      <c r="D68" s="1" t="s">
        <v>45</v>
      </c>
      <c r="E68" s="1" t="s">
        <v>45</v>
      </c>
      <c r="F68" s="1" t="s">
        <v>45</v>
      </c>
      <c r="G68" s="1"/>
      <c r="H68" s="1"/>
      <c r="I68" s="1" t="s">
        <v>549</v>
      </c>
    </row>
    <row r="69" spans="1:9">
      <c r="A69" t="s">
        <v>27</v>
      </c>
      <c r="C69" s="1">
        <f>COUNTIF(Tabelle1[[#This Row],[CCC1]:[CCC6]],"x")</f>
        <v>5</v>
      </c>
      <c r="D69" s="1" t="s">
        <v>45</v>
      </c>
      <c r="E69" s="1" t="s">
        <v>45</v>
      </c>
      <c r="F69" s="1"/>
      <c r="G69" s="1" t="s">
        <v>45</v>
      </c>
      <c r="H69" s="1" t="s">
        <v>45</v>
      </c>
      <c r="I69" s="1" t="s">
        <v>45</v>
      </c>
    </row>
    <row r="70" spans="1:9">
      <c r="A70" t="s">
        <v>96</v>
      </c>
      <c r="C70" s="18">
        <f>COUNTIF(Tabelle1[[#This Row],[CCC1]:[CCC6]],"x")</f>
        <v>2</v>
      </c>
      <c r="D70" s="1"/>
      <c r="E70" s="1"/>
      <c r="F70" s="1"/>
      <c r="G70" s="1" t="s">
        <v>45</v>
      </c>
      <c r="H70" s="1" t="s">
        <v>45</v>
      </c>
      <c r="I70" s="1" t="s">
        <v>549</v>
      </c>
    </row>
    <row r="71" spans="1:9">
      <c r="A71" t="s">
        <v>84</v>
      </c>
      <c r="C71" s="1" t="s">
        <v>45</v>
      </c>
      <c r="D71">
        <f>COUNTIF(Tabelle1[CCC1],$C71)</f>
        <v>42</v>
      </c>
      <c r="E71">
        <f>COUNTIF(Tabelle1[CCC2],$C71)</f>
        <v>30</v>
      </c>
      <c r="F71">
        <f>COUNTIF(Tabelle1[CCC3],$C71)</f>
        <v>28</v>
      </c>
      <c r="G71">
        <f>COUNTIF(Tabelle1[CCC4],$C71)</f>
        <v>28</v>
      </c>
      <c r="H71">
        <f>COUNTIF(Tabelle1[CCC5],$C71)</f>
        <v>30</v>
      </c>
      <c r="I71">
        <f>COUNTIF(Tabelle1[CCC6],$C71)</f>
        <v>10</v>
      </c>
    </row>
    <row r="72" spans="1:9">
      <c r="C72" s="19" t="s">
        <v>87</v>
      </c>
      <c r="G72">
        <f>COUNTIF(Tabelle1[CCC4],$C72)</f>
        <v>0</v>
      </c>
      <c r="H72">
        <f>COUNTIF(Tabelle1[CCC5],$C72)</f>
        <v>0</v>
      </c>
      <c r="I72">
        <f>COUNTIF(Tabelle1[CCC6],$C72)</f>
        <v>0</v>
      </c>
    </row>
    <row r="73" spans="1:9">
      <c r="C73" s="19" t="s">
        <v>93</v>
      </c>
      <c r="G73">
        <f>COUNTIF(Tabelle1[CCC4],$C73)</f>
        <v>0</v>
      </c>
      <c r="H73">
        <f>COUNTIF(Tabelle1[CCC5],$C73)</f>
        <v>0</v>
      </c>
      <c r="I73">
        <f>COUNTIF(Tabelle1[CCC6],$C73)</f>
        <v>5</v>
      </c>
    </row>
    <row r="74" spans="1:9">
      <c r="C74" s="19" t="s">
        <v>549</v>
      </c>
      <c r="G74">
        <f>COUNTIF(Tabelle1[CCC4],$C74)</f>
        <v>0</v>
      </c>
      <c r="H74">
        <f>COUNTIF(Tabelle1[CCC5],$C74)</f>
        <v>0</v>
      </c>
      <c r="I74">
        <f>COUNTIF(Tabelle1[CCC6],$C74)</f>
        <v>26</v>
      </c>
    </row>
    <row r="75" spans="1:9">
      <c r="C75" s="19" t="s">
        <v>94</v>
      </c>
      <c r="D75">
        <f>SUBTOTAL(103,Tabelle1[CCC1])</f>
        <v>20</v>
      </c>
      <c r="E75">
        <f>SUBTOTAL(103,Tabelle1[CCC2])</f>
        <v>16</v>
      </c>
      <c r="F75">
        <f>SUBTOTAL(103,Tabelle1[CCC3])</f>
        <v>23</v>
      </c>
      <c r="G75">
        <f>SUBTOTAL(103,Tabelle1[CCC4])</f>
        <v>26</v>
      </c>
      <c r="H75">
        <f>SUBTOTAL(103,Tabelle1[CCC5])</f>
        <v>28</v>
      </c>
      <c r="I75">
        <f>SUBTOTAL(103,Tabelle1[CCC6])</f>
        <v>41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opLeftCell="B85" workbookViewId="0">
      <selection activeCell="J120" sqref="J12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548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0"/>
      <c r="F2" s="59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0 / 5 / 0 / 5 / 0 / 0 / 5</v>
      </c>
      <c r="G2" s="15"/>
      <c r="H2" s="14"/>
      <c r="I2" s="14">
        <v>5</v>
      </c>
      <c r="J2" s="14">
        <f>SUM(J3:J17)</f>
        <v>465</v>
      </c>
      <c r="K2" s="16" cm="1">
        <f t="array" ref="K2">SUM(K3:K17*$I$2)</f>
        <v>7250</v>
      </c>
      <c r="L2" s="16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1">
        <v>92</v>
      </c>
      <c r="F3" s="34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1">
        <v>109</v>
      </c>
      <c r="F4" s="34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1">
        <v>128</v>
      </c>
      <c r="F5" s="34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1">
        <v>157</v>
      </c>
      <c r="F6" s="34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1">
        <v>171</v>
      </c>
      <c r="F7" s="34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1">
        <v>38</v>
      </c>
      <c r="F8" s="34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1">
        <v>102</v>
      </c>
      <c r="F9" s="34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1">
        <v>143</v>
      </c>
      <c r="F10" s="34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1">
        <v>155</v>
      </c>
      <c r="F11" s="34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1">
        <v>169</v>
      </c>
      <c r="F12" s="34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1">
        <v>17</v>
      </c>
      <c r="F13" s="34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1">
        <v>34</v>
      </c>
      <c r="F14" s="34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1">
        <v>45</v>
      </c>
      <c r="F15" s="34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1">
        <v>52</v>
      </c>
      <c r="F16" s="34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1">
        <v>124</v>
      </c>
      <c r="F17" s="34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0"/>
      <c r="F18" s="59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4 / 6 / 10 / 0 / 0 / 0 / 0 / 0</v>
      </c>
      <c r="G18" s="15"/>
      <c r="H18" s="14"/>
      <c r="I18" s="14">
        <v>6</v>
      </c>
      <c r="J18" s="14">
        <f>SUM(J19:J38)</f>
        <v>870</v>
      </c>
      <c r="K18" s="16" cm="1">
        <f t="array" ref="K18">SUM(K19:K38*$I$18)</f>
        <v>7242</v>
      </c>
      <c r="L18" s="16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1">
        <v>114</v>
      </c>
      <c r="F19" s="34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1">
        <v>135</v>
      </c>
      <c r="F20" s="34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1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1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1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1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1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1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1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1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1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1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1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1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1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1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1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1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1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0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0"/>
      <c r="F39" s="59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5 / 5 / 0 / 5 / 5 / 0 / 0 / 0</v>
      </c>
      <c r="G39" s="15"/>
      <c r="H39" s="14"/>
      <c r="I39" s="14">
        <v>6</v>
      </c>
      <c r="J39" s="14">
        <f>SUM(J40:J59)</f>
        <v>750</v>
      </c>
      <c r="K39" s="16" cm="1">
        <f t="array" ref="K39">SUM(K40:K59*$I$39)</f>
        <v>6582</v>
      </c>
      <c r="L39" s="16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1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0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0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0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0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0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0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0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0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0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0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0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0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0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0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0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0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0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0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0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2"/>
      <c r="F60" s="59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6" cm="1">
        <f t="array" ref="K60">SUM(K61:K80*$I$60)</f>
        <v>6390</v>
      </c>
      <c r="L60" s="16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1">
        <v>61</v>
      </c>
      <c r="F61" t="s">
        <v>182</v>
      </c>
      <c r="G61" s="20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1">
        <v>62</v>
      </c>
      <c r="F62" t="s">
        <v>183</v>
      </c>
      <c r="G62" s="21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1">
        <v>63</v>
      </c>
      <c r="F63" t="s">
        <v>184</v>
      </c>
      <c r="G63" s="21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1">
        <v>64</v>
      </c>
      <c r="F64" t="s">
        <v>185</v>
      </c>
      <c r="G64" s="21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1">
        <v>65</v>
      </c>
      <c r="F65" t="s">
        <v>186</v>
      </c>
      <c r="G65" s="21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1">
        <v>66</v>
      </c>
      <c r="F66" t="s">
        <v>187</v>
      </c>
      <c r="G66" s="22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1">
        <v>67</v>
      </c>
      <c r="F67" t="s">
        <v>188</v>
      </c>
      <c r="G67" s="22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1">
        <v>68</v>
      </c>
      <c r="F68" t="s">
        <v>189</v>
      </c>
      <c r="G68" s="21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1">
        <v>69</v>
      </c>
      <c r="F69" t="s">
        <v>190</v>
      </c>
      <c r="G69" s="21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1">
        <v>70</v>
      </c>
      <c r="F70" t="s">
        <v>191</v>
      </c>
      <c r="G70" s="22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1">
        <v>71</v>
      </c>
      <c r="F71" t="s">
        <v>192</v>
      </c>
      <c r="G71" s="22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1">
        <v>72</v>
      </c>
      <c r="F72" t="s">
        <v>193</v>
      </c>
      <c r="G72" s="22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1">
        <v>73</v>
      </c>
      <c r="F73" t="s">
        <v>194</v>
      </c>
      <c r="G73" s="21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1">
        <v>74</v>
      </c>
      <c r="F74" t="s">
        <v>195</v>
      </c>
      <c r="G74" s="21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1">
        <v>75</v>
      </c>
      <c r="F75" t="s">
        <v>196</v>
      </c>
      <c r="G75" s="21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1">
        <v>76</v>
      </c>
      <c r="F76" t="s">
        <v>197</v>
      </c>
      <c r="G76" s="22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1">
        <v>77</v>
      </c>
      <c r="F77" t="s">
        <v>198</v>
      </c>
      <c r="G77" s="21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1">
        <v>78</v>
      </c>
      <c r="F78" t="s">
        <v>199</v>
      </c>
      <c r="G78" s="22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1">
        <v>79</v>
      </c>
      <c r="F79" t="s">
        <v>200</v>
      </c>
      <c r="G79" s="21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1">
        <v>80</v>
      </c>
      <c r="F80" t="s">
        <v>201</v>
      </c>
      <c r="G80" s="22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2"/>
      <c r="F81" s="59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6" cm="1">
        <f t="array" ref="K81">SUM(K82:K106*$I$81)</f>
        <v>12210</v>
      </c>
      <c r="L81" s="16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7">
        <v>1</v>
      </c>
      <c r="C82" s="23">
        <v>5</v>
      </c>
      <c r="D82" s="23"/>
      <c r="E82" s="43">
        <v>96</v>
      </c>
      <c r="F82" t="s">
        <v>202</v>
      </c>
      <c r="G82" s="23">
        <v>13</v>
      </c>
      <c r="H82" s="23" t="s">
        <v>60</v>
      </c>
      <c r="I82" s="23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3">
        <v>3</v>
      </c>
      <c r="N82" s="23"/>
    </row>
    <row r="83" spans="1:14" outlineLevel="1">
      <c r="A83">
        <v>5</v>
      </c>
      <c r="B83" s="17">
        <v>2</v>
      </c>
      <c r="C83" s="23">
        <v>5</v>
      </c>
      <c r="D83" s="23"/>
      <c r="E83" s="43">
        <v>237</v>
      </c>
      <c r="F83" t="s">
        <v>203</v>
      </c>
      <c r="G83" s="23">
        <v>1</v>
      </c>
      <c r="H83" s="23" t="s">
        <v>60</v>
      </c>
      <c r="I83" s="23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3">
        <v>4</v>
      </c>
      <c r="N83" s="23"/>
    </row>
    <row r="84" spans="1:14" outlineLevel="1">
      <c r="A84">
        <v>5</v>
      </c>
      <c r="B84" s="17">
        <v>3</v>
      </c>
      <c r="C84" s="23">
        <v>5</v>
      </c>
      <c r="D84" s="23"/>
      <c r="E84" s="43">
        <v>241</v>
      </c>
      <c r="F84" t="s">
        <v>204</v>
      </c>
      <c r="G84" s="23">
        <v>11</v>
      </c>
      <c r="H84" s="23" t="s">
        <v>60</v>
      </c>
      <c r="I84" s="23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3">
        <v>3</v>
      </c>
      <c r="N84" s="23"/>
    </row>
    <row r="85" spans="1:14" outlineLevel="1">
      <c r="A85">
        <v>5</v>
      </c>
      <c r="B85" s="17">
        <v>4</v>
      </c>
      <c r="C85" s="25">
        <v>6</v>
      </c>
      <c r="D85" s="25"/>
      <c r="E85" s="44">
        <v>238</v>
      </c>
      <c r="F85" t="s">
        <v>205</v>
      </c>
      <c r="G85" s="25">
        <v>0</v>
      </c>
      <c r="H85" s="25" t="s">
        <v>60</v>
      </c>
      <c r="I85" s="25" t="s">
        <v>61</v>
      </c>
      <c r="J85" s="3">
        <f>$C$81*$I$81/Tabelle3[[#This Row],[Spieler]]</f>
        <v>30</v>
      </c>
      <c r="K85" s="24">
        <v>100</v>
      </c>
      <c r="L85" s="7">
        <f>Tabelle3[[#This Row],[Spieler]]*Tabelle3[[#This Row],[Züge p.S.]]*1.2</f>
        <v>720</v>
      </c>
      <c r="M85" s="23">
        <v>2</v>
      </c>
      <c r="N85" s="23"/>
    </row>
    <row r="86" spans="1:14" outlineLevel="1">
      <c r="A86">
        <v>5</v>
      </c>
      <c r="B86" s="17">
        <v>5</v>
      </c>
      <c r="C86" s="23">
        <v>6</v>
      </c>
      <c r="D86" s="23"/>
      <c r="E86" s="43">
        <v>125</v>
      </c>
      <c r="F86" t="s">
        <v>206</v>
      </c>
      <c r="G86" s="23">
        <v>15</v>
      </c>
      <c r="H86" s="23" t="s">
        <v>60</v>
      </c>
      <c r="I86" s="23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3">
        <v>2</v>
      </c>
      <c r="N86" s="23"/>
    </row>
    <row r="87" spans="1:14" outlineLevel="1">
      <c r="A87">
        <v>5</v>
      </c>
      <c r="B87" s="17">
        <v>6</v>
      </c>
      <c r="C87" s="23">
        <v>5</v>
      </c>
      <c r="D87" s="23"/>
      <c r="E87" s="43">
        <v>242</v>
      </c>
      <c r="F87" t="s">
        <v>207</v>
      </c>
      <c r="G87" s="23">
        <v>27</v>
      </c>
      <c r="H87" s="23" t="s">
        <v>60</v>
      </c>
      <c r="I87" s="23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3">
        <v>3</v>
      </c>
      <c r="N87" s="23"/>
    </row>
    <row r="88" spans="1:14" outlineLevel="1">
      <c r="A88">
        <v>5</v>
      </c>
      <c r="B88" s="17">
        <v>7</v>
      </c>
      <c r="C88" s="23">
        <v>5</v>
      </c>
      <c r="D88" s="23"/>
      <c r="E88" s="43">
        <v>10008</v>
      </c>
      <c r="F88" t="s">
        <v>208</v>
      </c>
      <c r="G88" s="23">
        <v>1</v>
      </c>
      <c r="H88" s="23" t="s">
        <v>60</v>
      </c>
      <c r="I88" s="23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3">
        <v>5</v>
      </c>
      <c r="N88" s="23"/>
    </row>
    <row r="89" spans="1:14" outlineLevel="1">
      <c r="A89">
        <v>5</v>
      </c>
      <c r="B89" s="17">
        <v>8</v>
      </c>
      <c r="C89" s="23">
        <v>4</v>
      </c>
      <c r="D89" s="23"/>
      <c r="E89" s="43">
        <v>230</v>
      </c>
      <c r="F89" t="s">
        <v>209</v>
      </c>
      <c r="G89" s="23">
        <v>42</v>
      </c>
      <c r="H89" s="23" t="s">
        <v>60</v>
      </c>
      <c r="I89" s="23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3">
        <v>3</v>
      </c>
      <c r="N89" s="23"/>
    </row>
    <row r="90" spans="1:14" outlineLevel="1">
      <c r="A90">
        <v>5</v>
      </c>
      <c r="B90" s="17">
        <v>9</v>
      </c>
      <c r="C90" s="25">
        <v>6</v>
      </c>
      <c r="D90" s="25"/>
      <c r="E90" s="44">
        <v>175</v>
      </c>
      <c r="F90" t="s">
        <v>210</v>
      </c>
      <c r="G90" s="25">
        <v>17</v>
      </c>
      <c r="H90" s="25" t="s">
        <v>60</v>
      </c>
      <c r="I90" s="25" t="s">
        <v>61</v>
      </c>
      <c r="J90" s="3">
        <f>$C$81*$I$81/Tabelle3[[#This Row],[Spieler]]</f>
        <v>30</v>
      </c>
      <c r="K90" s="24">
        <v>90</v>
      </c>
      <c r="L90" s="7">
        <f>Tabelle3[[#This Row],[Spieler]]*Tabelle3[[#This Row],[Züge p.S.]]*1.2</f>
        <v>648</v>
      </c>
      <c r="M90" s="23">
        <v>4</v>
      </c>
      <c r="N90" s="23"/>
    </row>
    <row r="91" spans="1:14" outlineLevel="1">
      <c r="A91">
        <v>5</v>
      </c>
      <c r="B91" s="17">
        <v>10</v>
      </c>
      <c r="C91" s="23">
        <v>4</v>
      </c>
      <c r="D91" s="23"/>
      <c r="E91" s="43">
        <v>234</v>
      </c>
      <c r="F91" t="s">
        <v>211</v>
      </c>
      <c r="G91" s="23">
        <v>4</v>
      </c>
      <c r="H91" s="23" t="s">
        <v>60</v>
      </c>
      <c r="I91" s="23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3">
        <v>5</v>
      </c>
      <c r="N91" s="23"/>
    </row>
    <row r="92" spans="1:14" outlineLevel="1">
      <c r="A92">
        <v>5</v>
      </c>
      <c r="B92" s="17">
        <v>11</v>
      </c>
      <c r="C92" s="23">
        <v>5</v>
      </c>
      <c r="D92" s="23"/>
      <c r="E92" s="43">
        <v>10006</v>
      </c>
      <c r="F92" t="s">
        <v>212</v>
      </c>
      <c r="G92" s="23">
        <v>11</v>
      </c>
      <c r="H92" s="23" t="s">
        <v>60</v>
      </c>
      <c r="I92" s="23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3">
        <v>3</v>
      </c>
      <c r="N92" s="23"/>
    </row>
    <row r="93" spans="1:14" outlineLevel="1">
      <c r="A93">
        <v>5</v>
      </c>
      <c r="B93" s="17">
        <v>12</v>
      </c>
      <c r="C93" s="23">
        <v>4</v>
      </c>
      <c r="D93" s="23"/>
      <c r="E93" s="43">
        <v>122</v>
      </c>
      <c r="F93" t="s">
        <v>213</v>
      </c>
      <c r="G93" s="23">
        <v>1</v>
      </c>
      <c r="H93" s="23" t="s">
        <v>60</v>
      </c>
      <c r="I93" s="23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3">
        <v>3</v>
      </c>
      <c r="N93" s="23" t="s">
        <v>64</v>
      </c>
    </row>
    <row r="94" spans="1:14" outlineLevel="1">
      <c r="A94">
        <v>5</v>
      </c>
      <c r="B94" s="17">
        <v>13</v>
      </c>
      <c r="C94" s="23">
        <v>5</v>
      </c>
      <c r="D94" s="23"/>
      <c r="E94" s="43">
        <v>188</v>
      </c>
      <c r="F94" t="s">
        <v>147</v>
      </c>
      <c r="G94" s="23">
        <v>10</v>
      </c>
      <c r="H94" s="23" t="s">
        <v>60</v>
      </c>
      <c r="I94" s="23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3">
        <v>2</v>
      </c>
      <c r="N94" s="23"/>
    </row>
    <row r="95" spans="1:14" outlineLevel="1">
      <c r="A95">
        <v>5</v>
      </c>
      <c r="B95" s="17">
        <v>14</v>
      </c>
      <c r="C95" s="23">
        <v>6</v>
      </c>
      <c r="D95" s="23"/>
      <c r="E95" s="43">
        <v>173</v>
      </c>
      <c r="F95" t="s">
        <v>214</v>
      </c>
      <c r="G95" s="23">
        <v>5</v>
      </c>
      <c r="H95" s="23" t="s">
        <v>60</v>
      </c>
      <c r="I95" s="23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3">
        <v>1</v>
      </c>
      <c r="N95" s="23"/>
    </row>
    <row r="96" spans="1:14" outlineLevel="1">
      <c r="A96">
        <v>5</v>
      </c>
      <c r="B96" s="17">
        <v>15</v>
      </c>
      <c r="C96" s="23">
        <v>4</v>
      </c>
      <c r="D96" s="23"/>
      <c r="E96" s="43">
        <v>236</v>
      </c>
      <c r="F96" t="s">
        <v>215</v>
      </c>
      <c r="G96" s="23">
        <v>13</v>
      </c>
      <c r="H96" s="23" t="s">
        <v>60</v>
      </c>
      <c r="I96" s="23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3">
        <v>4</v>
      </c>
      <c r="N96" s="23"/>
    </row>
    <row r="97" spans="1:14" outlineLevel="1">
      <c r="A97">
        <v>5</v>
      </c>
      <c r="B97" s="17">
        <v>16</v>
      </c>
      <c r="C97" s="23">
        <v>6</v>
      </c>
      <c r="D97" s="23"/>
      <c r="E97" s="43">
        <v>10015</v>
      </c>
      <c r="F97" t="s">
        <v>216</v>
      </c>
      <c r="G97" s="23">
        <v>7</v>
      </c>
      <c r="H97" s="23" t="s">
        <v>60</v>
      </c>
      <c r="I97" s="23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3">
        <v>4</v>
      </c>
      <c r="N97" s="23"/>
    </row>
    <row r="98" spans="1:14" outlineLevel="1">
      <c r="A98">
        <v>5</v>
      </c>
      <c r="B98" s="17">
        <v>17</v>
      </c>
      <c r="C98" s="23">
        <v>5</v>
      </c>
      <c r="D98" s="23"/>
      <c r="E98" s="43">
        <v>231</v>
      </c>
      <c r="F98" t="s">
        <v>217</v>
      </c>
      <c r="G98" s="23">
        <v>9</v>
      </c>
      <c r="H98" s="23" t="s">
        <v>60</v>
      </c>
      <c r="I98" s="23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3">
        <v>5</v>
      </c>
      <c r="N98" s="23"/>
    </row>
    <row r="99" spans="1:14" outlineLevel="1">
      <c r="A99">
        <v>5</v>
      </c>
      <c r="B99" s="17">
        <v>18</v>
      </c>
      <c r="C99" s="23">
        <v>6</v>
      </c>
      <c r="D99" s="23"/>
      <c r="E99" s="43">
        <v>166</v>
      </c>
      <c r="F99" t="s">
        <v>218</v>
      </c>
      <c r="G99" s="23">
        <v>6</v>
      </c>
      <c r="H99" s="23" t="s">
        <v>60</v>
      </c>
      <c r="I99" s="23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3">
        <v>2</v>
      </c>
      <c r="N99" s="23"/>
    </row>
    <row r="100" spans="1:14" outlineLevel="1">
      <c r="A100">
        <v>5</v>
      </c>
      <c r="B100" s="17">
        <v>19</v>
      </c>
      <c r="C100" s="23">
        <v>5</v>
      </c>
      <c r="D100" s="23"/>
      <c r="E100" s="43">
        <v>10001</v>
      </c>
      <c r="F100" t="s">
        <v>55</v>
      </c>
      <c r="G100" s="23">
        <v>1</v>
      </c>
      <c r="H100" s="23" t="s">
        <v>60</v>
      </c>
      <c r="I100" s="23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3">
        <v>3</v>
      </c>
      <c r="N100" s="23"/>
    </row>
    <row r="101" spans="1:14" outlineLevel="1">
      <c r="A101">
        <v>5</v>
      </c>
      <c r="B101" s="17">
        <v>20</v>
      </c>
      <c r="C101" s="23">
        <v>3</v>
      </c>
      <c r="D101" s="23"/>
      <c r="E101" s="43">
        <v>10009</v>
      </c>
      <c r="F101" t="s">
        <v>219</v>
      </c>
      <c r="G101" s="23">
        <v>5</v>
      </c>
      <c r="H101" s="23" t="s">
        <v>60</v>
      </c>
      <c r="I101" s="23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3">
        <v>4</v>
      </c>
      <c r="N101" s="23"/>
    </row>
    <row r="102" spans="1:14" outlineLevel="1">
      <c r="A102">
        <v>5</v>
      </c>
      <c r="B102" s="17">
        <v>21</v>
      </c>
      <c r="C102" s="23">
        <v>4</v>
      </c>
      <c r="D102" s="23"/>
      <c r="E102" s="43">
        <v>240</v>
      </c>
      <c r="F102" t="s">
        <v>220</v>
      </c>
      <c r="G102" s="23">
        <v>2</v>
      </c>
      <c r="H102" s="23" t="s">
        <v>60</v>
      </c>
      <c r="I102" s="23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3">
        <v>4</v>
      </c>
      <c r="N102" s="23"/>
    </row>
    <row r="103" spans="1:14" outlineLevel="1">
      <c r="A103">
        <v>5</v>
      </c>
      <c r="B103" s="17">
        <v>22</v>
      </c>
      <c r="C103" s="23">
        <v>3</v>
      </c>
      <c r="D103" s="23"/>
      <c r="E103" s="43">
        <v>10016</v>
      </c>
      <c r="F103" t="s">
        <v>221</v>
      </c>
      <c r="G103" s="23">
        <v>6</v>
      </c>
      <c r="H103" s="23" t="s">
        <v>60</v>
      </c>
      <c r="I103" s="23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3">
        <v>5</v>
      </c>
      <c r="N103" s="23"/>
    </row>
    <row r="104" spans="1:14" outlineLevel="1">
      <c r="A104">
        <v>5</v>
      </c>
      <c r="B104" s="17">
        <v>23</v>
      </c>
      <c r="C104" s="23">
        <v>4</v>
      </c>
      <c r="D104" s="23"/>
      <c r="E104" s="43">
        <v>181</v>
      </c>
      <c r="F104" t="s">
        <v>154</v>
      </c>
      <c r="G104" s="23">
        <v>6</v>
      </c>
      <c r="H104" s="23" t="s">
        <v>60</v>
      </c>
      <c r="I104" s="23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3">
        <v>3</v>
      </c>
      <c r="N104" s="23"/>
    </row>
    <row r="105" spans="1:14" outlineLevel="1">
      <c r="A105">
        <v>5</v>
      </c>
      <c r="B105" s="17">
        <v>24</v>
      </c>
      <c r="C105" s="23">
        <v>3</v>
      </c>
      <c r="D105" s="23"/>
      <c r="E105" s="43">
        <v>229</v>
      </c>
      <c r="F105" t="s">
        <v>222</v>
      </c>
      <c r="G105" s="23">
        <v>7</v>
      </c>
      <c r="H105" s="23" t="s">
        <v>60</v>
      </c>
      <c r="I105" s="23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3">
        <v>2</v>
      </c>
      <c r="N105" s="23"/>
    </row>
    <row r="106" spans="1:14" outlineLevel="1">
      <c r="A106">
        <v>5</v>
      </c>
      <c r="B106" s="17">
        <v>25</v>
      </c>
      <c r="C106" s="23">
        <v>4</v>
      </c>
      <c r="D106" s="23"/>
      <c r="E106" s="43">
        <v>10014</v>
      </c>
      <c r="F106" t="s">
        <v>223</v>
      </c>
      <c r="G106" s="23" t="s">
        <v>98</v>
      </c>
      <c r="H106" s="23" t="s">
        <v>60</v>
      </c>
      <c r="I106" s="23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3">
        <v>4</v>
      </c>
      <c r="N106" s="23"/>
    </row>
    <row r="107" spans="1:14" ht="18" thickBot="1">
      <c r="A107" s="13" t="s">
        <v>515</v>
      </c>
      <c r="B107" s="13">
        <v>25</v>
      </c>
      <c r="C107" s="14">
        <v>10</v>
      </c>
      <c r="D107" s="14"/>
      <c r="E107" s="40"/>
      <c r="F107" s="13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8 / 8 / 8 / 0 / 0 / 0 / 1</v>
      </c>
      <c r="G107" s="15"/>
      <c r="H107" s="14"/>
      <c r="I107" s="14">
        <v>6</v>
      </c>
      <c r="J107" s="14">
        <f>SUM(J108:J132)</f>
        <v>302</v>
      </c>
      <c r="K107" s="16" cm="1">
        <f t="array" ref="K107">SUM(K108:K132*6)</f>
        <v>10944</v>
      </c>
      <c r="L107" s="16">
        <f>Tabelle3[[#This Row],[Spieler]]*Tabelle3[[#This Row],[Züge p.S.]]*1.2</f>
        <v>131328</v>
      </c>
      <c r="M107" s="14"/>
      <c r="N107" s="14"/>
    </row>
    <row r="108" spans="1:14" ht="15.75" outlineLevel="1" thickTop="1">
      <c r="A108" s="20">
        <v>6</v>
      </c>
      <c r="B108" s="9">
        <v>1</v>
      </c>
      <c r="C108">
        <v>10</v>
      </c>
      <c r="D108">
        <v>16</v>
      </c>
      <c r="E108">
        <v>10059</v>
      </c>
      <c r="F108" t="s">
        <v>524</v>
      </c>
      <c r="G108">
        <v>25</v>
      </c>
      <c r="H108" s="26" t="s">
        <v>60</v>
      </c>
      <c r="I108" s="26" t="s">
        <v>61</v>
      </c>
      <c r="J108" s="3">
        <f>$C$107*6/Tabelle3[[#This Row],[Spieler]]</f>
        <v>6</v>
      </c>
      <c r="K108" s="7">
        <v>230</v>
      </c>
      <c r="L108" s="7">
        <f>Tabelle3[[#This Row],[Spieler]]*Tabelle3[[#This Row],[Züge p.S.]]*1.2</f>
        <v>2760</v>
      </c>
      <c r="M108" s="26"/>
      <c r="N108" s="26"/>
    </row>
    <row r="109" spans="1:14" outlineLevel="1">
      <c r="A109" s="20">
        <v>6</v>
      </c>
      <c r="B109" s="9">
        <v>2</v>
      </c>
      <c r="C109">
        <v>4</v>
      </c>
      <c r="D109">
        <v>6</v>
      </c>
      <c r="E109">
        <v>10023</v>
      </c>
      <c r="F109" t="s">
        <v>547</v>
      </c>
      <c r="G109">
        <v>5</v>
      </c>
      <c r="H109" s="26" t="s">
        <v>60</v>
      </c>
      <c r="I109" s="26" t="s">
        <v>61</v>
      </c>
      <c r="J109" s="3">
        <f>$C$107*6/Tabelle3[[#This Row],[Spieler]]</f>
        <v>15</v>
      </c>
      <c r="K109" s="7">
        <v>130</v>
      </c>
      <c r="L109" s="7">
        <f>Tabelle3[[#This Row],[Spieler]]*Tabelle3[[#This Row],[Züge p.S.]]*1.2</f>
        <v>624</v>
      </c>
      <c r="M109" s="26"/>
      <c r="N109" s="26"/>
    </row>
    <row r="110" spans="1:14" outlineLevel="1">
      <c r="A110" s="20">
        <v>6</v>
      </c>
      <c r="B110" s="9">
        <v>3</v>
      </c>
      <c r="C110">
        <v>4</v>
      </c>
      <c r="D110">
        <v>10</v>
      </c>
      <c r="E110">
        <v>37</v>
      </c>
      <c r="F110" t="s">
        <v>533</v>
      </c>
      <c r="G110">
        <v>1</v>
      </c>
      <c r="H110" s="26" t="s">
        <v>60</v>
      </c>
      <c r="I110" s="26" t="s">
        <v>61</v>
      </c>
      <c r="J110" s="3">
        <f>$C$107*6/Tabelle3[[#This Row],[Spieler]]</f>
        <v>15</v>
      </c>
      <c r="K110" s="7">
        <v>113</v>
      </c>
      <c r="L110" s="7">
        <f>Tabelle3[[#This Row],[Spieler]]*Tabelle3[[#This Row],[Züge p.S.]]*1.2</f>
        <v>542.4</v>
      </c>
      <c r="M110" s="26"/>
      <c r="N110" s="26"/>
    </row>
    <row r="111" spans="1:14" outlineLevel="1">
      <c r="A111" s="20">
        <v>6</v>
      </c>
      <c r="B111" s="9">
        <v>4</v>
      </c>
      <c r="C111">
        <v>5</v>
      </c>
      <c r="D111">
        <v>8</v>
      </c>
      <c r="E111">
        <v>10039</v>
      </c>
      <c r="F111" t="s">
        <v>528</v>
      </c>
      <c r="G111">
        <v>9</v>
      </c>
      <c r="H111" s="26" t="s">
        <v>60</v>
      </c>
      <c r="I111" s="26" t="s">
        <v>61</v>
      </c>
      <c r="J111" s="3">
        <f>$C$107*6/Tabelle3[[#This Row],[Spieler]]</f>
        <v>12</v>
      </c>
      <c r="K111" s="7">
        <v>88</v>
      </c>
      <c r="L111" s="7">
        <f>Tabelle3[[#This Row],[Spieler]]*Tabelle3[[#This Row],[Züge p.S.]]*1.2</f>
        <v>528</v>
      </c>
      <c r="M111" s="26"/>
      <c r="N111" s="26"/>
    </row>
    <row r="112" spans="1:14" outlineLevel="1">
      <c r="A112" s="20">
        <v>6</v>
      </c>
      <c r="B112" s="9">
        <v>5</v>
      </c>
      <c r="C112">
        <v>4</v>
      </c>
      <c r="D112">
        <v>9</v>
      </c>
      <c r="E112">
        <v>99</v>
      </c>
      <c r="F112" t="s">
        <v>537</v>
      </c>
      <c r="G112">
        <v>32</v>
      </c>
      <c r="H112" s="26" t="s">
        <v>60</v>
      </c>
      <c r="I112" s="26" t="s">
        <v>61</v>
      </c>
      <c r="J112" s="3">
        <f>$C$107*6/Tabelle3[[#This Row],[Spieler]]</f>
        <v>15</v>
      </c>
      <c r="K112" s="7">
        <v>107</v>
      </c>
      <c r="L112" s="7">
        <f>Tabelle3[[#This Row],[Spieler]]*Tabelle3[[#This Row],[Züge p.S.]]*1.2</f>
        <v>513.6</v>
      </c>
      <c r="M112" s="26"/>
      <c r="N112" s="26"/>
    </row>
    <row r="113" spans="1:14" outlineLevel="1">
      <c r="A113" s="20">
        <v>6</v>
      </c>
      <c r="B113" s="9">
        <v>6</v>
      </c>
      <c r="C113" s="6">
        <v>4</v>
      </c>
      <c r="D113" s="6">
        <v>15</v>
      </c>
      <c r="E113" s="6">
        <v>10057</v>
      </c>
      <c r="F113" s="6" t="s">
        <v>522</v>
      </c>
      <c r="G113" s="6">
        <v>1</v>
      </c>
      <c r="H113" s="27" t="s">
        <v>60</v>
      </c>
      <c r="I113" s="27" t="s">
        <v>61</v>
      </c>
      <c r="J113" s="50">
        <f>$C$107*6/Tabelle3[[#This Row],[Spieler]]</f>
        <v>15</v>
      </c>
      <c r="K113" s="24">
        <v>140</v>
      </c>
      <c r="L113" s="7">
        <f>Tabelle3[[#This Row],[Spieler]]*Tabelle3[[#This Row],[Züge p.S.]]*1.2</f>
        <v>672</v>
      </c>
      <c r="M113" s="26"/>
      <c r="N113" s="26"/>
    </row>
    <row r="114" spans="1:14" outlineLevel="1">
      <c r="A114" s="20">
        <v>6</v>
      </c>
      <c r="B114" s="9">
        <v>7</v>
      </c>
      <c r="C114">
        <v>5</v>
      </c>
      <c r="D114">
        <v>10</v>
      </c>
      <c r="E114">
        <v>10053</v>
      </c>
      <c r="F114" t="s">
        <v>526</v>
      </c>
      <c r="G114">
        <v>2</v>
      </c>
      <c r="H114" s="27" t="s">
        <v>60</v>
      </c>
      <c r="I114" s="27" t="s">
        <v>61</v>
      </c>
      <c r="J114" s="3">
        <f>$C$107*6/Tabelle3[[#This Row],[Spieler]]</f>
        <v>12</v>
      </c>
      <c r="K114" s="24">
        <v>81</v>
      </c>
      <c r="L114" s="7">
        <f>Tabelle3[[#This Row],[Spieler]]*Tabelle3[[#This Row],[Züge p.S.]]*1.2</f>
        <v>486</v>
      </c>
      <c r="M114" s="26"/>
      <c r="N114" s="26"/>
    </row>
    <row r="115" spans="1:14" outlineLevel="1">
      <c r="A115" s="20">
        <v>6</v>
      </c>
      <c r="B115" s="9">
        <v>8</v>
      </c>
      <c r="C115">
        <v>6</v>
      </c>
      <c r="D115">
        <v>5</v>
      </c>
      <c r="E115">
        <v>10043</v>
      </c>
      <c r="F115" t="s">
        <v>529</v>
      </c>
      <c r="G115">
        <v>11</v>
      </c>
      <c r="H115" s="26" t="s">
        <v>60</v>
      </c>
      <c r="I115" s="26" t="s">
        <v>61</v>
      </c>
      <c r="J115" s="3">
        <f>$C$107*6/Tabelle3[[#This Row],[Spieler]]</f>
        <v>10</v>
      </c>
      <c r="K115" s="7">
        <v>57</v>
      </c>
      <c r="L115" s="7">
        <f>Tabelle3[[#This Row],[Spieler]]*Tabelle3[[#This Row],[Züge p.S.]]*1.2</f>
        <v>410.4</v>
      </c>
      <c r="M115" s="26"/>
      <c r="N115" s="26"/>
    </row>
    <row r="116" spans="1:14" outlineLevel="1">
      <c r="A116" s="20">
        <v>6</v>
      </c>
      <c r="B116" s="9">
        <v>9</v>
      </c>
      <c r="C116" s="54">
        <v>6</v>
      </c>
      <c r="D116" s="54">
        <v>6</v>
      </c>
      <c r="E116" s="54">
        <v>134</v>
      </c>
      <c r="F116" s="58" t="s">
        <v>553</v>
      </c>
      <c r="G116" s="54">
        <v>10</v>
      </c>
      <c r="H116" s="57" t="s">
        <v>60</v>
      </c>
      <c r="I116" s="57" t="s">
        <v>61</v>
      </c>
      <c r="J116" s="55">
        <f>$C$107*6/Tabelle3[[#This Row],[Spieler]]</f>
        <v>10</v>
      </c>
      <c r="K116" s="56">
        <v>66</v>
      </c>
      <c r="L116" s="7">
        <f>Tabelle3[[#This Row],[Spieler]]*Tabelle3[[#This Row],[Züge p.S.]]*1.2</f>
        <v>475.2</v>
      </c>
      <c r="M116" s="26"/>
      <c r="N116" s="26"/>
    </row>
    <row r="117" spans="1:14" outlineLevel="1">
      <c r="A117" s="20">
        <v>6</v>
      </c>
      <c r="B117" s="9">
        <v>10</v>
      </c>
      <c r="C117">
        <v>6</v>
      </c>
      <c r="D117" s="60">
        <v>10</v>
      </c>
      <c r="E117" s="62">
        <v>117</v>
      </c>
      <c r="F117" s="61" t="s">
        <v>530</v>
      </c>
      <c r="G117" s="63">
        <v>12</v>
      </c>
      <c r="H117" s="26" t="s">
        <v>60</v>
      </c>
      <c r="I117" s="26" t="s">
        <v>61</v>
      </c>
      <c r="J117" s="3">
        <f>$C$107*6/Tabelle3[[#This Row],[Spieler]]</f>
        <v>10</v>
      </c>
      <c r="K117" s="7">
        <v>56</v>
      </c>
      <c r="L117" s="7">
        <f>Tabelle3[[#This Row],[Spieler]]*Tabelle3[[#This Row],[Züge p.S.]]*1.2</f>
        <v>403.2</v>
      </c>
      <c r="M117" s="26"/>
      <c r="N117" s="26"/>
    </row>
    <row r="118" spans="1:14" outlineLevel="1">
      <c r="A118" s="20">
        <v>6</v>
      </c>
      <c r="B118" s="9">
        <v>11</v>
      </c>
      <c r="C118" s="6">
        <v>4</v>
      </c>
      <c r="D118" s="6">
        <v>9</v>
      </c>
      <c r="E118" s="6">
        <v>10058</v>
      </c>
      <c r="F118" s="6" t="s">
        <v>525</v>
      </c>
      <c r="G118" s="6">
        <v>13</v>
      </c>
      <c r="H118" s="27" t="s">
        <v>60</v>
      </c>
      <c r="I118" s="27" t="s">
        <v>61</v>
      </c>
      <c r="J118" s="50">
        <f>$C$107*6/Tabelle3[[#This Row],[Spieler]]</f>
        <v>15</v>
      </c>
      <c r="K118" s="24">
        <v>127</v>
      </c>
      <c r="L118" s="7">
        <f>Tabelle3[[#This Row],[Spieler]]*Tabelle3[[#This Row],[Züge p.S.]]*1.2</f>
        <v>609.6</v>
      </c>
      <c r="M118" s="26"/>
      <c r="N118" s="26"/>
    </row>
    <row r="119" spans="1:14" outlineLevel="1">
      <c r="A119" s="20">
        <v>6</v>
      </c>
      <c r="B119" s="9">
        <v>12</v>
      </c>
      <c r="C119">
        <v>6</v>
      </c>
      <c r="D119">
        <v>6</v>
      </c>
      <c r="E119">
        <v>93</v>
      </c>
      <c r="F119" t="s">
        <v>542</v>
      </c>
      <c r="G119">
        <v>8</v>
      </c>
      <c r="H119" s="26" t="s">
        <v>60</v>
      </c>
      <c r="I119" s="26" t="s">
        <v>61</v>
      </c>
      <c r="J119" s="3">
        <f>$C$107*6/Tabelle3[[#This Row],[Spieler]]</f>
        <v>10</v>
      </c>
      <c r="K119" s="7">
        <v>55</v>
      </c>
      <c r="L119" s="7">
        <f>Tabelle3[[#This Row],[Spieler]]*Tabelle3[[#This Row],[Züge p.S.]]*1.2</f>
        <v>396</v>
      </c>
      <c r="M119" s="26"/>
      <c r="N119" s="26"/>
    </row>
    <row r="120" spans="1:14" outlineLevel="1">
      <c r="A120" s="20">
        <v>6</v>
      </c>
      <c r="B120" s="9">
        <v>13</v>
      </c>
      <c r="C120">
        <v>5</v>
      </c>
      <c r="D120">
        <v>11</v>
      </c>
      <c r="E120">
        <v>243</v>
      </c>
      <c r="F120" t="s">
        <v>534</v>
      </c>
      <c r="G120">
        <v>6</v>
      </c>
      <c r="H120" s="26" t="s">
        <v>60</v>
      </c>
      <c r="I120" s="26" t="s">
        <v>61</v>
      </c>
      <c r="J120" s="3">
        <f>$C$107*6/Tabelle3[[#This Row],[Spieler]]</f>
        <v>12</v>
      </c>
      <c r="K120" s="7">
        <v>63</v>
      </c>
      <c r="L120" s="7">
        <f>Tabelle3[[#This Row],[Spieler]]*Tabelle3[[#This Row],[Züge p.S.]]*1.2</f>
        <v>378</v>
      </c>
      <c r="M120" s="26"/>
      <c r="N120" s="26"/>
    </row>
    <row r="121" spans="1:14" outlineLevel="1">
      <c r="A121" s="20">
        <v>6</v>
      </c>
      <c r="B121" s="9">
        <v>14</v>
      </c>
      <c r="C121">
        <v>5</v>
      </c>
      <c r="D121">
        <v>11</v>
      </c>
      <c r="E121">
        <v>158</v>
      </c>
      <c r="F121" t="s">
        <v>545</v>
      </c>
      <c r="G121">
        <v>17</v>
      </c>
      <c r="H121" s="26" t="s">
        <v>60</v>
      </c>
      <c r="I121" s="26" t="s">
        <v>61</v>
      </c>
      <c r="J121" s="3">
        <f>$C$107*6/Tabelle3[[#This Row],[Spieler]]</f>
        <v>12</v>
      </c>
      <c r="K121" s="7">
        <v>63</v>
      </c>
      <c r="L121" s="7">
        <f>Tabelle3[[#This Row],[Spieler]]*Tabelle3[[#This Row],[Züge p.S.]]*1.2</f>
        <v>378</v>
      </c>
      <c r="M121" s="26"/>
      <c r="N121" s="26"/>
    </row>
    <row r="122" spans="1:14" outlineLevel="1">
      <c r="A122" s="20">
        <v>6</v>
      </c>
      <c r="B122" s="9">
        <v>15</v>
      </c>
      <c r="C122">
        <v>6</v>
      </c>
      <c r="D122">
        <v>5</v>
      </c>
      <c r="E122">
        <v>5</v>
      </c>
      <c r="F122" t="s">
        <v>540</v>
      </c>
      <c r="G122">
        <v>8</v>
      </c>
      <c r="H122" s="26" t="s">
        <v>60</v>
      </c>
      <c r="I122" s="26" t="s">
        <v>61</v>
      </c>
      <c r="J122" s="3">
        <f>$C$107*6/Tabelle3[[#This Row],[Spieler]]</f>
        <v>10</v>
      </c>
      <c r="K122" s="7">
        <v>49</v>
      </c>
      <c r="L122" s="7">
        <f>Tabelle3[[#This Row],[Spieler]]*Tabelle3[[#This Row],[Züge p.S.]]*1.2</f>
        <v>352.8</v>
      </c>
      <c r="M122" s="26"/>
      <c r="N122" s="26"/>
    </row>
    <row r="123" spans="1:14" outlineLevel="1">
      <c r="A123" s="20">
        <v>6</v>
      </c>
      <c r="B123" s="9">
        <v>16</v>
      </c>
      <c r="C123" s="6">
        <v>5</v>
      </c>
      <c r="D123" s="6">
        <v>8</v>
      </c>
      <c r="E123" s="6">
        <v>10056</v>
      </c>
      <c r="F123" s="6" t="s">
        <v>521</v>
      </c>
      <c r="G123" s="6">
        <v>10</v>
      </c>
      <c r="H123" s="27" t="s">
        <v>60</v>
      </c>
      <c r="I123" s="27" t="s">
        <v>61</v>
      </c>
      <c r="J123" s="50">
        <f>$C$107*6/Tabelle3[[#This Row],[Spieler]]</f>
        <v>12</v>
      </c>
      <c r="K123" s="24">
        <v>81</v>
      </c>
      <c r="L123" s="7">
        <f>Tabelle3[[#This Row],[Spieler]]*Tabelle3[[#This Row],[Züge p.S.]]*1.2</f>
        <v>486</v>
      </c>
      <c r="M123" s="26"/>
      <c r="N123" s="26"/>
    </row>
    <row r="124" spans="1:14" outlineLevel="1">
      <c r="A124" s="20">
        <v>6</v>
      </c>
      <c r="B124" s="9">
        <v>17</v>
      </c>
      <c r="C124">
        <v>6</v>
      </c>
      <c r="D124">
        <v>6</v>
      </c>
      <c r="E124">
        <v>41</v>
      </c>
      <c r="F124" t="s">
        <v>535</v>
      </c>
      <c r="G124">
        <v>6</v>
      </c>
      <c r="H124" s="26" t="s">
        <v>60</v>
      </c>
      <c r="I124" s="26" t="s">
        <v>61</v>
      </c>
      <c r="J124" s="3">
        <f>$C$107*6/Tabelle3[[#This Row],[Spieler]]</f>
        <v>10</v>
      </c>
      <c r="K124" s="7">
        <v>48</v>
      </c>
      <c r="L124" s="7">
        <f>Tabelle3[[#This Row],[Spieler]]*Tabelle3[[#This Row],[Züge p.S.]]*1.2</f>
        <v>345.59999999999997</v>
      </c>
      <c r="M124" s="26"/>
      <c r="N124" s="26"/>
    </row>
    <row r="125" spans="1:14" outlineLevel="1">
      <c r="A125" s="20">
        <v>6</v>
      </c>
      <c r="B125" s="9">
        <v>18</v>
      </c>
      <c r="C125">
        <v>6</v>
      </c>
      <c r="D125">
        <v>10</v>
      </c>
      <c r="E125">
        <v>146</v>
      </c>
      <c r="F125" t="s">
        <v>544</v>
      </c>
      <c r="G125">
        <v>5</v>
      </c>
      <c r="H125" s="26" t="s">
        <v>60</v>
      </c>
      <c r="I125" s="26" t="s">
        <v>61</v>
      </c>
      <c r="J125" s="3">
        <f>$C$107*6/Tabelle3[[#This Row],[Spieler]]</f>
        <v>10</v>
      </c>
      <c r="K125" s="7">
        <v>44</v>
      </c>
      <c r="L125" s="7">
        <f>Tabelle3[[#This Row],[Spieler]]*Tabelle3[[#This Row],[Züge p.S.]]*1.2</f>
        <v>316.8</v>
      </c>
      <c r="M125" s="26"/>
      <c r="N125" s="26"/>
    </row>
    <row r="126" spans="1:14" outlineLevel="1">
      <c r="A126" s="20">
        <v>6</v>
      </c>
      <c r="B126" s="9">
        <v>19</v>
      </c>
      <c r="C126">
        <v>5</v>
      </c>
      <c r="D126">
        <v>7</v>
      </c>
      <c r="E126">
        <v>27</v>
      </c>
      <c r="F126" t="s">
        <v>536</v>
      </c>
      <c r="G126">
        <v>0</v>
      </c>
      <c r="H126" s="26" t="s">
        <v>60</v>
      </c>
      <c r="I126" s="26" t="s">
        <v>61</v>
      </c>
      <c r="J126" s="3">
        <f>$C$107*6/Tabelle3[[#This Row],[Spieler]]</f>
        <v>12</v>
      </c>
      <c r="K126" s="7">
        <v>33</v>
      </c>
      <c r="L126" s="7">
        <f>Tabelle3[[#This Row],[Spieler]]*Tabelle3[[#This Row],[Züge p.S.]]*1.2</f>
        <v>198</v>
      </c>
      <c r="M126" s="26"/>
      <c r="N126" s="26"/>
    </row>
    <row r="127" spans="1:14" outlineLevel="1">
      <c r="A127" s="20">
        <v>6</v>
      </c>
      <c r="B127" s="9">
        <v>20</v>
      </c>
      <c r="C127">
        <v>5</v>
      </c>
      <c r="D127">
        <v>5</v>
      </c>
      <c r="E127">
        <v>10048</v>
      </c>
      <c r="F127" t="s">
        <v>527</v>
      </c>
      <c r="G127">
        <v>3</v>
      </c>
      <c r="H127" s="26" t="s">
        <v>60</v>
      </c>
      <c r="I127" s="26" t="s">
        <v>61</v>
      </c>
      <c r="J127" s="3">
        <f>$C$107*6/Tabelle3[[#This Row],[Spieler]]</f>
        <v>12</v>
      </c>
      <c r="K127" s="7">
        <v>39</v>
      </c>
      <c r="L127" s="7">
        <f>Tabelle3[[#This Row],[Spieler]]*Tabelle3[[#This Row],[Züge p.S.]]*1.2</f>
        <v>234</v>
      </c>
      <c r="M127" s="26"/>
      <c r="N127" s="26"/>
    </row>
    <row r="128" spans="1:14" outlineLevel="1">
      <c r="A128" s="20">
        <v>6</v>
      </c>
      <c r="B128" s="9">
        <v>21</v>
      </c>
      <c r="C128" s="6">
        <v>6</v>
      </c>
      <c r="D128" s="6">
        <v>6</v>
      </c>
      <c r="E128" s="6">
        <v>10055</v>
      </c>
      <c r="F128" s="6" t="s">
        <v>520</v>
      </c>
      <c r="G128" s="6">
        <v>4</v>
      </c>
      <c r="H128" s="27" t="s">
        <v>60</v>
      </c>
      <c r="I128" s="27" t="s">
        <v>61</v>
      </c>
      <c r="J128" s="50">
        <f>$C$107*6/Tabelle3[[#This Row],[Spieler]]</f>
        <v>10</v>
      </c>
      <c r="K128" s="24">
        <v>44</v>
      </c>
      <c r="L128" s="7">
        <f>Tabelle3[[#This Row],[Spieler]]*Tabelle3[[#This Row],[Züge p.S.]]*1.2</f>
        <v>316.8</v>
      </c>
      <c r="M128" s="26"/>
      <c r="N128" s="26"/>
    </row>
    <row r="129" spans="1:14" outlineLevel="1">
      <c r="A129" s="20">
        <v>6</v>
      </c>
      <c r="B129" s="9">
        <v>22</v>
      </c>
      <c r="C129">
        <v>4</v>
      </c>
      <c r="D129">
        <v>4</v>
      </c>
      <c r="E129">
        <v>29</v>
      </c>
      <c r="F129" t="s">
        <v>543</v>
      </c>
      <c r="G129">
        <v>7</v>
      </c>
      <c r="H129" s="26" t="s">
        <v>60</v>
      </c>
      <c r="I129" s="26" t="s">
        <v>61</v>
      </c>
      <c r="J129" s="3">
        <f>$C$107*6/Tabelle3[[#This Row],[Spieler]]</f>
        <v>15</v>
      </c>
      <c r="K129" s="7">
        <v>39</v>
      </c>
      <c r="L129" s="7">
        <f>Tabelle3[[#This Row],[Spieler]]*Tabelle3[[#This Row],[Züge p.S.]]*1.2</f>
        <v>187.2</v>
      </c>
      <c r="M129" s="26"/>
      <c r="N129" s="26"/>
    </row>
    <row r="130" spans="1:14" outlineLevel="1">
      <c r="A130" s="20">
        <v>6</v>
      </c>
      <c r="B130" s="9">
        <v>23</v>
      </c>
      <c r="C130">
        <v>4</v>
      </c>
      <c r="D130">
        <v>4</v>
      </c>
      <c r="E130">
        <v>18</v>
      </c>
      <c r="F130" t="s">
        <v>541</v>
      </c>
      <c r="G130">
        <v>5</v>
      </c>
      <c r="H130" s="26" t="s">
        <v>60</v>
      </c>
      <c r="I130" s="26" t="s">
        <v>61</v>
      </c>
      <c r="J130" s="3">
        <f>$C$107*6/Tabelle3[[#This Row],[Spieler]]</f>
        <v>15</v>
      </c>
      <c r="K130" s="7">
        <v>32</v>
      </c>
      <c r="L130" s="7">
        <f>Tabelle3[[#This Row],[Spieler]]*Tabelle3[[#This Row],[Züge p.S.]]*1.2</f>
        <v>153.6</v>
      </c>
      <c r="M130" s="26"/>
      <c r="N130" s="26"/>
    </row>
    <row r="131" spans="1:14" outlineLevel="1">
      <c r="A131" s="20">
        <v>6</v>
      </c>
      <c r="B131" s="9">
        <v>24</v>
      </c>
      <c r="C131">
        <v>5</v>
      </c>
      <c r="D131">
        <v>5</v>
      </c>
      <c r="E131">
        <v>9</v>
      </c>
      <c r="F131" t="s">
        <v>532</v>
      </c>
      <c r="G131">
        <v>1</v>
      </c>
      <c r="H131" s="26" t="s">
        <v>60</v>
      </c>
      <c r="I131" s="26" t="s">
        <v>61</v>
      </c>
      <c r="J131" s="3">
        <f>$C$107*6/Tabelle3[[#This Row],[Spieler]]</f>
        <v>12</v>
      </c>
      <c r="K131" s="7">
        <v>19</v>
      </c>
      <c r="L131" s="7">
        <f>Tabelle3[[#This Row],[Spieler]]*Tabelle3[[#This Row],[Züge p.S.]]*1.2</f>
        <v>114</v>
      </c>
      <c r="M131" s="26"/>
      <c r="N131" s="26"/>
    </row>
    <row r="132" spans="1:14" outlineLevel="1">
      <c r="A132" s="20">
        <v>6</v>
      </c>
      <c r="B132" s="9">
        <v>25</v>
      </c>
      <c r="C132">
        <v>4</v>
      </c>
      <c r="D132">
        <v>4</v>
      </c>
      <c r="E132">
        <v>10000</v>
      </c>
      <c r="F132" t="s">
        <v>546</v>
      </c>
      <c r="G132">
        <v>3</v>
      </c>
      <c r="H132" s="26" t="s">
        <v>60</v>
      </c>
      <c r="I132" s="26" t="s">
        <v>61</v>
      </c>
      <c r="J132" s="3">
        <f>$C$107*6/Tabelle3[[#This Row],[Spieler]]</f>
        <v>15</v>
      </c>
      <c r="K132" s="7">
        <v>20</v>
      </c>
      <c r="L132" s="7">
        <f>Tabelle3[[#This Row],[Spieler]]*Tabelle3[[#This Row],[Züge p.S.]]*1.2</f>
        <v>96</v>
      </c>
      <c r="M132" s="26"/>
      <c r="N13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tabSelected="1" workbookViewId="0">
      <selection activeCell="I258" sqref="I258"/>
    </sheetView>
  </sheetViews>
  <sheetFormatPr baseColWidth="10" defaultRowHeight="15"/>
  <cols>
    <col min="1" max="1" width="23.28515625" customWidth="1"/>
    <col min="2" max="4" width="4.140625" style="36" customWidth="1"/>
    <col min="5" max="5" width="30.28515625" style="36" customWidth="1"/>
    <col min="6" max="6" width="4.28515625" style="36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0" customWidth="1"/>
  </cols>
  <sheetData>
    <row r="1" spans="1:13">
      <c r="A1" s="8" t="s">
        <v>512</v>
      </c>
      <c r="B1" s="35" t="s">
        <v>506</v>
      </c>
      <c r="C1" s="35" t="s">
        <v>507</v>
      </c>
      <c r="D1" s="35" t="s">
        <v>508</v>
      </c>
      <c r="E1" s="35" t="s">
        <v>517</v>
      </c>
      <c r="F1" s="35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539</v>
      </c>
      <c r="M1" s="46" t="s">
        <v>58</v>
      </c>
    </row>
    <row r="2" spans="1:13" hidden="1">
      <c r="A2" t="s">
        <v>505</v>
      </c>
      <c r="B2" s="36">
        <f>FIND(B$1,$A2)</f>
        <v>14</v>
      </c>
      <c r="C2" s="36">
        <f t="shared" ref="C2:F17" si="0">FIND(C$1,$A2)</f>
        <v>16</v>
      </c>
      <c r="D2" s="36">
        <f t="shared" si="0"/>
        <v>24</v>
      </c>
      <c r="E2" s="36">
        <f t="shared" ref="E2:E65" si="1">FIND("@",SUBSTITUTE($A2,E$1,"@",LEN($A2)-LEN(SUBSTITUTE($A2,E$1,""))),1)</f>
        <v>36</v>
      </c>
      <c r="F2" s="36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0">
        <f>COUNTIF(Strecken!E:E,H2)</f>
        <v>0</v>
      </c>
      <c r="L2" s="20"/>
    </row>
    <row r="3" spans="1:13" hidden="1">
      <c r="A3" t="s">
        <v>224</v>
      </c>
      <c r="B3" s="36">
        <f t="shared" ref="B3:F34" si="3">FIND(B$1,$A3)</f>
        <v>14</v>
      </c>
      <c r="C3" s="36">
        <f t="shared" si="0"/>
        <v>16</v>
      </c>
      <c r="D3" s="36">
        <f t="shared" si="0"/>
        <v>24</v>
      </c>
      <c r="E3" s="36">
        <f t="shared" si="1"/>
        <v>37</v>
      </c>
      <c r="F3" s="36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0">
        <f>COUNTIF(Strecken!E:E,H3)</f>
        <v>0</v>
      </c>
      <c r="L3" s="20"/>
    </row>
    <row r="4" spans="1:13" hidden="1">
      <c r="A4" t="s">
        <v>225</v>
      </c>
      <c r="B4" s="36">
        <f t="shared" si="3"/>
        <v>14</v>
      </c>
      <c r="C4" s="36">
        <f t="shared" si="0"/>
        <v>16</v>
      </c>
      <c r="D4" s="36">
        <f t="shared" si="0"/>
        <v>24</v>
      </c>
      <c r="E4" s="36">
        <f t="shared" si="1"/>
        <v>37</v>
      </c>
      <c r="F4" s="36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0">
        <f>COUNTIF(Strecken!E:E,H4)</f>
        <v>0</v>
      </c>
      <c r="L4" s="20"/>
    </row>
    <row r="5" spans="1:13" hidden="1">
      <c r="A5" t="s">
        <v>226</v>
      </c>
      <c r="B5" s="36">
        <f t="shared" si="3"/>
        <v>14</v>
      </c>
      <c r="C5" s="36">
        <f t="shared" si="0"/>
        <v>16</v>
      </c>
      <c r="D5" s="36">
        <f t="shared" si="0"/>
        <v>24</v>
      </c>
      <c r="E5" s="36">
        <f t="shared" si="1"/>
        <v>38</v>
      </c>
      <c r="F5" s="36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0">
        <f>COUNTIF(Strecken!E:E,H5)</f>
        <v>0</v>
      </c>
      <c r="L5" s="20"/>
    </row>
    <row r="6" spans="1:13">
      <c r="A6" t="s">
        <v>227</v>
      </c>
      <c r="B6" s="36">
        <f t="shared" si="3"/>
        <v>14</v>
      </c>
      <c r="C6" s="36">
        <f t="shared" si="0"/>
        <v>16</v>
      </c>
      <c r="D6" s="36">
        <f t="shared" si="0"/>
        <v>24</v>
      </c>
      <c r="E6" s="36">
        <f t="shared" si="1"/>
        <v>38</v>
      </c>
      <c r="F6" s="36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0">
        <f>COUNTIF(Strecken!E:E,H6)</f>
        <v>1</v>
      </c>
      <c r="L6" s="20" t="s">
        <v>515</v>
      </c>
      <c r="M6" s="20">
        <v>8</v>
      </c>
    </row>
    <row r="7" spans="1:13" hidden="1">
      <c r="A7" t="s">
        <v>228</v>
      </c>
      <c r="B7" s="36">
        <f t="shared" si="3"/>
        <v>14</v>
      </c>
      <c r="C7" s="36">
        <f t="shared" si="0"/>
        <v>16</v>
      </c>
      <c r="D7" s="36">
        <f t="shared" si="0"/>
        <v>24</v>
      </c>
      <c r="E7" s="36">
        <f t="shared" si="1"/>
        <v>38</v>
      </c>
      <c r="F7" s="36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0">
        <f>COUNTIF(Strecken!E:E,H7)</f>
        <v>0</v>
      </c>
      <c r="L7" s="20"/>
    </row>
    <row r="8" spans="1:13" hidden="1">
      <c r="A8" t="s">
        <v>229</v>
      </c>
      <c r="B8" s="36">
        <f t="shared" si="3"/>
        <v>14</v>
      </c>
      <c r="C8" s="36">
        <f t="shared" si="0"/>
        <v>16</v>
      </c>
      <c r="D8" s="36">
        <f t="shared" si="0"/>
        <v>24</v>
      </c>
      <c r="E8" s="36">
        <f t="shared" si="1"/>
        <v>38</v>
      </c>
      <c r="F8" s="36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0">
        <f>COUNTIF(Strecken!E:E,H8)</f>
        <v>0</v>
      </c>
      <c r="L8" s="20"/>
    </row>
    <row r="9" spans="1:13" hidden="1">
      <c r="A9" t="s">
        <v>230</v>
      </c>
      <c r="B9" s="36">
        <f t="shared" si="3"/>
        <v>14</v>
      </c>
      <c r="C9" s="36">
        <f t="shared" si="0"/>
        <v>16</v>
      </c>
      <c r="D9" s="36">
        <f t="shared" si="0"/>
        <v>24</v>
      </c>
      <c r="E9" s="36">
        <f t="shared" si="1"/>
        <v>39</v>
      </c>
      <c r="F9" s="36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0">
        <f>COUNTIF(Strecken!E:E,H9)</f>
        <v>0</v>
      </c>
      <c r="L9" s="20"/>
    </row>
    <row r="10" spans="1:13">
      <c r="A10" t="s">
        <v>231</v>
      </c>
      <c r="B10" s="36">
        <f t="shared" si="3"/>
        <v>14</v>
      </c>
      <c r="C10" s="36">
        <f t="shared" si="0"/>
        <v>16</v>
      </c>
      <c r="D10" s="36">
        <f t="shared" si="0"/>
        <v>24</v>
      </c>
      <c r="E10" s="36">
        <f t="shared" si="1"/>
        <v>40</v>
      </c>
      <c r="F10" s="36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0">
        <f>COUNTIF(Strecken!E:E,H10)</f>
        <v>1</v>
      </c>
      <c r="L10" s="20" t="s">
        <v>515</v>
      </c>
      <c r="M10" s="20">
        <v>1</v>
      </c>
    </row>
    <row r="11" spans="1:13" hidden="1">
      <c r="A11" t="s">
        <v>232</v>
      </c>
      <c r="B11" s="36">
        <f t="shared" si="3"/>
        <v>14</v>
      </c>
      <c r="C11" s="36">
        <f t="shared" si="0"/>
        <v>17</v>
      </c>
      <c r="D11" s="36">
        <f t="shared" si="0"/>
        <v>26</v>
      </c>
      <c r="E11" s="36">
        <f t="shared" si="1"/>
        <v>76</v>
      </c>
      <c r="F11" s="36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0">
        <f>COUNTIF(Strecken!E:E,H11)</f>
        <v>0</v>
      </c>
      <c r="L11" s="20"/>
    </row>
    <row r="12" spans="1:13" hidden="1">
      <c r="A12" t="s">
        <v>233</v>
      </c>
      <c r="B12" s="36">
        <f t="shared" si="3"/>
        <v>14</v>
      </c>
      <c r="C12" s="36">
        <f t="shared" si="0"/>
        <v>17</v>
      </c>
      <c r="D12" s="36">
        <f t="shared" si="0"/>
        <v>26</v>
      </c>
      <c r="E12" s="36">
        <f t="shared" si="1"/>
        <v>40</v>
      </c>
      <c r="F12" s="36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0">
        <f>COUNTIF(Strecken!E:E,H12)</f>
        <v>0</v>
      </c>
      <c r="L12" s="20"/>
    </row>
    <row r="13" spans="1:13" hidden="1">
      <c r="A13" t="s">
        <v>234</v>
      </c>
      <c r="B13" s="36">
        <f t="shared" si="3"/>
        <v>14</v>
      </c>
      <c r="C13" s="36">
        <f t="shared" si="0"/>
        <v>17</v>
      </c>
      <c r="D13" s="36">
        <f t="shared" si="0"/>
        <v>26</v>
      </c>
      <c r="E13" s="36">
        <f t="shared" si="1"/>
        <v>49</v>
      </c>
      <c r="F13" s="36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0">
        <f>COUNTIF(Strecken!E:E,H13)</f>
        <v>0</v>
      </c>
      <c r="L13" s="20" t="s">
        <v>523</v>
      </c>
      <c r="M13" s="20" t="s">
        <v>538</v>
      </c>
    </row>
    <row r="14" spans="1:13" hidden="1">
      <c r="A14" t="s">
        <v>235</v>
      </c>
      <c r="B14" s="36">
        <f t="shared" si="3"/>
        <v>14</v>
      </c>
      <c r="C14" s="36">
        <f t="shared" si="0"/>
        <v>17</v>
      </c>
      <c r="D14" s="36">
        <f t="shared" si="0"/>
        <v>26</v>
      </c>
      <c r="E14" s="36">
        <f t="shared" si="1"/>
        <v>40</v>
      </c>
      <c r="F14" s="36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0">
        <f>COUNTIF(Strecken!E:E,H14)</f>
        <v>0</v>
      </c>
      <c r="L14" s="20" t="s">
        <v>523</v>
      </c>
      <c r="M14" s="20" t="s">
        <v>538</v>
      </c>
    </row>
    <row r="15" spans="1:13" hidden="1">
      <c r="A15" t="s">
        <v>236</v>
      </c>
      <c r="B15" s="36">
        <f t="shared" si="3"/>
        <v>14</v>
      </c>
      <c r="C15" s="36">
        <f t="shared" si="0"/>
        <v>17</v>
      </c>
      <c r="D15" s="36">
        <f t="shared" si="0"/>
        <v>26</v>
      </c>
      <c r="E15" s="36">
        <f t="shared" si="1"/>
        <v>40</v>
      </c>
      <c r="F15" s="36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0">
        <f>COUNTIF(Strecken!E:E,H15)</f>
        <v>0</v>
      </c>
      <c r="L15" s="20"/>
    </row>
    <row r="16" spans="1:13" hidden="1">
      <c r="A16" t="s">
        <v>237</v>
      </c>
      <c r="B16" s="36">
        <f t="shared" si="3"/>
        <v>14</v>
      </c>
      <c r="C16" s="36">
        <f t="shared" si="0"/>
        <v>17</v>
      </c>
      <c r="D16" s="36">
        <f t="shared" si="0"/>
        <v>26</v>
      </c>
      <c r="E16" s="36">
        <f t="shared" si="1"/>
        <v>45</v>
      </c>
      <c r="F16" s="36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0">
        <f>COUNTIF(Strecken!E:E,H16)</f>
        <v>0</v>
      </c>
      <c r="L16" s="20"/>
    </row>
    <row r="17" spans="1:13" hidden="1">
      <c r="A17" t="s">
        <v>238</v>
      </c>
      <c r="B17" s="36">
        <f t="shared" si="3"/>
        <v>14</v>
      </c>
      <c r="C17" s="36">
        <f t="shared" si="0"/>
        <v>17</v>
      </c>
      <c r="D17" s="36">
        <f t="shared" si="0"/>
        <v>26</v>
      </c>
      <c r="E17" s="36">
        <f t="shared" si="1"/>
        <v>40</v>
      </c>
      <c r="F17" s="36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0">
        <f>COUNTIF(Strecken!E:E,H17)</f>
        <v>0</v>
      </c>
      <c r="L17" s="20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36">
        <f t="shared" si="3"/>
        <v>14</v>
      </c>
      <c r="C19" s="36">
        <f t="shared" si="3"/>
        <v>17</v>
      </c>
      <c r="D19" s="36">
        <f t="shared" si="3"/>
        <v>26</v>
      </c>
      <c r="E19" s="36">
        <f t="shared" si="1"/>
        <v>37</v>
      </c>
      <c r="F19" s="36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0">
        <f>COUNTIF(Strecken!E:E,H19)</f>
        <v>1</v>
      </c>
      <c r="L19" s="20" t="s">
        <v>515</v>
      </c>
      <c r="M19" s="20">
        <v>5</v>
      </c>
    </row>
    <row r="20" spans="1:13" hidden="1">
      <c r="A20" t="s">
        <v>241</v>
      </c>
      <c r="B20" s="36">
        <f t="shared" si="3"/>
        <v>14</v>
      </c>
      <c r="C20" s="36">
        <f t="shared" si="3"/>
        <v>17</v>
      </c>
      <c r="D20" s="36">
        <f t="shared" si="3"/>
        <v>26</v>
      </c>
      <c r="E20" s="36">
        <f t="shared" si="1"/>
        <v>37</v>
      </c>
      <c r="F20" s="36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0">
        <f>COUNTIF(Strecken!E:E,H20)</f>
        <v>0</v>
      </c>
      <c r="L20" s="20"/>
    </row>
    <row r="21" spans="1:13" hidden="1">
      <c r="A21" t="s">
        <v>242</v>
      </c>
      <c r="B21" s="36">
        <f t="shared" si="3"/>
        <v>14</v>
      </c>
      <c r="C21" s="36">
        <f t="shared" si="3"/>
        <v>17</v>
      </c>
      <c r="D21" s="36">
        <f t="shared" si="3"/>
        <v>26</v>
      </c>
      <c r="E21" s="36">
        <f t="shared" si="1"/>
        <v>37</v>
      </c>
      <c r="F21" s="36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0">
        <f>COUNTIF(Strecken!E:E,H21)</f>
        <v>0</v>
      </c>
      <c r="L21" s="20"/>
    </row>
    <row r="22" spans="1:13" hidden="1">
      <c r="A22" t="s">
        <v>243</v>
      </c>
      <c r="B22" s="36">
        <f t="shared" si="3"/>
        <v>14</v>
      </c>
      <c r="C22" s="36">
        <f t="shared" si="3"/>
        <v>17</v>
      </c>
      <c r="D22" s="36">
        <f t="shared" si="3"/>
        <v>26</v>
      </c>
      <c r="E22" s="36">
        <f t="shared" si="1"/>
        <v>40</v>
      </c>
      <c r="F22" s="36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0">
        <f>COUNTIF(Strecken!E:E,H22)</f>
        <v>0</v>
      </c>
      <c r="L22" s="20"/>
    </row>
    <row r="23" spans="1:13" hidden="1">
      <c r="A23" t="s">
        <v>244</v>
      </c>
      <c r="B23" s="36">
        <f t="shared" si="3"/>
        <v>14</v>
      </c>
      <c r="C23" s="36">
        <f t="shared" si="3"/>
        <v>17</v>
      </c>
      <c r="D23" s="36">
        <f t="shared" si="3"/>
        <v>26</v>
      </c>
      <c r="E23" s="36">
        <f t="shared" si="1"/>
        <v>40</v>
      </c>
      <c r="F23" s="36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0">
        <f>COUNTIF(Strecken!E:E,H23)</f>
        <v>0</v>
      </c>
      <c r="L23" s="20" t="s">
        <v>523</v>
      </c>
      <c r="M23" s="20" t="s">
        <v>538</v>
      </c>
    </row>
    <row r="24" spans="1:13" hidden="1">
      <c r="A24" t="s">
        <v>245</v>
      </c>
      <c r="B24" s="36">
        <f t="shared" si="3"/>
        <v>14</v>
      </c>
      <c r="C24" s="36">
        <f t="shared" si="3"/>
        <v>17</v>
      </c>
      <c r="D24" s="36">
        <f t="shared" si="3"/>
        <v>26</v>
      </c>
      <c r="E24" s="36">
        <f t="shared" si="1"/>
        <v>49</v>
      </c>
      <c r="F24" s="36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0">
        <f>COUNTIF(Strecken!E:E,H24)</f>
        <v>0</v>
      </c>
      <c r="L24" s="20"/>
    </row>
    <row r="25" spans="1:13" hidden="1">
      <c r="A25" t="s">
        <v>246</v>
      </c>
      <c r="B25" s="36">
        <f t="shared" si="3"/>
        <v>14</v>
      </c>
      <c r="C25" s="36">
        <f t="shared" si="3"/>
        <v>17</v>
      </c>
      <c r="D25" s="36">
        <f t="shared" si="3"/>
        <v>26</v>
      </c>
      <c r="E25" s="36">
        <f t="shared" si="1"/>
        <v>38</v>
      </c>
      <c r="F25" s="36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0">
        <f>COUNTIF(Strecken!E:E,H25)</f>
        <v>0</v>
      </c>
      <c r="L25" s="20"/>
    </row>
    <row r="26" spans="1:13" hidden="1">
      <c r="A26" t="s">
        <v>247</v>
      </c>
      <c r="B26" s="36">
        <f t="shared" si="3"/>
        <v>14</v>
      </c>
      <c r="C26" s="36">
        <f t="shared" si="3"/>
        <v>17</v>
      </c>
      <c r="D26" s="36">
        <f t="shared" si="3"/>
        <v>26</v>
      </c>
      <c r="E26" s="36">
        <f t="shared" si="1"/>
        <v>37</v>
      </c>
      <c r="F26" s="36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0">
        <f>COUNTIF(Strecken!E:E,H26)</f>
        <v>0</v>
      </c>
      <c r="L26" s="20" t="s">
        <v>523</v>
      </c>
      <c r="M26" s="20" t="s">
        <v>538</v>
      </c>
    </row>
    <row r="27" spans="1:13">
      <c r="A27" t="s">
        <v>248</v>
      </c>
      <c r="B27" s="36">
        <f t="shared" si="3"/>
        <v>14</v>
      </c>
      <c r="C27" s="36">
        <f t="shared" si="3"/>
        <v>17</v>
      </c>
      <c r="D27" s="36">
        <f t="shared" si="3"/>
        <v>26</v>
      </c>
      <c r="E27" s="36">
        <f t="shared" si="1"/>
        <v>42</v>
      </c>
      <c r="F27" s="36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0">
        <f>COUNTIF(Strecken!E:E,H27)</f>
        <v>1</v>
      </c>
      <c r="L27" s="20" t="s">
        <v>515</v>
      </c>
      <c r="M27" s="20">
        <v>0</v>
      </c>
    </row>
    <row r="28" spans="1:13" hidden="1">
      <c r="A28" t="s">
        <v>249</v>
      </c>
      <c r="B28" s="36">
        <f t="shared" si="3"/>
        <v>14</v>
      </c>
      <c r="C28" s="36">
        <f t="shared" si="3"/>
        <v>17</v>
      </c>
      <c r="D28" s="36">
        <f t="shared" si="3"/>
        <v>26</v>
      </c>
      <c r="E28" s="36">
        <f t="shared" si="1"/>
        <v>37</v>
      </c>
      <c r="F28" s="36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0">
        <f>COUNTIF(Strecken!E:E,H28)</f>
        <v>0</v>
      </c>
      <c r="L28" s="20" t="s">
        <v>523</v>
      </c>
      <c r="M28" s="20">
        <v>4</v>
      </c>
    </row>
    <row r="29" spans="1:13">
      <c r="A29" t="s">
        <v>250</v>
      </c>
      <c r="B29" s="36">
        <f t="shared" si="3"/>
        <v>14</v>
      </c>
      <c r="C29" s="36">
        <f t="shared" si="3"/>
        <v>17</v>
      </c>
      <c r="D29" s="36">
        <f t="shared" si="3"/>
        <v>26</v>
      </c>
      <c r="E29" s="36">
        <f t="shared" si="1"/>
        <v>42</v>
      </c>
      <c r="F29" s="36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0">
        <f>COUNTIF(Strecken!E:E,H29)</f>
        <v>1</v>
      </c>
      <c r="L29" s="20" t="s">
        <v>515</v>
      </c>
      <c r="M29" s="20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36">
        <f t="shared" si="3"/>
        <v>14</v>
      </c>
      <c r="C32" s="36">
        <f t="shared" si="3"/>
        <v>17</v>
      </c>
      <c r="D32" s="36">
        <f t="shared" si="3"/>
        <v>26</v>
      </c>
      <c r="E32" s="36">
        <f t="shared" si="1"/>
        <v>37</v>
      </c>
      <c r="F32" s="36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0">
        <f>COUNTIF(Strecken!E:E,H32)</f>
        <v>0</v>
      </c>
      <c r="L32" s="20" t="s">
        <v>523</v>
      </c>
      <c r="M32" s="20" t="s">
        <v>538</v>
      </c>
    </row>
    <row r="33" spans="1:13" hidden="1">
      <c r="A33" t="s">
        <v>254</v>
      </c>
      <c r="B33" s="36">
        <f t="shared" si="3"/>
        <v>14</v>
      </c>
      <c r="C33" s="36">
        <f t="shared" si="3"/>
        <v>17</v>
      </c>
      <c r="D33" s="36">
        <f t="shared" si="3"/>
        <v>26</v>
      </c>
      <c r="E33" s="36">
        <f t="shared" si="1"/>
        <v>43</v>
      </c>
      <c r="F33" s="36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37" t="s">
        <v>506</v>
      </c>
      <c r="L33" s="20"/>
    </row>
    <row r="34" spans="1:13">
      <c r="A34" t="s">
        <v>255</v>
      </c>
      <c r="B34" s="36">
        <f t="shared" si="3"/>
        <v>14</v>
      </c>
      <c r="C34" s="36">
        <f t="shared" si="3"/>
        <v>17</v>
      </c>
      <c r="D34" s="36">
        <f t="shared" si="3"/>
        <v>26</v>
      </c>
      <c r="E34" s="36">
        <f t="shared" si="1"/>
        <v>40</v>
      </c>
      <c r="F34" s="36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0">
        <f>COUNTIF(Strecken!E:E,H34)</f>
        <v>1</v>
      </c>
      <c r="L34" s="20" t="s">
        <v>515</v>
      </c>
      <c r="M34" s="20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36">
        <f t="shared" si="8"/>
        <v>14</v>
      </c>
      <c r="C36" s="36">
        <f t="shared" si="8"/>
        <v>17</v>
      </c>
      <c r="D36" s="36">
        <f t="shared" si="8"/>
        <v>26</v>
      </c>
      <c r="E36" s="36">
        <f t="shared" si="1"/>
        <v>37</v>
      </c>
      <c r="F36" s="36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0">
        <f>COUNTIF(Strecken!E:E,H36)</f>
        <v>0</v>
      </c>
      <c r="L36" s="20"/>
    </row>
    <row r="37" spans="1:13">
      <c r="A37" t="s">
        <v>258</v>
      </c>
      <c r="B37" s="36">
        <f t="shared" si="8"/>
        <v>14</v>
      </c>
      <c r="C37" s="36">
        <f t="shared" si="8"/>
        <v>17</v>
      </c>
      <c r="D37" s="36">
        <f t="shared" si="8"/>
        <v>26</v>
      </c>
      <c r="E37" s="36">
        <f t="shared" si="1"/>
        <v>38</v>
      </c>
      <c r="F37" s="36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0">
        <f>COUNTIF(Strecken!E:E,H37)</f>
        <v>1</v>
      </c>
      <c r="L37" s="20" t="s">
        <v>515</v>
      </c>
      <c r="M37" s="20">
        <v>6</v>
      </c>
    </row>
    <row r="38" spans="1:13" hidden="1">
      <c r="A38" t="s">
        <v>259</v>
      </c>
      <c r="B38" s="36">
        <f t="shared" si="8"/>
        <v>14</v>
      </c>
      <c r="C38" s="36">
        <f t="shared" si="8"/>
        <v>17</v>
      </c>
      <c r="D38" s="36">
        <f t="shared" si="8"/>
        <v>26</v>
      </c>
      <c r="E38" s="36">
        <f t="shared" si="1"/>
        <v>38</v>
      </c>
      <c r="F38" s="36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0">
        <f>COUNTIF(Strecken!E:E,H38)</f>
        <v>0</v>
      </c>
      <c r="L38" s="20"/>
    </row>
    <row r="39" spans="1:13" hidden="1">
      <c r="A39" t="s">
        <v>260</v>
      </c>
      <c r="B39" s="36">
        <f t="shared" si="8"/>
        <v>14</v>
      </c>
      <c r="C39" s="36">
        <f t="shared" si="8"/>
        <v>17</v>
      </c>
      <c r="D39" s="36">
        <f t="shared" si="8"/>
        <v>26</v>
      </c>
      <c r="E39" s="36">
        <f t="shared" si="1"/>
        <v>35</v>
      </c>
      <c r="F39" s="36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0">
        <f>COUNTIF(Strecken!E:E,H39)</f>
        <v>0</v>
      </c>
      <c r="L39" s="20"/>
    </row>
    <row r="40" spans="1:13" hidden="1">
      <c r="A40" t="s">
        <v>261</v>
      </c>
      <c r="B40" s="36">
        <f t="shared" si="8"/>
        <v>14</v>
      </c>
      <c r="C40" s="36">
        <f t="shared" si="8"/>
        <v>17</v>
      </c>
      <c r="D40" s="36">
        <f t="shared" si="8"/>
        <v>26</v>
      </c>
      <c r="E40" s="36">
        <f t="shared" si="1"/>
        <v>32</v>
      </c>
      <c r="F40" s="36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0">
        <f>COUNTIF(Strecken!E:E,H40)</f>
        <v>0</v>
      </c>
      <c r="L40" s="20" t="s">
        <v>523</v>
      </c>
      <c r="M40" s="20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36">
        <f t="shared" si="8"/>
        <v>14</v>
      </c>
      <c r="C42" s="36">
        <f t="shared" si="8"/>
        <v>17</v>
      </c>
      <c r="D42" s="36">
        <f t="shared" si="8"/>
        <v>26</v>
      </c>
      <c r="E42" s="36">
        <f t="shared" si="1"/>
        <v>48</v>
      </c>
      <c r="F42" s="36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0">
        <f>COUNTIF(Strecken!E:E,H42)</f>
        <v>0</v>
      </c>
      <c r="L42" s="20"/>
    </row>
    <row r="43" spans="1:13" hidden="1">
      <c r="A43" t="s">
        <v>264</v>
      </c>
      <c r="B43" s="36">
        <f t="shared" si="8"/>
        <v>14</v>
      </c>
      <c r="C43" s="36">
        <f t="shared" si="8"/>
        <v>17</v>
      </c>
      <c r="D43" s="36">
        <f t="shared" si="8"/>
        <v>26</v>
      </c>
      <c r="E43" s="36">
        <f t="shared" si="1"/>
        <v>37</v>
      </c>
      <c r="F43" s="36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0">
        <f>COUNTIF(Strecken!E:E,H43)</f>
        <v>0</v>
      </c>
      <c r="L43" s="20"/>
    </row>
    <row r="44" spans="1:13" hidden="1">
      <c r="A44" t="s">
        <v>265</v>
      </c>
      <c r="B44" s="36">
        <f t="shared" si="8"/>
        <v>14</v>
      </c>
      <c r="C44" s="36">
        <f t="shared" si="8"/>
        <v>17</v>
      </c>
      <c r="D44" s="36">
        <f t="shared" si="8"/>
        <v>26</v>
      </c>
      <c r="E44" s="36">
        <f t="shared" si="1"/>
        <v>40</v>
      </c>
      <c r="F44" s="36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0">
        <f>COUNTIF(Strecken!E:E,H44)</f>
        <v>0</v>
      </c>
      <c r="L44" s="20" t="s">
        <v>523</v>
      </c>
      <c r="M44" s="20" t="s">
        <v>538</v>
      </c>
    </row>
    <row r="45" spans="1:13" hidden="1">
      <c r="A45" t="s">
        <v>266</v>
      </c>
      <c r="B45" s="36">
        <f t="shared" si="8"/>
        <v>14</v>
      </c>
      <c r="C45" s="36">
        <f t="shared" si="8"/>
        <v>17</v>
      </c>
      <c r="D45" s="36">
        <f t="shared" si="8"/>
        <v>26</v>
      </c>
      <c r="E45" s="36">
        <f t="shared" si="1"/>
        <v>44</v>
      </c>
      <c r="F45" s="36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0">
        <f>COUNTIF(Strecken!E:E,H45)</f>
        <v>0</v>
      </c>
      <c r="L45" s="20"/>
    </row>
    <row r="46" spans="1:13" hidden="1">
      <c r="A46" t="s">
        <v>267</v>
      </c>
      <c r="B46" s="36">
        <f t="shared" si="8"/>
        <v>14</v>
      </c>
      <c r="C46" s="36">
        <f t="shared" si="8"/>
        <v>17</v>
      </c>
      <c r="D46" s="36">
        <f t="shared" si="8"/>
        <v>26</v>
      </c>
      <c r="E46" s="36">
        <f t="shared" si="1"/>
        <v>42</v>
      </c>
      <c r="F46" s="36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0">
        <f>COUNTIF(Strecken!E:E,H46)</f>
        <v>0</v>
      </c>
      <c r="L46" s="20"/>
    </row>
    <row r="47" spans="1:13" hidden="1">
      <c r="A47" t="s">
        <v>268</v>
      </c>
      <c r="B47" s="36">
        <f t="shared" si="8"/>
        <v>14</v>
      </c>
      <c r="C47" s="36">
        <f t="shared" si="8"/>
        <v>17</v>
      </c>
      <c r="D47" s="36">
        <f t="shared" si="8"/>
        <v>26</v>
      </c>
      <c r="E47" s="36">
        <f t="shared" si="1"/>
        <v>47</v>
      </c>
      <c r="F47" s="36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0">
        <f>COUNTIF(Strecken!E:E,H47)</f>
        <v>0</v>
      </c>
      <c r="L47" s="20"/>
    </row>
    <row r="48" spans="1:13" hidden="1">
      <c r="A48" t="s">
        <v>269</v>
      </c>
      <c r="B48" s="36">
        <f t="shared" si="8"/>
        <v>14</v>
      </c>
      <c r="C48" s="36">
        <f t="shared" si="8"/>
        <v>17</v>
      </c>
      <c r="D48" s="36">
        <f t="shared" si="8"/>
        <v>26</v>
      </c>
      <c r="E48" s="36">
        <f t="shared" si="1"/>
        <v>38</v>
      </c>
      <c r="F48" s="36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0">
        <f>COUNTIF(Strecken!E:E,H48)</f>
        <v>0</v>
      </c>
      <c r="L48" s="20"/>
    </row>
    <row r="49" spans="1:12" hidden="1">
      <c r="A49" t="s">
        <v>270</v>
      </c>
      <c r="B49" s="36">
        <f t="shared" si="8"/>
        <v>14</v>
      </c>
      <c r="C49" s="36">
        <f t="shared" si="8"/>
        <v>17</v>
      </c>
      <c r="D49" s="36">
        <f t="shared" si="8"/>
        <v>26</v>
      </c>
      <c r="E49" s="36">
        <f t="shared" si="1"/>
        <v>39</v>
      </c>
      <c r="F49" s="36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0">
        <f>COUNTIF(Strecken!E:E,H49)</f>
        <v>0</v>
      </c>
      <c r="L49" s="20"/>
    </row>
    <row r="50" spans="1:12" hidden="1">
      <c r="A50" t="s">
        <v>271</v>
      </c>
      <c r="B50" s="36">
        <f t="shared" si="8"/>
        <v>14</v>
      </c>
      <c r="C50" s="36">
        <f t="shared" si="8"/>
        <v>17</v>
      </c>
      <c r="D50" s="36">
        <f t="shared" si="8"/>
        <v>26</v>
      </c>
      <c r="E50" s="36">
        <f t="shared" si="1"/>
        <v>34</v>
      </c>
      <c r="F50" s="36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0">
        <f>COUNTIF(Strecken!E:E,H50)</f>
        <v>0</v>
      </c>
      <c r="L50" s="20"/>
    </row>
    <row r="51" spans="1:12" hidden="1">
      <c r="A51" t="s">
        <v>272</v>
      </c>
      <c r="B51" s="36">
        <f t="shared" si="8"/>
        <v>14</v>
      </c>
      <c r="C51" s="36">
        <f t="shared" si="8"/>
        <v>17</v>
      </c>
      <c r="D51" s="36">
        <f t="shared" si="8"/>
        <v>26</v>
      </c>
      <c r="E51" s="36">
        <f t="shared" si="1"/>
        <v>44</v>
      </c>
      <c r="F51" s="36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0">
        <f>COUNTIF(Strecken!E:E,H51)</f>
        <v>0</v>
      </c>
      <c r="L51" s="20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36">
        <f t="shared" si="8"/>
        <v>14</v>
      </c>
      <c r="C72" s="36">
        <f t="shared" si="8"/>
        <v>17</v>
      </c>
      <c r="D72" s="36">
        <f t="shared" si="8"/>
        <v>26</v>
      </c>
      <c r="E72" s="36">
        <f t="shared" si="9"/>
        <v>50</v>
      </c>
      <c r="F72" s="36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0">
        <f>COUNTIF(Strecken!E:E,H72)</f>
        <v>0</v>
      </c>
      <c r="L72" s="20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36">
        <f t="shared" si="8"/>
        <v>14</v>
      </c>
      <c r="C74" s="36">
        <f t="shared" si="8"/>
        <v>17</v>
      </c>
      <c r="D74" s="36">
        <f t="shared" si="8"/>
        <v>26</v>
      </c>
      <c r="E74" s="36">
        <f t="shared" si="9"/>
        <v>42</v>
      </c>
      <c r="F74" s="36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0">
        <f>COUNTIF(Strecken!E:E,H74)</f>
        <v>0</v>
      </c>
      <c r="L74" s="20"/>
    </row>
    <row r="75" spans="1:13" hidden="1">
      <c r="A75" t="s">
        <v>296</v>
      </c>
      <c r="B75" s="36">
        <f t="shared" si="8"/>
        <v>14</v>
      </c>
      <c r="C75" s="36">
        <f t="shared" si="8"/>
        <v>17</v>
      </c>
      <c r="D75" s="36">
        <f t="shared" si="8"/>
        <v>26</v>
      </c>
      <c r="E75" s="36">
        <f t="shared" si="9"/>
        <v>48</v>
      </c>
      <c r="F75" s="36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0">
        <f>COUNTIF(Strecken!E:E,H75)</f>
        <v>0</v>
      </c>
      <c r="L75" s="20"/>
    </row>
    <row r="76" spans="1:13" hidden="1">
      <c r="A76" t="s">
        <v>297</v>
      </c>
      <c r="B76" s="36">
        <f t="shared" si="8"/>
        <v>14</v>
      </c>
      <c r="C76" s="36">
        <f t="shared" si="8"/>
        <v>17</v>
      </c>
      <c r="D76" s="36">
        <f t="shared" si="8"/>
        <v>26</v>
      </c>
      <c r="E76" s="36">
        <f t="shared" si="9"/>
        <v>39</v>
      </c>
      <c r="F76" s="36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0">
        <f>COUNTIF(Strecken!E:E,H76)</f>
        <v>0</v>
      </c>
      <c r="L76" s="20"/>
    </row>
    <row r="77" spans="1:13" hidden="1">
      <c r="A77" t="s">
        <v>298</v>
      </c>
      <c r="B77" s="36">
        <f t="shared" si="8"/>
        <v>14</v>
      </c>
      <c r="C77" s="36">
        <f t="shared" si="8"/>
        <v>17</v>
      </c>
      <c r="D77" s="36">
        <f t="shared" si="8"/>
        <v>26</v>
      </c>
      <c r="E77" s="36">
        <f t="shared" si="9"/>
        <v>34</v>
      </c>
      <c r="F77" s="36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37" t="s">
        <v>506</v>
      </c>
      <c r="L77" s="20"/>
    </row>
    <row r="78" spans="1:13" hidden="1">
      <c r="A78" t="s">
        <v>299</v>
      </c>
      <c r="B78" s="36">
        <f t="shared" si="8"/>
        <v>14</v>
      </c>
      <c r="C78" s="36">
        <f t="shared" si="8"/>
        <v>17</v>
      </c>
      <c r="D78" s="36">
        <f t="shared" si="8"/>
        <v>26</v>
      </c>
      <c r="E78" s="36">
        <f t="shared" si="9"/>
        <v>40</v>
      </c>
      <c r="F78" s="36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0">
        <f>COUNTIF(Strecken!E:E,H78)</f>
        <v>0</v>
      </c>
      <c r="L78" s="20" t="s">
        <v>523</v>
      </c>
      <c r="M78" s="20" t="s">
        <v>538</v>
      </c>
    </row>
    <row r="79" spans="1:13" hidden="1">
      <c r="A79" t="s">
        <v>300</v>
      </c>
      <c r="B79" s="36">
        <f t="shared" si="8"/>
        <v>14</v>
      </c>
      <c r="C79" s="36">
        <f t="shared" si="8"/>
        <v>17</v>
      </c>
      <c r="D79" s="36">
        <f t="shared" si="8"/>
        <v>26</v>
      </c>
      <c r="E79" s="36">
        <f t="shared" si="9"/>
        <v>40</v>
      </c>
      <c r="F79" s="36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0">
        <f>COUNTIF(Strecken!E:E,H79)</f>
        <v>0</v>
      </c>
      <c r="L79" s="20"/>
    </row>
    <row r="80" spans="1:13" hidden="1">
      <c r="A80" t="s">
        <v>301</v>
      </c>
      <c r="B80" s="36">
        <f t="shared" si="8"/>
        <v>14</v>
      </c>
      <c r="C80" s="36">
        <f t="shared" si="8"/>
        <v>17</v>
      </c>
      <c r="D80" s="36">
        <f t="shared" si="8"/>
        <v>26</v>
      </c>
      <c r="E80" s="36">
        <f t="shared" si="9"/>
        <v>55</v>
      </c>
      <c r="F80" s="36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0">
        <f>COUNTIF(Strecken!E:E,H80)</f>
        <v>0</v>
      </c>
      <c r="L80" s="20"/>
    </row>
    <row r="81" spans="1:13" hidden="1">
      <c r="A81" t="s">
        <v>302</v>
      </c>
      <c r="B81" s="36">
        <f t="shared" si="8"/>
        <v>14</v>
      </c>
      <c r="C81" s="36">
        <f t="shared" si="8"/>
        <v>17</v>
      </c>
      <c r="D81" s="36">
        <f t="shared" si="8"/>
        <v>26</v>
      </c>
      <c r="E81" s="36">
        <f t="shared" si="9"/>
        <v>44</v>
      </c>
      <c r="F81" s="36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0">
        <f>COUNTIF(Strecken!E:E,H81)</f>
        <v>0</v>
      </c>
      <c r="L81" s="20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36">
        <f t="shared" si="8"/>
        <v>14</v>
      </c>
      <c r="C83" s="36">
        <f t="shared" si="8"/>
        <v>17</v>
      </c>
      <c r="D83" s="36">
        <f t="shared" si="8"/>
        <v>26</v>
      </c>
      <c r="E83" s="36">
        <f t="shared" si="9"/>
        <v>33</v>
      </c>
      <c r="F83" s="36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0">
        <f>COUNTIF(Strecken!E:E,H83)</f>
        <v>1</v>
      </c>
      <c r="L83" s="20" t="s">
        <v>515</v>
      </c>
      <c r="M83" s="20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36">
        <f t="shared" si="8"/>
        <v>14</v>
      </c>
      <c r="C85" s="36">
        <f t="shared" si="8"/>
        <v>17</v>
      </c>
      <c r="D85" s="36">
        <f t="shared" si="8"/>
        <v>26</v>
      </c>
      <c r="E85" s="36">
        <f t="shared" si="9"/>
        <v>36</v>
      </c>
      <c r="F85" s="36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0">
        <f>COUNTIF(Strecken!E:E,H85)</f>
        <v>0</v>
      </c>
      <c r="L85" s="20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36">
        <f t="shared" si="8"/>
        <v>14</v>
      </c>
      <c r="C87" s="36">
        <f t="shared" si="8"/>
        <v>17</v>
      </c>
      <c r="D87" s="36">
        <f t="shared" si="8"/>
        <v>26</v>
      </c>
      <c r="E87" s="36">
        <f t="shared" si="9"/>
        <v>39</v>
      </c>
      <c r="F87" s="36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0">
        <f>COUNTIF(Strecken!E:E,H87)</f>
        <v>0</v>
      </c>
      <c r="L87" s="20"/>
    </row>
    <row r="88" spans="1:13" hidden="1">
      <c r="A88" t="s">
        <v>309</v>
      </c>
      <c r="B88" s="36">
        <f t="shared" si="8"/>
        <v>14</v>
      </c>
      <c r="C88" s="36">
        <f t="shared" si="8"/>
        <v>17</v>
      </c>
      <c r="D88" s="36">
        <f t="shared" si="8"/>
        <v>26</v>
      </c>
      <c r="E88" s="36">
        <f t="shared" si="9"/>
        <v>52</v>
      </c>
      <c r="F88" s="36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0">
        <f>COUNTIF(Strecken!E:E,H88)</f>
        <v>0</v>
      </c>
      <c r="L88" s="20"/>
    </row>
    <row r="89" spans="1:13">
      <c r="A89" t="s">
        <v>310</v>
      </c>
      <c r="B89" s="36">
        <f t="shared" si="8"/>
        <v>14</v>
      </c>
      <c r="C89" s="36">
        <f t="shared" si="8"/>
        <v>17</v>
      </c>
      <c r="D89" s="36">
        <f t="shared" si="8"/>
        <v>26</v>
      </c>
      <c r="E89" s="36">
        <f t="shared" si="9"/>
        <v>43</v>
      </c>
      <c r="F89" s="36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0">
        <f>COUNTIF(Strecken!E:E,H89)</f>
        <v>1</v>
      </c>
      <c r="L89" s="20" t="s">
        <v>515</v>
      </c>
      <c r="M89" s="20">
        <v>32</v>
      </c>
    </row>
    <row r="90" spans="1:13" hidden="1">
      <c r="A90" t="s">
        <v>311</v>
      </c>
      <c r="B90" s="36">
        <f t="shared" si="8"/>
        <v>14</v>
      </c>
      <c r="C90" s="36">
        <f t="shared" si="8"/>
        <v>18</v>
      </c>
      <c r="D90" s="36">
        <f t="shared" si="8"/>
        <v>28</v>
      </c>
      <c r="E90" s="36">
        <f t="shared" si="9"/>
        <v>41</v>
      </c>
      <c r="F90" s="36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0">
        <f>COUNTIF(Strecken!E:E,H90)</f>
        <v>0</v>
      </c>
      <c r="L90" s="20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36">
        <f t="shared" si="8"/>
        <v>14</v>
      </c>
      <c r="C92" s="36">
        <f t="shared" si="8"/>
        <v>18</v>
      </c>
      <c r="D92" s="36">
        <f t="shared" si="8"/>
        <v>28</v>
      </c>
      <c r="E92" s="36">
        <f t="shared" si="9"/>
        <v>41</v>
      </c>
      <c r="F92" s="36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0">
        <f>COUNTIF(Strecken!E:E,H92)</f>
        <v>0</v>
      </c>
      <c r="L92" s="20"/>
    </row>
    <row r="93" spans="1:13" hidden="1">
      <c r="A93" t="s">
        <v>314</v>
      </c>
      <c r="B93" s="36">
        <f t="shared" si="8"/>
        <v>14</v>
      </c>
      <c r="C93" s="36">
        <f t="shared" si="8"/>
        <v>18</v>
      </c>
      <c r="D93" s="36">
        <f t="shared" si="8"/>
        <v>28</v>
      </c>
      <c r="E93" s="36">
        <f t="shared" si="9"/>
        <v>39</v>
      </c>
      <c r="F93" s="36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0">
        <f>COUNTIF(Strecken!E:E,H93)</f>
        <v>0</v>
      </c>
      <c r="L93" s="20"/>
    </row>
    <row r="94" spans="1:13" hidden="1">
      <c r="A94" t="s">
        <v>315</v>
      </c>
      <c r="B94" s="36">
        <f t="shared" si="8"/>
        <v>14</v>
      </c>
      <c r="C94" s="36">
        <f t="shared" si="8"/>
        <v>18</v>
      </c>
      <c r="D94" s="36">
        <f t="shared" si="8"/>
        <v>28</v>
      </c>
      <c r="E94" s="36">
        <f t="shared" si="9"/>
        <v>38</v>
      </c>
      <c r="F94" s="36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0">
        <f>COUNTIF(Strecken!E:E,H94)</f>
        <v>0</v>
      </c>
      <c r="L94" s="20"/>
    </row>
    <row r="95" spans="1:13" hidden="1">
      <c r="A95" t="s">
        <v>316</v>
      </c>
      <c r="B95" s="36">
        <f t="shared" si="8"/>
        <v>14</v>
      </c>
      <c r="C95" s="36">
        <f t="shared" si="8"/>
        <v>18</v>
      </c>
      <c r="D95" s="36">
        <f t="shared" si="8"/>
        <v>28</v>
      </c>
      <c r="E95" s="36">
        <f t="shared" si="9"/>
        <v>38</v>
      </c>
      <c r="F95" s="36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0">
        <f>COUNTIF(Strecken!E:E,H95)</f>
        <v>0</v>
      </c>
      <c r="L95" s="20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36">
        <f t="shared" si="8"/>
        <v>14</v>
      </c>
      <c r="C98" s="36">
        <f t="shared" si="8"/>
        <v>18</v>
      </c>
      <c r="D98" s="36">
        <f t="shared" si="8"/>
        <v>28</v>
      </c>
      <c r="E98" s="36">
        <f t="shared" si="9"/>
        <v>40</v>
      </c>
      <c r="F98" s="36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0">
        <f>COUNTIF(Strecken!E:E,H98)</f>
        <v>0</v>
      </c>
      <c r="L98" s="20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36">
        <f t="shared" si="11"/>
        <v>14</v>
      </c>
      <c r="C100" s="36">
        <f t="shared" si="11"/>
        <v>18</v>
      </c>
      <c r="D100" s="36">
        <f t="shared" si="11"/>
        <v>28</v>
      </c>
      <c r="E100" s="36">
        <f t="shared" si="9"/>
        <v>42</v>
      </c>
      <c r="F100" s="36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0">
        <f>COUNTIF(Strecken!E:E,H100)</f>
        <v>0</v>
      </c>
      <c r="L100" s="20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36">
        <f t="shared" si="11"/>
        <v>14</v>
      </c>
      <c r="C103" s="36">
        <f t="shared" si="11"/>
        <v>18</v>
      </c>
      <c r="D103" s="36">
        <f t="shared" si="11"/>
        <v>28</v>
      </c>
      <c r="E103" s="36">
        <f t="shared" si="9"/>
        <v>40</v>
      </c>
      <c r="F103" s="36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0">
        <f>COUNTIF(Strecken!E:E,H103)</f>
        <v>1</v>
      </c>
      <c r="L103" s="20" t="s">
        <v>515</v>
      </c>
      <c r="M103" s="20">
        <v>12</v>
      </c>
    </row>
    <row r="104" spans="1:13" hidden="1">
      <c r="A104" t="s">
        <v>325</v>
      </c>
      <c r="B104" s="36">
        <f t="shared" si="11"/>
        <v>14</v>
      </c>
      <c r="C104" s="36">
        <f t="shared" si="11"/>
        <v>18</v>
      </c>
      <c r="D104" s="36">
        <f t="shared" si="11"/>
        <v>28</v>
      </c>
      <c r="E104" s="36">
        <f t="shared" si="9"/>
        <v>34</v>
      </c>
      <c r="F104" s="36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0">
        <f>COUNTIF(Strecken!E:E,H104)</f>
        <v>0</v>
      </c>
      <c r="L104" s="20" t="s">
        <v>523</v>
      </c>
      <c r="M104" s="20" t="s">
        <v>538</v>
      </c>
    </row>
    <row r="105" spans="1:13" hidden="1">
      <c r="A105" t="s">
        <v>326</v>
      </c>
      <c r="B105" s="36">
        <f t="shared" si="11"/>
        <v>14</v>
      </c>
      <c r="C105" s="36">
        <f t="shared" si="11"/>
        <v>18</v>
      </c>
      <c r="D105" s="36">
        <f t="shared" si="11"/>
        <v>28</v>
      </c>
      <c r="E105" s="36">
        <f t="shared" si="9"/>
        <v>37</v>
      </c>
      <c r="F105" s="36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0">
        <f>COUNTIF(Strecken!E:E,H105)</f>
        <v>0</v>
      </c>
      <c r="L105" s="20"/>
    </row>
    <row r="106" spans="1:13" hidden="1">
      <c r="A106" t="s">
        <v>327</v>
      </c>
      <c r="B106" s="36">
        <f t="shared" si="11"/>
        <v>14</v>
      </c>
      <c r="C106" s="36">
        <f t="shared" si="11"/>
        <v>18</v>
      </c>
      <c r="D106" s="36">
        <f t="shared" si="11"/>
        <v>28</v>
      </c>
      <c r="E106" s="36">
        <f t="shared" si="9"/>
        <v>41</v>
      </c>
      <c r="F106" s="36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37" t="s">
        <v>506</v>
      </c>
      <c r="L106" s="20"/>
    </row>
    <row r="107" spans="1:13" hidden="1">
      <c r="A107" t="s">
        <v>328</v>
      </c>
      <c r="B107" s="36">
        <f t="shared" si="11"/>
        <v>14</v>
      </c>
      <c r="C107" s="36">
        <f t="shared" si="11"/>
        <v>18</v>
      </c>
      <c r="D107" s="36">
        <f t="shared" si="11"/>
        <v>28</v>
      </c>
      <c r="E107" s="36">
        <f t="shared" si="9"/>
        <v>49</v>
      </c>
      <c r="F107" s="36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0">
        <f>COUNTIF(Strecken!E:E,H107)</f>
        <v>0</v>
      </c>
      <c r="L107" s="20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36">
        <f t="shared" si="11"/>
        <v>14</v>
      </c>
      <c r="C112" s="36">
        <f t="shared" si="11"/>
        <v>18</v>
      </c>
      <c r="D112" s="36">
        <f t="shared" si="11"/>
        <v>28</v>
      </c>
      <c r="E112" s="36">
        <f t="shared" si="9"/>
        <v>35</v>
      </c>
      <c r="F112" s="36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0">
        <f>COUNTIF(Strecken!E:E,H112)</f>
        <v>0</v>
      </c>
      <c r="L112" s="20" t="s">
        <v>523</v>
      </c>
      <c r="M112" s="20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36">
        <f t="shared" si="11"/>
        <v>14</v>
      </c>
      <c r="C115" s="36">
        <f t="shared" si="11"/>
        <v>18</v>
      </c>
      <c r="D115" s="36">
        <f t="shared" si="11"/>
        <v>28</v>
      </c>
      <c r="E115" s="36">
        <f t="shared" si="9"/>
        <v>36</v>
      </c>
      <c r="F115" s="36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0">
        <f>COUNTIF(Strecken!E:E,H115)</f>
        <v>0</v>
      </c>
      <c r="L115" s="20"/>
    </row>
    <row r="116" spans="1:13" hidden="1">
      <c r="A116" t="s">
        <v>337</v>
      </c>
      <c r="B116" s="36">
        <f t="shared" si="11"/>
        <v>14</v>
      </c>
      <c r="C116" s="36">
        <f t="shared" si="11"/>
        <v>18</v>
      </c>
      <c r="D116" s="36">
        <f t="shared" si="11"/>
        <v>28</v>
      </c>
      <c r="E116" s="36">
        <f t="shared" si="9"/>
        <v>37</v>
      </c>
      <c r="F116" s="36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0">
        <f>COUNTIF(Strecken!E:E,H116)</f>
        <v>0</v>
      </c>
      <c r="L116" s="20"/>
    </row>
    <row r="117" spans="1:13" hidden="1">
      <c r="A117" t="s">
        <v>338</v>
      </c>
      <c r="B117" s="36">
        <f t="shared" si="11"/>
        <v>14</v>
      </c>
      <c r="C117" s="36">
        <f t="shared" si="11"/>
        <v>18</v>
      </c>
      <c r="D117" s="36">
        <f t="shared" si="11"/>
        <v>28</v>
      </c>
      <c r="E117" s="36">
        <f t="shared" si="9"/>
        <v>50</v>
      </c>
      <c r="F117" s="36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0">
        <f>COUNTIF(Strecken!E:E,H117)</f>
        <v>0</v>
      </c>
      <c r="L117" s="20"/>
    </row>
    <row r="118" spans="1:13" hidden="1">
      <c r="A118" t="s">
        <v>339</v>
      </c>
      <c r="B118" s="36">
        <f t="shared" si="11"/>
        <v>14</v>
      </c>
      <c r="C118" s="36">
        <f t="shared" si="11"/>
        <v>18</v>
      </c>
      <c r="D118" s="36">
        <f t="shared" si="11"/>
        <v>28</v>
      </c>
      <c r="E118" s="36">
        <f t="shared" si="9"/>
        <v>34</v>
      </c>
      <c r="F118" s="36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0">
        <f>COUNTIF(Strecken!E:E,H118)</f>
        <v>0</v>
      </c>
      <c r="L118" s="20"/>
    </row>
    <row r="119" spans="1:13" hidden="1">
      <c r="A119" t="s">
        <v>340</v>
      </c>
      <c r="B119" s="36">
        <f t="shared" si="11"/>
        <v>14</v>
      </c>
      <c r="C119" s="36">
        <f t="shared" si="11"/>
        <v>18</v>
      </c>
      <c r="D119" s="36">
        <f t="shared" si="11"/>
        <v>28</v>
      </c>
      <c r="E119" s="36">
        <f t="shared" si="9"/>
        <v>35</v>
      </c>
      <c r="F119" s="36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0">
        <f>COUNTIF(Strecken!E:E,H119)</f>
        <v>0</v>
      </c>
      <c r="L119" s="20"/>
    </row>
    <row r="120" spans="1:13">
      <c r="A120" t="s">
        <v>341</v>
      </c>
      <c r="B120" s="36">
        <f t="shared" si="11"/>
        <v>14</v>
      </c>
      <c r="C120" s="36">
        <f t="shared" si="11"/>
        <v>18</v>
      </c>
      <c r="D120" s="36">
        <f t="shared" si="11"/>
        <v>28</v>
      </c>
      <c r="E120" s="36">
        <f t="shared" si="9"/>
        <v>41</v>
      </c>
      <c r="F120" s="36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0">
        <f>COUNTIF(Strecken!E:E,H120)</f>
        <v>1</v>
      </c>
      <c r="L120" s="20" t="s">
        <v>515</v>
      </c>
      <c r="M120" s="20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36">
        <f t="shared" si="11"/>
        <v>14</v>
      </c>
      <c r="C122" s="36">
        <f t="shared" si="11"/>
        <v>18</v>
      </c>
      <c r="D122" s="36">
        <f t="shared" si="11"/>
        <v>28</v>
      </c>
      <c r="E122" s="36">
        <f t="shared" si="9"/>
        <v>41</v>
      </c>
      <c r="F122" s="36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0">
        <f>COUNTIF(Strecken!E:E,H122)</f>
        <v>0</v>
      </c>
      <c r="L122" s="20"/>
    </row>
    <row r="123" spans="1:13" hidden="1">
      <c r="A123" t="s">
        <v>344</v>
      </c>
      <c r="B123" s="36">
        <f t="shared" si="11"/>
        <v>14</v>
      </c>
      <c r="C123" s="36">
        <f t="shared" si="11"/>
        <v>18</v>
      </c>
      <c r="D123" s="36">
        <f t="shared" si="11"/>
        <v>28</v>
      </c>
      <c r="E123" s="36">
        <f t="shared" si="9"/>
        <v>40</v>
      </c>
      <c r="F123" s="36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0">
        <f>COUNTIF(Strecken!E:E,H123)</f>
        <v>0</v>
      </c>
      <c r="L123" s="20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36">
        <f t="shared" si="11"/>
        <v>14</v>
      </c>
      <c r="C125" s="36">
        <f t="shared" si="11"/>
        <v>18</v>
      </c>
      <c r="D125" s="36">
        <f t="shared" si="11"/>
        <v>28</v>
      </c>
      <c r="E125" s="36">
        <f t="shared" si="9"/>
        <v>37</v>
      </c>
      <c r="F125" s="36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0">
        <f>COUNTIF(Strecken!E:E,H125)</f>
        <v>0</v>
      </c>
      <c r="L125" s="20"/>
    </row>
    <row r="126" spans="1:13" hidden="1">
      <c r="A126" t="s">
        <v>347</v>
      </c>
      <c r="B126" s="36">
        <f t="shared" si="11"/>
        <v>14</v>
      </c>
      <c r="C126" s="36">
        <f t="shared" si="11"/>
        <v>18</v>
      </c>
      <c r="D126" s="36">
        <f t="shared" si="11"/>
        <v>28</v>
      </c>
      <c r="E126" s="36">
        <f t="shared" si="9"/>
        <v>45</v>
      </c>
      <c r="F126" s="36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0">
        <f>COUNTIF(Strecken!E:E,H126)</f>
        <v>0</v>
      </c>
      <c r="L126" s="20"/>
    </row>
    <row r="127" spans="1:13" hidden="1">
      <c r="A127" t="s">
        <v>348</v>
      </c>
      <c r="B127" s="36">
        <f t="shared" si="11"/>
        <v>14</v>
      </c>
      <c r="C127" s="36">
        <f t="shared" si="11"/>
        <v>18</v>
      </c>
      <c r="D127" s="36">
        <f t="shared" si="11"/>
        <v>28</v>
      </c>
      <c r="E127" s="36">
        <f t="shared" si="9"/>
        <v>42</v>
      </c>
      <c r="F127" s="36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0">
        <f>COUNTIF(Strecken!E:E,H127)</f>
        <v>0</v>
      </c>
      <c r="L127" s="20"/>
    </row>
    <row r="128" spans="1:13" hidden="1">
      <c r="A128" t="s">
        <v>349</v>
      </c>
      <c r="B128" s="36">
        <f t="shared" si="11"/>
        <v>14</v>
      </c>
      <c r="C128" s="36">
        <f t="shared" si="11"/>
        <v>18</v>
      </c>
      <c r="D128" s="36">
        <f t="shared" si="11"/>
        <v>28</v>
      </c>
      <c r="E128" s="36">
        <f t="shared" si="9"/>
        <v>38</v>
      </c>
      <c r="F128" s="36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0">
        <f>COUNTIF(Strecken!E:E,H128)</f>
        <v>0</v>
      </c>
      <c r="L128" s="20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36">
        <f t="shared" si="11"/>
        <v>14</v>
      </c>
      <c r="C130" s="36">
        <f t="shared" si="11"/>
        <v>18</v>
      </c>
      <c r="D130" s="36">
        <f t="shared" si="11"/>
        <v>28</v>
      </c>
      <c r="E130" s="36">
        <f t="shared" ref="E130:E193" si="14">FIND("@",SUBSTITUTE($A130,E$1,"@",LEN($A130)-LEN(SUBSTITUTE($A130,E$1,""))),1)</f>
        <v>64</v>
      </c>
      <c r="F130" s="36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0">
        <f>COUNTIF(Strecken!E:E,H130)</f>
        <v>0</v>
      </c>
      <c r="L130" s="20"/>
    </row>
    <row r="131" spans="1:13">
      <c r="A131" t="s">
        <v>352</v>
      </c>
      <c r="B131" s="36">
        <f t="shared" si="11"/>
        <v>14</v>
      </c>
      <c r="C131" s="36">
        <f t="shared" si="11"/>
        <v>18</v>
      </c>
      <c r="D131" s="36">
        <f t="shared" si="11"/>
        <v>28</v>
      </c>
      <c r="E131" s="36">
        <f t="shared" si="14"/>
        <v>41</v>
      </c>
      <c r="F131" s="36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0">
        <f>COUNTIF(Strecken!E:E,H131)</f>
        <v>1</v>
      </c>
      <c r="L131" s="20" t="s">
        <v>515</v>
      </c>
      <c r="M131" s="20">
        <v>5</v>
      </c>
    </row>
    <row r="132" spans="1:13" hidden="1">
      <c r="A132" t="s">
        <v>353</v>
      </c>
      <c r="B132" s="36">
        <f t="shared" si="11"/>
        <v>14</v>
      </c>
      <c r="C132" s="36">
        <f t="shared" si="11"/>
        <v>18</v>
      </c>
      <c r="D132" s="36">
        <f t="shared" si="11"/>
        <v>28</v>
      </c>
      <c r="E132" s="36">
        <f t="shared" si="14"/>
        <v>42</v>
      </c>
      <c r="F132" s="36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0">
        <f>COUNTIF(Strecken!E:E,H132)</f>
        <v>0</v>
      </c>
      <c r="L132" s="20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36">
        <f t="shared" si="11"/>
        <v>14</v>
      </c>
      <c r="C134" s="36">
        <f t="shared" si="11"/>
        <v>18</v>
      </c>
      <c r="D134" s="36">
        <f t="shared" si="11"/>
        <v>28</v>
      </c>
      <c r="E134" s="36">
        <f t="shared" si="14"/>
        <v>43</v>
      </c>
      <c r="F134" s="36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0">
        <f>COUNTIF(Strecken!E:E,H134)</f>
        <v>0</v>
      </c>
      <c r="L134" s="20"/>
    </row>
    <row r="135" spans="1:13" hidden="1">
      <c r="A135" t="s">
        <v>356</v>
      </c>
      <c r="B135" s="36">
        <f t="shared" si="11"/>
        <v>14</v>
      </c>
      <c r="C135" s="36">
        <f t="shared" si="11"/>
        <v>18</v>
      </c>
      <c r="D135" s="36">
        <f t="shared" si="11"/>
        <v>28</v>
      </c>
      <c r="E135" s="36">
        <f t="shared" si="14"/>
        <v>40</v>
      </c>
      <c r="F135" s="36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0">
        <f>COUNTIF(Strecken!E:E,H135)</f>
        <v>0</v>
      </c>
      <c r="L135" s="20"/>
    </row>
    <row r="136" spans="1:13" hidden="1">
      <c r="A136" t="s">
        <v>357</v>
      </c>
      <c r="B136" s="36">
        <f t="shared" si="11"/>
        <v>14</v>
      </c>
      <c r="C136" s="36">
        <f t="shared" si="11"/>
        <v>18</v>
      </c>
      <c r="D136" s="36">
        <f t="shared" si="11"/>
        <v>28</v>
      </c>
      <c r="E136" s="36">
        <f t="shared" si="14"/>
        <v>38</v>
      </c>
      <c r="F136" s="36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0">
        <f>COUNTIF(Strecken!E:E,H136)</f>
        <v>0</v>
      </c>
      <c r="L136" s="20"/>
    </row>
    <row r="137" spans="1:13" hidden="1">
      <c r="A137" t="s">
        <v>358</v>
      </c>
      <c r="B137" s="36">
        <f t="shared" si="11"/>
        <v>14</v>
      </c>
      <c r="C137" s="36">
        <f t="shared" si="11"/>
        <v>18</v>
      </c>
      <c r="D137" s="36">
        <f t="shared" si="11"/>
        <v>28</v>
      </c>
      <c r="E137" s="36">
        <f t="shared" si="14"/>
        <v>35</v>
      </c>
      <c r="F137" s="36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0">
        <f>COUNTIF(Strecken!E:E,H137)</f>
        <v>0</v>
      </c>
      <c r="L137" s="20"/>
    </row>
    <row r="138" spans="1:13" hidden="1">
      <c r="A138" t="s">
        <v>359</v>
      </c>
      <c r="B138" s="36">
        <f t="shared" si="11"/>
        <v>14</v>
      </c>
      <c r="C138" s="36">
        <f t="shared" si="11"/>
        <v>18</v>
      </c>
      <c r="D138" s="36">
        <f t="shared" si="11"/>
        <v>28</v>
      </c>
      <c r="E138" s="36">
        <f t="shared" si="14"/>
        <v>44</v>
      </c>
      <c r="F138" s="36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0">
        <f>COUNTIF(Strecken!E:E,H138)</f>
        <v>0</v>
      </c>
      <c r="L138" s="20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36">
        <f t="shared" si="11"/>
        <v>14</v>
      </c>
      <c r="C141" s="36">
        <f t="shared" si="11"/>
        <v>18</v>
      </c>
      <c r="D141" s="36">
        <f t="shared" si="11"/>
        <v>28</v>
      </c>
      <c r="E141" s="36">
        <f t="shared" si="14"/>
        <v>52</v>
      </c>
      <c r="F141" s="36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0">
        <f>COUNTIF(Strecken!E:E,H141)</f>
        <v>0</v>
      </c>
      <c r="L141" s="20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36">
        <f t="shared" si="11"/>
        <v>14</v>
      </c>
      <c r="C143" s="36">
        <f t="shared" si="11"/>
        <v>18</v>
      </c>
      <c r="D143" s="36">
        <f t="shared" si="11"/>
        <v>28</v>
      </c>
      <c r="E143" s="36">
        <f t="shared" si="14"/>
        <v>42</v>
      </c>
      <c r="F143" s="36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0">
        <f>COUNTIF(Strecken!E:E,H143)</f>
        <v>1</v>
      </c>
      <c r="L143" s="20" t="s">
        <v>515</v>
      </c>
      <c r="M143" s="20">
        <v>17</v>
      </c>
    </row>
    <row r="144" spans="1:13" hidden="1">
      <c r="A144" t="s">
        <v>365</v>
      </c>
      <c r="B144" s="36">
        <f t="shared" si="11"/>
        <v>14</v>
      </c>
      <c r="C144" s="36">
        <f t="shared" si="11"/>
        <v>18</v>
      </c>
      <c r="D144" s="36">
        <f t="shared" si="11"/>
        <v>28</v>
      </c>
      <c r="E144" s="36">
        <f t="shared" si="14"/>
        <v>44</v>
      </c>
      <c r="F144" s="36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0">
        <f>COUNTIF(Strecken!E:E,H144)</f>
        <v>0</v>
      </c>
      <c r="L144" s="20"/>
    </row>
    <row r="145" spans="1:12" hidden="1">
      <c r="A145" t="s">
        <v>366</v>
      </c>
      <c r="B145" s="36">
        <f t="shared" si="11"/>
        <v>14</v>
      </c>
      <c r="C145" s="36">
        <f t="shared" si="11"/>
        <v>18</v>
      </c>
      <c r="D145" s="36">
        <f t="shared" si="11"/>
        <v>28</v>
      </c>
      <c r="E145" s="36">
        <f t="shared" si="14"/>
        <v>34</v>
      </c>
      <c r="F145" s="36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0">
        <f>COUNTIF(Strecken!E:E,H145)</f>
        <v>0</v>
      </c>
      <c r="L145" s="20"/>
    </row>
    <row r="146" spans="1:12" hidden="1">
      <c r="A146" t="s">
        <v>367</v>
      </c>
      <c r="B146" s="36">
        <f t="shared" si="11"/>
        <v>14</v>
      </c>
      <c r="C146" s="36">
        <f t="shared" si="11"/>
        <v>18</v>
      </c>
      <c r="D146" s="36">
        <f t="shared" si="11"/>
        <v>28</v>
      </c>
      <c r="E146" s="36">
        <f t="shared" si="14"/>
        <v>35</v>
      </c>
      <c r="F146" s="36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0">
        <f>COUNTIF(Strecken!E:E,H146)</f>
        <v>0</v>
      </c>
      <c r="L146" s="20"/>
    </row>
    <row r="147" spans="1:12" hidden="1">
      <c r="A147" t="s">
        <v>368</v>
      </c>
      <c r="B147" s="36">
        <f t="shared" si="11"/>
        <v>14</v>
      </c>
      <c r="C147" s="36">
        <f t="shared" si="11"/>
        <v>18</v>
      </c>
      <c r="D147" s="36">
        <f t="shared" si="11"/>
        <v>28</v>
      </c>
      <c r="E147" s="36">
        <f t="shared" si="14"/>
        <v>35</v>
      </c>
      <c r="F147" s="36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0">
        <f>COUNTIF(Strecken!E:E,H147)</f>
        <v>0</v>
      </c>
      <c r="L147" s="20"/>
    </row>
    <row r="148" spans="1:12" hidden="1">
      <c r="A148" t="s">
        <v>369</v>
      </c>
      <c r="B148" s="36">
        <f t="shared" si="11"/>
        <v>14</v>
      </c>
      <c r="C148" s="36">
        <f t="shared" si="11"/>
        <v>18</v>
      </c>
      <c r="D148" s="36">
        <f t="shared" si="11"/>
        <v>28</v>
      </c>
      <c r="E148" s="36">
        <f t="shared" si="14"/>
        <v>44</v>
      </c>
      <c r="F148" s="36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0">
        <f>COUNTIF(Strecken!E:E,H148)</f>
        <v>0</v>
      </c>
      <c r="L148" s="20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36">
        <f t="shared" si="11"/>
        <v>14</v>
      </c>
      <c r="C150" s="36">
        <f t="shared" si="11"/>
        <v>18</v>
      </c>
      <c r="D150" s="36">
        <f t="shared" si="11"/>
        <v>28</v>
      </c>
      <c r="E150" s="36">
        <f t="shared" si="14"/>
        <v>38</v>
      </c>
      <c r="F150" s="36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0">
        <f>COUNTIF(Strecken!E:E,H150)</f>
        <v>0</v>
      </c>
      <c r="L150" s="20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36">
        <f t="shared" si="11"/>
        <v>14</v>
      </c>
      <c r="C152" s="36">
        <f t="shared" si="11"/>
        <v>18</v>
      </c>
      <c r="D152" s="36">
        <f t="shared" si="11"/>
        <v>28</v>
      </c>
      <c r="E152" s="36">
        <f t="shared" si="14"/>
        <v>38</v>
      </c>
      <c r="F152" s="36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0">
        <f>COUNTIF(Strecken!E:E,H152)</f>
        <v>0</v>
      </c>
      <c r="L152" s="20"/>
    </row>
    <row r="153" spans="1:12" hidden="1">
      <c r="A153" t="s">
        <v>374</v>
      </c>
      <c r="B153" s="36">
        <f t="shared" si="11"/>
        <v>14</v>
      </c>
      <c r="C153" s="36">
        <f t="shared" si="11"/>
        <v>18</v>
      </c>
      <c r="D153" s="36">
        <f t="shared" si="11"/>
        <v>28</v>
      </c>
      <c r="E153" s="36">
        <f t="shared" si="14"/>
        <v>40</v>
      </c>
      <c r="F153" s="36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0">
        <f>COUNTIF(Strecken!E:E,H153)</f>
        <v>0</v>
      </c>
      <c r="L153" s="20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36">
        <f t="shared" si="11"/>
        <v>14</v>
      </c>
      <c r="C155" s="36">
        <f t="shared" si="11"/>
        <v>18</v>
      </c>
      <c r="D155" s="36">
        <f t="shared" si="11"/>
        <v>28</v>
      </c>
      <c r="E155" s="36">
        <f t="shared" si="14"/>
        <v>54</v>
      </c>
      <c r="F155" s="36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0">
        <f>COUNTIF(Strecken!E:E,H155)</f>
        <v>0</v>
      </c>
      <c r="L155" s="20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36">
        <f t="shared" si="11"/>
        <v>14</v>
      </c>
      <c r="C157" s="36">
        <f t="shared" si="11"/>
        <v>18</v>
      </c>
      <c r="D157" s="36">
        <f t="shared" si="11"/>
        <v>28</v>
      </c>
      <c r="E157" s="36">
        <f t="shared" si="14"/>
        <v>46</v>
      </c>
      <c r="F157" s="36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0">
        <f>COUNTIF(Strecken!E:E,H157)</f>
        <v>0</v>
      </c>
      <c r="L157" s="20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36">
        <f t="shared" si="11"/>
        <v>14</v>
      </c>
      <c r="C161" s="36">
        <f t="shared" si="11"/>
        <v>18</v>
      </c>
      <c r="D161" s="36">
        <f t="shared" si="11"/>
        <v>28</v>
      </c>
      <c r="E161" s="36">
        <f t="shared" si="14"/>
        <v>39</v>
      </c>
      <c r="F161" s="36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0">
        <f>COUNTIF(Strecken!E:E,H161)</f>
        <v>0</v>
      </c>
      <c r="L161" s="20" t="s">
        <v>523</v>
      </c>
      <c r="M161" s="20">
        <v>1</v>
      </c>
    </row>
    <row r="162" spans="1:13" hidden="1">
      <c r="A162" t="s">
        <v>383</v>
      </c>
      <c r="B162" s="36">
        <f t="shared" ref="B162:F225" si="16">FIND(B$1,$A162)</f>
        <v>14</v>
      </c>
      <c r="C162" s="36">
        <f t="shared" si="16"/>
        <v>18</v>
      </c>
      <c r="D162" s="36">
        <f t="shared" si="16"/>
        <v>28</v>
      </c>
      <c r="E162" s="36">
        <f t="shared" si="14"/>
        <v>39</v>
      </c>
      <c r="F162" s="36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0">
        <f>COUNTIF(Strecken!E:E,H162)</f>
        <v>0</v>
      </c>
      <c r="L162" s="20"/>
    </row>
    <row r="163" spans="1:13" hidden="1">
      <c r="A163" t="s">
        <v>384</v>
      </c>
      <c r="B163" s="36">
        <f t="shared" si="16"/>
        <v>14</v>
      </c>
      <c r="C163" s="36">
        <f t="shared" si="16"/>
        <v>18</v>
      </c>
      <c r="D163" s="36">
        <f t="shared" si="16"/>
        <v>28</v>
      </c>
      <c r="E163" s="36">
        <f t="shared" si="14"/>
        <v>44</v>
      </c>
      <c r="F163" s="36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0">
        <f>COUNTIF(Strecken!E:E,H163)</f>
        <v>0</v>
      </c>
      <c r="L163" s="20"/>
    </row>
    <row r="164" spans="1:13" hidden="1">
      <c r="A164" t="s">
        <v>385</v>
      </c>
      <c r="B164" s="36">
        <f t="shared" si="16"/>
        <v>14</v>
      </c>
      <c r="C164" s="36">
        <f t="shared" si="16"/>
        <v>18</v>
      </c>
      <c r="D164" s="36">
        <f t="shared" si="16"/>
        <v>28</v>
      </c>
      <c r="E164" s="36">
        <f t="shared" si="14"/>
        <v>42</v>
      </c>
      <c r="F164" s="36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0">
        <f>COUNTIF(Strecken!E:E,H164)</f>
        <v>0</v>
      </c>
      <c r="L164" s="20" t="s">
        <v>523</v>
      </c>
      <c r="M164" s="20" t="s">
        <v>538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36">
        <f t="shared" si="16"/>
        <v>14</v>
      </c>
      <c r="C167" s="36">
        <f t="shared" si="16"/>
        <v>18</v>
      </c>
      <c r="D167" s="36">
        <f t="shared" si="16"/>
        <v>28</v>
      </c>
      <c r="E167" s="36">
        <f t="shared" si="14"/>
        <v>43</v>
      </c>
      <c r="F167" s="36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0">
        <f>COUNTIF(Strecken!E:E,H167)</f>
        <v>0</v>
      </c>
      <c r="L167" s="20"/>
    </row>
    <row r="168" spans="1:13" hidden="1">
      <c r="A168" t="s">
        <v>389</v>
      </c>
      <c r="B168" s="36">
        <f t="shared" si="16"/>
        <v>14</v>
      </c>
      <c r="C168" s="36">
        <f t="shared" si="16"/>
        <v>18</v>
      </c>
      <c r="D168" s="36">
        <f t="shared" si="16"/>
        <v>28</v>
      </c>
      <c r="E168" s="36">
        <f t="shared" si="14"/>
        <v>44</v>
      </c>
      <c r="F168" s="36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0">
        <f>COUNTIF(Strecken!E:E,H168)</f>
        <v>0</v>
      </c>
      <c r="L168" s="20"/>
    </row>
    <row r="169" spans="1:13" hidden="1">
      <c r="A169" t="s">
        <v>390</v>
      </c>
      <c r="B169" s="36">
        <f t="shared" si="16"/>
        <v>14</v>
      </c>
      <c r="C169" s="36">
        <f t="shared" si="16"/>
        <v>18</v>
      </c>
      <c r="D169" s="36">
        <f t="shared" si="16"/>
        <v>28</v>
      </c>
      <c r="E169" s="36">
        <f t="shared" si="14"/>
        <v>35</v>
      </c>
      <c r="F169" s="36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0">
        <f>COUNTIF(Strecken!E:E,H169)</f>
        <v>0</v>
      </c>
      <c r="L169" s="20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36">
        <f t="shared" si="16"/>
        <v>14</v>
      </c>
      <c r="C172" s="36">
        <f t="shared" si="16"/>
        <v>18</v>
      </c>
      <c r="D172" s="36">
        <f t="shared" si="16"/>
        <v>28</v>
      </c>
      <c r="E172" s="36">
        <f t="shared" si="14"/>
        <v>36</v>
      </c>
      <c r="F172" s="36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0">
        <f>COUNTIF(Strecken!E:E,H172)</f>
        <v>0</v>
      </c>
      <c r="L172" s="20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36">
        <f t="shared" si="16"/>
        <v>14</v>
      </c>
      <c r="C175" s="36">
        <f t="shared" si="16"/>
        <v>18</v>
      </c>
      <c r="D175" s="36">
        <f t="shared" si="16"/>
        <v>28</v>
      </c>
      <c r="E175" s="36">
        <f t="shared" si="14"/>
        <v>54</v>
      </c>
      <c r="F175" s="36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0">
        <f>COUNTIF(Strecken!E:E,H175)</f>
        <v>0</v>
      </c>
      <c r="L175" s="20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36">
        <f t="shared" si="16"/>
        <v>14</v>
      </c>
      <c r="C177" s="36">
        <f t="shared" si="16"/>
        <v>18</v>
      </c>
      <c r="D177" s="36">
        <f t="shared" si="16"/>
        <v>28</v>
      </c>
      <c r="E177" s="36">
        <f t="shared" si="14"/>
        <v>46</v>
      </c>
      <c r="F177" s="36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0">
        <f>COUNTIF(Strecken!E:E,H177)</f>
        <v>0</v>
      </c>
      <c r="L177" s="20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36">
        <f t="shared" si="16"/>
        <v>14</v>
      </c>
      <c r="C179" s="36">
        <f t="shared" si="16"/>
        <v>18</v>
      </c>
      <c r="D179" s="36">
        <f t="shared" si="16"/>
        <v>28</v>
      </c>
      <c r="E179" s="36">
        <f t="shared" si="14"/>
        <v>41</v>
      </c>
      <c r="F179" s="36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0">
        <f>COUNTIF(Strecken!E:E,H179)</f>
        <v>0</v>
      </c>
      <c r="L179" s="20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36">
        <f t="shared" si="16"/>
        <v>14</v>
      </c>
      <c r="C183" s="36">
        <f t="shared" si="16"/>
        <v>18</v>
      </c>
      <c r="D183" s="36">
        <f t="shared" si="16"/>
        <v>28</v>
      </c>
      <c r="E183" s="36">
        <f t="shared" si="14"/>
        <v>49</v>
      </c>
      <c r="F183" s="36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0">
        <f>COUNTIF(Strecken!E:E,H183)</f>
        <v>0</v>
      </c>
      <c r="L183" s="20"/>
    </row>
    <row r="184" spans="1:12" hidden="1">
      <c r="A184" t="s">
        <v>405</v>
      </c>
      <c r="B184" s="36">
        <f t="shared" si="16"/>
        <v>14</v>
      </c>
      <c r="C184" s="36">
        <f t="shared" si="16"/>
        <v>18</v>
      </c>
      <c r="D184" s="36">
        <f t="shared" si="16"/>
        <v>28</v>
      </c>
      <c r="E184" s="36">
        <f t="shared" si="14"/>
        <v>39</v>
      </c>
      <c r="F184" s="36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0">
        <f>COUNTIF(Strecken!E:E,H184)</f>
        <v>0</v>
      </c>
      <c r="L184" s="20"/>
    </row>
    <row r="185" spans="1:12" hidden="1">
      <c r="A185" t="s">
        <v>406</v>
      </c>
      <c r="B185" s="36">
        <f t="shared" si="16"/>
        <v>14</v>
      </c>
      <c r="C185" s="36">
        <f t="shared" si="16"/>
        <v>18</v>
      </c>
      <c r="D185" s="36">
        <f t="shared" si="16"/>
        <v>28</v>
      </c>
      <c r="E185" s="36">
        <f t="shared" si="14"/>
        <v>40</v>
      </c>
      <c r="F185" s="36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0" t="s">
        <v>506</v>
      </c>
      <c r="L185" s="20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36">
        <f t="shared" si="16"/>
        <v>14</v>
      </c>
      <c r="C193" s="36">
        <f t="shared" si="16"/>
        <v>18</v>
      </c>
      <c r="D193" s="36">
        <f t="shared" si="16"/>
        <v>28</v>
      </c>
      <c r="E193" s="36">
        <f t="shared" si="14"/>
        <v>46</v>
      </c>
      <c r="F193" s="36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0">
        <f>COUNTIF(Strecken!E:E,H193)</f>
        <v>0</v>
      </c>
      <c r="L193" s="20"/>
    </row>
    <row r="194" spans="1:12" hidden="1">
      <c r="A194" t="s">
        <v>415</v>
      </c>
      <c r="B194" s="36">
        <f t="shared" si="16"/>
        <v>14</v>
      </c>
      <c r="C194" s="36">
        <f t="shared" si="16"/>
        <v>18</v>
      </c>
      <c r="D194" s="36">
        <f t="shared" si="16"/>
        <v>28</v>
      </c>
      <c r="E194" s="36">
        <f t="shared" ref="E194:E257" si="19">FIND("@",SUBSTITUTE($A194,E$1,"@",LEN($A194)-LEN(SUBSTITUTE($A194,E$1,""))),1)</f>
        <v>41</v>
      </c>
      <c r="F194" s="36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0">
        <f>COUNTIF(Strecken!E:E,H194)</f>
        <v>0</v>
      </c>
      <c r="L194" s="20"/>
    </row>
    <row r="195" spans="1:12" hidden="1">
      <c r="A195" t="s">
        <v>416</v>
      </c>
      <c r="B195" s="36">
        <f t="shared" si="16"/>
        <v>14</v>
      </c>
      <c r="C195" s="36">
        <f t="shared" si="16"/>
        <v>18</v>
      </c>
      <c r="D195" s="36">
        <f t="shared" si="16"/>
        <v>28</v>
      </c>
      <c r="E195" s="36">
        <f t="shared" si="19"/>
        <v>36</v>
      </c>
      <c r="F195" s="36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0">
        <f>COUNTIF(Strecken!E:E,H195)</f>
        <v>0</v>
      </c>
      <c r="L195" s="20"/>
    </row>
    <row r="196" spans="1:12" hidden="1">
      <c r="A196" t="s">
        <v>417</v>
      </c>
      <c r="B196" s="36">
        <f t="shared" si="16"/>
        <v>14</v>
      </c>
      <c r="C196" s="36">
        <f t="shared" si="16"/>
        <v>18</v>
      </c>
      <c r="D196" s="36">
        <f t="shared" si="16"/>
        <v>28</v>
      </c>
      <c r="E196" s="36">
        <f t="shared" si="19"/>
        <v>39</v>
      </c>
      <c r="F196" s="36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0">
        <f>COUNTIF(Strecken!E:E,H196)</f>
        <v>0</v>
      </c>
      <c r="L196" s="20"/>
    </row>
    <row r="197" spans="1:12" hidden="1">
      <c r="A197" t="s">
        <v>418</v>
      </c>
      <c r="B197" s="36">
        <f t="shared" si="16"/>
        <v>14</v>
      </c>
      <c r="C197" s="36">
        <f t="shared" si="16"/>
        <v>18</v>
      </c>
      <c r="D197" s="36">
        <f t="shared" si="16"/>
        <v>28</v>
      </c>
      <c r="E197" s="36">
        <f t="shared" si="19"/>
        <v>36</v>
      </c>
      <c r="F197" s="36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0">
        <f>COUNTIF(Strecken!E:E,H197)</f>
        <v>0</v>
      </c>
      <c r="L197" s="20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36">
        <f t="shared" si="16"/>
        <v>14</v>
      </c>
      <c r="C199" s="36">
        <f t="shared" si="16"/>
        <v>18</v>
      </c>
      <c r="D199" s="36">
        <f t="shared" si="16"/>
        <v>28</v>
      </c>
      <c r="E199" s="36">
        <f t="shared" si="19"/>
        <v>39</v>
      </c>
      <c r="F199" s="36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0">
        <f>COUNTIF(Strecken!E:E,H199)</f>
        <v>0</v>
      </c>
      <c r="L199" s="20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36">
        <f t="shared" si="16"/>
        <v>14</v>
      </c>
      <c r="C201" s="36">
        <f t="shared" si="16"/>
        <v>18</v>
      </c>
      <c r="D201" s="36">
        <f t="shared" si="16"/>
        <v>28</v>
      </c>
      <c r="E201" s="36">
        <f t="shared" si="19"/>
        <v>46</v>
      </c>
      <c r="F201" s="36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0">
        <f>COUNTIF(Strecken!E:E,H201)</f>
        <v>0</v>
      </c>
      <c r="L201" s="20"/>
    </row>
    <row r="202" spans="1:12" hidden="1">
      <c r="A202" t="s">
        <v>423</v>
      </c>
      <c r="B202" s="36">
        <f t="shared" si="16"/>
        <v>14</v>
      </c>
      <c r="C202" s="36">
        <f t="shared" si="16"/>
        <v>18</v>
      </c>
      <c r="D202" s="36">
        <f t="shared" si="16"/>
        <v>28</v>
      </c>
      <c r="E202" s="36">
        <f t="shared" si="19"/>
        <v>36</v>
      </c>
      <c r="F202" s="36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0" t="s">
        <v>506</v>
      </c>
      <c r="L202" s="20"/>
    </row>
    <row r="203" spans="1:12" hidden="1">
      <c r="A203" t="s">
        <v>424</v>
      </c>
      <c r="B203" s="36">
        <f t="shared" si="16"/>
        <v>14</v>
      </c>
      <c r="C203" s="36">
        <f t="shared" si="16"/>
        <v>18</v>
      </c>
      <c r="D203" s="36">
        <f t="shared" si="16"/>
        <v>28</v>
      </c>
      <c r="E203" s="36">
        <f t="shared" si="19"/>
        <v>45</v>
      </c>
      <c r="F203" s="36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0">
        <f>COUNTIF(Strecken!E:E,H203)</f>
        <v>0</v>
      </c>
      <c r="L203" s="20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36">
        <f t="shared" si="16"/>
        <v>14</v>
      </c>
      <c r="C205" s="36">
        <f t="shared" si="16"/>
        <v>18</v>
      </c>
      <c r="D205" s="36">
        <f t="shared" si="16"/>
        <v>28</v>
      </c>
      <c r="E205" s="36">
        <f t="shared" si="19"/>
        <v>40</v>
      </c>
      <c r="F205" s="36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0">
        <f>COUNTIF(Strecken!E:E,H205)</f>
        <v>0</v>
      </c>
      <c r="L205" s="20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36">
        <f t="shared" si="16"/>
        <v>14</v>
      </c>
      <c r="C207" s="36">
        <f t="shared" si="16"/>
        <v>18</v>
      </c>
      <c r="D207" s="36">
        <f t="shared" si="16"/>
        <v>28</v>
      </c>
      <c r="E207" s="36">
        <f t="shared" si="19"/>
        <v>36</v>
      </c>
      <c r="F207" s="36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0">
        <f>COUNTIF(Strecken!E:E,H207)</f>
        <v>0</v>
      </c>
      <c r="L207" s="20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36">
        <f t="shared" si="16"/>
        <v>14</v>
      </c>
      <c r="C209" s="36">
        <f t="shared" si="16"/>
        <v>18</v>
      </c>
      <c r="D209" s="36">
        <f t="shared" si="16"/>
        <v>28</v>
      </c>
      <c r="E209" s="36">
        <f t="shared" si="19"/>
        <v>41</v>
      </c>
      <c r="F209" s="36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0" t="s">
        <v>506</v>
      </c>
      <c r="L209" s="20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36">
        <f t="shared" si="16"/>
        <v>14</v>
      </c>
      <c r="C215" s="36">
        <f t="shared" si="16"/>
        <v>18</v>
      </c>
      <c r="D215" s="36">
        <f t="shared" si="16"/>
        <v>28</v>
      </c>
      <c r="E215" s="36">
        <f t="shared" si="19"/>
        <v>47</v>
      </c>
      <c r="F215" s="36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0">
        <f>COUNTIF(Strecken!E:E,H215)</f>
        <v>0</v>
      </c>
      <c r="L215" s="20"/>
    </row>
    <row r="216" spans="1:12" hidden="1">
      <c r="A216" t="s">
        <v>437</v>
      </c>
      <c r="B216" s="36">
        <f t="shared" si="16"/>
        <v>14</v>
      </c>
      <c r="C216" s="36">
        <f t="shared" si="16"/>
        <v>18</v>
      </c>
      <c r="D216" s="36">
        <f t="shared" si="16"/>
        <v>28</v>
      </c>
      <c r="E216" s="36">
        <f t="shared" si="19"/>
        <v>37</v>
      </c>
      <c r="F216" s="36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0" t="s">
        <v>506</v>
      </c>
      <c r="L216" s="20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36">
        <f t="shared" si="16"/>
        <v>14</v>
      </c>
      <c r="C218" s="36">
        <f t="shared" si="16"/>
        <v>18</v>
      </c>
      <c r="D218" s="36">
        <f t="shared" si="16"/>
        <v>28</v>
      </c>
      <c r="E218" s="36">
        <f t="shared" si="19"/>
        <v>37</v>
      </c>
      <c r="F218" s="36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0">
        <f>COUNTIF(Strecken!E:E,H218)</f>
        <v>0</v>
      </c>
      <c r="L218" s="20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36">
        <f t="shared" si="16"/>
        <v>14</v>
      </c>
      <c r="C222" s="36">
        <f t="shared" si="16"/>
        <v>18</v>
      </c>
      <c r="D222" s="36">
        <f t="shared" si="16"/>
        <v>28</v>
      </c>
      <c r="E222" s="36">
        <f t="shared" si="19"/>
        <v>36</v>
      </c>
      <c r="F222" s="36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0">
        <f>COUNTIF(Strecken!E:E,H222)</f>
        <v>0</v>
      </c>
      <c r="L222" s="20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36">
        <f t="shared" si="21"/>
        <v>14</v>
      </c>
      <c r="C226" s="36">
        <f t="shared" si="21"/>
        <v>18</v>
      </c>
      <c r="D226" s="36">
        <f t="shared" si="21"/>
        <v>28</v>
      </c>
      <c r="E226" s="36">
        <f t="shared" si="19"/>
        <v>43</v>
      </c>
      <c r="F226" s="36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0">
        <f>COUNTIF(Strecken!E:E,H226)</f>
        <v>1</v>
      </c>
      <c r="L226" s="20" t="s">
        <v>515</v>
      </c>
      <c r="M226" s="20">
        <v>6</v>
      </c>
    </row>
    <row r="227" spans="1:13" hidden="1">
      <c r="A227" t="s">
        <v>448</v>
      </c>
      <c r="B227" s="36">
        <f t="shared" si="21"/>
        <v>14</v>
      </c>
      <c r="C227" s="36">
        <f t="shared" si="21"/>
        <v>18</v>
      </c>
      <c r="D227" s="36">
        <f t="shared" si="21"/>
        <v>28</v>
      </c>
      <c r="E227" s="36">
        <f t="shared" si="19"/>
        <v>40</v>
      </c>
      <c r="F227" s="36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0" t="s">
        <v>506</v>
      </c>
      <c r="L227" s="20"/>
    </row>
    <row r="228" spans="1:13" hidden="1">
      <c r="A228" t="s">
        <v>449</v>
      </c>
      <c r="B228" s="36">
        <f t="shared" si="21"/>
        <v>14</v>
      </c>
      <c r="C228" s="36">
        <f t="shared" si="21"/>
        <v>19</v>
      </c>
      <c r="D228" s="36">
        <f t="shared" si="21"/>
        <v>30</v>
      </c>
      <c r="E228" s="36">
        <f t="shared" si="19"/>
        <v>44</v>
      </c>
      <c r="F228" s="36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0" t="s">
        <v>514</v>
      </c>
      <c r="L228" s="20"/>
    </row>
    <row r="229" spans="1:13" hidden="1">
      <c r="A229" t="s">
        <v>450</v>
      </c>
      <c r="B229" s="36">
        <f t="shared" si="21"/>
        <v>14</v>
      </c>
      <c r="C229" s="36">
        <f t="shared" si="21"/>
        <v>19</v>
      </c>
      <c r="D229" s="36">
        <f t="shared" si="21"/>
        <v>30</v>
      </c>
      <c r="E229" s="36">
        <f t="shared" si="19"/>
        <v>44</v>
      </c>
      <c r="F229" s="36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0" t="s">
        <v>514</v>
      </c>
      <c r="L229" s="20"/>
    </row>
    <row r="230" spans="1:13" hidden="1">
      <c r="A230" t="s">
        <v>451</v>
      </c>
      <c r="B230" s="36">
        <f t="shared" si="21"/>
        <v>14</v>
      </c>
      <c r="C230" s="36">
        <f t="shared" si="21"/>
        <v>19</v>
      </c>
      <c r="D230" s="36">
        <f t="shared" si="21"/>
        <v>30</v>
      </c>
      <c r="E230" s="36">
        <f t="shared" si="19"/>
        <v>52</v>
      </c>
      <c r="F230" s="36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0" t="s">
        <v>514</v>
      </c>
      <c r="L230" s="20"/>
    </row>
    <row r="231" spans="1:13" hidden="1">
      <c r="A231" t="s">
        <v>452</v>
      </c>
      <c r="B231" s="36">
        <f t="shared" si="21"/>
        <v>14</v>
      </c>
      <c r="C231" s="36">
        <f t="shared" si="21"/>
        <v>19</v>
      </c>
      <c r="D231" s="36">
        <f t="shared" si="21"/>
        <v>30</v>
      </c>
      <c r="E231" s="36">
        <f t="shared" si="19"/>
        <v>47</v>
      </c>
      <c r="F231" s="36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0" t="s">
        <v>514</v>
      </c>
      <c r="L231" s="20"/>
    </row>
    <row r="232" spans="1:13" hidden="1">
      <c r="A232" t="s">
        <v>453</v>
      </c>
      <c r="B232" s="36">
        <f t="shared" si="21"/>
        <v>14</v>
      </c>
      <c r="C232" s="36">
        <f t="shared" si="21"/>
        <v>19</v>
      </c>
      <c r="D232" s="36">
        <f t="shared" si="21"/>
        <v>30</v>
      </c>
      <c r="E232" s="36">
        <f t="shared" si="19"/>
        <v>41</v>
      </c>
      <c r="F232" s="36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0" t="s">
        <v>514</v>
      </c>
      <c r="L232" s="20"/>
    </row>
    <row r="233" spans="1:13" hidden="1">
      <c r="A233" t="s">
        <v>454</v>
      </c>
      <c r="B233" s="36">
        <f t="shared" si="21"/>
        <v>14</v>
      </c>
      <c r="C233" s="36">
        <f t="shared" si="21"/>
        <v>19</v>
      </c>
      <c r="D233" s="36">
        <f t="shared" si="21"/>
        <v>30</v>
      </c>
      <c r="E233" s="36">
        <f t="shared" si="19"/>
        <v>49</v>
      </c>
      <c r="F233" s="36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0" t="s">
        <v>514</v>
      </c>
      <c r="L233" s="20"/>
    </row>
    <row r="234" spans="1:13" hidden="1">
      <c r="A234" t="s">
        <v>455</v>
      </c>
      <c r="B234" s="36">
        <f t="shared" si="21"/>
        <v>14</v>
      </c>
      <c r="C234" s="36">
        <f t="shared" si="21"/>
        <v>19</v>
      </c>
      <c r="D234" s="36">
        <f t="shared" si="21"/>
        <v>30</v>
      </c>
      <c r="E234" s="36">
        <f t="shared" si="19"/>
        <v>57</v>
      </c>
      <c r="F234" s="36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0" t="s">
        <v>514</v>
      </c>
      <c r="L234" s="20"/>
    </row>
    <row r="235" spans="1:13">
      <c r="A235" t="s">
        <v>456</v>
      </c>
      <c r="B235" s="36">
        <f t="shared" si="21"/>
        <v>14</v>
      </c>
      <c r="C235" s="36">
        <f t="shared" si="21"/>
        <v>20</v>
      </c>
      <c r="D235" s="36">
        <f t="shared" si="21"/>
        <v>32</v>
      </c>
      <c r="E235" s="36">
        <f t="shared" si="19"/>
        <v>40</v>
      </c>
      <c r="F235" s="36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0">
        <f>COUNTIF(Strecken!E:E,H235)</f>
        <v>1</v>
      </c>
      <c r="L235" s="20" t="s">
        <v>515</v>
      </c>
      <c r="M235" s="20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36">
        <f t="shared" si="21"/>
        <v>14</v>
      </c>
      <c r="C237" s="36">
        <f t="shared" si="21"/>
        <v>20</v>
      </c>
      <c r="D237" s="36">
        <f t="shared" si="21"/>
        <v>32</v>
      </c>
      <c r="E237" s="36">
        <f t="shared" si="19"/>
        <v>42</v>
      </c>
      <c r="F237" s="36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0" t="s">
        <v>506</v>
      </c>
      <c r="L237" s="20"/>
    </row>
    <row r="238" spans="1:13" hidden="1">
      <c r="A238" t="s">
        <v>459</v>
      </c>
      <c r="B238" s="36">
        <f t="shared" si="21"/>
        <v>14</v>
      </c>
      <c r="C238" s="36">
        <f t="shared" si="21"/>
        <v>20</v>
      </c>
      <c r="D238" s="36">
        <f t="shared" si="21"/>
        <v>32</v>
      </c>
      <c r="E238" s="36">
        <f t="shared" si="19"/>
        <v>43</v>
      </c>
      <c r="F238" s="36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0">
        <f>COUNTIF(Strecken!E:E,H238)</f>
        <v>0</v>
      </c>
      <c r="L238" s="20"/>
    </row>
    <row r="239" spans="1:13" hidden="1">
      <c r="A239" t="s">
        <v>460</v>
      </c>
      <c r="B239" s="36">
        <f t="shared" si="21"/>
        <v>14</v>
      </c>
      <c r="C239" s="36">
        <f t="shared" si="21"/>
        <v>20</v>
      </c>
      <c r="D239" s="36">
        <f t="shared" si="21"/>
        <v>32</v>
      </c>
      <c r="E239" s="36">
        <f t="shared" si="19"/>
        <v>81</v>
      </c>
      <c r="F239" s="36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0">
        <f>COUNTIF(Strecken!E:E,H239)</f>
        <v>0</v>
      </c>
      <c r="L239" s="20"/>
    </row>
    <row r="240" spans="1:13" hidden="1">
      <c r="A240" t="s">
        <v>461</v>
      </c>
      <c r="B240" s="36">
        <f t="shared" si="21"/>
        <v>14</v>
      </c>
      <c r="C240" s="36">
        <f t="shared" si="21"/>
        <v>20</v>
      </c>
      <c r="D240" s="36">
        <f t="shared" si="21"/>
        <v>32</v>
      </c>
      <c r="E240" s="36">
        <f t="shared" si="19"/>
        <v>56</v>
      </c>
      <c r="F240" s="36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0">
        <f>COUNTIF(Strecken!E:E,H240)</f>
        <v>0</v>
      </c>
      <c r="L240" s="20" t="s">
        <v>523</v>
      </c>
      <c r="M240" s="20" t="s">
        <v>538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36">
        <f t="shared" si="21"/>
        <v>14</v>
      </c>
      <c r="C242" s="36">
        <f t="shared" si="21"/>
        <v>20</v>
      </c>
      <c r="D242" s="36">
        <f t="shared" si="21"/>
        <v>32</v>
      </c>
      <c r="E242" s="36">
        <f t="shared" si="19"/>
        <v>47</v>
      </c>
      <c r="F242" s="36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0">
        <f>COUNTIF(Strecken!E:E,H242)</f>
        <v>0</v>
      </c>
      <c r="L242" s="20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36">
        <f t="shared" si="21"/>
        <v>14</v>
      </c>
      <c r="C245" s="36">
        <f t="shared" si="21"/>
        <v>20</v>
      </c>
      <c r="D245" s="36">
        <f t="shared" si="21"/>
        <v>32</v>
      </c>
      <c r="E245" s="36">
        <f t="shared" si="19"/>
        <v>39</v>
      </c>
      <c r="F245" s="36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0">
        <f>COUNTIF(Strecken!E:E,H245)</f>
        <v>0</v>
      </c>
      <c r="L245" s="20" t="s">
        <v>523</v>
      </c>
      <c r="M245" s="20">
        <v>2</v>
      </c>
    </row>
    <row r="246" spans="1:13" hidden="1">
      <c r="A246" t="s">
        <v>467</v>
      </c>
      <c r="B246" s="36">
        <f t="shared" si="21"/>
        <v>14</v>
      </c>
      <c r="C246" s="36">
        <f t="shared" si="21"/>
        <v>20</v>
      </c>
      <c r="D246" s="36">
        <f t="shared" si="21"/>
        <v>32</v>
      </c>
      <c r="E246" s="36">
        <f t="shared" si="19"/>
        <v>48</v>
      </c>
      <c r="F246" s="36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0">
        <f>COUNTIF(Strecken!E:E,H246)</f>
        <v>0</v>
      </c>
      <c r="L246" s="20"/>
    </row>
    <row r="247" spans="1:13" hidden="1">
      <c r="A247" t="s">
        <v>468</v>
      </c>
      <c r="B247" s="36">
        <f t="shared" si="21"/>
        <v>14</v>
      </c>
      <c r="C247" s="36">
        <f t="shared" si="21"/>
        <v>20</v>
      </c>
      <c r="D247" s="36">
        <f t="shared" si="21"/>
        <v>32</v>
      </c>
      <c r="E247" s="36">
        <f t="shared" si="19"/>
        <v>51</v>
      </c>
      <c r="F247" s="36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0">
        <f>COUNTIF(Strecken!E:E,H247)</f>
        <v>0</v>
      </c>
      <c r="L247" s="20"/>
    </row>
    <row r="248" spans="1:13" hidden="1">
      <c r="A248" t="s">
        <v>469</v>
      </c>
      <c r="B248" s="36">
        <f t="shared" si="21"/>
        <v>14</v>
      </c>
      <c r="C248" s="36">
        <f t="shared" si="21"/>
        <v>20</v>
      </c>
      <c r="D248" s="36">
        <f t="shared" si="21"/>
        <v>32</v>
      </c>
      <c r="E248" s="36">
        <f t="shared" si="19"/>
        <v>74</v>
      </c>
      <c r="F248" s="36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0" t="s">
        <v>506</v>
      </c>
      <c r="L248" s="20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36">
        <f t="shared" si="21"/>
        <v>14</v>
      </c>
      <c r="C252" s="36">
        <f t="shared" si="21"/>
        <v>20</v>
      </c>
      <c r="D252" s="36">
        <f t="shared" si="21"/>
        <v>32</v>
      </c>
      <c r="E252" s="36">
        <f t="shared" si="19"/>
        <v>51</v>
      </c>
      <c r="F252" s="36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0">
        <f>COUNTIF(Strecken!E:E,H252)</f>
        <v>0</v>
      </c>
      <c r="L252" s="20" t="s">
        <v>523</v>
      </c>
      <c r="M252" s="20" t="s">
        <v>538</v>
      </c>
    </row>
    <row r="253" spans="1:13" hidden="1">
      <c r="A253" t="s">
        <v>474</v>
      </c>
      <c r="B253" s="36">
        <f t="shared" si="21"/>
        <v>14</v>
      </c>
      <c r="C253" s="36">
        <f t="shared" si="21"/>
        <v>20</v>
      </c>
      <c r="D253" s="36">
        <f t="shared" si="21"/>
        <v>32</v>
      </c>
      <c r="E253" s="36">
        <f t="shared" si="19"/>
        <v>52</v>
      </c>
      <c r="F253" s="36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0">
        <f>COUNTIF(Strecken!E:E,H253)</f>
        <v>0</v>
      </c>
      <c r="L253" s="20" t="s">
        <v>523</v>
      </c>
      <c r="M253" s="20">
        <v>4</v>
      </c>
    </row>
    <row r="254" spans="1:13" hidden="1">
      <c r="A254" t="s">
        <v>475</v>
      </c>
      <c r="B254" s="36">
        <f t="shared" si="21"/>
        <v>14</v>
      </c>
      <c r="C254" s="36">
        <f t="shared" si="21"/>
        <v>20</v>
      </c>
      <c r="D254" s="36">
        <f t="shared" si="21"/>
        <v>32</v>
      </c>
      <c r="E254" s="36">
        <f t="shared" si="19"/>
        <v>47</v>
      </c>
      <c r="F254" s="36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0">
        <f>COUNTIF(Strecken!E:E,H254)</f>
        <v>0</v>
      </c>
      <c r="L254" s="20" t="s">
        <v>523</v>
      </c>
      <c r="M254" s="20" t="s">
        <v>538</v>
      </c>
    </row>
    <row r="255" spans="1:13" hidden="1">
      <c r="A255" t="s">
        <v>476</v>
      </c>
      <c r="B255" s="36">
        <f t="shared" si="21"/>
        <v>14</v>
      </c>
      <c r="C255" s="36">
        <f t="shared" si="21"/>
        <v>20</v>
      </c>
      <c r="D255" s="36">
        <f t="shared" si="21"/>
        <v>32</v>
      </c>
      <c r="E255" s="36">
        <f t="shared" si="19"/>
        <v>44</v>
      </c>
      <c r="F255" s="36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0">
        <f>COUNTIF(Strecken!E:E,H255)</f>
        <v>0</v>
      </c>
      <c r="L255" s="20" t="s">
        <v>523</v>
      </c>
      <c r="M255" s="20" t="s">
        <v>538</v>
      </c>
    </row>
    <row r="256" spans="1:13" hidden="1">
      <c r="A256" t="s">
        <v>477</v>
      </c>
      <c r="B256" s="36">
        <f t="shared" si="21"/>
        <v>14</v>
      </c>
      <c r="C256" s="36">
        <f t="shared" si="21"/>
        <v>20</v>
      </c>
      <c r="D256" s="36">
        <f t="shared" si="21"/>
        <v>32</v>
      </c>
      <c r="E256" s="36">
        <f t="shared" si="19"/>
        <v>48</v>
      </c>
      <c r="F256" s="36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0">
        <f>COUNTIF(Strecken!E:E,H256)</f>
        <v>0</v>
      </c>
      <c r="L256" s="20" t="s">
        <v>523</v>
      </c>
      <c r="M256" s="20" t="s">
        <v>538</v>
      </c>
    </row>
    <row r="257" spans="1:13" hidden="1">
      <c r="A257" t="s">
        <v>478</v>
      </c>
      <c r="B257" s="36">
        <f t="shared" si="21"/>
        <v>14</v>
      </c>
      <c r="C257" s="36">
        <f t="shared" si="21"/>
        <v>20</v>
      </c>
      <c r="D257" s="36">
        <f t="shared" si="21"/>
        <v>32</v>
      </c>
      <c r="E257" s="36">
        <f t="shared" si="19"/>
        <v>47</v>
      </c>
      <c r="F257" s="36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0">
        <f>COUNTIF(Strecken!E:E,H257)</f>
        <v>0</v>
      </c>
      <c r="L257" s="20" t="s">
        <v>523</v>
      </c>
      <c r="M257" s="20" t="s">
        <v>538</v>
      </c>
    </row>
    <row r="258" spans="1:13">
      <c r="A258" t="s">
        <v>479</v>
      </c>
      <c r="B258" s="36">
        <f t="shared" si="21"/>
        <v>14</v>
      </c>
      <c r="C258" s="36">
        <f t="shared" si="21"/>
        <v>20</v>
      </c>
      <c r="D258" s="36">
        <f t="shared" si="21"/>
        <v>32</v>
      </c>
      <c r="E258" s="36">
        <f t="shared" ref="E258:E284" si="24">FIND("@",SUBSTITUTE($A258,E$1,"@",LEN($A258)-LEN(SUBSTITUTE($A258,E$1,""))),1)</f>
        <v>46</v>
      </c>
      <c r="F258" s="36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0">
        <f>COUNTIF(Strecken!E:E,H258)</f>
        <v>1</v>
      </c>
      <c r="L258" s="20" t="s">
        <v>515</v>
      </c>
      <c r="M258" s="20">
        <v>5</v>
      </c>
    </row>
    <row r="259" spans="1:13" hidden="1">
      <c r="A259" t="s">
        <v>480</v>
      </c>
      <c r="B259" s="36">
        <f t="shared" si="21"/>
        <v>14</v>
      </c>
      <c r="C259" s="36">
        <f t="shared" si="21"/>
        <v>20</v>
      </c>
      <c r="D259" s="36">
        <f t="shared" si="21"/>
        <v>32</v>
      </c>
      <c r="E259" s="36">
        <f t="shared" si="24"/>
        <v>43</v>
      </c>
      <c r="F259" s="36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0">
        <f>COUNTIF(Strecken!E:E,H259)</f>
        <v>0</v>
      </c>
      <c r="L259" s="20" t="s">
        <v>523</v>
      </c>
      <c r="M259" s="20" t="s">
        <v>538</v>
      </c>
    </row>
    <row r="260" spans="1:13" hidden="1">
      <c r="A260" t="s">
        <v>481</v>
      </c>
      <c r="B260" s="36">
        <f t="shared" si="21"/>
        <v>14</v>
      </c>
      <c r="C260" s="36">
        <f t="shared" si="21"/>
        <v>20</v>
      </c>
      <c r="D260" s="36">
        <f t="shared" si="21"/>
        <v>32</v>
      </c>
      <c r="E260" s="36">
        <f t="shared" si="24"/>
        <v>50</v>
      </c>
      <c r="F260" s="36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0">
        <f>COUNTIF(Strecken!E:E,H260)</f>
        <v>0</v>
      </c>
      <c r="L260" s="20" t="s">
        <v>523</v>
      </c>
      <c r="M260" s="20" t="s">
        <v>538</v>
      </c>
    </row>
    <row r="261" spans="1:13" hidden="1">
      <c r="A261" t="s">
        <v>482</v>
      </c>
      <c r="B261" s="36">
        <f t="shared" si="21"/>
        <v>14</v>
      </c>
      <c r="C261" s="36">
        <f t="shared" si="21"/>
        <v>20</v>
      </c>
      <c r="D261" s="36">
        <f t="shared" si="21"/>
        <v>32</v>
      </c>
      <c r="E261" s="36">
        <f t="shared" si="24"/>
        <v>51</v>
      </c>
      <c r="F261" s="36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0">
        <f>COUNTIF(Strecken!E:E,H261)</f>
        <v>0</v>
      </c>
      <c r="L261" s="20" t="s">
        <v>523</v>
      </c>
      <c r="M261" s="20" t="s">
        <v>538</v>
      </c>
    </row>
    <row r="262" spans="1:13" hidden="1">
      <c r="A262" t="s">
        <v>483</v>
      </c>
      <c r="B262" s="36">
        <f t="shared" si="21"/>
        <v>14</v>
      </c>
      <c r="C262" s="36">
        <f t="shared" si="21"/>
        <v>20</v>
      </c>
      <c r="D262" s="36">
        <f t="shared" si="21"/>
        <v>32</v>
      </c>
      <c r="E262" s="36">
        <f t="shared" si="24"/>
        <v>47</v>
      </c>
      <c r="F262" s="36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0">
        <f>COUNTIF(Strecken!E:E,H262)</f>
        <v>0</v>
      </c>
      <c r="L262" s="20"/>
    </row>
    <row r="263" spans="1:13" hidden="1">
      <c r="A263" t="s">
        <v>484</v>
      </c>
      <c r="B263" s="36">
        <f t="shared" si="21"/>
        <v>14</v>
      </c>
      <c r="C263" s="36">
        <f t="shared" si="21"/>
        <v>20</v>
      </c>
      <c r="D263" s="36">
        <f t="shared" si="21"/>
        <v>32</v>
      </c>
      <c r="E263" s="36">
        <f t="shared" si="24"/>
        <v>46</v>
      </c>
      <c r="F263" s="36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0">
        <f>COUNTIF(Strecken!E:E,H263)</f>
        <v>0</v>
      </c>
      <c r="L263" s="20" t="s">
        <v>523</v>
      </c>
      <c r="M263" s="20">
        <v>7</v>
      </c>
    </row>
    <row r="264" spans="1:13" hidden="1">
      <c r="A264" t="s">
        <v>485</v>
      </c>
      <c r="B264" s="36">
        <f t="shared" si="21"/>
        <v>14</v>
      </c>
      <c r="C264" s="36">
        <f t="shared" si="21"/>
        <v>20</v>
      </c>
      <c r="D264" s="36">
        <f t="shared" si="21"/>
        <v>32</v>
      </c>
      <c r="E264" s="36">
        <f t="shared" si="24"/>
        <v>62</v>
      </c>
      <c r="F264" s="36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0">
        <f>COUNTIF(Strecken!E:E,H264)</f>
        <v>0</v>
      </c>
      <c r="L264" s="20"/>
    </row>
    <row r="265" spans="1:13" hidden="1">
      <c r="A265" t="s">
        <v>486</v>
      </c>
      <c r="B265" s="36">
        <f t="shared" si="21"/>
        <v>14</v>
      </c>
      <c r="C265" s="36">
        <f t="shared" si="21"/>
        <v>20</v>
      </c>
      <c r="D265" s="36">
        <f t="shared" si="21"/>
        <v>32</v>
      </c>
      <c r="E265" s="36">
        <f t="shared" si="24"/>
        <v>60</v>
      </c>
      <c r="F265" s="36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0">
        <f>COUNTIF(Strecken!E:E,H265)</f>
        <v>0</v>
      </c>
      <c r="L265" s="20"/>
    </row>
    <row r="266" spans="1:13" hidden="1">
      <c r="A266" t="s">
        <v>487</v>
      </c>
      <c r="B266" s="36">
        <f t="shared" si="21"/>
        <v>14</v>
      </c>
      <c r="C266" s="36">
        <f t="shared" si="21"/>
        <v>20</v>
      </c>
      <c r="D266" s="36">
        <f t="shared" si="21"/>
        <v>32</v>
      </c>
      <c r="E266" s="36">
        <f t="shared" si="24"/>
        <v>55</v>
      </c>
      <c r="F266" s="36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0">
        <f>COUNTIF(Strecken!E:E,H266)</f>
        <v>0</v>
      </c>
      <c r="L266" s="20" t="s">
        <v>523</v>
      </c>
      <c r="M266" s="20" t="s">
        <v>538</v>
      </c>
    </row>
    <row r="267" spans="1:13" hidden="1">
      <c r="A267" t="s">
        <v>488</v>
      </c>
      <c r="B267" s="36">
        <f t="shared" si="21"/>
        <v>14</v>
      </c>
      <c r="C267" s="36">
        <f t="shared" si="21"/>
        <v>20</v>
      </c>
      <c r="D267" s="36">
        <f t="shared" si="21"/>
        <v>32</v>
      </c>
      <c r="E267" s="36">
        <f t="shared" si="24"/>
        <v>55</v>
      </c>
      <c r="F267" s="36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0">
        <f>COUNTIF(Strecken!E:E,H267)</f>
        <v>0</v>
      </c>
      <c r="L267" s="20"/>
    </row>
    <row r="268" spans="1:13" hidden="1">
      <c r="A268" t="s">
        <v>489</v>
      </c>
      <c r="B268" s="36">
        <f t="shared" si="21"/>
        <v>14</v>
      </c>
      <c r="C268" s="36">
        <f t="shared" si="21"/>
        <v>20</v>
      </c>
      <c r="D268" s="36">
        <f t="shared" si="21"/>
        <v>32</v>
      </c>
      <c r="E268" s="36">
        <f t="shared" si="24"/>
        <v>42</v>
      </c>
      <c r="F268" s="36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0">
        <f>COUNTIF(Strecken!E:E,H268)</f>
        <v>0</v>
      </c>
      <c r="L268" s="20"/>
    </row>
    <row r="269" spans="1:13" hidden="1">
      <c r="A269" t="s">
        <v>490</v>
      </c>
      <c r="B269" s="36">
        <f t="shared" si="21"/>
        <v>14</v>
      </c>
      <c r="C269" s="36">
        <f t="shared" si="21"/>
        <v>20</v>
      </c>
      <c r="D269" s="36">
        <f t="shared" si="21"/>
        <v>32</v>
      </c>
      <c r="E269" s="36">
        <f t="shared" si="24"/>
        <v>42</v>
      </c>
      <c r="F269" s="36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0">
        <f>COUNTIF(Strecken!E:E,H269)</f>
        <v>0</v>
      </c>
      <c r="L269" s="20" t="s">
        <v>523</v>
      </c>
      <c r="M269" s="20">
        <v>7</v>
      </c>
    </row>
    <row r="270" spans="1:13">
      <c r="A270" t="s">
        <v>491</v>
      </c>
      <c r="B270" s="36">
        <f t="shared" si="21"/>
        <v>14</v>
      </c>
      <c r="C270" s="36">
        <f t="shared" si="21"/>
        <v>20</v>
      </c>
      <c r="D270" s="36">
        <f t="shared" si="21"/>
        <v>32</v>
      </c>
      <c r="E270" s="36">
        <f t="shared" si="24"/>
        <v>44</v>
      </c>
      <c r="F270" s="36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0">
        <f>COUNTIF(Strecken!E:E,H270)</f>
        <v>1</v>
      </c>
      <c r="L270" s="20" t="s">
        <v>515</v>
      </c>
      <c r="M270" s="20">
        <v>9</v>
      </c>
    </row>
    <row r="271" spans="1:13" hidden="1">
      <c r="A271" t="s">
        <v>492</v>
      </c>
      <c r="B271" s="36">
        <f t="shared" si="21"/>
        <v>14</v>
      </c>
      <c r="C271" s="36">
        <f t="shared" si="21"/>
        <v>20</v>
      </c>
      <c r="D271" s="36">
        <f t="shared" si="21"/>
        <v>32</v>
      </c>
      <c r="E271" s="36">
        <f t="shared" si="24"/>
        <v>47</v>
      </c>
      <c r="F271" s="36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0" t="s">
        <v>506</v>
      </c>
      <c r="L271" s="20"/>
    </row>
    <row r="272" spans="1:13" hidden="1">
      <c r="A272" t="s">
        <v>493</v>
      </c>
      <c r="B272" s="36">
        <f t="shared" si="21"/>
        <v>14</v>
      </c>
      <c r="C272" s="36">
        <f t="shared" si="21"/>
        <v>20</v>
      </c>
      <c r="D272" s="36">
        <f t="shared" si="21"/>
        <v>32</v>
      </c>
      <c r="E272" s="36">
        <f t="shared" si="24"/>
        <v>54</v>
      </c>
      <c r="F272" s="36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0">
        <f>COUNTIF(Strecken!E:E,H272)</f>
        <v>0</v>
      </c>
      <c r="L272" s="20" t="s">
        <v>523</v>
      </c>
      <c r="M272" s="20" t="s">
        <v>538</v>
      </c>
    </row>
    <row r="273" spans="1:13">
      <c r="A273" t="s">
        <v>494</v>
      </c>
      <c r="B273" s="36">
        <f t="shared" si="21"/>
        <v>14</v>
      </c>
      <c r="C273" s="36">
        <f t="shared" si="21"/>
        <v>20</v>
      </c>
      <c r="D273" s="36">
        <f t="shared" si="21"/>
        <v>32</v>
      </c>
      <c r="E273" s="36">
        <f t="shared" si="24"/>
        <v>51</v>
      </c>
      <c r="F273" s="36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0">
        <f>COUNTIF(Strecken!E:E,H273)</f>
        <v>1</v>
      </c>
      <c r="L273" s="20" t="s">
        <v>515</v>
      </c>
      <c r="M273" s="20">
        <v>11</v>
      </c>
    </row>
    <row r="274" spans="1:13" hidden="1">
      <c r="A274" t="s">
        <v>495</v>
      </c>
      <c r="B274" s="36">
        <f t="shared" si="21"/>
        <v>14</v>
      </c>
      <c r="C274" s="36">
        <f t="shared" si="21"/>
        <v>20</v>
      </c>
      <c r="D274" s="36">
        <f t="shared" si="21"/>
        <v>32</v>
      </c>
      <c r="E274" s="36">
        <f t="shared" si="24"/>
        <v>39</v>
      </c>
      <c r="F274" s="36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0">
        <f>COUNTIF(Strecken!E:E,H274)</f>
        <v>0</v>
      </c>
      <c r="L274" s="20"/>
    </row>
    <row r="275" spans="1:13" hidden="1">
      <c r="A275" t="s">
        <v>496</v>
      </c>
      <c r="B275" s="36">
        <f t="shared" si="21"/>
        <v>14</v>
      </c>
      <c r="C275" s="36">
        <f t="shared" si="21"/>
        <v>20</v>
      </c>
      <c r="D275" s="36">
        <f t="shared" si="21"/>
        <v>32</v>
      </c>
      <c r="E275" s="36">
        <f t="shared" si="24"/>
        <v>38</v>
      </c>
      <c r="F275" s="36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0">
        <f>COUNTIF(Strecken!E:E,H275)</f>
        <v>0</v>
      </c>
      <c r="L275" s="20"/>
    </row>
    <row r="276" spans="1:13" hidden="1">
      <c r="A276" t="s">
        <v>497</v>
      </c>
      <c r="B276" s="36">
        <f t="shared" si="21"/>
        <v>14</v>
      </c>
      <c r="C276" s="36">
        <f t="shared" si="21"/>
        <v>20</v>
      </c>
      <c r="D276" s="36">
        <f t="shared" si="21"/>
        <v>32</v>
      </c>
      <c r="E276" s="36">
        <f t="shared" si="24"/>
        <v>41</v>
      </c>
      <c r="F276" s="36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0">
        <f>COUNTIF(Strecken!E:E,H276)</f>
        <v>0</v>
      </c>
      <c r="L276" s="20"/>
    </row>
    <row r="277" spans="1:13" hidden="1">
      <c r="A277" t="s">
        <v>498</v>
      </c>
      <c r="B277" s="36">
        <f t="shared" si="21"/>
        <v>14</v>
      </c>
      <c r="C277" s="36">
        <f t="shared" si="21"/>
        <v>20</v>
      </c>
      <c r="D277" s="36">
        <f t="shared" si="21"/>
        <v>32</v>
      </c>
      <c r="E277" s="36">
        <f t="shared" si="24"/>
        <v>58</v>
      </c>
      <c r="F277" s="36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0">
        <f>COUNTIF(Strecken!E:E,H277)</f>
        <v>0</v>
      </c>
      <c r="L277" s="20" t="s">
        <v>523</v>
      </c>
      <c r="M277" s="20" t="s">
        <v>538</v>
      </c>
    </row>
    <row r="278" spans="1:13">
      <c r="A278" t="s">
        <v>499</v>
      </c>
      <c r="B278" s="36">
        <f t="shared" si="21"/>
        <v>14</v>
      </c>
      <c r="C278" s="36">
        <f t="shared" si="21"/>
        <v>20</v>
      </c>
      <c r="D278" s="36">
        <f t="shared" si="21"/>
        <v>32</v>
      </c>
      <c r="E278" s="36">
        <f t="shared" si="24"/>
        <v>56</v>
      </c>
      <c r="F278" s="36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0">
        <f>COUNTIF(Strecken!E:E,H278)</f>
        <v>1</v>
      </c>
      <c r="L278" s="20" t="s">
        <v>515</v>
      </c>
      <c r="M278" s="20">
        <v>3</v>
      </c>
    </row>
    <row r="279" spans="1:13" hidden="1">
      <c r="A279" t="s">
        <v>500</v>
      </c>
      <c r="B279" s="36">
        <f t="shared" si="21"/>
        <v>14</v>
      </c>
      <c r="C279" s="36">
        <f t="shared" si="21"/>
        <v>20</v>
      </c>
      <c r="D279" s="36">
        <f t="shared" si="21"/>
        <v>32</v>
      </c>
      <c r="E279" s="36">
        <f t="shared" si="24"/>
        <v>54</v>
      </c>
      <c r="F279" s="36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0">
        <f>COUNTIF(Strecken!E:E,H279)</f>
        <v>0</v>
      </c>
      <c r="L279" s="20"/>
    </row>
    <row r="280" spans="1:13" hidden="1">
      <c r="A280" t="s">
        <v>501</v>
      </c>
      <c r="B280" s="36">
        <f t="shared" si="21"/>
        <v>14</v>
      </c>
      <c r="C280" s="36">
        <f t="shared" si="21"/>
        <v>20</v>
      </c>
      <c r="D280" s="36">
        <f t="shared" si="21"/>
        <v>32</v>
      </c>
      <c r="E280" s="36">
        <f t="shared" si="24"/>
        <v>41</v>
      </c>
      <c r="F280" s="36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0">
        <f>COUNTIF(Strecken!E:E,H280)</f>
        <v>0</v>
      </c>
      <c r="L280" s="20"/>
    </row>
    <row r="281" spans="1:13" hidden="1">
      <c r="A281" t="s">
        <v>502</v>
      </c>
      <c r="B281" s="36">
        <f t="shared" si="21"/>
        <v>14</v>
      </c>
      <c r="C281" s="36">
        <f t="shared" si="21"/>
        <v>20</v>
      </c>
      <c r="D281" s="36">
        <f t="shared" si="21"/>
        <v>32</v>
      </c>
      <c r="E281" s="36">
        <f t="shared" si="24"/>
        <v>43</v>
      </c>
      <c r="F281" s="36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0">
        <f>COUNTIF(Strecken!E:E,H281)</f>
        <v>0</v>
      </c>
      <c r="L281" s="20" t="s">
        <v>523</v>
      </c>
      <c r="M281" s="20">
        <v>4</v>
      </c>
    </row>
    <row r="282" spans="1:13">
      <c r="A282" t="s">
        <v>503</v>
      </c>
      <c r="B282" s="36">
        <f t="shared" si="21"/>
        <v>14</v>
      </c>
      <c r="C282" s="36">
        <f t="shared" si="21"/>
        <v>20</v>
      </c>
      <c r="D282" s="36">
        <f t="shared" si="21"/>
        <v>32</v>
      </c>
      <c r="E282" s="36">
        <f t="shared" si="24"/>
        <v>48</v>
      </c>
      <c r="F282" s="36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0">
        <f>COUNTIF(Strecken!E:E,H282)</f>
        <v>1</v>
      </c>
      <c r="L282" s="20" t="s">
        <v>515</v>
      </c>
      <c r="M282" s="20">
        <v>2</v>
      </c>
    </row>
    <row r="283" spans="1:13" hidden="1">
      <c r="A283" t="s">
        <v>504</v>
      </c>
      <c r="B283" s="36">
        <f t="shared" si="21"/>
        <v>14</v>
      </c>
      <c r="C283" s="36">
        <f t="shared" si="21"/>
        <v>20</v>
      </c>
      <c r="D283" s="36">
        <f t="shared" si="21"/>
        <v>32</v>
      </c>
      <c r="E283" s="36">
        <f t="shared" si="24"/>
        <v>109</v>
      </c>
      <c r="F283" s="36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0">
        <f>COUNTIF(Strecken!E:E,H283)</f>
        <v>0</v>
      </c>
      <c r="L283" s="20"/>
    </row>
    <row r="284" spans="1:13">
      <c r="A284" t="s">
        <v>516</v>
      </c>
      <c r="B284" s="36">
        <f t="shared" ref="B284:D285" si="26">FIND(B$1,$A284)</f>
        <v>14</v>
      </c>
      <c r="C284" s="36">
        <f t="shared" si="26"/>
        <v>20</v>
      </c>
      <c r="D284" s="36">
        <f t="shared" si="26"/>
        <v>32</v>
      </c>
      <c r="E284" s="36">
        <f t="shared" si="24"/>
        <v>46</v>
      </c>
      <c r="F284" s="36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0">
        <f>COUNTIF(Strecken!E:E,H284)</f>
        <v>1</v>
      </c>
      <c r="L284" s="20" t="s">
        <v>515</v>
      </c>
      <c r="M284" s="20">
        <v>4</v>
      </c>
    </row>
    <row r="285" spans="1:13">
      <c r="A285" t="s">
        <v>518</v>
      </c>
      <c r="B285" s="36">
        <f t="shared" si="26"/>
        <v>14</v>
      </c>
      <c r="C285" s="36">
        <f t="shared" si="26"/>
        <v>20</v>
      </c>
      <c r="D285" s="36">
        <f t="shared" si="26"/>
        <v>32</v>
      </c>
      <c r="E285" s="38">
        <f>FIND("@",SUBSTITUTE($A285,E$1,"@",LEN($A285)-LEN(SUBSTITUTE($A285,E$1,""))),1)</f>
        <v>51</v>
      </c>
      <c r="F285" s="36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39" t="str">
        <f>LEFT(RIGHT($A285,LEN($A285) - E285 ),F285-E285-1)</f>
        <v>8</v>
      </c>
      <c r="K285" s="20">
        <f>COUNTIF(Strecken!E:E,H285)</f>
        <v>1</v>
      </c>
      <c r="L285" s="20" t="s">
        <v>515</v>
      </c>
      <c r="M285" s="20">
        <v>10</v>
      </c>
    </row>
    <row r="286" spans="1:13">
      <c r="A286" t="s">
        <v>519</v>
      </c>
      <c r="B286" s="36">
        <f t="shared" ref="B286:D288" si="27">FIND(B$1,$A286)</f>
        <v>14</v>
      </c>
      <c r="C286" s="36">
        <f t="shared" si="27"/>
        <v>20</v>
      </c>
      <c r="D286" s="36">
        <f t="shared" si="27"/>
        <v>32</v>
      </c>
      <c r="E286" s="38">
        <f>FIND("@",SUBSTITUTE($A286,E$1,"@",LEN($A286)-LEN(SUBSTITUTE($A286,E$1,""))),1)</f>
        <v>55</v>
      </c>
      <c r="F286" s="36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39" t="str">
        <f>LEFT(RIGHT($A286,LEN($A286) - E286 ),F286-E286-1)</f>
        <v>15</v>
      </c>
      <c r="K286" s="20">
        <f>COUNTIF(Strecken!E:E,H286)</f>
        <v>1</v>
      </c>
      <c r="L286" s="20" t="s">
        <v>515</v>
      </c>
      <c r="M286" s="20">
        <v>1</v>
      </c>
    </row>
    <row r="287" spans="1:13">
      <c r="A287" t="s">
        <v>531</v>
      </c>
      <c r="B287" s="36">
        <f t="shared" si="27"/>
        <v>14</v>
      </c>
      <c r="C287" s="36">
        <f t="shared" si="27"/>
        <v>20</v>
      </c>
      <c r="D287" s="36">
        <f t="shared" si="27"/>
        <v>32</v>
      </c>
      <c r="E287" s="38">
        <f>FIND("@",SUBSTITUTE($A287,E$1,"@",LEN($A287)-LEN(SUBSTITUTE($A287,E$1,""))),1)</f>
        <v>62</v>
      </c>
      <c r="F287" s="36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39" t="str">
        <f>LEFT(RIGHT($A287,LEN($A287) - E287 ),F287-E287-1)</f>
        <v>9</v>
      </c>
      <c r="K287" s="20">
        <f>COUNTIF(Strecken!E:E,H287)</f>
        <v>1</v>
      </c>
      <c r="L287" s="20" t="s">
        <v>515</v>
      </c>
      <c r="M287" s="20">
        <v>13</v>
      </c>
    </row>
    <row r="288" spans="1:13">
      <c r="A288" t="s">
        <v>554</v>
      </c>
      <c r="B288" s="36">
        <f t="shared" si="27"/>
        <v>14</v>
      </c>
      <c r="C288" s="36">
        <f t="shared" si="27"/>
        <v>20</v>
      </c>
      <c r="D288" s="36">
        <f t="shared" si="27"/>
        <v>32</v>
      </c>
      <c r="E288" s="38">
        <f>FIND("@",SUBSTITUTE($A288,E$1,"@",LEN($A288)-LEN(SUBSTITUTE($A288,E$1,""))),1)</f>
        <v>54</v>
      </c>
      <c r="F288" s="36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39" t="str">
        <f>LEFT(RIGHT($A288,LEN($A288) - E288 ),F288-E288-1)</f>
        <v>16</v>
      </c>
      <c r="K288" s="20">
        <f>COUNTIF(Strecken!E:E,H288)</f>
        <v>1</v>
      </c>
      <c r="L288" s="20" t="s">
        <v>515</v>
      </c>
      <c r="M288" s="20">
        <v>25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45"/>
    </row>
    <row r="300" spans="1:12">
      <c r="I300" s="45"/>
    </row>
    <row r="301" spans="1:12">
      <c r="I301" s="45"/>
    </row>
    <row r="302" spans="1:12">
      <c r="I302" s="45"/>
    </row>
    <row r="303" spans="1:12">
      <c r="I303" s="45"/>
    </row>
    <row r="304" spans="1:12">
      <c r="I304" s="45"/>
    </row>
    <row r="305" spans="9:9">
      <c r="I305" s="45"/>
    </row>
    <row r="306" spans="9:9">
      <c r="I306" s="45"/>
    </row>
    <row r="307" spans="9:9">
      <c r="I307" s="45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8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"/>
  <sheetViews>
    <sheetView workbookViewId="0">
      <selection activeCell="T48" sqref="T48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 s="49">
        <f t="shared" si="13"/>
        <v>0</v>
      </c>
      <c r="AH30" s="49">
        <f t="shared" si="13"/>
        <v>0</v>
      </c>
      <c r="AI30" s="49">
        <f t="shared" si="13"/>
        <v>3</v>
      </c>
      <c r="AJ30" s="49">
        <f t="shared" si="13"/>
        <v>0</v>
      </c>
      <c r="AK30" s="49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 s="48">
        <f t="shared" si="13"/>
        <v>0</v>
      </c>
      <c r="AH32" s="48">
        <f t="shared" si="13"/>
        <v>0</v>
      </c>
      <c r="AI32" s="48">
        <f t="shared" si="13"/>
        <v>0</v>
      </c>
      <c r="AJ32" s="48">
        <f t="shared" si="13"/>
        <v>0</v>
      </c>
      <c r="AK32" s="48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 s="47">
        <f t="shared" si="20"/>
        <v>0</v>
      </c>
      <c r="AB44" s="47">
        <f t="shared" si="20"/>
        <v>2</v>
      </c>
      <c r="AC44" s="47">
        <f t="shared" si="20"/>
        <v>0</v>
      </c>
      <c r="AD44" s="47">
        <f t="shared" si="20"/>
        <v>0</v>
      </c>
      <c r="AE44" s="47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  <row r="47" spans="1:37">
      <c r="A47" t="s">
        <v>1</v>
      </c>
      <c r="B47" s="47"/>
    </row>
    <row r="48" spans="1:37">
      <c r="A48" t="s">
        <v>2</v>
      </c>
      <c r="B48" s="48"/>
    </row>
    <row r="49" spans="1:2">
      <c r="A49" t="s">
        <v>3</v>
      </c>
      <c r="B49" s="49"/>
    </row>
    <row r="50" spans="1:2">
      <c r="A50" t="s">
        <v>69</v>
      </c>
      <c r="B50" s="49"/>
    </row>
    <row r="51" spans="1:2">
      <c r="A51" t="s">
        <v>74</v>
      </c>
      <c r="B51" s="48"/>
    </row>
    <row r="52" spans="1:2">
      <c r="A52" t="s">
        <v>515</v>
      </c>
    </row>
  </sheetData>
  <phoneticPr fontId="6" type="noConversion"/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1" t="s">
        <v>100</v>
      </c>
      <c r="D1" s="52"/>
      <c r="E1" s="53"/>
      <c r="F1" s="33"/>
      <c r="G1" s="51" t="s">
        <v>101</v>
      </c>
      <c r="H1" s="52"/>
      <c r="I1" s="53"/>
      <c r="J1" s="33"/>
      <c r="K1" s="51" t="s">
        <v>84</v>
      </c>
      <c r="L1" s="53"/>
    </row>
    <row r="2" spans="1:13" ht="15.75" thickTop="1">
      <c r="A2" s="28" t="s">
        <v>71</v>
      </c>
      <c r="B2" s="3" t="s">
        <v>107</v>
      </c>
      <c r="C2" s="28" t="s">
        <v>102</v>
      </c>
      <c r="D2" s="28" t="s">
        <v>109</v>
      </c>
      <c r="E2" s="28" t="s">
        <v>110</v>
      </c>
      <c r="F2" s="3" t="s">
        <v>108</v>
      </c>
      <c r="G2" s="28" t="s">
        <v>103</v>
      </c>
      <c r="H2" s="28" t="s">
        <v>112</v>
      </c>
      <c r="I2" s="28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9">
        <v>151</v>
      </c>
      <c r="D3" s="29">
        <v>10</v>
      </c>
      <c r="E3" s="29">
        <v>4</v>
      </c>
      <c r="F3" s="3"/>
      <c r="G3" s="29">
        <v>10</v>
      </c>
      <c r="H3" s="29">
        <v>10</v>
      </c>
      <c r="I3" s="29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9">
        <v>150</v>
      </c>
      <c r="D4" s="29">
        <v>12</v>
      </c>
      <c r="E4" s="29">
        <v>4</v>
      </c>
      <c r="F4" s="3"/>
      <c r="G4" s="30">
        <v>8</v>
      </c>
      <c r="H4" s="30">
        <v>8</v>
      </c>
      <c r="I4" s="30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0">
        <v>153</v>
      </c>
      <c r="D5" s="30">
        <v>8</v>
      </c>
      <c r="E5" s="30">
        <v>3</v>
      </c>
      <c r="F5" s="3"/>
      <c r="G5" s="30">
        <v>8</v>
      </c>
      <c r="H5" s="30">
        <v>8</v>
      </c>
      <c r="I5" s="30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0">
        <v>155</v>
      </c>
      <c r="D6" s="30">
        <v>6</v>
      </c>
      <c r="E6" s="30">
        <v>3</v>
      </c>
      <c r="F6" s="3"/>
      <c r="G6" s="30">
        <v>9</v>
      </c>
      <c r="H6" s="30">
        <v>9</v>
      </c>
      <c r="I6" s="30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9">
        <v>151</v>
      </c>
      <c r="D7" s="29">
        <v>9</v>
      </c>
      <c r="E7" s="29">
        <v>4</v>
      </c>
      <c r="F7" s="3"/>
      <c r="G7" s="31">
        <v>7</v>
      </c>
      <c r="H7" s="31">
        <v>7</v>
      </c>
      <c r="I7" s="31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1">
        <v>156</v>
      </c>
      <c r="D8" s="31">
        <v>4</v>
      </c>
      <c r="E8" s="31">
        <v>2</v>
      </c>
      <c r="F8" s="3"/>
      <c r="G8" s="29">
        <v>15</v>
      </c>
      <c r="H8" s="29">
        <v>15</v>
      </c>
      <c r="I8" s="29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1">
        <v>159</v>
      </c>
      <c r="D9" s="31">
        <v>2</v>
      </c>
      <c r="E9" s="31">
        <v>2</v>
      </c>
      <c r="F9" s="3"/>
      <c r="G9" s="29">
        <v>10</v>
      </c>
      <c r="H9" s="29">
        <v>10</v>
      </c>
      <c r="I9" s="29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1">
        <v>156</v>
      </c>
      <c r="D10" s="31">
        <v>3</v>
      </c>
      <c r="E10" s="31">
        <v>2</v>
      </c>
      <c r="F10" s="3"/>
      <c r="G10" s="31">
        <v>6</v>
      </c>
      <c r="H10" s="31">
        <v>6</v>
      </c>
      <c r="I10" s="31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0">
        <v>155</v>
      </c>
      <c r="D11" s="30">
        <v>5</v>
      </c>
      <c r="E11" s="30">
        <v>3</v>
      </c>
      <c r="F11" s="3"/>
      <c r="G11" s="32">
        <v>5</v>
      </c>
      <c r="H11" s="32">
        <v>5</v>
      </c>
      <c r="I11" s="32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2">
        <v>164</v>
      </c>
      <c r="D12" s="32">
        <v>0</v>
      </c>
      <c r="E12" s="32">
        <v>1</v>
      </c>
      <c r="F12" s="3"/>
      <c r="G12" s="31">
        <v>7</v>
      </c>
      <c r="H12" s="31">
        <v>7</v>
      </c>
      <c r="I12" s="31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2">
        <v>161</v>
      </c>
      <c r="D13" s="32">
        <v>1</v>
      </c>
      <c r="E13" s="32">
        <v>1</v>
      </c>
      <c r="F13" s="3"/>
      <c r="G13" s="32">
        <v>3</v>
      </c>
      <c r="H13" s="32">
        <v>3</v>
      </c>
      <c r="I13" s="32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2">
        <v>163</v>
      </c>
      <c r="D14" s="32">
        <v>0</v>
      </c>
      <c r="E14" s="32">
        <v>1</v>
      </c>
      <c r="F14" s="3"/>
      <c r="G14" s="32">
        <v>5</v>
      </c>
      <c r="H14" s="32">
        <v>5</v>
      </c>
      <c r="I14" s="32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2022-10-21T12:21:17Z</dcterms:modified>
</cp:coreProperties>
</file>