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 Pedersen\Documents\GrabCAD\Common Parts Library\Gearboxes\Planetary Gearboxes\"/>
    </mc:Choice>
  </mc:AlternateContent>
  <xr:revisionPtr revIDLastSave="0" documentId="10_ncr:100000_{80DA0E37-8C6E-462B-A2DD-66FC0E67B22E}" xr6:coauthVersionLast="31" xr6:coauthVersionMax="31" xr10:uidLastSave="{00000000-0000-0000-0000-000000000000}"/>
  <bookViews>
    <workbookView xWindow="0" yWindow="0" windowWidth="43886" windowHeight="20426" xr2:uid="{EE6FD7F4-DE72-4D9D-A6CA-54C10690F7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3" i="1"/>
  <c r="B4" i="1"/>
  <c r="B5" i="1"/>
  <c r="B6" i="1"/>
  <c r="B7" i="1"/>
  <c r="B8" i="1"/>
  <c r="B177" i="1"/>
  <c r="B178" i="1"/>
  <c r="B179" i="1"/>
  <c r="B180" i="1"/>
  <c r="B181" i="1"/>
  <c r="B182" i="1"/>
  <c r="B183" i="1"/>
  <c r="B30" i="1"/>
  <c r="B31" i="1"/>
  <c r="B32" i="1"/>
  <c r="B33" i="1"/>
  <c r="B34" i="1"/>
  <c r="B35" i="1"/>
  <c r="B36" i="1"/>
  <c r="B58" i="1"/>
  <c r="B59" i="1"/>
  <c r="B60" i="1"/>
  <c r="B61" i="1"/>
  <c r="B62" i="1"/>
  <c r="B158" i="1"/>
  <c r="B159" i="1"/>
  <c r="B160" i="1"/>
  <c r="B161" i="1"/>
  <c r="B162" i="1"/>
  <c r="B77" i="1"/>
  <c r="B78" i="1"/>
  <c r="B79" i="1"/>
  <c r="B80" i="1"/>
  <c r="B81" i="1"/>
  <c r="B82" i="1"/>
  <c r="B83" i="1"/>
  <c r="B131" i="1"/>
  <c r="B132" i="1"/>
  <c r="B133" i="1"/>
  <c r="B134" i="1"/>
  <c r="B135" i="1"/>
  <c r="B136" i="1"/>
  <c r="B137" i="1"/>
  <c r="B104" i="1"/>
  <c r="B105" i="1"/>
  <c r="B106" i="1"/>
  <c r="B107" i="1"/>
  <c r="B108" i="1"/>
  <c r="B109" i="1"/>
  <c r="B110" i="1"/>
  <c r="B9" i="1"/>
  <c r="B10" i="1"/>
  <c r="B11" i="1"/>
  <c r="B12" i="1"/>
  <c r="B13" i="1"/>
  <c r="B14" i="1"/>
  <c r="B15" i="1"/>
  <c r="B184" i="1"/>
  <c r="B185" i="1"/>
  <c r="B186" i="1"/>
  <c r="B187" i="1"/>
  <c r="B188" i="1"/>
  <c r="B189" i="1"/>
  <c r="B190" i="1"/>
  <c r="B37" i="1"/>
  <c r="B38" i="1"/>
  <c r="B39" i="1"/>
  <c r="B40" i="1"/>
  <c r="B41" i="1"/>
  <c r="B42" i="1"/>
  <c r="B43" i="1"/>
  <c r="B63" i="1"/>
  <c r="B64" i="1"/>
  <c r="B65" i="1"/>
  <c r="B66" i="1"/>
  <c r="B67" i="1"/>
  <c r="B163" i="1"/>
  <c r="B164" i="1"/>
  <c r="B165" i="1"/>
  <c r="B166" i="1"/>
  <c r="B167" i="1"/>
  <c r="B84" i="1"/>
  <c r="B85" i="1"/>
  <c r="B86" i="1"/>
  <c r="B87" i="1"/>
  <c r="B88" i="1"/>
  <c r="B89" i="1"/>
  <c r="B90" i="1"/>
  <c r="B138" i="1"/>
  <c r="B139" i="1"/>
  <c r="B140" i="1"/>
  <c r="B141" i="1"/>
  <c r="B142" i="1"/>
  <c r="B143" i="1"/>
  <c r="B144" i="1"/>
  <c r="B111" i="1"/>
  <c r="B112" i="1"/>
  <c r="B113" i="1"/>
  <c r="B114" i="1"/>
  <c r="B115" i="1"/>
  <c r="B116" i="1"/>
  <c r="B117" i="1"/>
  <c r="B16" i="1"/>
  <c r="B17" i="1"/>
  <c r="B18" i="1"/>
  <c r="B19" i="1"/>
  <c r="B20" i="1"/>
  <c r="B21" i="1"/>
  <c r="B22" i="1"/>
  <c r="B191" i="1"/>
  <c r="B192" i="1"/>
  <c r="B193" i="1"/>
  <c r="B194" i="1"/>
  <c r="B195" i="1"/>
  <c r="B196" i="1"/>
  <c r="B197" i="1"/>
  <c r="B44" i="1"/>
  <c r="B45" i="1"/>
  <c r="B46" i="1"/>
  <c r="B47" i="1"/>
  <c r="B48" i="1"/>
  <c r="B49" i="1"/>
  <c r="B50" i="1"/>
  <c r="B68" i="1"/>
  <c r="B69" i="1"/>
  <c r="B70" i="1"/>
  <c r="B71" i="1"/>
  <c r="B72" i="1"/>
  <c r="B168" i="1"/>
  <c r="B169" i="1"/>
  <c r="B170" i="1"/>
  <c r="B171" i="1"/>
  <c r="B172" i="1"/>
  <c r="B91" i="1"/>
  <c r="B92" i="1"/>
  <c r="B93" i="1"/>
  <c r="B94" i="1"/>
  <c r="B95" i="1"/>
  <c r="B96" i="1"/>
  <c r="B97" i="1"/>
  <c r="B145" i="1"/>
  <c r="B146" i="1"/>
  <c r="B147" i="1"/>
  <c r="B148" i="1"/>
  <c r="B149" i="1"/>
  <c r="B150" i="1"/>
  <c r="B151" i="1"/>
  <c r="B118" i="1"/>
  <c r="B119" i="1"/>
  <c r="B120" i="1"/>
  <c r="B121" i="1"/>
  <c r="B122" i="1"/>
  <c r="B123" i="1"/>
  <c r="B124" i="1"/>
  <c r="B23" i="1"/>
  <c r="B24" i="1"/>
  <c r="B25" i="1"/>
  <c r="B26" i="1"/>
  <c r="B27" i="1"/>
  <c r="B29" i="1"/>
  <c r="B198" i="1"/>
  <c r="B199" i="1"/>
  <c r="B200" i="1"/>
  <c r="B201" i="1"/>
  <c r="B202" i="1"/>
  <c r="B203" i="1"/>
  <c r="B204" i="1"/>
  <c r="B51" i="1"/>
  <c r="B52" i="1"/>
  <c r="B53" i="1"/>
  <c r="B54" i="1"/>
  <c r="B55" i="1"/>
  <c r="B56" i="1"/>
  <c r="B57" i="1"/>
  <c r="B73" i="1"/>
  <c r="B74" i="1"/>
  <c r="B75" i="1"/>
  <c r="B76" i="1"/>
  <c r="B173" i="1"/>
  <c r="B174" i="1"/>
  <c r="B175" i="1"/>
  <c r="B176" i="1"/>
  <c r="B98" i="1"/>
  <c r="B99" i="1"/>
  <c r="B100" i="1"/>
  <c r="B101" i="1"/>
  <c r="B102" i="1"/>
  <c r="B103" i="1"/>
  <c r="B152" i="1"/>
  <c r="B153" i="1"/>
  <c r="B154" i="1"/>
  <c r="B155" i="1"/>
  <c r="B156" i="1"/>
  <c r="B157" i="1"/>
  <c r="B125" i="1"/>
  <c r="B126" i="1"/>
  <c r="B127" i="1"/>
  <c r="B128" i="1"/>
  <c r="B129" i="1"/>
  <c r="B130" i="1"/>
  <c r="B2" i="1"/>
  <c r="A3" i="1"/>
  <c r="A4" i="1"/>
  <c r="A5" i="1"/>
  <c r="A6" i="1"/>
  <c r="A7" i="1"/>
  <c r="A8" i="1"/>
  <c r="A177" i="1"/>
  <c r="A178" i="1"/>
  <c r="A179" i="1"/>
  <c r="A180" i="1"/>
  <c r="A181" i="1"/>
  <c r="A182" i="1"/>
  <c r="A183" i="1"/>
  <c r="A30" i="1"/>
  <c r="A31" i="1"/>
  <c r="A32" i="1"/>
  <c r="A33" i="1"/>
  <c r="A34" i="1"/>
  <c r="A35" i="1"/>
  <c r="A36" i="1"/>
  <c r="A58" i="1"/>
  <c r="A59" i="1"/>
  <c r="A60" i="1"/>
  <c r="A61" i="1"/>
  <c r="A62" i="1"/>
  <c r="A158" i="1"/>
  <c r="A159" i="1"/>
  <c r="A160" i="1"/>
  <c r="A161" i="1"/>
  <c r="A162" i="1"/>
  <c r="A77" i="1"/>
  <c r="A78" i="1"/>
  <c r="A79" i="1"/>
  <c r="A80" i="1"/>
  <c r="A81" i="1"/>
  <c r="A82" i="1"/>
  <c r="A83" i="1"/>
  <c r="A131" i="1"/>
  <c r="A132" i="1"/>
  <c r="A133" i="1"/>
  <c r="A134" i="1"/>
  <c r="A135" i="1"/>
  <c r="A136" i="1"/>
  <c r="A137" i="1"/>
  <c r="A104" i="1"/>
  <c r="A105" i="1"/>
  <c r="A106" i="1"/>
  <c r="A107" i="1"/>
  <c r="A108" i="1"/>
  <c r="A109" i="1"/>
  <c r="A110" i="1"/>
  <c r="A9" i="1"/>
  <c r="A10" i="1"/>
  <c r="A11" i="1"/>
  <c r="A12" i="1"/>
  <c r="A13" i="1"/>
  <c r="A14" i="1"/>
  <c r="A15" i="1"/>
  <c r="A184" i="1"/>
  <c r="A185" i="1"/>
  <c r="A186" i="1"/>
  <c r="A187" i="1"/>
  <c r="A188" i="1"/>
  <c r="A189" i="1"/>
  <c r="A190" i="1"/>
  <c r="A37" i="1"/>
  <c r="A38" i="1"/>
  <c r="A39" i="1"/>
  <c r="A40" i="1"/>
  <c r="A41" i="1"/>
  <c r="A42" i="1"/>
  <c r="A43" i="1"/>
  <c r="A63" i="1"/>
  <c r="A64" i="1"/>
  <c r="A65" i="1"/>
  <c r="A66" i="1"/>
  <c r="A67" i="1"/>
  <c r="A163" i="1"/>
  <c r="A164" i="1"/>
  <c r="A165" i="1"/>
  <c r="A166" i="1"/>
  <c r="A167" i="1"/>
  <c r="A84" i="1"/>
  <c r="A85" i="1"/>
  <c r="A86" i="1"/>
  <c r="A87" i="1"/>
  <c r="A88" i="1"/>
  <c r="A89" i="1"/>
  <c r="A90" i="1"/>
  <c r="A138" i="1"/>
  <c r="A139" i="1"/>
  <c r="A140" i="1"/>
  <c r="A141" i="1"/>
  <c r="A142" i="1"/>
  <c r="A143" i="1"/>
  <c r="A144" i="1"/>
  <c r="A111" i="1"/>
  <c r="A112" i="1"/>
  <c r="A113" i="1"/>
  <c r="A114" i="1"/>
  <c r="A115" i="1"/>
  <c r="A116" i="1"/>
  <c r="A117" i="1"/>
  <c r="A16" i="1"/>
  <c r="A17" i="1"/>
  <c r="A18" i="1"/>
  <c r="A19" i="1"/>
  <c r="A20" i="1"/>
  <c r="A21" i="1"/>
  <c r="A22" i="1"/>
  <c r="A191" i="1"/>
  <c r="A192" i="1"/>
  <c r="A193" i="1"/>
  <c r="A194" i="1"/>
  <c r="A195" i="1"/>
  <c r="A196" i="1"/>
  <c r="A197" i="1"/>
  <c r="A44" i="1"/>
  <c r="A45" i="1"/>
  <c r="A46" i="1"/>
  <c r="A47" i="1"/>
  <c r="A48" i="1"/>
  <c r="A49" i="1"/>
  <c r="A50" i="1"/>
  <c r="A68" i="1"/>
  <c r="A69" i="1"/>
  <c r="A70" i="1"/>
  <c r="A71" i="1"/>
  <c r="A72" i="1"/>
  <c r="A168" i="1"/>
  <c r="A169" i="1"/>
  <c r="A170" i="1"/>
  <c r="A171" i="1"/>
  <c r="A172" i="1"/>
  <c r="A91" i="1"/>
  <c r="A92" i="1"/>
  <c r="A93" i="1"/>
  <c r="A94" i="1"/>
  <c r="A95" i="1"/>
  <c r="A96" i="1"/>
  <c r="A97" i="1"/>
  <c r="A145" i="1"/>
  <c r="A146" i="1"/>
  <c r="A147" i="1"/>
  <c r="A148" i="1"/>
  <c r="A149" i="1"/>
  <c r="A150" i="1"/>
  <c r="A151" i="1"/>
  <c r="A118" i="1"/>
  <c r="A119" i="1"/>
  <c r="A120" i="1"/>
  <c r="A121" i="1"/>
  <c r="A122" i="1"/>
  <c r="A123" i="1"/>
  <c r="A124" i="1"/>
  <c r="A23" i="1"/>
  <c r="A24" i="1"/>
  <c r="A25" i="1"/>
  <c r="A26" i="1"/>
  <c r="A27" i="1"/>
  <c r="A28" i="1"/>
  <c r="A29" i="1"/>
  <c r="A198" i="1"/>
  <c r="A199" i="1"/>
  <c r="A200" i="1"/>
  <c r="A201" i="1"/>
  <c r="A202" i="1"/>
  <c r="A203" i="1"/>
  <c r="A204" i="1"/>
  <c r="A51" i="1"/>
  <c r="A52" i="1"/>
  <c r="A53" i="1"/>
  <c r="A54" i="1"/>
  <c r="A55" i="1"/>
  <c r="A56" i="1"/>
  <c r="A57" i="1"/>
  <c r="A73" i="1"/>
  <c r="A74" i="1"/>
  <c r="A75" i="1"/>
  <c r="A76" i="1"/>
  <c r="A173" i="1"/>
  <c r="A174" i="1"/>
  <c r="A175" i="1"/>
  <c r="A176" i="1"/>
  <c r="A98" i="1"/>
  <c r="A99" i="1"/>
  <c r="A100" i="1"/>
  <c r="A101" i="1"/>
  <c r="A102" i="1"/>
  <c r="A103" i="1"/>
  <c r="A152" i="1"/>
  <c r="A153" i="1"/>
  <c r="A154" i="1"/>
  <c r="A155" i="1"/>
  <c r="A156" i="1"/>
  <c r="A157" i="1"/>
  <c r="A125" i="1"/>
  <c r="A126" i="1"/>
  <c r="A127" i="1"/>
  <c r="A128" i="1"/>
  <c r="A129" i="1"/>
  <c r="A130" i="1"/>
  <c r="A2" i="1"/>
  <c r="O3" i="1" l="1"/>
  <c r="P3" i="1" s="1"/>
  <c r="Q3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177" i="1"/>
  <c r="P177" i="1" s="1"/>
  <c r="Q177" i="1" s="1"/>
  <c r="O178" i="1"/>
  <c r="P178" i="1" s="1"/>
  <c r="Q178" i="1" s="1"/>
  <c r="O179" i="1"/>
  <c r="P179" i="1" s="1"/>
  <c r="Q179" i="1" s="1"/>
  <c r="O180" i="1"/>
  <c r="P180" i="1" s="1"/>
  <c r="Q180" i="1" s="1"/>
  <c r="O181" i="1"/>
  <c r="P181" i="1" s="1"/>
  <c r="Q181" i="1" s="1"/>
  <c r="O182" i="1"/>
  <c r="P182" i="1" s="1"/>
  <c r="Q182" i="1" s="1"/>
  <c r="O183" i="1"/>
  <c r="P183" i="1" s="1"/>
  <c r="Q183" i="1" s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4" i="1"/>
  <c r="P34" i="1" s="1"/>
  <c r="Q34" i="1" s="1"/>
  <c r="O35" i="1"/>
  <c r="P35" i="1" s="1"/>
  <c r="Q35" i="1" s="1"/>
  <c r="O36" i="1"/>
  <c r="P36" i="1" s="1"/>
  <c r="Q36" i="1" s="1"/>
  <c r="O58" i="1"/>
  <c r="P58" i="1" s="1"/>
  <c r="Q58" i="1" s="1"/>
  <c r="O59" i="1"/>
  <c r="P59" i="1" s="1"/>
  <c r="Q59" i="1" s="1"/>
  <c r="O60" i="1"/>
  <c r="P60" i="1" s="1"/>
  <c r="Q60" i="1" s="1"/>
  <c r="O61" i="1"/>
  <c r="P61" i="1" s="1"/>
  <c r="Q61" i="1" s="1"/>
  <c r="O62" i="1"/>
  <c r="P62" i="1" s="1"/>
  <c r="Q62" i="1" s="1"/>
  <c r="O158" i="1"/>
  <c r="P158" i="1" s="1"/>
  <c r="Q158" i="1" s="1"/>
  <c r="O159" i="1"/>
  <c r="P159" i="1" s="1"/>
  <c r="Q159" i="1" s="1"/>
  <c r="O160" i="1"/>
  <c r="P160" i="1" s="1"/>
  <c r="Q160" i="1" s="1"/>
  <c r="O161" i="1"/>
  <c r="P161" i="1" s="1"/>
  <c r="Q161" i="1" s="1"/>
  <c r="O162" i="1"/>
  <c r="P162" i="1" s="1"/>
  <c r="Q162" i="1" s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Q82" i="1" s="1"/>
  <c r="O83" i="1"/>
  <c r="P83" i="1" s="1"/>
  <c r="Q83" i="1" s="1"/>
  <c r="O131" i="1"/>
  <c r="P131" i="1" s="1"/>
  <c r="Q131" i="1" s="1"/>
  <c r="O132" i="1"/>
  <c r="P132" i="1" s="1"/>
  <c r="Q132" i="1" s="1"/>
  <c r="O133" i="1"/>
  <c r="P133" i="1" s="1"/>
  <c r="Q133" i="1" s="1"/>
  <c r="O134" i="1"/>
  <c r="P134" i="1" s="1"/>
  <c r="Q134" i="1" s="1"/>
  <c r="O135" i="1"/>
  <c r="P135" i="1" s="1"/>
  <c r="Q135" i="1" s="1"/>
  <c r="O136" i="1"/>
  <c r="P136" i="1" s="1"/>
  <c r="Q136" i="1" s="1"/>
  <c r="O137" i="1"/>
  <c r="P137" i="1" s="1"/>
  <c r="Q137" i="1" s="1"/>
  <c r="O104" i="1"/>
  <c r="P104" i="1" s="1"/>
  <c r="Q104" i="1" s="1"/>
  <c r="O105" i="1"/>
  <c r="P105" i="1" s="1"/>
  <c r="Q105" i="1" s="1"/>
  <c r="O106" i="1"/>
  <c r="P106" i="1" s="1"/>
  <c r="Q106" i="1" s="1"/>
  <c r="O107" i="1"/>
  <c r="P107" i="1" s="1"/>
  <c r="Q107" i="1" s="1"/>
  <c r="O108" i="1"/>
  <c r="P108" i="1" s="1"/>
  <c r="Q108" i="1" s="1"/>
  <c r="O109" i="1"/>
  <c r="P109" i="1" s="1"/>
  <c r="Q109" i="1" s="1"/>
  <c r="O110" i="1"/>
  <c r="P110" i="1" s="1"/>
  <c r="Q110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84" i="1"/>
  <c r="P184" i="1" s="1"/>
  <c r="Q184" i="1" s="1"/>
  <c r="O185" i="1"/>
  <c r="P185" i="1" s="1"/>
  <c r="Q185" i="1" s="1"/>
  <c r="O186" i="1"/>
  <c r="P186" i="1" s="1"/>
  <c r="Q186" i="1" s="1"/>
  <c r="O187" i="1"/>
  <c r="P187" i="1" s="1"/>
  <c r="Q187" i="1" s="1"/>
  <c r="O188" i="1"/>
  <c r="P188" i="1" s="1"/>
  <c r="Q188" i="1" s="1"/>
  <c r="O189" i="1"/>
  <c r="P189" i="1" s="1"/>
  <c r="Q189" i="1" s="1"/>
  <c r="O190" i="1"/>
  <c r="P190" i="1" s="1"/>
  <c r="Q190" i="1" s="1"/>
  <c r="O37" i="1"/>
  <c r="P37" i="1" s="1"/>
  <c r="Q37" i="1" s="1"/>
  <c r="O38" i="1"/>
  <c r="P38" i="1" s="1"/>
  <c r="Q38" i="1" s="1"/>
  <c r="O39" i="1"/>
  <c r="P39" i="1" s="1"/>
  <c r="Q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63" i="1"/>
  <c r="P63" i="1" s="1"/>
  <c r="Q63" i="1" s="1"/>
  <c r="O64" i="1"/>
  <c r="P64" i="1" s="1"/>
  <c r="Q64" i="1" s="1"/>
  <c r="O65" i="1"/>
  <c r="P65" i="1" s="1"/>
  <c r="Q65" i="1" s="1"/>
  <c r="O66" i="1"/>
  <c r="P66" i="1" s="1"/>
  <c r="Q66" i="1" s="1"/>
  <c r="O67" i="1"/>
  <c r="P67" i="1" s="1"/>
  <c r="Q67" i="1" s="1"/>
  <c r="O163" i="1"/>
  <c r="P163" i="1" s="1"/>
  <c r="Q163" i="1" s="1"/>
  <c r="O164" i="1"/>
  <c r="P164" i="1" s="1"/>
  <c r="Q164" i="1" s="1"/>
  <c r="O165" i="1"/>
  <c r="P165" i="1" s="1"/>
  <c r="Q165" i="1" s="1"/>
  <c r="O166" i="1"/>
  <c r="P166" i="1" s="1"/>
  <c r="Q166" i="1" s="1"/>
  <c r="O167" i="1"/>
  <c r="P167" i="1" s="1"/>
  <c r="Q167" i="1" s="1"/>
  <c r="O84" i="1"/>
  <c r="P84" i="1" s="1"/>
  <c r="Q84" i="1" s="1"/>
  <c r="O85" i="1"/>
  <c r="P85" i="1" s="1"/>
  <c r="Q85" i="1" s="1"/>
  <c r="O86" i="1"/>
  <c r="P86" i="1" s="1"/>
  <c r="Q86" i="1" s="1"/>
  <c r="O87" i="1"/>
  <c r="P87" i="1" s="1"/>
  <c r="Q87" i="1" s="1"/>
  <c r="O88" i="1"/>
  <c r="P88" i="1" s="1"/>
  <c r="Q88" i="1" s="1"/>
  <c r="O89" i="1"/>
  <c r="P89" i="1" s="1"/>
  <c r="Q89" i="1" s="1"/>
  <c r="O90" i="1"/>
  <c r="P90" i="1" s="1"/>
  <c r="Q90" i="1" s="1"/>
  <c r="O138" i="1"/>
  <c r="P138" i="1" s="1"/>
  <c r="Q138" i="1" s="1"/>
  <c r="O139" i="1"/>
  <c r="P139" i="1" s="1"/>
  <c r="Q139" i="1" s="1"/>
  <c r="O140" i="1"/>
  <c r="P140" i="1" s="1"/>
  <c r="Q140" i="1" s="1"/>
  <c r="O141" i="1"/>
  <c r="P141" i="1" s="1"/>
  <c r="Q141" i="1" s="1"/>
  <c r="O142" i="1"/>
  <c r="P142" i="1" s="1"/>
  <c r="Q142" i="1" s="1"/>
  <c r="O143" i="1"/>
  <c r="P143" i="1" s="1"/>
  <c r="Q143" i="1" s="1"/>
  <c r="O144" i="1"/>
  <c r="P144" i="1" s="1"/>
  <c r="Q144" i="1" s="1"/>
  <c r="O111" i="1"/>
  <c r="P111" i="1" s="1"/>
  <c r="Q111" i="1" s="1"/>
  <c r="O112" i="1"/>
  <c r="P112" i="1" s="1"/>
  <c r="Q112" i="1" s="1"/>
  <c r="O113" i="1"/>
  <c r="P113" i="1" s="1"/>
  <c r="Q113" i="1" s="1"/>
  <c r="O114" i="1"/>
  <c r="P114" i="1" s="1"/>
  <c r="Q114" i="1" s="1"/>
  <c r="O115" i="1"/>
  <c r="P115" i="1" s="1"/>
  <c r="Q115" i="1" s="1"/>
  <c r="O116" i="1"/>
  <c r="P116" i="1" s="1"/>
  <c r="Q116" i="1" s="1"/>
  <c r="O117" i="1"/>
  <c r="P117" i="1" s="1"/>
  <c r="Q117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191" i="1"/>
  <c r="P191" i="1" s="1"/>
  <c r="Q191" i="1" s="1"/>
  <c r="O192" i="1"/>
  <c r="P192" i="1" s="1"/>
  <c r="Q192" i="1" s="1"/>
  <c r="O193" i="1"/>
  <c r="P193" i="1" s="1"/>
  <c r="Q193" i="1" s="1"/>
  <c r="O194" i="1"/>
  <c r="P194" i="1" s="1"/>
  <c r="Q194" i="1" s="1"/>
  <c r="O195" i="1"/>
  <c r="P195" i="1" s="1"/>
  <c r="Q195" i="1" s="1"/>
  <c r="O196" i="1"/>
  <c r="P196" i="1" s="1"/>
  <c r="Q196" i="1" s="1"/>
  <c r="O197" i="1"/>
  <c r="P197" i="1" s="1"/>
  <c r="Q197" i="1" s="1"/>
  <c r="O44" i="1"/>
  <c r="P44" i="1" s="1"/>
  <c r="Q44" i="1" s="1"/>
  <c r="O45" i="1"/>
  <c r="P45" i="1" s="1"/>
  <c r="Q45" i="1" s="1"/>
  <c r="O46" i="1"/>
  <c r="P46" i="1" s="1"/>
  <c r="Q46" i="1" s="1"/>
  <c r="O47" i="1"/>
  <c r="P47" i="1" s="1"/>
  <c r="Q47" i="1" s="1"/>
  <c r="O48" i="1"/>
  <c r="P48" i="1" s="1"/>
  <c r="Q48" i="1" s="1"/>
  <c r="O49" i="1"/>
  <c r="P49" i="1" s="1"/>
  <c r="Q49" i="1" s="1"/>
  <c r="O50" i="1"/>
  <c r="P50" i="1" s="1"/>
  <c r="Q50" i="1" s="1"/>
  <c r="O68" i="1"/>
  <c r="P68" i="1" s="1"/>
  <c r="Q68" i="1" s="1"/>
  <c r="O69" i="1"/>
  <c r="P69" i="1" s="1"/>
  <c r="Q69" i="1" s="1"/>
  <c r="O70" i="1"/>
  <c r="P70" i="1" s="1"/>
  <c r="Q70" i="1" s="1"/>
  <c r="O71" i="1"/>
  <c r="P71" i="1" s="1"/>
  <c r="Q71" i="1" s="1"/>
  <c r="O72" i="1"/>
  <c r="P72" i="1" s="1"/>
  <c r="Q72" i="1" s="1"/>
  <c r="O168" i="1"/>
  <c r="P168" i="1" s="1"/>
  <c r="Q168" i="1" s="1"/>
  <c r="O169" i="1"/>
  <c r="P169" i="1" s="1"/>
  <c r="Q169" i="1" s="1"/>
  <c r="O170" i="1"/>
  <c r="P170" i="1" s="1"/>
  <c r="Q170" i="1" s="1"/>
  <c r="O171" i="1"/>
  <c r="P171" i="1" s="1"/>
  <c r="Q171" i="1" s="1"/>
  <c r="O172" i="1"/>
  <c r="P172" i="1" s="1"/>
  <c r="Q172" i="1" s="1"/>
  <c r="O91" i="1"/>
  <c r="P91" i="1" s="1"/>
  <c r="Q91" i="1" s="1"/>
  <c r="O92" i="1"/>
  <c r="P92" i="1" s="1"/>
  <c r="Q92" i="1" s="1"/>
  <c r="O93" i="1"/>
  <c r="P93" i="1" s="1"/>
  <c r="Q93" i="1" s="1"/>
  <c r="O94" i="1"/>
  <c r="P94" i="1" s="1"/>
  <c r="Q94" i="1" s="1"/>
  <c r="O95" i="1"/>
  <c r="P95" i="1" s="1"/>
  <c r="Q95" i="1" s="1"/>
  <c r="O96" i="1"/>
  <c r="P96" i="1" s="1"/>
  <c r="Q96" i="1" s="1"/>
  <c r="O97" i="1"/>
  <c r="P97" i="1" s="1"/>
  <c r="Q97" i="1" s="1"/>
  <c r="O145" i="1"/>
  <c r="P145" i="1" s="1"/>
  <c r="Q145" i="1" s="1"/>
  <c r="O146" i="1"/>
  <c r="P146" i="1" s="1"/>
  <c r="Q146" i="1" s="1"/>
  <c r="O147" i="1"/>
  <c r="P147" i="1" s="1"/>
  <c r="Q147" i="1" s="1"/>
  <c r="O148" i="1"/>
  <c r="P148" i="1" s="1"/>
  <c r="Q148" i="1" s="1"/>
  <c r="O149" i="1"/>
  <c r="P149" i="1" s="1"/>
  <c r="Q149" i="1" s="1"/>
  <c r="O150" i="1"/>
  <c r="P150" i="1" s="1"/>
  <c r="Q150" i="1" s="1"/>
  <c r="O151" i="1"/>
  <c r="P151" i="1" s="1"/>
  <c r="Q151" i="1" s="1"/>
  <c r="O118" i="1"/>
  <c r="P118" i="1" s="1"/>
  <c r="Q118" i="1" s="1"/>
  <c r="O119" i="1"/>
  <c r="P119" i="1" s="1"/>
  <c r="Q119" i="1" s="1"/>
  <c r="O120" i="1"/>
  <c r="P120" i="1" s="1"/>
  <c r="Q120" i="1" s="1"/>
  <c r="O121" i="1"/>
  <c r="P121" i="1" s="1"/>
  <c r="Q121" i="1" s="1"/>
  <c r="O122" i="1"/>
  <c r="P122" i="1" s="1"/>
  <c r="Q122" i="1" s="1"/>
  <c r="O123" i="1"/>
  <c r="P123" i="1" s="1"/>
  <c r="Q123" i="1" s="1"/>
  <c r="O124" i="1"/>
  <c r="P124" i="1" s="1"/>
  <c r="Q124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8" i="1"/>
  <c r="P28" i="1" s="1"/>
  <c r="Q28" i="1" s="1"/>
  <c r="O29" i="1"/>
  <c r="P29" i="1" s="1"/>
  <c r="Q29" i="1" s="1"/>
  <c r="O198" i="1"/>
  <c r="P198" i="1" s="1"/>
  <c r="Q198" i="1" s="1"/>
  <c r="O199" i="1"/>
  <c r="P199" i="1" s="1"/>
  <c r="Q199" i="1" s="1"/>
  <c r="O200" i="1"/>
  <c r="P200" i="1" s="1"/>
  <c r="Q200" i="1" s="1"/>
  <c r="O201" i="1"/>
  <c r="P201" i="1" s="1"/>
  <c r="Q201" i="1" s="1"/>
  <c r="O202" i="1"/>
  <c r="P202" i="1" s="1"/>
  <c r="Q202" i="1" s="1"/>
  <c r="O203" i="1"/>
  <c r="P203" i="1" s="1"/>
  <c r="Q203" i="1" s="1"/>
  <c r="O204" i="1"/>
  <c r="P204" i="1" s="1"/>
  <c r="Q204" i="1" s="1"/>
  <c r="O51" i="1"/>
  <c r="P51" i="1" s="1"/>
  <c r="Q51" i="1" s="1"/>
  <c r="O52" i="1"/>
  <c r="P52" i="1" s="1"/>
  <c r="Q52" i="1" s="1"/>
  <c r="O53" i="1"/>
  <c r="P53" i="1" s="1"/>
  <c r="Q53" i="1" s="1"/>
  <c r="O54" i="1"/>
  <c r="P54" i="1" s="1"/>
  <c r="Q54" i="1" s="1"/>
  <c r="O55" i="1"/>
  <c r="P55" i="1" s="1"/>
  <c r="Q55" i="1" s="1"/>
  <c r="O56" i="1"/>
  <c r="P56" i="1" s="1"/>
  <c r="Q56" i="1" s="1"/>
  <c r="O57" i="1"/>
  <c r="P57" i="1" s="1"/>
  <c r="Q57" i="1" s="1"/>
  <c r="O73" i="1"/>
  <c r="P73" i="1" s="1"/>
  <c r="Q73" i="1" s="1"/>
  <c r="O74" i="1"/>
  <c r="P74" i="1" s="1"/>
  <c r="Q74" i="1" s="1"/>
  <c r="O75" i="1"/>
  <c r="P75" i="1" s="1"/>
  <c r="Q75" i="1" s="1"/>
  <c r="O76" i="1"/>
  <c r="P76" i="1" s="1"/>
  <c r="Q76" i="1" s="1"/>
  <c r="O173" i="1"/>
  <c r="P173" i="1" s="1"/>
  <c r="Q173" i="1" s="1"/>
  <c r="O174" i="1"/>
  <c r="P174" i="1" s="1"/>
  <c r="Q174" i="1" s="1"/>
  <c r="O175" i="1"/>
  <c r="P175" i="1" s="1"/>
  <c r="Q175" i="1" s="1"/>
  <c r="O176" i="1"/>
  <c r="P176" i="1" s="1"/>
  <c r="Q176" i="1" s="1"/>
  <c r="O98" i="1"/>
  <c r="P98" i="1" s="1"/>
  <c r="Q98" i="1" s="1"/>
  <c r="O99" i="1"/>
  <c r="P99" i="1" s="1"/>
  <c r="Q99" i="1" s="1"/>
  <c r="O100" i="1"/>
  <c r="P100" i="1" s="1"/>
  <c r="Q100" i="1" s="1"/>
  <c r="O101" i="1"/>
  <c r="P101" i="1" s="1"/>
  <c r="Q101" i="1" s="1"/>
  <c r="O102" i="1"/>
  <c r="P102" i="1" s="1"/>
  <c r="Q102" i="1" s="1"/>
  <c r="O103" i="1"/>
  <c r="P103" i="1" s="1"/>
  <c r="Q103" i="1" s="1"/>
  <c r="O152" i="1"/>
  <c r="P152" i="1" s="1"/>
  <c r="Q152" i="1" s="1"/>
  <c r="O153" i="1"/>
  <c r="P153" i="1" s="1"/>
  <c r="Q153" i="1" s="1"/>
  <c r="O154" i="1"/>
  <c r="P154" i="1" s="1"/>
  <c r="Q154" i="1" s="1"/>
  <c r="O155" i="1"/>
  <c r="P155" i="1" s="1"/>
  <c r="Q155" i="1" s="1"/>
  <c r="O156" i="1"/>
  <c r="P156" i="1" s="1"/>
  <c r="Q156" i="1" s="1"/>
  <c r="O157" i="1"/>
  <c r="P157" i="1" s="1"/>
  <c r="Q157" i="1" s="1"/>
  <c r="O125" i="1"/>
  <c r="P125" i="1" s="1"/>
  <c r="Q125" i="1" s="1"/>
  <c r="O126" i="1"/>
  <c r="P126" i="1" s="1"/>
  <c r="Q126" i="1" s="1"/>
  <c r="O127" i="1"/>
  <c r="P127" i="1" s="1"/>
  <c r="Q127" i="1" s="1"/>
  <c r="O128" i="1"/>
  <c r="P128" i="1" s="1"/>
  <c r="Q128" i="1" s="1"/>
  <c r="O129" i="1"/>
  <c r="P129" i="1" s="1"/>
  <c r="Q129" i="1" s="1"/>
  <c r="O130" i="1"/>
  <c r="P130" i="1" s="1"/>
  <c r="Q130" i="1" s="1"/>
  <c r="O2" i="1"/>
  <c r="P2" i="1" s="1"/>
  <c r="Q2" i="1" s="1"/>
  <c r="N3" i="1"/>
  <c r="N4" i="1"/>
  <c r="N5" i="1"/>
  <c r="N6" i="1"/>
  <c r="N7" i="1"/>
  <c r="N8" i="1"/>
  <c r="N177" i="1"/>
  <c r="N178" i="1"/>
  <c r="N179" i="1"/>
  <c r="N180" i="1"/>
  <c r="N181" i="1"/>
  <c r="N182" i="1"/>
  <c r="N183" i="1"/>
  <c r="N30" i="1"/>
  <c r="N31" i="1"/>
  <c r="N32" i="1"/>
  <c r="N33" i="1"/>
  <c r="N34" i="1"/>
  <c r="N35" i="1"/>
  <c r="N36" i="1"/>
  <c r="N58" i="1"/>
  <c r="N59" i="1"/>
  <c r="N60" i="1"/>
  <c r="N61" i="1"/>
  <c r="N62" i="1"/>
  <c r="N158" i="1"/>
  <c r="N159" i="1"/>
  <c r="N160" i="1"/>
  <c r="N161" i="1"/>
  <c r="N162" i="1"/>
  <c r="N77" i="1"/>
  <c r="N78" i="1"/>
  <c r="N79" i="1"/>
  <c r="N80" i="1"/>
  <c r="N81" i="1"/>
  <c r="N82" i="1"/>
  <c r="N83" i="1"/>
  <c r="N131" i="1"/>
  <c r="N132" i="1"/>
  <c r="N133" i="1"/>
  <c r="N134" i="1"/>
  <c r="N135" i="1"/>
  <c r="N136" i="1"/>
  <c r="N137" i="1"/>
  <c r="N104" i="1"/>
  <c r="N105" i="1"/>
  <c r="N106" i="1"/>
  <c r="N107" i="1"/>
  <c r="N108" i="1"/>
  <c r="N109" i="1"/>
  <c r="N110" i="1"/>
  <c r="N9" i="1"/>
  <c r="N10" i="1"/>
  <c r="N11" i="1"/>
  <c r="N12" i="1"/>
  <c r="N13" i="1"/>
  <c r="N14" i="1"/>
  <c r="N15" i="1"/>
  <c r="N184" i="1"/>
  <c r="N185" i="1"/>
  <c r="N186" i="1"/>
  <c r="N187" i="1"/>
  <c r="N188" i="1"/>
  <c r="N189" i="1"/>
  <c r="N190" i="1"/>
  <c r="N37" i="1"/>
  <c r="N38" i="1"/>
  <c r="N39" i="1"/>
  <c r="N40" i="1"/>
  <c r="N41" i="1"/>
  <c r="N42" i="1"/>
  <c r="N43" i="1"/>
  <c r="N63" i="1"/>
  <c r="N64" i="1"/>
  <c r="N65" i="1"/>
  <c r="N66" i="1"/>
  <c r="N67" i="1"/>
  <c r="N163" i="1"/>
  <c r="N164" i="1"/>
  <c r="N165" i="1"/>
  <c r="N166" i="1"/>
  <c r="N167" i="1"/>
  <c r="N84" i="1"/>
  <c r="N85" i="1"/>
  <c r="N86" i="1"/>
  <c r="N87" i="1"/>
  <c r="N88" i="1"/>
  <c r="N89" i="1"/>
  <c r="N90" i="1"/>
  <c r="N138" i="1"/>
  <c r="N139" i="1"/>
  <c r="N140" i="1"/>
  <c r="N141" i="1"/>
  <c r="N142" i="1"/>
  <c r="N143" i="1"/>
  <c r="N144" i="1"/>
  <c r="N111" i="1"/>
  <c r="N112" i="1"/>
  <c r="N113" i="1"/>
  <c r="N114" i="1"/>
  <c r="N115" i="1"/>
  <c r="N116" i="1"/>
  <c r="N117" i="1"/>
  <c r="N16" i="1"/>
  <c r="N17" i="1"/>
  <c r="N18" i="1"/>
  <c r="N19" i="1"/>
  <c r="N20" i="1"/>
  <c r="N21" i="1"/>
  <c r="N22" i="1"/>
  <c r="N191" i="1"/>
  <c r="N192" i="1"/>
  <c r="N193" i="1"/>
  <c r="N194" i="1"/>
  <c r="N195" i="1"/>
  <c r="N196" i="1"/>
  <c r="N197" i="1"/>
  <c r="N44" i="1"/>
  <c r="N45" i="1"/>
  <c r="N46" i="1"/>
  <c r="N47" i="1"/>
  <c r="N48" i="1"/>
  <c r="N49" i="1"/>
  <c r="N50" i="1"/>
  <c r="N68" i="1"/>
  <c r="N69" i="1"/>
  <c r="N70" i="1"/>
  <c r="N71" i="1"/>
  <c r="N72" i="1"/>
  <c r="N168" i="1"/>
  <c r="N169" i="1"/>
  <c r="N170" i="1"/>
  <c r="N171" i="1"/>
  <c r="N172" i="1"/>
  <c r="N91" i="1"/>
  <c r="N92" i="1"/>
  <c r="N93" i="1"/>
  <c r="N94" i="1"/>
  <c r="N95" i="1"/>
  <c r="N96" i="1"/>
  <c r="N97" i="1"/>
  <c r="N145" i="1"/>
  <c r="N146" i="1"/>
  <c r="N147" i="1"/>
  <c r="N148" i="1"/>
  <c r="N149" i="1"/>
  <c r="N150" i="1"/>
  <c r="N151" i="1"/>
  <c r="N118" i="1"/>
  <c r="N119" i="1"/>
  <c r="N120" i="1"/>
  <c r="N121" i="1"/>
  <c r="N122" i="1"/>
  <c r="N123" i="1"/>
  <c r="N124" i="1"/>
  <c r="N23" i="1"/>
  <c r="N24" i="1"/>
  <c r="N25" i="1"/>
  <c r="N26" i="1"/>
  <c r="N27" i="1"/>
  <c r="N28" i="1"/>
  <c r="N29" i="1"/>
  <c r="N198" i="1"/>
  <c r="N199" i="1"/>
  <c r="N200" i="1"/>
  <c r="N201" i="1"/>
  <c r="N202" i="1"/>
  <c r="N203" i="1"/>
  <c r="N204" i="1"/>
  <c r="N51" i="1"/>
  <c r="N52" i="1"/>
  <c r="N53" i="1"/>
  <c r="N54" i="1"/>
  <c r="N55" i="1"/>
  <c r="N56" i="1"/>
  <c r="N57" i="1"/>
  <c r="N73" i="1"/>
  <c r="N74" i="1"/>
  <c r="N75" i="1"/>
  <c r="N76" i="1"/>
  <c r="N173" i="1"/>
  <c r="N174" i="1"/>
  <c r="N175" i="1"/>
  <c r="N176" i="1"/>
  <c r="N98" i="1"/>
  <c r="N99" i="1"/>
  <c r="N100" i="1"/>
  <c r="N101" i="1"/>
  <c r="N102" i="1"/>
  <c r="N103" i="1"/>
  <c r="N152" i="1"/>
  <c r="N153" i="1"/>
  <c r="N154" i="1"/>
  <c r="N155" i="1"/>
  <c r="N156" i="1"/>
  <c r="N157" i="1"/>
  <c r="N125" i="1"/>
  <c r="N126" i="1"/>
  <c r="N127" i="1"/>
  <c r="N128" i="1"/>
  <c r="N129" i="1"/>
  <c r="N130" i="1"/>
  <c r="N2" i="1"/>
  <c r="M130" i="1" l="1"/>
  <c r="M124" i="1"/>
  <c r="M117" i="1"/>
  <c r="M110" i="1"/>
  <c r="M129" i="1"/>
  <c r="M123" i="1"/>
  <c r="M116" i="1"/>
  <c r="M109" i="1"/>
  <c r="M128" i="1"/>
  <c r="M122" i="1"/>
  <c r="M115" i="1"/>
  <c r="M108" i="1"/>
  <c r="M127" i="1"/>
  <c r="M121" i="1"/>
  <c r="M114" i="1"/>
  <c r="M107" i="1"/>
  <c r="M126" i="1"/>
  <c r="M120" i="1"/>
  <c r="M113" i="1"/>
  <c r="M106" i="1"/>
  <c r="M125" i="1"/>
  <c r="M119" i="1"/>
  <c r="M112" i="1"/>
  <c r="M105" i="1"/>
  <c r="M118" i="1"/>
  <c r="M111" i="1"/>
  <c r="M104" i="1"/>
  <c r="M157" i="1"/>
  <c r="M151" i="1"/>
  <c r="M144" i="1"/>
  <c r="M137" i="1"/>
  <c r="M156" i="1"/>
  <c r="M150" i="1"/>
  <c r="M143" i="1"/>
  <c r="M136" i="1"/>
  <c r="M155" i="1"/>
  <c r="M149" i="1"/>
  <c r="M142" i="1"/>
  <c r="M135" i="1"/>
  <c r="M154" i="1"/>
  <c r="M148" i="1"/>
  <c r="M141" i="1"/>
  <c r="M134" i="1"/>
  <c r="M153" i="1"/>
  <c r="M147" i="1"/>
  <c r="M140" i="1"/>
  <c r="M133" i="1"/>
  <c r="M152" i="1"/>
  <c r="M146" i="1"/>
  <c r="M139" i="1"/>
  <c r="M132" i="1"/>
  <c r="M145" i="1"/>
  <c r="M138" i="1"/>
  <c r="M131" i="1"/>
  <c r="M103" i="1"/>
  <c r="M97" i="1"/>
  <c r="M90" i="1"/>
  <c r="M83" i="1"/>
  <c r="M102" i="1"/>
  <c r="M96" i="1"/>
  <c r="M89" i="1"/>
  <c r="M82" i="1"/>
  <c r="M101" i="1"/>
  <c r="M95" i="1"/>
  <c r="M88" i="1"/>
  <c r="M81" i="1"/>
  <c r="M100" i="1"/>
  <c r="M94" i="1"/>
  <c r="M87" i="1"/>
  <c r="M80" i="1"/>
  <c r="M99" i="1"/>
  <c r="M93" i="1"/>
  <c r="M86" i="1"/>
  <c r="M79" i="1"/>
  <c r="M98" i="1"/>
  <c r="M92" i="1"/>
  <c r="M85" i="1"/>
  <c r="M78" i="1"/>
  <c r="M91" i="1"/>
  <c r="M84" i="1"/>
  <c r="M77" i="1"/>
  <c r="M176" i="1"/>
  <c r="M172" i="1"/>
  <c r="M167" i="1"/>
  <c r="M162" i="1"/>
  <c r="M175" i="1"/>
  <c r="M171" i="1"/>
  <c r="M166" i="1"/>
  <c r="M161" i="1"/>
  <c r="M174" i="1"/>
  <c r="M170" i="1"/>
  <c r="M165" i="1"/>
  <c r="M160" i="1"/>
  <c r="M173" i="1"/>
  <c r="M169" i="1"/>
  <c r="M164" i="1"/>
  <c r="M159" i="1"/>
  <c r="M168" i="1"/>
  <c r="M163" i="1"/>
  <c r="M158" i="1"/>
  <c r="M76" i="1"/>
  <c r="M72" i="1"/>
  <c r="M67" i="1"/>
  <c r="M62" i="1"/>
  <c r="M75" i="1"/>
  <c r="M71" i="1"/>
  <c r="M66" i="1"/>
  <c r="M61" i="1"/>
  <c r="M74" i="1"/>
  <c r="M70" i="1"/>
  <c r="M65" i="1"/>
  <c r="M60" i="1"/>
  <c r="M73" i="1"/>
  <c r="M69" i="1"/>
  <c r="M64" i="1"/>
  <c r="M59" i="1"/>
  <c r="M68" i="1"/>
  <c r="M63" i="1"/>
  <c r="M58" i="1"/>
  <c r="M57" i="1"/>
  <c r="M50" i="1"/>
  <c r="M43" i="1"/>
  <c r="M36" i="1"/>
  <c r="M56" i="1"/>
  <c r="M49" i="1"/>
  <c r="M42" i="1"/>
  <c r="M35" i="1"/>
  <c r="M55" i="1"/>
  <c r="M48" i="1"/>
  <c r="M41" i="1"/>
  <c r="M34" i="1"/>
  <c r="M54" i="1"/>
  <c r="M47" i="1"/>
  <c r="M40" i="1"/>
  <c r="M33" i="1"/>
  <c r="M53" i="1"/>
  <c r="M46" i="1"/>
  <c r="M39" i="1"/>
  <c r="M32" i="1"/>
  <c r="M52" i="1"/>
  <c r="M45" i="1"/>
  <c r="M38" i="1"/>
  <c r="M31" i="1"/>
  <c r="M51" i="1"/>
  <c r="M44" i="1"/>
  <c r="M37" i="1"/>
  <c r="M30" i="1"/>
  <c r="M204" i="1"/>
  <c r="M197" i="1"/>
  <c r="M190" i="1"/>
  <c r="M183" i="1"/>
  <c r="M203" i="1"/>
  <c r="M196" i="1"/>
  <c r="M189" i="1"/>
  <c r="M182" i="1"/>
  <c r="M202" i="1"/>
  <c r="M195" i="1"/>
  <c r="M188" i="1"/>
  <c r="M181" i="1"/>
  <c r="M201" i="1"/>
  <c r="M194" i="1"/>
  <c r="M187" i="1"/>
  <c r="M180" i="1"/>
  <c r="M200" i="1"/>
  <c r="M193" i="1"/>
  <c r="M186" i="1"/>
  <c r="M179" i="1"/>
  <c r="M199" i="1"/>
  <c r="M192" i="1"/>
  <c r="M185" i="1"/>
  <c r="M178" i="1"/>
  <c r="M198" i="1"/>
  <c r="M191" i="1"/>
  <c r="M184" i="1"/>
  <c r="M177" i="1"/>
  <c r="M29" i="1"/>
  <c r="M22" i="1"/>
  <c r="M15" i="1"/>
  <c r="M8" i="1"/>
  <c r="M28" i="1"/>
  <c r="M21" i="1"/>
  <c r="M14" i="1"/>
  <c r="M7" i="1"/>
  <c r="M27" i="1"/>
  <c r="M20" i="1"/>
  <c r="M13" i="1"/>
  <c r="M6" i="1"/>
  <c r="M26" i="1"/>
  <c r="M19" i="1"/>
  <c r="M12" i="1"/>
  <c r="M5" i="1"/>
  <c r="M25" i="1"/>
  <c r="M18" i="1"/>
  <c r="M11" i="1"/>
  <c r="M4" i="1"/>
  <c r="M24" i="1"/>
  <c r="M17" i="1"/>
  <c r="M10" i="1"/>
  <c r="M3" i="1"/>
  <c r="M23" i="1"/>
  <c r="M16" i="1"/>
  <c r="M9" i="1"/>
  <c r="M2" i="1"/>
  <c r="L130" i="1"/>
  <c r="L9" i="1"/>
  <c r="L16" i="1"/>
  <c r="L23" i="1"/>
  <c r="L3" i="1"/>
  <c r="L10" i="1"/>
  <c r="L17" i="1"/>
  <c r="L24" i="1"/>
  <c r="L4" i="1"/>
  <c r="L11" i="1"/>
  <c r="L18" i="1"/>
  <c r="L25" i="1"/>
  <c r="L5" i="1"/>
  <c r="L12" i="1"/>
  <c r="L19" i="1"/>
  <c r="L26" i="1"/>
  <c r="L6" i="1"/>
  <c r="L13" i="1"/>
  <c r="L20" i="1"/>
  <c r="L27" i="1"/>
  <c r="L7" i="1"/>
  <c r="L14" i="1"/>
  <c r="L21" i="1"/>
  <c r="L28" i="1"/>
  <c r="L8" i="1"/>
  <c r="L15" i="1"/>
  <c r="L22" i="1"/>
  <c r="L29" i="1"/>
  <c r="L177" i="1"/>
  <c r="L184" i="1"/>
  <c r="L191" i="1"/>
  <c r="L198" i="1"/>
  <c r="L178" i="1"/>
  <c r="L185" i="1"/>
  <c r="L192" i="1"/>
  <c r="L199" i="1"/>
  <c r="L179" i="1"/>
  <c r="L186" i="1"/>
  <c r="L193" i="1"/>
  <c r="L200" i="1"/>
  <c r="L180" i="1"/>
  <c r="L187" i="1"/>
  <c r="L194" i="1"/>
  <c r="L201" i="1"/>
  <c r="L181" i="1"/>
  <c r="L188" i="1"/>
  <c r="L195" i="1"/>
  <c r="L202" i="1"/>
  <c r="L182" i="1"/>
  <c r="L189" i="1"/>
  <c r="L196" i="1"/>
  <c r="L203" i="1"/>
  <c r="L183" i="1"/>
  <c r="L190" i="1"/>
  <c r="L197" i="1"/>
  <c r="L204" i="1"/>
  <c r="L30" i="1"/>
  <c r="L37" i="1"/>
  <c r="L44" i="1"/>
  <c r="L51" i="1"/>
  <c r="L31" i="1"/>
  <c r="L38" i="1"/>
  <c r="L45" i="1"/>
  <c r="L52" i="1"/>
  <c r="L32" i="1"/>
  <c r="L39" i="1"/>
  <c r="L46" i="1"/>
  <c r="L53" i="1"/>
  <c r="L33" i="1"/>
  <c r="L40" i="1"/>
  <c r="L47" i="1"/>
  <c r="L54" i="1"/>
  <c r="L34" i="1"/>
  <c r="L41" i="1"/>
  <c r="L48" i="1"/>
  <c r="L55" i="1"/>
  <c r="L35" i="1"/>
  <c r="L42" i="1"/>
  <c r="L49" i="1"/>
  <c r="L56" i="1"/>
  <c r="L36" i="1"/>
  <c r="L43" i="1"/>
  <c r="L50" i="1"/>
  <c r="L57" i="1"/>
  <c r="L58" i="1"/>
  <c r="L63" i="1"/>
  <c r="L68" i="1"/>
  <c r="L59" i="1"/>
  <c r="L64" i="1"/>
  <c r="L69" i="1"/>
  <c r="L73" i="1"/>
  <c r="L60" i="1"/>
  <c r="L65" i="1"/>
  <c r="L70" i="1"/>
  <c r="L74" i="1"/>
  <c r="L61" i="1"/>
  <c r="L66" i="1"/>
  <c r="L71" i="1"/>
  <c r="L75" i="1"/>
  <c r="L62" i="1"/>
  <c r="L67" i="1"/>
  <c r="L72" i="1"/>
  <c r="L76" i="1"/>
  <c r="L158" i="1"/>
  <c r="L163" i="1"/>
  <c r="L168" i="1"/>
  <c r="L159" i="1"/>
  <c r="L164" i="1"/>
  <c r="L169" i="1"/>
  <c r="L173" i="1"/>
  <c r="L160" i="1"/>
  <c r="L165" i="1"/>
  <c r="L170" i="1"/>
  <c r="L174" i="1"/>
  <c r="L161" i="1"/>
  <c r="L166" i="1"/>
  <c r="L171" i="1"/>
  <c r="L175" i="1"/>
  <c r="L162" i="1"/>
  <c r="L167" i="1"/>
  <c r="L172" i="1"/>
  <c r="L176" i="1"/>
  <c r="L77" i="1"/>
  <c r="L84" i="1"/>
  <c r="L91" i="1"/>
  <c r="L78" i="1"/>
  <c r="L85" i="1"/>
  <c r="L92" i="1"/>
  <c r="L98" i="1"/>
  <c r="L79" i="1"/>
  <c r="L86" i="1"/>
  <c r="L93" i="1"/>
  <c r="L99" i="1"/>
  <c r="L80" i="1"/>
  <c r="L87" i="1"/>
  <c r="L94" i="1"/>
  <c r="L100" i="1"/>
  <c r="L81" i="1"/>
  <c r="L88" i="1"/>
  <c r="L95" i="1"/>
  <c r="L101" i="1"/>
  <c r="L82" i="1"/>
  <c r="L89" i="1"/>
  <c r="L96" i="1"/>
  <c r="L102" i="1"/>
  <c r="L83" i="1"/>
  <c r="L90" i="1"/>
  <c r="L97" i="1"/>
  <c r="L103" i="1"/>
  <c r="L131" i="1"/>
  <c r="L138" i="1"/>
  <c r="L145" i="1"/>
  <c r="L132" i="1"/>
  <c r="L139" i="1"/>
  <c r="L146" i="1"/>
  <c r="L152" i="1"/>
  <c r="L133" i="1"/>
  <c r="L140" i="1"/>
  <c r="L147" i="1"/>
  <c r="L153" i="1"/>
  <c r="L134" i="1"/>
  <c r="L141" i="1"/>
  <c r="L148" i="1"/>
  <c r="L154" i="1"/>
  <c r="L135" i="1"/>
  <c r="L142" i="1"/>
  <c r="L149" i="1"/>
  <c r="L155" i="1"/>
  <c r="L136" i="1"/>
  <c r="L143" i="1"/>
  <c r="L150" i="1"/>
  <c r="L156" i="1"/>
  <c r="L137" i="1"/>
  <c r="L144" i="1"/>
  <c r="L151" i="1"/>
  <c r="L157" i="1"/>
  <c r="L104" i="1"/>
  <c r="L111" i="1"/>
  <c r="L118" i="1"/>
  <c r="L105" i="1"/>
  <c r="L112" i="1"/>
  <c r="L119" i="1"/>
  <c r="L125" i="1"/>
  <c r="L106" i="1"/>
  <c r="L113" i="1"/>
  <c r="L120" i="1"/>
  <c r="L126" i="1"/>
  <c r="L107" i="1"/>
  <c r="L114" i="1"/>
  <c r="L121" i="1"/>
  <c r="L127" i="1"/>
  <c r="L108" i="1"/>
  <c r="L115" i="1"/>
  <c r="L122" i="1"/>
  <c r="L128" i="1"/>
  <c r="L109" i="1"/>
  <c r="L116" i="1"/>
  <c r="L123" i="1"/>
  <c r="L129" i="1"/>
  <c r="L110" i="1"/>
  <c r="L117" i="1"/>
  <c r="L124" i="1"/>
  <c r="L2" i="1"/>
  <c r="K9" i="1"/>
  <c r="K16" i="1"/>
  <c r="K23" i="1"/>
  <c r="K3" i="1"/>
  <c r="K10" i="1"/>
  <c r="K17" i="1"/>
  <c r="K24" i="1"/>
  <c r="K4" i="1"/>
  <c r="K11" i="1"/>
  <c r="K18" i="1"/>
  <c r="K25" i="1"/>
  <c r="K5" i="1"/>
  <c r="K12" i="1"/>
  <c r="K19" i="1"/>
  <c r="K26" i="1"/>
  <c r="K6" i="1"/>
  <c r="K13" i="1"/>
  <c r="K20" i="1"/>
  <c r="K27" i="1"/>
  <c r="K7" i="1"/>
  <c r="K14" i="1"/>
  <c r="K21" i="1"/>
  <c r="K28" i="1"/>
  <c r="K8" i="1"/>
  <c r="K15" i="1"/>
  <c r="K22" i="1"/>
  <c r="K29" i="1"/>
  <c r="K177" i="1"/>
  <c r="K184" i="1"/>
  <c r="K191" i="1"/>
  <c r="K198" i="1"/>
  <c r="K178" i="1"/>
  <c r="K185" i="1"/>
  <c r="K192" i="1"/>
  <c r="K199" i="1"/>
  <c r="K179" i="1"/>
  <c r="K186" i="1"/>
  <c r="K193" i="1"/>
  <c r="K200" i="1"/>
  <c r="K180" i="1"/>
  <c r="K187" i="1"/>
  <c r="K194" i="1"/>
  <c r="K201" i="1"/>
  <c r="K181" i="1"/>
  <c r="K188" i="1"/>
  <c r="K195" i="1"/>
  <c r="K202" i="1"/>
  <c r="K182" i="1"/>
  <c r="K189" i="1"/>
  <c r="K196" i="1"/>
  <c r="K203" i="1"/>
  <c r="K183" i="1"/>
  <c r="K190" i="1"/>
  <c r="K197" i="1"/>
  <c r="K204" i="1"/>
  <c r="K30" i="1"/>
  <c r="K37" i="1"/>
  <c r="K44" i="1"/>
  <c r="K51" i="1"/>
  <c r="K31" i="1"/>
  <c r="K38" i="1"/>
  <c r="K45" i="1"/>
  <c r="K52" i="1"/>
  <c r="K32" i="1"/>
  <c r="K39" i="1"/>
  <c r="K46" i="1"/>
  <c r="K53" i="1"/>
  <c r="K33" i="1"/>
  <c r="K40" i="1"/>
  <c r="K47" i="1"/>
  <c r="K54" i="1"/>
  <c r="K34" i="1"/>
  <c r="K41" i="1"/>
  <c r="K48" i="1"/>
  <c r="K55" i="1"/>
  <c r="K35" i="1"/>
  <c r="K42" i="1"/>
  <c r="K49" i="1"/>
  <c r="K56" i="1"/>
  <c r="K36" i="1"/>
  <c r="K43" i="1"/>
  <c r="K50" i="1"/>
  <c r="K57" i="1"/>
  <c r="K58" i="1"/>
  <c r="K63" i="1"/>
  <c r="K68" i="1"/>
  <c r="K59" i="1"/>
  <c r="K64" i="1"/>
  <c r="K69" i="1"/>
  <c r="K73" i="1"/>
  <c r="K60" i="1"/>
  <c r="K65" i="1"/>
  <c r="K70" i="1"/>
  <c r="K74" i="1"/>
  <c r="K61" i="1"/>
  <c r="K66" i="1"/>
  <c r="K71" i="1"/>
  <c r="K75" i="1"/>
  <c r="K62" i="1"/>
  <c r="K67" i="1"/>
  <c r="K72" i="1"/>
  <c r="K76" i="1"/>
  <c r="K158" i="1"/>
  <c r="K163" i="1"/>
  <c r="K168" i="1"/>
  <c r="K159" i="1"/>
  <c r="K164" i="1"/>
  <c r="K169" i="1"/>
  <c r="K173" i="1"/>
  <c r="K160" i="1"/>
  <c r="K165" i="1"/>
  <c r="K170" i="1"/>
  <c r="K174" i="1"/>
  <c r="K161" i="1"/>
  <c r="K166" i="1"/>
  <c r="K171" i="1"/>
  <c r="K175" i="1"/>
  <c r="K162" i="1"/>
  <c r="K167" i="1"/>
  <c r="K172" i="1"/>
  <c r="K176" i="1"/>
  <c r="K77" i="1"/>
  <c r="K84" i="1"/>
  <c r="K91" i="1"/>
  <c r="K78" i="1"/>
  <c r="K85" i="1"/>
  <c r="K92" i="1"/>
  <c r="K98" i="1"/>
  <c r="K79" i="1"/>
  <c r="K86" i="1"/>
  <c r="K93" i="1"/>
  <c r="K99" i="1"/>
  <c r="K80" i="1"/>
  <c r="K87" i="1"/>
  <c r="K94" i="1"/>
  <c r="K100" i="1"/>
  <c r="K81" i="1"/>
  <c r="K88" i="1"/>
  <c r="K95" i="1"/>
  <c r="K101" i="1"/>
  <c r="K82" i="1"/>
  <c r="K89" i="1"/>
  <c r="K96" i="1"/>
  <c r="K102" i="1"/>
  <c r="K83" i="1"/>
  <c r="K90" i="1"/>
  <c r="K97" i="1"/>
  <c r="K103" i="1"/>
  <c r="K131" i="1"/>
  <c r="K138" i="1"/>
  <c r="K145" i="1"/>
  <c r="K132" i="1"/>
  <c r="K139" i="1"/>
  <c r="K146" i="1"/>
  <c r="K152" i="1"/>
  <c r="K133" i="1"/>
  <c r="K140" i="1"/>
  <c r="K147" i="1"/>
  <c r="K153" i="1"/>
  <c r="K134" i="1"/>
  <c r="K141" i="1"/>
  <c r="K148" i="1"/>
  <c r="K154" i="1"/>
  <c r="K135" i="1"/>
  <c r="K142" i="1"/>
  <c r="K149" i="1"/>
  <c r="K155" i="1"/>
  <c r="K136" i="1"/>
  <c r="K143" i="1"/>
  <c r="K150" i="1"/>
  <c r="K156" i="1"/>
  <c r="K137" i="1"/>
  <c r="K144" i="1"/>
  <c r="K151" i="1"/>
  <c r="K157" i="1"/>
  <c r="K104" i="1"/>
  <c r="K111" i="1"/>
  <c r="K118" i="1"/>
  <c r="K105" i="1"/>
  <c r="K112" i="1"/>
  <c r="K119" i="1"/>
  <c r="K125" i="1"/>
  <c r="K106" i="1"/>
  <c r="K113" i="1"/>
  <c r="K120" i="1"/>
  <c r="K126" i="1"/>
  <c r="K107" i="1"/>
  <c r="K114" i="1"/>
  <c r="K121" i="1"/>
  <c r="K127" i="1"/>
  <c r="K108" i="1"/>
  <c r="K115" i="1"/>
  <c r="K122" i="1"/>
  <c r="K128" i="1"/>
  <c r="K109" i="1"/>
  <c r="K116" i="1"/>
  <c r="K123" i="1"/>
  <c r="K129" i="1"/>
  <c r="K110" i="1"/>
  <c r="K117" i="1"/>
  <c r="K124" i="1"/>
  <c r="K130" i="1"/>
  <c r="K2" i="1"/>
  <c r="J9" i="1"/>
  <c r="J16" i="1"/>
  <c r="J23" i="1"/>
  <c r="J3" i="1"/>
  <c r="J10" i="1"/>
  <c r="J17" i="1"/>
  <c r="J24" i="1"/>
  <c r="J4" i="1"/>
  <c r="J11" i="1"/>
  <c r="J18" i="1"/>
  <c r="J25" i="1"/>
  <c r="J5" i="1"/>
  <c r="J12" i="1"/>
  <c r="J19" i="1"/>
  <c r="J26" i="1"/>
  <c r="J6" i="1"/>
  <c r="J13" i="1"/>
  <c r="J20" i="1"/>
  <c r="J27" i="1"/>
  <c r="J7" i="1"/>
  <c r="J14" i="1"/>
  <c r="J21" i="1"/>
  <c r="J28" i="1"/>
  <c r="J8" i="1"/>
  <c r="J15" i="1"/>
  <c r="J22" i="1"/>
  <c r="J29" i="1"/>
  <c r="J177" i="1"/>
  <c r="J184" i="1"/>
  <c r="J191" i="1"/>
  <c r="J198" i="1"/>
  <c r="J178" i="1"/>
  <c r="J185" i="1"/>
  <c r="J192" i="1"/>
  <c r="J199" i="1"/>
  <c r="J179" i="1"/>
  <c r="J186" i="1"/>
  <c r="J193" i="1"/>
  <c r="J200" i="1"/>
  <c r="J180" i="1"/>
  <c r="J187" i="1"/>
  <c r="J194" i="1"/>
  <c r="J201" i="1"/>
  <c r="J181" i="1"/>
  <c r="J188" i="1"/>
  <c r="J195" i="1"/>
  <c r="J202" i="1"/>
  <c r="J182" i="1"/>
  <c r="J189" i="1"/>
  <c r="J196" i="1"/>
  <c r="J203" i="1"/>
  <c r="J183" i="1"/>
  <c r="J190" i="1"/>
  <c r="J197" i="1"/>
  <c r="J204" i="1"/>
  <c r="J30" i="1"/>
  <c r="J37" i="1"/>
  <c r="J44" i="1"/>
  <c r="J51" i="1"/>
  <c r="J31" i="1"/>
  <c r="J38" i="1"/>
  <c r="J45" i="1"/>
  <c r="J52" i="1"/>
  <c r="J32" i="1"/>
  <c r="J39" i="1"/>
  <c r="J46" i="1"/>
  <c r="J53" i="1"/>
  <c r="J33" i="1"/>
  <c r="J40" i="1"/>
  <c r="J47" i="1"/>
  <c r="J54" i="1"/>
  <c r="J34" i="1"/>
  <c r="J41" i="1"/>
  <c r="J48" i="1"/>
  <c r="J55" i="1"/>
  <c r="J35" i="1"/>
  <c r="J42" i="1"/>
  <c r="J49" i="1"/>
  <c r="J56" i="1"/>
  <c r="J36" i="1"/>
  <c r="J43" i="1"/>
  <c r="J50" i="1"/>
  <c r="J57" i="1"/>
  <c r="J58" i="1"/>
  <c r="J63" i="1"/>
  <c r="J68" i="1"/>
  <c r="J59" i="1"/>
  <c r="J64" i="1"/>
  <c r="J69" i="1"/>
  <c r="J73" i="1"/>
  <c r="J60" i="1"/>
  <c r="J65" i="1"/>
  <c r="J70" i="1"/>
  <c r="J74" i="1"/>
  <c r="J61" i="1"/>
  <c r="J66" i="1"/>
  <c r="J71" i="1"/>
  <c r="J75" i="1"/>
  <c r="J62" i="1"/>
  <c r="J67" i="1"/>
  <c r="J72" i="1"/>
  <c r="J76" i="1"/>
  <c r="J158" i="1"/>
  <c r="J163" i="1"/>
  <c r="J168" i="1"/>
  <c r="J159" i="1"/>
  <c r="J164" i="1"/>
  <c r="J169" i="1"/>
  <c r="J173" i="1"/>
  <c r="J160" i="1"/>
  <c r="J165" i="1"/>
  <c r="J170" i="1"/>
  <c r="J174" i="1"/>
  <c r="J161" i="1"/>
  <c r="J166" i="1"/>
  <c r="J171" i="1"/>
  <c r="J175" i="1"/>
  <c r="J162" i="1"/>
  <c r="J167" i="1"/>
  <c r="J172" i="1"/>
  <c r="J176" i="1"/>
  <c r="J77" i="1"/>
  <c r="J84" i="1"/>
  <c r="J91" i="1"/>
  <c r="J78" i="1"/>
  <c r="J85" i="1"/>
  <c r="J92" i="1"/>
  <c r="J98" i="1"/>
  <c r="J79" i="1"/>
  <c r="J86" i="1"/>
  <c r="J93" i="1"/>
  <c r="J99" i="1"/>
  <c r="J80" i="1"/>
  <c r="J87" i="1"/>
  <c r="J94" i="1"/>
  <c r="J100" i="1"/>
  <c r="J81" i="1"/>
  <c r="J88" i="1"/>
  <c r="J95" i="1"/>
  <c r="J101" i="1"/>
  <c r="J82" i="1"/>
  <c r="J89" i="1"/>
  <c r="J96" i="1"/>
  <c r="J102" i="1"/>
  <c r="J83" i="1"/>
  <c r="J90" i="1"/>
  <c r="J97" i="1"/>
  <c r="J103" i="1"/>
  <c r="J131" i="1"/>
  <c r="J138" i="1"/>
  <c r="J145" i="1"/>
  <c r="J132" i="1"/>
  <c r="J139" i="1"/>
  <c r="J146" i="1"/>
  <c r="J152" i="1"/>
  <c r="J133" i="1"/>
  <c r="J140" i="1"/>
  <c r="J147" i="1"/>
  <c r="J153" i="1"/>
  <c r="J134" i="1"/>
  <c r="J141" i="1"/>
  <c r="J148" i="1"/>
  <c r="J154" i="1"/>
  <c r="J135" i="1"/>
  <c r="J142" i="1"/>
  <c r="J149" i="1"/>
  <c r="J155" i="1"/>
  <c r="J136" i="1"/>
  <c r="J143" i="1"/>
  <c r="J150" i="1"/>
  <c r="J156" i="1"/>
  <c r="J137" i="1"/>
  <c r="J144" i="1"/>
  <c r="J151" i="1"/>
  <c r="J157" i="1"/>
  <c r="J104" i="1"/>
  <c r="J111" i="1"/>
  <c r="J118" i="1"/>
  <c r="J105" i="1"/>
  <c r="J112" i="1"/>
  <c r="J119" i="1"/>
  <c r="J125" i="1"/>
  <c r="J106" i="1"/>
  <c r="J113" i="1"/>
  <c r="J120" i="1"/>
  <c r="J126" i="1"/>
  <c r="J107" i="1"/>
  <c r="J114" i="1"/>
  <c r="J121" i="1"/>
  <c r="J127" i="1"/>
  <c r="J108" i="1"/>
  <c r="J115" i="1"/>
  <c r="J122" i="1"/>
  <c r="J128" i="1"/>
  <c r="J109" i="1"/>
  <c r="J116" i="1"/>
  <c r="J123" i="1"/>
  <c r="J129" i="1"/>
  <c r="J110" i="1"/>
  <c r="J117" i="1"/>
  <c r="J124" i="1"/>
  <c r="J130" i="1"/>
  <c r="J2" i="1"/>
  <c r="I9" i="1"/>
  <c r="I16" i="1"/>
  <c r="I23" i="1"/>
  <c r="I3" i="1"/>
  <c r="I10" i="1"/>
  <c r="I17" i="1"/>
  <c r="I24" i="1"/>
  <c r="I4" i="1"/>
  <c r="I11" i="1"/>
  <c r="I18" i="1"/>
  <c r="I25" i="1"/>
  <c r="I5" i="1"/>
  <c r="I12" i="1"/>
  <c r="I19" i="1"/>
  <c r="I26" i="1"/>
  <c r="I6" i="1"/>
  <c r="I13" i="1"/>
  <c r="I20" i="1"/>
  <c r="I27" i="1"/>
  <c r="I7" i="1"/>
  <c r="I14" i="1"/>
  <c r="I21" i="1"/>
  <c r="I28" i="1"/>
  <c r="I8" i="1"/>
  <c r="I15" i="1"/>
  <c r="I22" i="1"/>
  <c r="I29" i="1"/>
  <c r="I177" i="1"/>
  <c r="I184" i="1"/>
  <c r="I191" i="1"/>
  <c r="I198" i="1"/>
  <c r="I178" i="1"/>
  <c r="I185" i="1"/>
  <c r="I192" i="1"/>
  <c r="I199" i="1"/>
  <c r="I179" i="1"/>
  <c r="I186" i="1"/>
  <c r="I193" i="1"/>
  <c r="I200" i="1"/>
  <c r="I180" i="1"/>
  <c r="I187" i="1"/>
  <c r="I194" i="1"/>
  <c r="I201" i="1"/>
  <c r="I181" i="1"/>
  <c r="I188" i="1"/>
  <c r="I195" i="1"/>
  <c r="I202" i="1"/>
  <c r="I182" i="1"/>
  <c r="I189" i="1"/>
  <c r="I196" i="1"/>
  <c r="I203" i="1"/>
  <c r="I183" i="1"/>
  <c r="I190" i="1"/>
  <c r="I197" i="1"/>
  <c r="I204" i="1"/>
  <c r="I30" i="1"/>
  <c r="I37" i="1"/>
  <c r="I44" i="1"/>
  <c r="I51" i="1"/>
  <c r="I31" i="1"/>
  <c r="I38" i="1"/>
  <c r="I45" i="1"/>
  <c r="I52" i="1"/>
  <c r="I32" i="1"/>
  <c r="I39" i="1"/>
  <c r="I46" i="1"/>
  <c r="I53" i="1"/>
  <c r="I33" i="1"/>
  <c r="I40" i="1"/>
  <c r="I47" i="1"/>
  <c r="I54" i="1"/>
  <c r="I34" i="1"/>
  <c r="I41" i="1"/>
  <c r="I48" i="1"/>
  <c r="I55" i="1"/>
  <c r="I35" i="1"/>
  <c r="I42" i="1"/>
  <c r="I49" i="1"/>
  <c r="I56" i="1"/>
  <c r="I36" i="1"/>
  <c r="I43" i="1"/>
  <c r="I50" i="1"/>
  <c r="I57" i="1"/>
  <c r="I58" i="1"/>
  <c r="I63" i="1"/>
  <c r="I68" i="1"/>
  <c r="I59" i="1"/>
  <c r="I64" i="1"/>
  <c r="I69" i="1"/>
  <c r="I73" i="1"/>
  <c r="I60" i="1"/>
  <c r="I65" i="1"/>
  <c r="I70" i="1"/>
  <c r="I74" i="1"/>
  <c r="I61" i="1"/>
  <c r="I66" i="1"/>
  <c r="I71" i="1"/>
  <c r="I75" i="1"/>
  <c r="I62" i="1"/>
  <c r="I67" i="1"/>
  <c r="I72" i="1"/>
  <c r="I76" i="1"/>
  <c r="I158" i="1"/>
  <c r="I163" i="1"/>
  <c r="I168" i="1"/>
  <c r="I159" i="1"/>
  <c r="I164" i="1"/>
  <c r="I169" i="1"/>
  <c r="I173" i="1"/>
  <c r="I160" i="1"/>
  <c r="I165" i="1"/>
  <c r="I170" i="1"/>
  <c r="I174" i="1"/>
  <c r="I161" i="1"/>
  <c r="I166" i="1"/>
  <c r="I171" i="1"/>
  <c r="I175" i="1"/>
  <c r="I162" i="1"/>
  <c r="I167" i="1"/>
  <c r="I172" i="1"/>
  <c r="I176" i="1"/>
  <c r="I77" i="1"/>
  <c r="I84" i="1"/>
  <c r="I91" i="1"/>
  <c r="I78" i="1"/>
  <c r="I85" i="1"/>
  <c r="I92" i="1"/>
  <c r="I98" i="1"/>
  <c r="I79" i="1"/>
  <c r="I86" i="1"/>
  <c r="I93" i="1"/>
  <c r="I99" i="1"/>
  <c r="I80" i="1"/>
  <c r="I87" i="1"/>
  <c r="I94" i="1"/>
  <c r="I100" i="1"/>
  <c r="I81" i="1"/>
  <c r="I88" i="1"/>
  <c r="I95" i="1"/>
  <c r="I101" i="1"/>
  <c r="I82" i="1"/>
  <c r="I89" i="1"/>
  <c r="I96" i="1"/>
  <c r="I102" i="1"/>
  <c r="I83" i="1"/>
  <c r="I90" i="1"/>
  <c r="I97" i="1"/>
  <c r="I103" i="1"/>
  <c r="I131" i="1"/>
  <c r="I138" i="1"/>
  <c r="I145" i="1"/>
  <c r="I132" i="1"/>
  <c r="I139" i="1"/>
  <c r="I146" i="1"/>
  <c r="I152" i="1"/>
  <c r="I133" i="1"/>
  <c r="I140" i="1"/>
  <c r="I147" i="1"/>
  <c r="I153" i="1"/>
  <c r="I134" i="1"/>
  <c r="I141" i="1"/>
  <c r="I148" i="1"/>
  <c r="I154" i="1"/>
  <c r="I135" i="1"/>
  <c r="I142" i="1"/>
  <c r="I149" i="1"/>
  <c r="I155" i="1"/>
  <c r="I136" i="1"/>
  <c r="I143" i="1"/>
  <c r="I150" i="1"/>
  <c r="I156" i="1"/>
  <c r="I137" i="1"/>
  <c r="I144" i="1"/>
  <c r="I151" i="1"/>
  <c r="I157" i="1"/>
  <c r="I104" i="1"/>
  <c r="I111" i="1"/>
  <c r="I118" i="1"/>
  <c r="I105" i="1"/>
  <c r="I112" i="1"/>
  <c r="I119" i="1"/>
  <c r="I125" i="1"/>
  <c r="I106" i="1"/>
  <c r="I113" i="1"/>
  <c r="I120" i="1"/>
  <c r="I126" i="1"/>
  <c r="I107" i="1"/>
  <c r="I114" i="1"/>
  <c r="I121" i="1"/>
  <c r="I127" i="1"/>
  <c r="I108" i="1"/>
  <c r="I115" i="1"/>
  <c r="I122" i="1"/>
  <c r="I128" i="1"/>
  <c r="I109" i="1"/>
  <c r="I116" i="1"/>
  <c r="I123" i="1"/>
  <c r="I129" i="1"/>
  <c r="I110" i="1"/>
  <c r="I117" i="1"/>
  <c r="I124" i="1"/>
  <c r="I130" i="1"/>
  <c r="I2" i="1"/>
  <c r="H9" i="1"/>
  <c r="H16" i="1"/>
  <c r="H23" i="1"/>
  <c r="H3" i="1"/>
  <c r="H10" i="1"/>
  <c r="H17" i="1"/>
  <c r="H24" i="1"/>
  <c r="H4" i="1"/>
  <c r="H11" i="1"/>
  <c r="H18" i="1"/>
  <c r="H25" i="1"/>
  <c r="H5" i="1"/>
  <c r="H12" i="1"/>
  <c r="H19" i="1"/>
  <c r="H26" i="1"/>
  <c r="H6" i="1"/>
  <c r="H13" i="1"/>
  <c r="H20" i="1"/>
  <c r="H27" i="1"/>
  <c r="H7" i="1"/>
  <c r="H14" i="1"/>
  <c r="H21" i="1"/>
  <c r="H28" i="1"/>
  <c r="H8" i="1"/>
  <c r="H15" i="1"/>
  <c r="H22" i="1"/>
  <c r="H29" i="1"/>
  <c r="H177" i="1"/>
  <c r="H184" i="1"/>
  <c r="H191" i="1"/>
  <c r="H198" i="1"/>
  <c r="H178" i="1"/>
  <c r="H185" i="1"/>
  <c r="H192" i="1"/>
  <c r="H199" i="1"/>
  <c r="H179" i="1"/>
  <c r="H186" i="1"/>
  <c r="H193" i="1"/>
  <c r="H200" i="1"/>
  <c r="H180" i="1"/>
  <c r="H187" i="1"/>
  <c r="H194" i="1"/>
  <c r="H201" i="1"/>
  <c r="H181" i="1"/>
  <c r="H188" i="1"/>
  <c r="H195" i="1"/>
  <c r="H202" i="1"/>
  <c r="H182" i="1"/>
  <c r="H189" i="1"/>
  <c r="H196" i="1"/>
  <c r="H203" i="1"/>
  <c r="H183" i="1"/>
  <c r="H190" i="1"/>
  <c r="H197" i="1"/>
  <c r="H204" i="1"/>
  <c r="H30" i="1"/>
  <c r="H37" i="1"/>
  <c r="H44" i="1"/>
  <c r="H51" i="1"/>
  <c r="H31" i="1"/>
  <c r="H38" i="1"/>
  <c r="H45" i="1"/>
  <c r="H52" i="1"/>
  <c r="H32" i="1"/>
  <c r="H39" i="1"/>
  <c r="H46" i="1"/>
  <c r="H53" i="1"/>
  <c r="H33" i="1"/>
  <c r="H40" i="1"/>
  <c r="H47" i="1"/>
  <c r="H54" i="1"/>
  <c r="H34" i="1"/>
  <c r="H41" i="1"/>
  <c r="H48" i="1"/>
  <c r="H55" i="1"/>
  <c r="H35" i="1"/>
  <c r="H42" i="1"/>
  <c r="H49" i="1"/>
  <c r="H56" i="1"/>
  <c r="H36" i="1"/>
  <c r="H43" i="1"/>
  <c r="H50" i="1"/>
  <c r="H57" i="1"/>
  <c r="H58" i="1"/>
  <c r="H63" i="1"/>
  <c r="H68" i="1"/>
  <c r="H59" i="1"/>
  <c r="H64" i="1"/>
  <c r="H69" i="1"/>
  <c r="H73" i="1"/>
  <c r="H60" i="1"/>
  <c r="H65" i="1"/>
  <c r="H70" i="1"/>
  <c r="H74" i="1"/>
  <c r="H61" i="1"/>
  <c r="H66" i="1"/>
  <c r="H71" i="1"/>
  <c r="H75" i="1"/>
  <c r="H62" i="1"/>
  <c r="H67" i="1"/>
  <c r="H72" i="1"/>
  <c r="H76" i="1"/>
  <c r="H158" i="1"/>
  <c r="H163" i="1"/>
  <c r="H168" i="1"/>
  <c r="H159" i="1"/>
  <c r="H164" i="1"/>
  <c r="H169" i="1"/>
  <c r="H173" i="1"/>
  <c r="H160" i="1"/>
  <c r="H165" i="1"/>
  <c r="H170" i="1"/>
  <c r="H174" i="1"/>
  <c r="H161" i="1"/>
  <c r="H166" i="1"/>
  <c r="H171" i="1"/>
  <c r="H175" i="1"/>
  <c r="H162" i="1"/>
  <c r="H167" i="1"/>
  <c r="H172" i="1"/>
  <c r="H176" i="1"/>
  <c r="H77" i="1"/>
  <c r="H84" i="1"/>
  <c r="H91" i="1"/>
  <c r="H78" i="1"/>
  <c r="H85" i="1"/>
  <c r="H92" i="1"/>
  <c r="H98" i="1"/>
  <c r="H79" i="1"/>
  <c r="H86" i="1"/>
  <c r="H93" i="1"/>
  <c r="H99" i="1"/>
  <c r="H80" i="1"/>
  <c r="H87" i="1"/>
  <c r="H94" i="1"/>
  <c r="H100" i="1"/>
  <c r="H81" i="1"/>
  <c r="H88" i="1"/>
  <c r="H95" i="1"/>
  <c r="H101" i="1"/>
  <c r="H82" i="1"/>
  <c r="H89" i="1"/>
  <c r="H96" i="1"/>
  <c r="H102" i="1"/>
  <c r="H83" i="1"/>
  <c r="H90" i="1"/>
  <c r="H97" i="1"/>
  <c r="H103" i="1"/>
  <c r="H131" i="1"/>
  <c r="H138" i="1"/>
  <c r="H145" i="1"/>
  <c r="H132" i="1"/>
  <c r="H139" i="1"/>
  <c r="H146" i="1"/>
  <c r="H152" i="1"/>
  <c r="H133" i="1"/>
  <c r="H140" i="1"/>
  <c r="H147" i="1"/>
  <c r="H153" i="1"/>
  <c r="H134" i="1"/>
  <c r="H141" i="1"/>
  <c r="H148" i="1"/>
  <c r="H154" i="1"/>
  <c r="H135" i="1"/>
  <c r="H142" i="1"/>
  <c r="H149" i="1"/>
  <c r="H155" i="1"/>
  <c r="H136" i="1"/>
  <c r="H143" i="1"/>
  <c r="H150" i="1"/>
  <c r="H156" i="1"/>
  <c r="H137" i="1"/>
  <c r="H144" i="1"/>
  <c r="H151" i="1"/>
  <c r="H157" i="1"/>
  <c r="H104" i="1"/>
  <c r="H111" i="1"/>
  <c r="H118" i="1"/>
  <c r="H105" i="1"/>
  <c r="H112" i="1"/>
  <c r="H119" i="1"/>
  <c r="H125" i="1"/>
  <c r="H106" i="1"/>
  <c r="H113" i="1"/>
  <c r="H120" i="1"/>
  <c r="H126" i="1"/>
  <c r="H107" i="1"/>
  <c r="H114" i="1"/>
  <c r="H121" i="1"/>
  <c r="H127" i="1"/>
  <c r="H108" i="1"/>
  <c r="H115" i="1"/>
  <c r="H122" i="1"/>
  <c r="H128" i="1"/>
  <c r="H109" i="1"/>
  <c r="H116" i="1"/>
  <c r="H123" i="1"/>
  <c r="H129" i="1"/>
  <c r="H110" i="1"/>
  <c r="H117" i="1"/>
  <c r="H124" i="1"/>
  <c r="H130" i="1"/>
  <c r="H2" i="1"/>
  <c r="G25" i="1"/>
  <c r="G5" i="1"/>
  <c r="G12" i="1"/>
  <c r="G19" i="1"/>
  <c r="G26" i="1"/>
  <c r="G6" i="1"/>
  <c r="G13" i="1"/>
  <c r="G20" i="1"/>
  <c r="G27" i="1"/>
  <c r="G7" i="1"/>
  <c r="G14" i="1"/>
  <c r="G21" i="1"/>
  <c r="G28" i="1"/>
  <c r="G8" i="1"/>
  <c r="G15" i="1"/>
  <c r="G22" i="1"/>
  <c r="G29" i="1"/>
  <c r="G177" i="1"/>
  <c r="G184" i="1"/>
  <c r="G191" i="1"/>
  <c r="G198" i="1"/>
  <c r="G178" i="1"/>
  <c r="G185" i="1"/>
  <c r="G192" i="1"/>
  <c r="G199" i="1"/>
  <c r="G179" i="1"/>
  <c r="G186" i="1"/>
  <c r="G193" i="1"/>
  <c r="G200" i="1"/>
  <c r="G180" i="1"/>
  <c r="G187" i="1"/>
  <c r="G194" i="1"/>
  <c r="G201" i="1"/>
  <c r="G181" i="1"/>
  <c r="G188" i="1"/>
  <c r="G195" i="1"/>
  <c r="G202" i="1"/>
  <c r="G182" i="1"/>
  <c r="G189" i="1"/>
  <c r="G196" i="1"/>
  <c r="G203" i="1"/>
  <c r="G183" i="1"/>
  <c r="G190" i="1"/>
  <c r="G197" i="1"/>
  <c r="G204" i="1"/>
  <c r="G30" i="1"/>
  <c r="G37" i="1"/>
  <c r="G44" i="1"/>
  <c r="G51" i="1"/>
  <c r="G31" i="1"/>
  <c r="G38" i="1"/>
  <c r="G45" i="1"/>
  <c r="G52" i="1"/>
  <c r="G32" i="1"/>
  <c r="G39" i="1"/>
  <c r="G46" i="1"/>
  <c r="G53" i="1"/>
  <c r="G33" i="1"/>
  <c r="G40" i="1"/>
  <c r="G47" i="1"/>
  <c r="G54" i="1"/>
  <c r="G34" i="1"/>
  <c r="G41" i="1"/>
  <c r="G48" i="1"/>
  <c r="G55" i="1"/>
  <c r="G35" i="1"/>
  <c r="G42" i="1"/>
  <c r="G49" i="1"/>
  <c r="G56" i="1"/>
  <c r="G36" i="1"/>
  <c r="G43" i="1"/>
  <c r="G50" i="1"/>
  <c r="G57" i="1"/>
  <c r="G58" i="1"/>
  <c r="G63" i="1"/>
  <c r="G68" i="1"/>
  <c r="G59" i="1"/>
  <c r="G64" i="1"/>
  <c r="G69" i="1"/>
  <c r="G73" i="1"/>
  <c r="G60" i="1"/>
  <c r="G65" i="1"/>
  <c r="G70" i="1"/>
  <c r="G74" i="1"/>
  <c r="G61" i="1"/>
  <c r="G66" i="1"/>
  <c r="G71" i="1"/>
  <c r="G75" i="1"/>
  <c r="G62" i="1"/>
  <c r="G67" i="1"/>
  <c r="G72" i="1"/>
  <c r="G76" i="1"/>
  <c r="G158" i="1"/>
  <c r="G163" i="1"/>
  <c r="G168" i="1"/>
  <c r="G159" i="1"/>
  <c r="G164" i="1"/>
  <c r="G169" i="1"/>
  <c r="G173" i="1"/>
  <c r="G160" i="1"/>
  <c r="G165" i="1"/>
  <c r="G170" i="1"/>
  <c r="G174" i="1"/>
  <c r="G161" i="1"/>
  <c r="G166" i="1"/>
  <c r="G171" i="1"/>
  <c r="G175" i="1"/>
  <c r="G162" i="1"/>
  <c r="G167" i="1"/>
  <c r="G172" i="1"/>
  <c r="G176" i="1"/>
  <c r="G77" i="1"/>
  <c r="G84" i="1"/>
  <c r="G91" i="1"/>
  <c r="G78" i="1"/>
  <c r="G85" i="1"/>
  <c r="G92" i="1"/>
  <c r="G98" i="1"/>
  <c r="G79" i="1"/>
  <c r="G86" i="1"/>
  <c r="G93" i="1"/>
  <c r="G99" i="1"/>
  <c r="G80" i="1"/>
  <c r="G87" i="1"/>
  <c r="G94" i="1"/>
  <c r="G100" i="1"/>
  <c r="G81" i="1"/>
  <c r="G88" i="1"/>
  <c r="G95" i="1"/>
  <c r="G101" i="1"/>
  <c r="G82" i="1"/>
  <c r="G89" i="1"/>
  <c r="G96" i="1"/>
  <c r="G102" i="1"/>
  <c r="G83" i="1"/>
  <c r="G90" i="1"/>
  <c r="G97" i="1"/>
  <c r="G103" i="1"/>
  <c r="G131" i="1"/>
  <c r="G138" i="1"/>
  <c r="G145" i="1"/>
  <c r="G132" i="1"/>
  <c r="G139" i="1"/>
  <c r="G146" i="1"/>
  <c r="G152" i="1"/>
  <c r="G133" i="1"/>
  <c r="G140" i="1"/>
  <c r="G147" i="1"/>
  <c r="G153" i="1"/>
  <c r="G134" i="1"/>
  <c r="G141" i="1"/>
  <c r="G148" i="1"/>
  <c r="G154" i="1"/>
  <c r="G135" i="1"/>
  <c r="G142" i="1"/>
  <c r="G149" i="1"/>
  <c r="G155" i="1"/>
  <c r="G136" i="1"/>
  <c r="G143" i="1"/>
  <c r="G150" i="1"/>
  <c r="G156" i="1"/>
  <c r="G137" i="1"/>
  <c r="G144" i="1"/>
  <c r="G151" i="1"/>
  <c r="G157" i="1"/>
  <c r="G104" i="1"/>
  <c r="G111" i="1"/>
  <c r="G118" i="1"/>
  <c r="G105" i="1"/>
  <c r="G112" i="1"/>
  <c r="G119" i="1"/>
  <c r="G125" i="1"/>
  <c r="G106" i="1"/>
  <c r="G113" i="1"/>
  <c r="G120" i="1"/>
  <c r="G126" i="1"/>
  <c r="G107" i="1"/>
  <c r="G114" i="1"/>
  <c r="G121" i="1"/>
  <c r="G127" i="1"/>
  <c r="G108" i="1"/>
  <c r="G115" i="1"/>
  <c r="G122" i="1"/>
  <c r="G128" i="1"/>
  <c r="G109" i="1"/>
  <c r="G116" i="1"/>
  <c r="G123" i="1"/>
  <c r="G129" i="1"/>
  <c r="G110" i="1"/>
  <c r="G117" i="1"/>
  <c r="G124" i="1"/>
  <c r="G130" i="1"/>
  <c r="G9" i="1"/>
  <c r="G16" i="1"/>
  <c r="G23" i="1"/>
  <c r="G3" i="1"/>
  <c r="G10" i="1"/>
  <c r="G17" i="1"/>
  <c r="G24" i="1"/>
  <c r="G4" i="1"/>
  <c r="G11" i="1"/>
  <c r="G18" i="1"/>
  <c r="G2" i="1"/>
</calcChain>
</file>

<file path=xl/sharedStrings.xml><?xml version="1.0" encoding="utf-8"?>
<sst xmlns="http://schemas.openxmlformats.org/spreadsheetml/2006/main" count="626" uniqueCount="30">
  <si>
    <t>Member&lt;defaultRow&gt;1&lt;/defaultRow&gt;&lt;filename&gt;&lt;/filename&gt;</t>
  </si>
  <si>
    <t>Part Number [Project]</t>
  </si>
  <si>
    <t>Input Type&lt;key&gt;0&lt;/key&gt;</t>
  </si>
  <si>
    <t># Stages&lt;key&gt;1&lt;/key&gt;</t>
  </si>
  <si>
    <t>Encoder?&lt;key&gt;2&lt;/key&gt;</t>
  </si>
  <si>
    <t>Output Type&lt;key&gt;3&lt;/key&gt;</t>
  </si>
  <si>
    <t>Ring Gear 1:Include/Exclude&lt;iid&gt;2&lt;/iid&gt;</t>
  </si>
  <si>
    <t>Ring Gear 2:Include/Exclude&lt;iid&gt;3&lt;/iid&gt;</t>
  </si>
  <si>
    <t>Ring Gear 3:Include/Exclude&lt;iid&gt;4&lt;/iid&gt;</t>
  </si>
  <si>
    <t>VP Encoder:1:Include/Exclude&lt;iid&gt;5&lt;/iid&gt;</t>
  </si>
  <si>
    <t>CIM Input Stage:1:Include/Exclude&lt;iid&gt;6&lt;/iid&gt;</t>
  </si>
  <si>
    <t>Dual Input Stage:1:Include/Exclude&lt;iid&gt;7&lt;/iid&gt;</t>
  </si>
  <si>
    <t>V2 Input Stage:1:Include/Exclude&lt;iid&gt;8&lt;/iid&gt;</t>
  </si>
  <si>
    <t>V2 Output Stage:1:Table Replace&lt;iid&gt;1&lt;/iid&gt;</t>
  </si>
  <si>
    <t>CIM Input Stage:1:Table Replace&lt;iid&gt;6&lt;/iid&gt;</t>
  </si>
  <si>
    <t>Dual Input Stage:1:Table Replace&lt;iid&gt;7&lt;/iid&gt;</t>
  </si>
  <si>
    <t>V2 Input Stage:1:Table Replace&lt;iid&gt;8&lt;/iid&gt;</t>
  </si>
  <si>
    <t>775pro</t>
  </si>
  <si>
    <t>No</t>
  </si>
  <si>
    <t>1/2in Hex</t>
  </si>
  <si>
    <t>3/8in Hex</t>
  </si>
  <si>
    <t>CIM</t>
  </si>
  <si>
    <t>Yes</t>
  </si>
  <si>
    <t>Redline</t>
  </si>
  <si>
    <t>BAG</t>
  </si>
  <si>
    <t>MiniCIM</t>
  </si>
  <si>
    <t>Dual 775pro</t>
  </si>
  <si>
    <t>Dual Redline</t>
  </si>
  <si>
    <t>Dual BAG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</si>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</sst>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AC7F-86F5-4DEA-9E58-7E468B028C0F}">
  <dimension ref="A1:Q204"/>
  <sheetViews>
    <sheetView tabSelected="1" workbookViewId="0">
      <selection activeCell="C16" sqref="C16"/>
    </sheetView>
  </sheetViews>
  <sheetFormatPr defaultRowHeight="14.6" x14ac:dyDescent="0.4"/>
  <cols>
    <col min="1" max="1" width="52.4609375" bestFit="1" customWidth="1"/>
    <col min="2" max="2" width="22.84375" customWidth="1"/>
    <col min="3" max="3" width="21.4609375" bestFit="1" customWidth="1"/>
    <col min="4" max="4" width="19.15234375" bestFit="1" customWidth="1"/>
    <col min="5" max="5" width="20.15234375" bestFit="1" customWidth="1"/>
    <col min="6" max="6" width="22.921875" bestFit="1" customWidth="1"/>
    <col min="7" max="7" width="9.84375" customWidth="1"/>
    <col min="8" max="8" width="10.07421875" customWidth="1"/>
    <col min="9" max="9" width="10.3046875" customWidth="1"/>
    <col min="10" max="10" width="11.3046875" customWidth="1"/>
    <col min="11" max="11" width="14.4609375" customWidth="1"/>
    <col min="12" max="12" width="14.921875" customWidth="1"/>
    <col min="13" max="13" width="12.921875" customWidth="1"/>
    <col min="14" max="14" width="25.61328125" customWidth="1"/>
    <col min="15" max="17" width="23.84375" customWidth="1"/>
    <col min="257" max="257" width="52.4609375" bestFit="1" customWidth="1"/>
    <col min="258" max="258" width="19" bestFit="1" customWidth="1"/>
    <col min="259" max="259" width="21.4609375" bestFit="1" customWidth="1"/>
    <col min="260" max="260" width="19.15234375" bestFit="1" customWidth="1"/>
    <col min="261" max="261" width="20.15234375" bestFit="1" customWidth="1"/>
    <col min="262" max="262" width="22.921875" bestFit="1" customWidth="1"/>
    <col min="263" max="263" width="9.84375" customWidth="1"/>
    <col min="264" max="264" width="10.07421875" customWidth="1"/>
    <col min="265" max="265" width="10.3046875" customWidth="1"/>
    <col min="266" max="266" width="11.3046875" customWidth="1"/>
    <col min="267" max="267" width="14.4609375" customWidth="1"/>
    <col min="268" max="268" width="14.921875" customWidth="1"/>
    <col min="269" max="269" width="12.921875" customWidth="1"/>
    <col min="270" max="270" width="25.61328125" customWidth="1"/>
    <col min="271" max="273" width="23.84375" customWidth="1"/>
    <col min="513" max="513" width="52.4609375" bestFit="1" customWidth="1"/>
    <col min="514" max="514" width="19" bestFit="1" customWidth="1"/>
    <col min="515" max="515" width="21.4609375" bestFit="1" customWidth="1"/>
    <col min="516" max="516" width="19.15234375" bestFit="1" customWidth="1"/>
    <col min="517" max="517" width="20.15234375" bestFit="1" customWidth="1"/>
    <col min="518" max="518" width="22.921875" bestFit="1" customWidth="1"/>
    <col min="519" max="519" width="9.84375" customWidth="1"/>
    <col min="520" max="520" width="10.07421875" customWidth="1"/>
    <col min="521" max="521" width="10.3046875" customWidth="1"/>
    <col min="522" max="522" width="11.3046875" customWidth="1"/>
    <col min="523" max="523" width="14.4609375" customWidth="1"/>
    <col min="524" max="524" width="14.921875" customWidth="1"/>
    <col min="525" max="525" width="12.921875" customWidth="1"/>
    <col min="526" max="526" width="25.61328125" customWidth="1"/>
    <col min="527" max="529" width="23.84375" customWidth="1"/>
    <col min="769" max="769" width="52.4609375" bestFit="1" customWidth="1"/>
    <col min="770" max="770" width="19" bestFit="1" customWidth="1"/>
    <col min="771" max="771" width="21.4609375" bestFit="1" customWidth="1"/>
    <col min="772" max="772" width="19.15234375" bestFit="1" customWidth="1"/>
    <col min="773" max="773" width="20.15234375" bestFit="1" customWidth="1"/>
    <col min="774" max="774" width="22.921875" bestFit="1" customWidth="1"/>
    <col min="775" max="775" width="9.84375" customWidth="1"/>
    <col min="776" max="776" width="10.07421875" customWidth="1"/>
    <col min="777" max="777" width="10.3046875" customWidth="1"/>
    <col min="778" max="778" width="11.3046875" customWidth="1"/>
    <col min="779" max="779" width="14.4609375" customWidth="1"/>
    <col min="780" max="780" width="14.921875" customWidth="1"/>
    <col min="781" max="781" width="12.921875" customWidth="1"/>
    <col min="782" max="782" width="25.61328125" customWidth="1"/>
    <col min="783" max="785" width="23.84375" customWidth="1"/>
    <col min="1025" max="1025" width="52.4609375" bestFit="1" customWidth="1"/>
    <col min="1026" max="1026" width="19" bestFit="1" customWidth="1"/>
    <col min="1027" max="1027" width="21.4609375" bestFit="1" customWidth="1"/>
    <col min="1028" max="1028" width="19.15234375" bestFit="1" customWidth="1"/>
    <col min="1029" max="1029" width="20.15234375" bestFit="1" customWidth="1"/>
    <col min="1030" max="1030" width="22.921875" bestFit="1" customWidth="1"/>
    <col min="1031" max="1031" width="9.84375" customWidth="1"/>
    <col min="1032" max="1032" width="10.07421875" customWidth="1"/>
    <col min="1033" max="1033" width="10.3046875" customWidth="1"/>
    <col min="1034" max="1034" width="11.3046875" customWidth="1"/>
    <col min="1035" max="1035" width="14.4609375" customWidth="1"/>
    <col min="1036" max="1036" width="14.921875" customWidth="1"/>
    <col min="1037" max="1037" width="12.921875" customWidth="1"/>
    <col min="1038" max="1038" width="25.61328125" customWidth="1"/>
    <col min="1039" max="1041" width="23.84375" customWidth="1"/>
    <col min="1281" max="1281" width="52.4609375" bestFit="1" customWidth="1"/>
    <col min="1282" max="1282" width="19" bestFit="1" customWidth="1"/>
    <col min="1283" max="1283" width="21.4609375" bestFit="1" customWidth="1"/>
    <col min="1284" max="1284" width="19.15234375" bestFit="1" customWidth="1"/>
    <col min="1285" max="1285" width="20.15234375" bestFit="1" customWidth="1"/>
    <col min="1286" max="1286" width="22.921875" bestFit="1" customWidth="1"/>
    <col min="1287" max="1287" width="9.84375" customWidth="1"/>
    <col min="1288" max="1288" width="10.07421875" customWidth="1"/>
    <col min="1289" max="1289" width="10.3046875" customWidth="1"/>
    <col min="1290" max="1290" width="11.3046875" customWidth="1"/>
    <col min="1291" max="1291" width="14.4609375" customWidth="1"/>
    <col min="1292" max="1292" width="14.921875" customWidth="1"/>
    <col min="1293" max="1293" width="12.921875" customWidth="1"/>
    <col min="1294" max="1294" width="25.61328125" customWidth="1"/>
    <col min="1295" max="1297" width="23.84375" customWidth="1"/>
    <col min="1537" max="1537" width="52.4609375" bestFit="1" customWidth="1"/>
    <col min="1538" max="1538" width="19" bestFit="1" customWidth="1"/>
    <col min="1539" max="1539" width="21.4609375" bestFit="1" customWidth="1"/>
    <col min="1540" max="1540" width="19.15234375" bestFit="1" customWidth="1"/>
    <col min="1541" max="1541" width="20.15234375" bestFit="1" customWidth="1"/>
    <col min="1542" max="1542" width="22.921875" bestFit="1" customWidth="1"/>
    <col min="1543" max="1543" width="9.84375" customWidth="1"/>
    <col min="1544" max="1544" width="10.07421875" customWidth="1"/>
    <col min="1545" max="1545" width="10.3046875" customWidth="1"/>
    <col min="1546" max="1546" width="11.3046875" customWidth="1"/>
    <col min="1547" max="1547" width="14.4609375" customWidth="1"/>
    <col min="1548" max="1548" width="14.921875" customWidth="1"/>
    <col min="1549" max="1549" width="12.921875" customWidth="1"/>
    <col min="1550" max="1550" width="25.61328125" customWidth="1"/>
    <col min="1551" max="1553" width="23.84375" customWidth="1"/>
    <col min="1793" max="1793" width="52.4609375" bestFit="1" customWidth="1"/>
    <col min="1794" max="1794" width="19" bestFit="1" customWidth="1"/>
    <col min="1795" max="1795" width="21.4609375" bestFit="1" customWidth="1"/>
    <col min="1796" max="1796" width="19.15234375" bestFit="1" customWidth="1"/>
    <col min="1797" max="1797" width="20.15234375" bestFit="1" customWidth="1"/>
    <col min="1798" max="1798" width="22.921875" bestFit="1" customWidth="1"/>
    <col min="1799" max="1799" width="9.84375" customWidth="1"/>
    <col min="1800" max="1800" width="10.07421875" customWidth="1"/>
    <col min="1801" max="1801" width="10.3046875" customWidth="1"/>
    <col min="1802" max="1802" width="11.3046875" customWidth="1"/>
    <col min="1803" max="1803" width="14.4609375" customWidth="1"/>
    <col min="1804" max="1804" width="14.921875" customWidth="1"/>
    <col min="1805" max="1805" width="12.921875" customWidth="1"/>
    <col min="1806" max="1806" width="25.61328125" customWidth="1"/>
    <col min="1807" max="1809" width="23.84375" customWidth="1"/>
    <col min="2049" max="2049" width="52.4609375" bestFit="1" customWidth="1"/>
    <col min="2050" max="2050" width="19" bestFit="1" customWidth="1"/>
    <col min="2051" max="2051" width="21.4609375" bestFit="1" customWidth="1"/>
    <col min="2052" max="2052" width="19.15234375" bestFit="1" customWidth="1"/>
    <col min="2053" max="2053" width="20.15234375" bestFit="1" customWidth="1"/>
    <col min="2054" max="2054" width="22.921875" bestFit="1" customWidth="1"/>
    <col min="2055" max="2055" width="9.84375" customWidth="1"/>
    <col min="2056" max="2056" width="10.07421875" customWidth="1"/>
    <col min="2057" max="2057" width="10.3046875" customWidth="1"/>
    <col min="2058" max="2058" width="11.3046875" customWidth="1"/>
    <col min="2059" max="2059" width="14.4609375" customWidth="1"/>
    <col min="2060" max="2060" width="14.921875" customWidth="1"/>
    <col min="2061" max="2061" width="12.921875" customWidth="1"/>
    <col min="2062" max="2062" width="25.61328125" customWidth="1"/>
    <col min="2063" max="2065" width="23.84375" customWidth="1"/>
    <col min="2305" max="2305" width="52.4609375" bestFit="1" customWidth="1"/>
    <col min="2306" max="2306" width="19" bestFit="1" customWidth="1"/>
    <col min="2307" max="2307" width="21.4609375" bestFit="1" customWidth="1"/>
    <col min="2308" max="2308" width="19.15234375" bestFit="1" customWidth="1"/>
    <col min="2309" max="2309" width="20.15234375" bestFit="1" customWidth="1"/>
    <col min="2310" max="2310" width="22.921875" bestFit="1" customWidth="1"/>
    <col min="2311" max="2311" width="9.84375" customWidth="1"/>
    <col min="2312" max="2312" width="10.07421875" customWidth="1"/>
    <col min="2313" max="2313" width="10.3046875" customWidth="1"/>
    <col min="2314" max="2314" width="11.3046875" customWidth="1"/>
    <col min="2315" max="2315" width="14.4609375" customWidth="1"/>
    <col min="2316" max="2316" width="14.921875" customWidth="1"/>
    <col min="2317" max="2317" width="12.921875" customWidth="1"/>
    <col min="2318" max="2318" width="25.61328125" customWidth="1"/>
    <col min="2319" max="2321" width="23.84375" customWidth="1"/>
    <col min="2561" max="2561" width="52.4609375" bestFit="1" customWidth="1"/>
    <col min="2562" max="2562" width="19" bestFit="1" customWidth="1"/>
    <col min="2563" max="2563" width="21.4609375" bestFit="1" customWidth="1"/>
    <col min="2564" max="2564" width="19.15234375" bestFit="1" customWidth="1"/>
    <col min="2565" max="2565" width="20.15234375" bestFit="1" customWidth="1"/>
    <col min="2566" max="2566" width="22.921875" bestFit="1" customWidth="1"/>
    <col min="2567" max="2567" width="9.84375" customWidth="1"/>
    <col min="2568" max="2568" width="10.07421875" customWidth="1"/>
    <col min="2569" max="2569" width="10.3046875" customWidth="1"/>
    <col min="2570" max="2570" width="11.3046875" customWidth="1"/>
    <col min="2571" max="2571" width="14.4609375" customWidth="1"/>
    <col min="2572" max="2572" width="14.921875" customWidth="1"/>
    <col min="2573" max="2573" width="12.921875" customWidth="1"/>
    <col min="2574" max="2574" width="25.61328125" customWidth="1"/>
    <col min="2575" max="2577" width="23.84375" customWidth="1"/>
    <col min="2817" max="2817" width="52.4609375" bestFit="1" customWidth="1"/>
    <col min="2818" max="2818" width="19" bestFit="1" customWidth="1"/>
    <col min="2819" max="2819" width="21.4609375" bestFit="1" customWidth="1"/>
    <col min="2820" max="2820" width="19.15234375" bestFit="1" customWidth="1"/>
    <col min="2821" max="2821" width="20.15234375" bestFit="1" customWidth="1"/>
    <col min="2822" max="2822" width="22.921875" bestFit="1" customWidth="1"/>
    <col min="2823" max="2823" width="9.84375" customWidth="1"/>
    <col min="2824" max="2824" width="10.07421875" customWidth="1"/>
    <col min="2825" max="2825" width="10.3046875" customWidth="1"/>
    <col min="2826" max="2826" width="11.3046875" customWidth="1"/>
    <col min="2827" max="2827" width="14.4609375" customWidth="1"/>
    <col min="2828" max="2828" width="14.921875" customWidth="1"/>
    <col min="2829" max="2829" width="12.921875" customWidth="1"/>
    <col min="2830" max="2830" width="25.61328125" customWidth="1"/>
    <col min="2831" max="2833" width="23.84375" customWidth="1"/>
    <col min="3073" max="3073" width="52.4609375" bestFit="1" customWidth="1"/>
    <col min="3074" max="3074" width="19" bestFit="1" customWidth="1"/>
    <col min="3075" max="3075" width="21.4609375" bestFit="1" customWidth="1"/>
    <col min="3076" max="3076" width="19.15234375" bestFit="1" customWidth="1"/>
    <col min="3077" max="3077" width="20.15234375" bestFit="1" customWidth="1"/>
    <col min="3078" max="3078" width="22.921875" bestFit="1" customWidth="1"/>
    <col min="3079" max="3079" width="9.84375" customWidth="1"/>
    <col min="3080" max="3080" width="10.07421875" customWidth="1"/>
    <col min="3081" max="3081" width="10.3046875" customWidth="1"/>
    <col min="3082" max="3082" width="11.3046875" customWidth="1"/>
    <col min="3083" max="3083" width="14.4609375" customWidth="1"/>
    <col min="3084" max="3084" width="14.921875" customWidth="1"/>
    <col min="3085" max="3085" width="12.921875" customWidth="1"/>
    <col min="3086" max="3086" width="25.61328125" customWidth="1"/>
    <col min="3087" max="3089" width="23.84375" customWidth="1"/>
    <col min="3329" max="3329" width="52.4609375" bestFit="1" customWidth="1"/>
    <col min="3330" max="3330" width="19" bestFit="1" customWidth="1"/>
    <col min="3331" max="3331" width="21.4609375" bestFit="1" customWidth="1"/>
    <col min="3332" max="3332" width="19.15234375" bestFit="1" customWidth="1"/>
    <col min="3333" max="3333" width="20.15234375" bestFit="1" customWidth="1"/>
    <col min="3334" max="3334" width="22.921875" bestFit="1" customWidth="1"/>
    <col min="3335" max="3335" width="9.84375" customWidth="1"/>
    <col min="3336" max="3336" width="10.07421875" customWidth="1"/>
    <col min="3337" max="3337" width="10.3046875" customWidth="1"/>
    <col min="3338" max="3338" width="11.3046875" customWidth="1"/>
    <col min="3339" max="3339" width="14.4609375" customWidth="1"/>
    <col min="3340" max="3340" width="14.921875" customWidth="1"/>
    <col min="3341" max="3341" width="12.921875" customWidth="1"/>
    <col min="3342" max="3342" width="25.61328125" customWidth="1"/>
    <col min="3343" max="3345" width="23.84375" customWidth="1"/>
    <col min="3585" max="3585" width="52.4609375" bestFit="1" customWidth="1"/>
    <col min="3586" max="3586" width="19" bestFit="1" customWidth="1"/>
    <col min="3587" max="3587" width="21.4609375" bestFit="1" customWidth="1"/>
    <col min="3588" max="3588" width="19.15234375" bestFit="1" customWidth="1"/>
    <col min="3589" max="3589" width="20.15234375" bestFit="1" customWidth="1"/>
    <col min="3590" max="3590" width="22.921875" bestFit="1" customWidth="1"/>
    <col min="3591" max="3591" width="9.84375" customWidth="1"/>
    <col min="3592" max="3592" width="10.07421875" customWidth="1"/>
    <col min="3593" max="3593" width="10.3046875" customWidth="1"/>
    <col min="3594" max="3594" width="11.3046875" customWidth="1"/>
    <col min="3595" max="3595" width="14.4609375" customWidth="1"/>
    <col min="3596" max="3596" width="14.921875" customWidth="1"/>
    <col min="3597" max="3597" width="12.921875" customWidth="1"/>
    <col min="3598" max="3598" width="25.61328125" customWidth="1"/>
    <col min="3599" max="3601" width="23.84375" customWidth="1"/>
    <col min="3841" max="3841" width="52.4609375" bestFit="1" customWidth="1"/>
    <col min="3842" max="3842" width="19" bestFit="1" customWidth="1"/>
    <col min="3843" max="3843" width="21.4609375" bestFit="1" customWidth="1"/>
    <col min="3844" max="3844" width="19.15234375" bestFit="1" customWidth="1"/>
    <col min="3845" max="3845" width="20.15234375" bestFit="1" customWidth="1"/>
    <col min="3846" max="3846" width="22.921875" bestFit="1" customWidth="1"/>
    <col min="3847" max="3847" width="9.84375" customWidth="1"/>
    <col min="3848" max="3848" width="10.07421875" customWidth="1"/>
    <col min="3849" max="3849" width="10.3046875" customWidth="1"/>
    <col min="3850" max="3850" width="11.3046875" customWidth="1"/>
    <col min="3851" max="3851" width="14.4609375" customWidth="1"/>
    <col min="3852" max="3852" width="14.921875" customWidth="1"/>
    <col min="3853" max="3853" width="12.921875" customWidth="1"/>
    <col min="3854" max="3854" width="25.61328125" customWidth="1"/>
    <col min="3855" max="3857" width="23.84375" customWidth="1"/>
    <col min="4097" max="4097" width="52.4609375" bestFit="1" customWidth="1"/>
    <col min="4098" max="4098" width="19" bestFit="1" customWidth="1"/>
    <col min="4099" max="4099" width="21.4609375" bestFit="1" customWidth="1"/>
    <col min="4100" max="4100" width="19.15234375" bestFit="1" customWidth="1"/>
    <col min="4101" max="4101" width="20.15234375" bestFit="1" customWidth="1"/>
    <col min="4102" max="4102" width="22.921875" bestFit="1" customWidth="1"/>
    <col min="4103" max="4103" width="9.84375" customWidth="1"/>
    <col min="4104" max="4104" width="10.07421875" customWidth="1"/>
    <col min="4105" max="4105" width="10.3046875" customWidth="1"/>
    <col min="4106" max="4106" width="11.3046875" customWidth="1"/>
    <col min="4107" max="4107" width="14.4609375" customWidth="1"/>
    <col min="4108" max="4108" width="14.921875" customWidth="1"/>
    <col min="4109" max="4109" width="12.921875" customWidth="1"/>
    <col min="4110" max="4110" width="25.61328125" customWidth="1"/>
    <col min="4111" max="4113" width="23.84375" customWidth="1"/>
    <col min="4353" max="4353" width="52.4609375" bestFit="1" customWidth="1"/>
    <col min="4354" max="4354" width="19" bestFit="1" customWidth="1"/>
    <col min="4355" max="4355" width="21.4609375" bestFit="1" customWidth="1"/>
    <col min="4356" max="4356" width="19.15234375" bestFit="1" customWidth="1"/>
    <col min="4357" max="4357" width="20.15234375" bestFit="1" customWidth="1"/>
    <col min="4358" max="4358" width="22.921875" bestFit="1" customWidth="1"/>
    <col min="4359" max="4359" width="9.84375" customWidth="1"/>
    <col min="4360" max="4360" width="10.07421875" customWidth="1"/>
    <col min="4361" max="4361" width="10.3046875" customWidth="1"/>
    <col min="4362" max="4362" width="11.3046875" customWidth="1"/>
    <col min="4363" max="4363" width="14.4609375" customWidth="1"/>
    <col min="4364" max="4364" width="14.921875" customWidth="1"/>
    <col min="4365" max="4365" width="12.921875" customWidth="1"/>
    <col min="4366" max="4366" width="25.61328125" customWidth="1"/>
    <col min="4367" max="4369" width="23.84375" customWidth="1"/>
    <col min="4609" max="4609" width="52.4609375" bestFit="1" customWidth="1"/>
    <col min="4610" max="4610" width="19" bestFit="1" customWidth="1"/>
    <col min="4611" max="4611" width="21.4609375" bestFit="1" customWidth="1"/>
    <col min="4612" max="4612" width="19.15234375" bestFit="1" customWidth="1"/>
    <col min="4613" max="4613" width="20.15234375" bestFit="1" customWidth="1"/>
    <col min="4614" max="4614" width="22.921875" bestFit="1" customWidth="1"/>
    <col min="4615" max="4615" width="9.84375" customWidth="1"/>
    <col min="4616" max="4616" width="10.07421875" customWidth="1"/>
    <col min="4617" max="4617" width="10.3046875" customWidth="1"/>
    <col min="4618" max="4618" width="11.3046875" customWidth="1"/>
    <col min="4619" max="4619" width="14.4609375" customWidth="1"/>
    <col min="4620" max="4620" width="14.921875" customWidth="1"/>
    <col min="4621" max="4621" width="12.921875" customWidth="1"/>
    <col min="4622" max="4622" width="25.61328125" customWidth="1"/>
    <col min="4623" max="4625" width="23.84375" customWidth="1"/>
    <col min="4865" max="4865" width="52.4609375" bestFit="1" customWidth="1"/>
    <col min="4866" max="4866" width="19" bestFit="1" customWidth="1"/>
    <col min="4867" max="4867" width="21.4609375" bestFit="1" customWidth="1"/>
    <col min="4868" max="4868" width="19.15234375" bestFit="1" customWidth="1"/>
    <col min="4869" max="4869" width="20.15234375" bestFit="1" customWidth="1"/>
    <col min="4870" max="4870" width="22.921875" bestFit="1" customWidth="1"/>
    <col min="4871" max="4871" width="9.84375" customWidth="1"/>
    <col min="4872" max="4872" width="10.07421875" customWidth="1"/>
    <col min="4873" max="4873" width="10.3046875" customWidth="1"/>
    <col min="4874" max="4874" width="11.3046875" customWidth="1"/>
    <col min="4875" max="4875" width="14.4609375" customWidth="1"/>
    <col min="4876" max="4876" width="14.921875" customWidth="1"/>
    <col min="4877" max="4877" width="12.921875" customWidth="1"/>
    <col min="4878" max="4878" width="25.61328125" customWidth="1"/>
    <col min="4879" max="4881" width="23.84375" customWidth="1"/>
    <col min="5121" max="5121" width="52.4609375" bestFit="1" customWidth="1"/>
    <col min="5122" max="5122" width="19" bestFit="1" customWidth="1"/>
    <col min="5123" max="5123" width="21.4609375" bestFit="1" customWidth="1"/>
    <col min="5124" max="5124" width="19.15234375" bestFit="1" customWidth="1"/>
    <col min="5125" max="5125" width="20.15234375" bestFit="1" customWidth="1"/>
    <col min="5126" max="5126" width="22.921875" bestFit="1" customWidth="1"/>
    <col min="5127" max="5127" width="9.84375" customWidth="1"/>
    <col min="5128" max="5128" width="10.07421875" customWidth="1"/>
    <col min="5129" max="5129" width="10.3046875" customWidth="1"/>
    <col min="5130" max="5130" width="11.3046875" customWidth="1"/>
    <col min="5131" max="5131" width="14.4609375" customWidth="1"/>
    <col min="5132" max="5132" width="14.921875" customWidth="1"/>
    <col min="5133" max="5133" width="12.921875" customWidth="1"/>
    <col min="5134" max="5134" width="25.61328125" customWidth="1"/>
    <col min="5135" max="5137" width="23.84375" customWidth="1"/>
    <col min="5377" max="5377" width="52.4609375" bestFit="1" customWidth="1"/>
    <col min="5378" max="5378" width="19" bestFit="1" customWidth="1"/>
    <col min="5379" max="5379" width="21.4609375" bestFit="1" customWidth="1"/>
    <col min="5380" max="5380" width="19.15234375" bestFit="1" customWidth="1"/>
    <col min="5381" max="5381" width="20.15234375" bestFit="1" customWidth="1"/>
    <col min="5382" max="5382" width="22.921875" bestFit="1" customWidth="1"/>
    <col min="5383" max="5383" width="9.84375" customWidth="1"/>
    <col min="5384" max="5384" width="10.07421875" customWidth="1"/>
    <col min="5385" max="5385" width="10.3046875" customWidth="1"/>
    <col min="5386" max="5386" width="11.3046875" customWidth="1"/>
    <col min="5387" max="5387" width="14.4609375" customWidth="1"/>
    <col min="5388" max="5388" width="14.921875" customWidth="1"/>
    <col min="5389" max="5389" width="12.921875" customWidth="1"/>
    <col min="5390" max="5390" width="25.61328125" customWidth="1"/>
    <col min="5391" max="5393" width="23.84375" customWidth="1"/>
    <col min="5633" max="5633" width="52.4609375" bestFit="1" customWidth="1"/>
    <col min="5634" max="5634" width="19" bestFit="1" customWidth="1"/>
    <col min="5635" max="5635" width="21.4609375" bestFit="1" customWidth="1"/>
    <col min="5636" max="5636" width="19.15234375" bestFit="1" customWidth="1"/>
    <col min="5637" max="5637" width="20.15234375" bestFit="1" customWidth="1"/>
    <col min="5638" max="5638" width="22.921875" bestFit="1" customWidth="1"/>
    <col min="5639" max="5639" width="9.84375" customWidth="1"/>
    <col min="5640" max="5640" width="10.07421875" customWidth="1"/>
    <col min="5641" max="5641" width="10.3046875" customWidth="1"/>
    <col min="5642" max="5642" width="11.3046875" customWidth="1"/>
    <col min="5643" max="5643" width="14.4609375" customWidth="1"/>
    <col min="5644" max="5644" width="14.921875" customWidth="1"/>
    <col min="5645" max="5645" width="12.921875" customWidth="1"/>
    <col min="5646" max="5646" width="25.61328125" customWidth="1"/>
    <col min="5647" max="5649" width="23.84375" customWidth="1"/>
    <col min="5889" max="5889" width="52.4609375" bestFit="1" customWidth="1"/>
    <col min="5890" max="5890" width="19" bestFit="1" customWidth="1"/>
    <col min="5891" max="5891" width="21.4609375" bestFit="1" customWidth="1"/>
    <col min="5892" max="5892" width="19.15234375" bestFit="1" customWidth="1"/>
    <col min="5893" max="5893" width="20.15234375" bestFit="1" customWidth="1"/>
    <col min="5894" max="5894" width="22.921875" bestFit="1" customWidth="1"/>
    <col min="5895" max="5895" width="9.84375" customWidth="1"/>
    <col min="5896" max="5896" width="10.07421875" customWidth="1"/>
    <col min="5897" max="5897" width="10.3046875" customWidth="1"/>
    <col min="5898" max="5898" width="11.3046875" customWidth="1"/>
    <col min="5899" max="5899" width="14.4609375" customWidth="1"/>
    <col min="5900" max="5900" width="14.921875" customWidth="1"/>
    <col min="5901" max="5901" width="12.921875" customWidth="1"/>
    <col min="5902" max="5902" width="25.61328125" customWidth="1"/>
    <col min="5903" max="5905" width="23.84375" customWidth="1"/>
    <col min="6145" max="6145" width="52.4609375" bestFit="1" customWidth="1"/>
    <col min="6146" max="6146" width="19" bestFit="1" customWidth="1"/>
    <col min="6147" max="6147" width="21.4609375" bestFit="1" customWidth="1"/>
    <col min="6148" max="6148" width="19.15234375" bestFit="1" customWidth="1"/>
    <col min="6149" max="6149" width="20.15234375" bestFit="1" customWidth="1"/>
    <col min="6150" max="6150" width="22.921875" bestFit="1" customWidth="1"/>
    <col min="6151" max="6151" width="9.84375" customWidth="1"/>
    <col min="6152" max="6152" width="10.07421875" customWidth="1"/>
    <col min="6153" max="6153" width="10.3046875" customWidth="1"/>
    <col min="6154" max="6154" width="11.3046875" customWidth="1"/>
    <col min="6155" max="6155" width="14.4609375" customWidth="1"/>
    <col min="6156" max="6156" width="14.921875" customWidth="1"/>
    <col min="6157" max="6157" width="12.921875" customWidth="1"/>
    <col min="6158" max="6158" width="25.61328125" customWidth="1"/>
    <col min="6159" max="6161" width="23.84375" customWidth="1"/>
    <col min="6401" max="6401" width="52.4609375" bestFit="1" customWidth="1"/>
    <col min="6402" max="6402" width="19" bestFit="1" customWidth="1"/>
    <col min="6403" max="6403" width="21.4609375" bestFit="1" customWidth="1"/>
    <col min="6404" max="6404" width="19.15234375" bestFit="1" customWidth="1"/>
    <col min="6405" max="6405" width="20.15234375" bestFit="1" customWidth="1"/>
    <col min="6406" max="6406" width="22.921875" bestFit="1" customWidth="1"/>
    <col min="6407" max="6407" width="9.84375" customWidth="1"/>
    <col min="6408" max="6408" width="10.07421875" customWidth="1"/>
    <col min="6409" max="6409" width="10.3046875" customWidth="1"/>
    <col min="6410" max="6410" width="11.3046875" customWidth="1"/>
    <col min="6411" max="6411" width="14.4609375" customWidth="1"/>
    <col min="6412" max="6412" width="14.921875" customWidth="1"/>
    <col min="6413" max="6413" width="12.921875" customWidth="1"/>
    <col min="6414" max="6414" width="25.61328125" customWidth="1"/>
    <col min="6415" max="6417" width="23.84375" customWidth="1"/>
    <col min="6657" max="6657" width="52.4609375" bestFit="1" customWidth="1"/>
    <col min="6658" max="6658" width="19" bestFit="1" customWidth="1"/>
    <col min="6659" max="6659" width="21.4609375" bestFit="1" customWidth="1"/>
    <col min="6660" max="6660" width="19.15234375" bestFit="1" customWidth="1"/>
    <col min="6661" max="6661" width="20.15234375" bestFit="1" customWidth="1"/>
    <col min="6662" max="6662" width="22.921875" bestFit="1" customWidth="1"/>
    <col min="6663" max="6663" width="9.84375" customWidth="1"/>
    <col min="6664" max="6664" width="10.07421875" customWidth="1"/>
    <col min="6665" max="6665" width="10.3046875" customWidth="1"/>
    <col min="6666" max="6666" width="11.3046875" customWidth="1"/>
    <col min="6667" max="6667" width="14.4609375" customWidth="1"/>
    <col min="6668" max="6668" width="14.921875" customWidth="1"/>
    <col min="6669" max="6669" width="12.921875" customWidth="1"/>
    <col min="6670" max="6670" width="25.61328125" customWidth="1"/>
    <col min="6671" max="6673" width="23.84375" customWidth="1"/>
    <col min="6913" max="6913" width="52.4609375" bestFit="1" customWidth="1"/>
    <col min="6914" max="6914" width="19" bestFit="1" customWidth="1"/>
    <col min="6915" max="6915" width="21.4609375" bestFit="1" customWidth="1"/>
    <col min="6916" max="6916" width="19.15234375" bestFit="1" customWidth="1"/>
    <col min="6917" max="6917" width="20.15234375" bestFit="1" customWidth="1"/>
    <col min="6918" max="6918" width="22.921875" bestFit="1" customWidth="1"/>
    <col min="6919" max="6919" width="9.84375" customWidth="1"/>
    <col min="6920" max="6920" width="10.07421875" customWidth="1"/>
    <col min="6921" max="6921" width="10.3046875" customWidth="1"/>
    <col min="6922" max="6922" width="11.3046875" customWidth="1"/>
    <col min="6923" max="6923" width="14.4609375" customWidth="1"/>
    <col min="6924" max="6924" width="14.921875" customWidth="1"/>
    <col min="6925" max="6925" width="12.921875" customWidth="1"/>
    <col min="6926" max="6926" width="25.61328125" customWidth="1"/>
    <col min="6927" max="6929" width="23.84375" customWidth="1"/>
    <col min="7169" max="7169" width="52.4609375" bestFit="1" customWidth="1"/>
    <col min="7170" max="7170" width="19" bestFit="1" customWidth="1"/>
    <col min="7171" max="7171" width="21.4609375" bestFit="1" customWidth="1"/>
    <col min="7172" max="7172" width="19.15234375" bestFit="1" customWidth="1"/>
    <col min="7173" max="7173" width="20.15234375" bestFit="1" customWidth="1"/>
    <col min="7174" max="7174" width="22.921875" bestFit="1" customWidth="1"/>
    <col min="7175" max="7175" width="9.84375" customWidth="1"/>
    <col min="7176" max="7176" width="10.07421875" customWidth="1"/>
    <col min="7177" max="7177" width="10.3046875" customWidth="1"/>
    <col min="7178" max="7178" width="11.3046875" customWidth="1"/>
    <col min="7179" max="7179" width="14.4609375" customWidth="1"/>
    <col min="7180" max="7180" width="14.921875" customWidth="1"/>
    <col min="7181" max="7181" width="12.921875" customWidth="1"/>
    <col min="7182" max="7182" width="25.61328125" customWidth="1"/>
    <col min="7183" max="7185" width="23.84375" customWidth="1"/>
    <col min="7425" max="7425" width="52.4609375" bestFit="1" customWidth="1"/>
    <col min="7426" max="7426" width="19" bestFit="1" customWidth="1"/>
    <col min="7427" max="7427" width="21.4609375" bestFit="1" customWidth="1"/>
    <col min="7428" max="7428" width="19.15234375" bestFit="1" customWidth="1"/>
    <col min="7429" max="7429" width="20.15234375" bestFit="1" customWidth="1"/>
    <col min="7430" max="7430" width="22.921875" bestFit="1" customWidth="1"/>
    <col min="7431" max="7431" width="9.84375" customWidth="1"/>
    <col min="7432" max="7432" width="10.07421875" customWidth="1"/>
    <col min="7433" max="7433" width="10.3046875" customWidth="1"/>
    <col min="7434" max="7434" width="11.3046875" customWidth="1"/>
    <col min="7435" max="7435" width="14.4609375" customWidth="1"/>
    <col min="7436" max="7436" width="14.921875" customWidth="1"/>
    <col min="7437" max="7437" width="12.921875" customWidth="1"/>
    <col min="7438" max="7438" width="25.61328125" customWidth="1"/>
    <col min="7439" max="7441" width="23.84375" customWidth="1"/>
    <col min="7681" max="7681" width="52.4609375" bestFit="1" customWidth="1"/>
    <col min="7682" max="7682" width="19" bestFit="1" customWidth="1"/>
    <col min="7683" max="7683" width="21.4609375" bestFit="1" customWidth="1"/>
    <col min="7684" max="7684" width="19.15234375" bestFit="1" customWidth="1"/>
    <col min="7685" max="7685" width="20.15234375" bestFit="1" customWidth="1"/>
    <col min="7686" max="7686" width="22.921875" bestFit="1" customWidth="1"/>
    <col min="7687" max="7687" width="9.84375" customWidth="1"/>
    <col min="7688" max="7688" width="10.07421875" customWidth="1"/>
    <col min="7689" max="7689" width="10.3046875" customWidth="1"/>
    <col min="7690" max="7690" width="11.3046875" customWidth="1"/>
    <col min="7691" max="7691" width="14.4609375" customWidth="1"/>
    <col min="7692" max="7692" width="14.921875" customWidth="1"/>
    <col min="7693" max="7693" width="12.921875" customWidth="1"/>
    <col min="7694" max="7694" width="25.61328125" customWidth="1"/>
    <col min="7695" max="7697" width="23.84375" customWidth="1"/>
    <col min="7937" max="7937" width="52.4609375" bestFit="1" customWidth="1"/>
    <col min="7938" max="7938" width="19" bestFit="1" customWidth="1"/>
    <col min="7939" max="7939" width="21.4609375" bestFit="1" customWidth="1"/>
    <col min="7940" max="7940" width="19.15234375" bestFit="1" customWidth="1"/>
    <col min="7941" max="7941" width="20.15234375" bestFit="1" customWidth="1"/>
    <col min="7942" max="7942" width="22.921875" bestFit="1" customWidth="1"/>
    <col min="7943" max="7943" width="9.84375" customWidth="1"/>
    <col min="7944" max="7944" width="10.07421875" customWidth="1"/>
    <col min="7945" max="7945" width="10.3046875" customWidth="1"/>
    <col min="7946" max="7946" width="11.3046875" customWidth="1"/>
    <col min="7947" max="7947" width="14.4609375" customWidth="1"/>
    <col min="7948" max="7948" width="14.921875" customWidth="1"/>
    <col min="7949" max="7949" width="12.921875" customWidth="1"/>
    <col min="7950" max="7950" width="25.61328125" customWidth="1"/>
    <col min="7951" max="7953" width="23.84375" customWidth="1"/>
    <col min="8193" max="8193" width="52.4609375" bestFit="1" customWidth="1"/>
    <col min="8194" max="8194" width="19" bestFit="1" customWidth="1"/>
    <col min="8195" max="8195" width="21.4609375" bestFit="1" customWidth="1"/>
    <col min="8196" max="8196" width="19.15234375" bestFit="1" customWidth="1"/>
    <col min="8197" max="8197" width="20.15234375" bestFit="1" customWidth="1"/>
    <col min="8198" max="8198" width="22.921875" bestFit="1" customWidth="1"/>
    <col min="8199" max="8199" width="9.84375" customWidth="1"/>
    <col min="8200" max="8200" width="10.07421875" customWidth="1"/>
    <col min="8201" max="8201" width="10.3046875" customWidth="1"/>
    <col min="8202" max="8202" width="11.3046875" customWidth="1"/>
    <col min="8203" max="8203" width="14.4609375" customWidth="1"/>
    <col min="8204" max="8204" width="14.921875" customWidth="1"/>
    <col min="8205" max="8205" width="12.921875" customWidth="1"/>
    <col min="8206" max="8206" width="25.61328125" customWidth="1"/>
    <col min="8207" max="8209" width="23.84375" customWidth="1"/>
    <col min="8449" max="8449" width="52.4609375" bestFit="1" customWidth="1"/>
    <col min="8450" max="8450" width="19" bestFit="1" customWidth="1"/>
    <col min="8451" max="8451" width="21.4609375" bestFit="1" customWidth="1"/>
    <col min="8452" max="8452" width="19.15234375" bestFit="1" customWidth="1"/>
    <col min="8453" max="8453" width="20.15234375" bestFit="1" customWidth="1"/>
    <col min="8454" max="8454" width="22.921875" bestFit="1" customWidth="1"/>
    <col min="8455" max="8455" width="9.84375" customWidth="1"/>
    <col min="8456" max="8456" width="10.07421875" customWidth="1"/>
    <col min="8457" max="8457" width="10.3046875" customWidth="1"/>
    <col min="8458" max="8458" width="11.3046875" customWidth="1"/>
    <col min="8459" max="8459" width="14.4609375" customWidth="1"/>
    <col min="8460" max="8460" width="14.921875" customWidth="1"/>
    <col min="8461" max="8461" width="12.921875" customWidth="1"/>
    <col min="8462" max="8462" width="25.61328125" customWidth="1"/>
    <col min="8463" max="8465" width="23.84375" customWidth="1"/>
    <col min="8705" max="8705" width="52.4609375" bestFit="1" customWidth="1"/>
    <col min="8706" max="8706" width="19" bestFit="1" customWidth="1"/>
    <col min="8707" max="8707" width="21.4609375" bestFit="1" customWidth="1"/>
    <col min="8708" max="8708" width="19.15234375" bestFit="1" customWidth="1"/>
    <col min="8709" max="8709" width="20.15234375" bestFit="1" customWidth="1"/>
    <col min="8710" max="8710" width="22.921875" bestFit="1" customWidth="1"/>
    <col min="8711" max="8711" width="9.84375" customWidth="1"/>
    <col min="8712" max="8712" width="10.07421875" customWidth="1"/>
    <col min="8713" max="8713" width="10.3046875" customWidth="1"/>
    <col min="8714" max="8714" width="11.3046875" customWidth="1"/>
    <col min="8715" max="8715" width="14.4609375" customWidth="1"/>
    <col min="8716" max="8716" width="14.921875" customWidth="1"/>
    <col min="8717" max="8717" width="12.921875" customWidth="1"/>
    <col min="8718" max="8718" width="25.61328125" customWidth="1"/>
    <col min="8719" max="8721" width="23.84375" customWidth="1"/>
    <col min="8961" max="8961" width="52.4609375" bestFit="1" customWidth="1"/>
    <col min="8962" max="8962" width="19" bestFit="1" customWidth="1"/>
    <col min="8963" max="8963" width="21.4609375" bestFit="1" customWidth="1"/>
    <col min="8964" max="8964" width="19.15234375" bestFit="1" customWidth="1"/>
    <col min="8965" max="8965" width="20.15234375" bestFit="1" customWidth="1"/>
    <col min="8966" max="8966" width="22.921875" bestFit="1" customWidth="1"/>
    <col min="8967" max="8967" width="9.84375" customWidth="1"/>
    <col min="8968" max="8968" width="10.07421875" customWidth="1"/>
    <col min="8969" max="8969" width="10.3046875" customWidth="1"/>
    <col min="8970" max="8970" width="11.3046875" customWidth="1"/>
    <col min="8971" max="8971" width="14.4609375" customWidth="1"/>
    <col min="8972" max="8972" width="14.921875" customWidth="1"/>
    <col min="8973" max="8973" width="12.921875" customWidth="1"/>
    <col min="8974" max="8974" width="25.61328125" customWidth="1"/>
    <col min="8975" max="8977" width="23.84375" customWidth="1"/>
    <col min="9217" max="9217" width="52.4609375" bestFit="1" customWidth="1"/>
    <col min="9218" max="9218" width="19" bestFit="1" customWidth="1"/>
    <col min="9219" max="9219" width="21.4609375" bestFit="1" customWidth="1"/>
    <col min="9220" max="9220" width="19.15234375" bestFit="1" customWidth="1"/>
    <col min="9221" max="9221" width="20.15234375" bestFit="1" customWidth="1"/>
    <col min="9222" max="9222" width="22.921875" bestFit="1" customWidth="1"/>
    <col min="9223" max="9223" width="9.84375" customWidth="1"/>
    <col min="9224" max="9224" width="10.07421875" customWidth="1"/>
    <col min="9225" max="9225" width="10.3046875" customWidth="1"/>
    <col min="9226" max="9226" width="11.3046875" customWidth="1"/>
    <col min="9227" max="9227" width="14.4609375" customWidth="1"/>
    <col min="9228" max="9228" width="14.921875" customWidth="1"/>
    <col min="9229" max="9229" width="12.921875" customWidth="1"/>
    <col min="9230" max="9230" width="25.61328125" customWidth="1"/>
    <col min="9231" max="9233" width="23.84375" customWidth="1"/>
    <col min="9473" max="9473" width="52.4609375" bestFit="1" customWidth="1"/>
    <col min="9474" max="9474" width="19" bestFit="1" customWidth="1"/>
    <col min="9475" max="9475" width="21.4609375" bestFit="1" customWidth="1"/>
    <col min="9476" max="9476" width="19.15234375" bestFit="1" customWidth="1"/>
    <col min="9477" max="9477" width="20.15234375" bestFit="1" customWidth="1"/>
    <col min="9478" max="9478" width="22.921875" bestFit="1" customWidth="1"/>
    <col min="9479" max="9479" width="9.84375" customWidth="1"/>
    <col min="9480" max="9480" width="10.07421875" customWidth="1"/>
    <col min="9481" max="9481" width="10.3046875" customWidth="1"/>
    <col min="9482" max="9482" width="11.3046875" customWidth="1"/>
    <col min="9483" max="9483" width="14.4609375" customWidth="1"/>
    <col min="9484" max="9484" width="14.921875" customWidth="1"/>
    <col min="9485" max="9485" width="12.921875" customWidth="1"/>
    <col min="9486" max="9486" width="25.61328125" customWidth="1"/>
    <col min="9487" max="9489" width="23.84375" customWidth="1"/>
    <col min="9729" max="9729" width="52.4609375" bestFit="1" customWidth="1"/>
    <col min="9730" max="9730" width="19" bestFit="1" customWidth="1"/>
    <col min="9731" max="9731" width="21.4609375" bestFit="1" customWidth="1"/>
    <col min="9732" max="9732" width="19.15234375" bestFit="1" customWidth="1"/>
    <col min="9733" max="9733" width="20.15234375" bestFit="1" customWidth="1"/>
    <col min="9734" max="9734" width="22.921875" bestFit="1" customWidth="1"/>
    <col min="9735" max="9735" width="9.84375" customWidth="1"/>
    <col min="9736" max="9736" width="10.07421875" customWidth="1"/>
    <col min="9737" max="9737" width="10.3046875" customWidth="1"/>
    <col min="9738" max="9738" width="11.3046875" customWidth="1"/>
    <col min="9739" max="9739" width="14.4609375" customWidth="1"/>
    <col min="9740" max="9740" width="14.921875" customWidth="1"/>
    <col min="9741" max="9741" width="12.921875" customWidth="1"/>
    <col min="9742" max="9742" width="25.61328125" customWidth="1"/>
    <col min="9743" max="9745" width="23.84375" customWidth="1"/>
    <col min="9985" max="9985" width="52.4609375" bestFit="1" customWidth="1"/>
    <col min="9986" max="9986" width="19" bestFit="1" customWidth="1"/>
    <col min="9987" max="9987" width="21.4609375" bestFit="1" customWidth="1"/>
    <col min="9988" max="9988" width="19.15234375" bestFit="1" customWidth="1"/>
    <col min="9989" max="9989" width="20.15234375" bestFit="1" customWidth="1"/>
    <col min="9990" max="9990" width="22.921875" bestFit="1" customWidth="1"/>
    <col min="9991" max="9991" width="9.84375" customWidth="1"/>
    <col min="9992" max="9992" width="10.07421875" customWidth="1"/>
    <col min="9993" max="9993" width="10.3046875" customWidth="1"/>
    <col min="9994" max="9994" width="11.3046875" customWidth="1"/>
    <col min="9995" max="9995" width="14.4609375" customWidth="1"/>
    <col min="9996" max="9996" width="14.921875" customWidth="1"/>
    <col min="9997" max="9997" width="12.921875" customWidth="1"/>
    <col min="9998" max="9998" width="25.61328125" customWidth="1"/>
    <col min="9999" max="10001" width="23.84375" customWidth="1"/>
    <col min="10241" max="10241" width="52.4609375" bestFit="1" customWidth="1"/>
    <col min="10242" max="10242" width="19" bestFit="1" customWidth="1"/>
    <col min="10243" max="10243" width="21.4609375" bestFit="1" customWidth="1"/>
    <col min="10244" max="10244" width="19.15234375" bestFit="1" customWidth="1"/>
    <col min="10245" max="10245" width="20.15234375" bestFit="1" customWidth="1"/>
    <col min="10246" max="10246" width="22.921875" bestFit="1" customWidth="1"/>
    <col min="10247" max="10247" width="9.84375" customWidth="1"/>
    <col min="10248" max="10248" width="10.07421875" customWidth="1"/>
    <col min="10249" max="10249" width="10.3046875" customWidth="1"/>
    <col min="10250" max="10250" width="11.3046875" customWidth="1"/>
    <col min="10251" max="10251" width="14.4609375" customWidth="1"/>
    <col min="10252" max="10252" width="14.921875" customWidth="1"/>
    <col min="10253" max="10253" width="12.921875" customWidth="1"/>
    <col min="10254" max="10254" width="25.61328125" customWidth="1"/>
    <col min="10255" max="10257" width="23.84375" customWidth="1"/>
    <col min="10497" max="10497" width="52.4609375" bestFit="1" customWidth="1"/>
    <col min="10498" max="10498" width="19" bestFit="1" customWidth="1"/>
    <col min="10499" max="10499" width="21.4609375" bestFit="1" customWidth="1"/>
    <col min="10500" max="10500" width="19.15234375" bestFit="1" customWidth="1"/>
    <col min="10501" max="10501" width="20.15234375" bestFit="1" customWidth="1"/>
    <col min="10502" max="10502" width="22.921875" bestFit="1" customWidth="1"/>
    <col min="10503" max="10503" width="9.84375" customWidth="1"/>
    <col min="10504" max="10504" width="10.07421875" customWidth="1"/>
    <col min="10505" max="10505" width="10.3046875" customWidth="1"/>
    <col min="10506" max="10506" width="11.3046875" customWidth="1"/>
    <col min="10507" max="10507" width="14.4609375" customWidth="1"/>
    <col min="10508" max="10508" width="14.921875" customWidth="1"/>
    <col min="10509" max="10509" width="12.921875" customWidth="1"/>
    <col min="10510" max="10510" width="25.61328125" customWidth="1"/>
    <col min="10511" max="10513" width="23.84375" customWidth="1"/>
    <col min="10753" max="10753" width="52.4609375" bestFit="1" customWidth="1"/>
    <col min="10754" max="10754" width="19" bestFit="1" customWidth="1"/>
    <col min="10755" max="10755" width="21.4609375" bestFit="1" customWidth="1"/>
    <col min="10756" max="10756" width="19.15234375" bestFit="1" customWidth="1"/>
    <col min="10757" max="10757" width="20.15234375" bestFit="1" customWidth="1"/>
    <col min="10758" max="10758" width="22.921875" bestFit="1" customWidth="1"/>
    <col min="10759" max="10759" width="9.84375" customWidth="1"/>
    <col min="10760" max="10760" width="10.07421875" customWidth="1"/>
    <col min="10761" max="10761" width="10.3046875" customWidth="1"/>
    <col min="10762" max="10762" width="11.3046875" customWidth="1"/>
    <col min="10763" max="10763" width="14.4609375" customWidth="1"/>
    <col min="10764" max="10764" width="14.921875" customWidth="1"/>
    <col min="10765" max="10765" width="12.921875" customWidth="1"/>
    <col min="10766" max="10766" width="25.61328125" customWidth="1"/>
    <col min="10767" max="10769" width="23.84375" customWidth="1"/>
    <col min="11009" max="11009" width="52.4609375" bestFit="1" customWidth="1"/>
    <col min="11010" max="11010" width="19" bestFit="1" customWidth="1"/>
    <col min="11011" max="11011" width="21.4609375" bestFit="1" customWidth="1"/>
    <col min="11012" max="11012" width="19.15234375" bestFit="1" customWidth="1"/>
    <col min="11013" max="11013" width="20.15234375" bestFit="1" customWidth="1"/>
    <col min="11014" max="11014" width="22.921875" bestFit="1" customWidth="1"/>
    <col min="11015" max="11015" width="9.84375" customWidth="1"/>
    <col min="11016" max="11016" width="10.07421875" customWidth="1"/>
    <col min="11017" max="11017" width="10.3046875" customWidth="1"/>
    <col min="11018" max="11018" width="11.3046875" customWidth="1"/>
    <col min="11019" max="11019" width="14.4609375" customWidth="1"/>
    <col min="11020" max="11020" width="14.921875" customWidth="1"/>
    <col min="11021" max="11021" width="12.921875" customWidth="1"/>
    <col min="11022" max="11022" width="25.61328125" customWidth="1"/>
    <col min="11023" max="11025" width="23.84375" customWidth="1"/>
    <col min="11265" max="11265" width="52.4609375" bestFit="1" customWidth="1"/>
    <col min="11266" max="11266" width="19" bestFit="1" customWidth="1"/>
    <col min="11267" max="11267" width="21.4609375" bestFit="1" customWidth="1"/>
    <col min="11268" max="11268" width="19.15234375" bestFit="1" customWidth="1"/>
    <col min="11269" max="11269" width="20.15234375" bestFit="1" customWidth="1"/>
    <col min="11270" max="11270" width="22.921875" bestFit="1" customWidth="1"/>
    <col min="11271" max="11271" width="9.84375" customWidth="1"/>
    <col min="11272" max="11272" width="10.07421875" customWidth="1"/>
    <col min="11273" max="11273" width="10.3046875" customWidth="1"/>
    <col min="11274" max="11274" width="11.3046875" customWidth="1"/>
    <col min="11275" max="11275" width="14.4609375" customWidth="1"/>
    <col min="11276" max="11276" width="14.921875" customWidth="1"/>
    <col min="11277" max="11277" width="12.921875" customWidth="1"/>
    <col min="11278" max="11278" width="25.61328125" customWidth="1"/>
    <col min="11279" max="11281" width="23.84375" customWidth="1"/>
    <col min="11521" max="11521" width="52.4609375" bestFit="1" customWidth="1"/>
    <col min="11522" max="11522" width="19" bestFit="1" customWidth="1"/>
    <col min="11523" max="11523" width="21.4609375" bestFit="1" customWidth="1"/>
    <col min="11524" max="11524" width="19.15234375" bestFit="1" customWidth="1"/>
    <col min="11525" max="11525" width="20.15234375" bestFit="1" customWidth="1"/>
    <col min="11526" max="11526" width="22.921875" bestFit="1" customWidth="1"/>
    <col min="11527" max="11527" width="9.84375" customWidth="1"/>
    <col min="11528" max="11528" width="10.07421875" customWidth="1"/>
    <col min="11529" max="11529" width="10.3046875" customWidth="1"/>
    <col min="11530" max="11530" width="11.3046875" customWidth="1"/>
    <col min="11531" max="11531" width="14.4609375" customWidth="1"/>
    <col min="11532" max="11532" width="14.921875" customWidth="1"/>
    <col min="11533" max="11533" width="12.921875" customWidth="1"/>
    <col min="11534" max="11534" width="25.61328125" customWidth="1"/>
    <col min="11535" max="11537" width="23.84375" customWidth="1"/>
    <col min="11777" max="11777" width="52.4609375" bestFit="1" customWidth="1"/>
    <col min="11778" max="11778" width="19" bestFit="1" customWidth="1"/>
    <col min="11779" max="11779" width="21.4609375" bestFit="1" customWidth="1"/>
    <col min="11780" max="11780" width="19.15234375" bestFit="1" customWidth="1"/>
    <col min="11781" max="11781" width="20.15234375" bestFit="1" customWidth="1"/>
    <col min="11782" max="11782" width="22.921875" bestFit="1" customWidth="1"/>
    <col min="11783" max="11783" width="9.84375" customWidth="1"/>
    <col min="11784" max="11784" width="10.07421875" customWidth="1"/>
    <col min="11785" max="11785" width="10.3046875" customWidth="1"/>
    <col min="11786" max="11786" width="11.3046875" customWidth="1"/>
    <col min="11787" max="11787" width="14.4609375" customWidth="1"/>
    <col min="11788" max="11788" width="14.921875" customWidth="1"/>
    <col min="11789" max="11789" width="12.921875" customWidth="1"/>
    <col min="11790" max="11790" width="25.61328125" customWidth="1"/>
    <col min="11791" max="11793" width="23.84375" customWidth="1"/>
    <col min="12033" max="12033" width="52.4609375" bestFit="1" customWidth="1"/>
    <col min="12034" max="12034" width="19" bestFit="1" customWidth="1"/>
    <col min="12035" max="12035" width="21.4609375" bestFit="1" customWidth="1"/>
    <col min="12036" max="12036" width="19.15234375" bestFit="1" customWidth="1"/>
    <col min="12037" max="12037" width="20.15234375" bestFit="1" customWidth="1"/>
    <col min="12038" max="12038" width="22.921875" bestFit="1" customWidth="1"/>
    <col min="12039" max="12039" width="9.84375" customWidth="1"/>
    <col min="12040" max="12040" width="10.07421875" customWidth="1"/>
    <col min="12041" max="12041" width="10.3046875" customWidth="1"/>
    <col min="12042" max="12042" width="11.3046875" customWidth="1"/>
    <col min="12043" max="12043" width="14.4609375" customWidth="1"/>
    <col min="12044" max="12044" width="14.921875" customWidth="1"/>
    <col min="12045" max="12045" width="12.921875" customWidth="1"/>
    <col min="12046" max="12046" width="25.61328125" customWidth="1"/>
    <col min="12047" max="12049" width="23.84375" customWidth="1"/>
    <col min="12289" max="12289" width="52.4609375" bestFit="1" customWidth="1"/>
    <col min="12290" max="12290" width="19" bestFit="1" customWidth="1"/>
    <col min="12291" max="12291" width="21.4609375" bestFit="1" customWidth="1"/>
    <col min="12292" max="12292" width="19.15234375" bestFit="1" customWidth="1"/>
    <col min="12293" max="12293" width="20.15234375" bestFit="1" customWidth="1"/>
    <col min="12294" max="12294" width="22.921875" bestFit="1" customWidth="1"/>
    <col min="12295" max="12295" width="9.84375" customWidth="1"/>
    <col min="12296" max="12296" width="10.07421875" customWidth="1"/>
    <col min="12297" max="12297" width="10.3046875" customWidth="1"/>
    <col min="12298" max="12298" width="11.3046875" customWidth="1"/>
    <col min="12299" max="12299" width="14.4609375" customWidth="1"/>
    <col min="12300" max="12300" width="14.921875" customWidth="1"/>
    <col min="12301" max="12301" width="12.921875" customWidth="1"/>
    <col min="12302" max="12302" width="25.61328125" customWidth="1"/>
    <col min="12303" max="12305" width="23.84375" customWidth="1"/>
    <col min="12545" max="12545" width="52.4609375" bestFit="1" customWidth="1"/>
    <col min="12546" max="12546" width="19" bestFit="1" customWidth="1"/>
    <col min="12547" max="12547" width="21.4609375" bestFit="1" customWidth="1"/>
    <col min="12548" max="12548" width="19.15234375" bestFit="1" customWidth="1"/>
    <col min="12549" max="12549" width="20.15234375" bestFit="1" customWidth="1"/>
    <col min="12550" max="12550" width="22.921875" bestFit="1" customWidth="1"/>
    <col min="12551" max="12551" width="9.84375" customWidth="1"/>
    <col min="12552" max="12552" width="10.07421875" customWidth="1"/>
    <col min="12553" max="12553" width="10.3046875" customWidth="1"/>
    <col min="12554" max="12554" width="11.3046875" customWidth="1"/>
    <col min="12555" max="12555" width="14.4609375" customWidth="1"/>
    <col min="12556" max="12556" width="14.921875" customWidth="1"/>
    <col min="12557" max="12557" width="12.921875" customWidth="1"/>
    <col min="12558" max="12558" width="25.61328125" customWidth="1"/>
    <col min="12559" max="12561" width="23.84375" customWidth="1"/>
    <col min="12801" max="12801" width="52.4609375" bestFit="1" customWidth="1"/>
    <col min="12802" max="12802" width="19" bestFit="1" customWidth="1"/>
    <col min="12803" max="12803" width="21.4609375" bestFit="1" customWidth="1"/>
    <col min="12804" max="12804" width="19.15234375" bestFit="1" customWidth="1"/>
    <col min="12805" max="12805" width="20.15234375" bestFit="1" customWidth="1"/>
    <col min="12806" max="12806" width="22.921875" bestFit="1" customWidth="1"/>
    <col min="12807" max="12807" width="9.84375" customWidth="1"/>
    <col min="12808" max="12808" width="10.07421875" customWidth="1"/>
    <col min="12809" max="12809" width="10.3046875" customWidth="1"/>
    <col min="12810" max="12810" width="11.3046875" customWidth="1"/>
    <col min="12811" max="12811" width="14.4609375" customWidth="1"/>
    <col min="12812" max="12812" width="14.921875" customWidth="1"/>
    <col min="12813" max="12813" width="12.921875" customWidth="1"/>
    <col min="12814" max="12814" width="25.61328125" customWidth="1"/>
    <col min="12815" max="12817" width="23.84375" customWidth="1"/>
    <col min="13057" max="13057" width="52.4609375" bestFit="1" customWidth="1"/>
    <col min="13058" max="13058" width="19" bestFit="1" customWidth="1"/>
    <col min="13059" max="13059" width="21.4609375" bestFit="1" customWidth="1"/>
    <col min="13060" max="13060" width="19.15234375" bestFit="1" customWidth="1"/>
    <col min="13061" max="13061" width="20.15234375" bestFit="1" customWidth="1"/>
    <col min="13062" max="13062" width="22.921875" bestFit="1" customWidth="1"/>
    <col min="13063" max="13063" width="9.84375" customWidth="1"/>
    <col min="13064" max="13064" width="10.07421875" customWidth="1"/>
    <col min="13065" max="13065" width="10.3046875" customWidth="1"/>
    <col min="13066" max="13066" width="11.3046875" customWidth="1"/>
    <col min="13067" max="13067" width="14.4609375" customWidth="1"/>
    <col min="13068" max="13068" width="14.921875" customWidth="1"/>
    <col min="13069" max="13069" width="12.921875" customWidth="1"/>
    <col min="13070" max="13070" width="25.61328125" customWidth="1"/>
    <col min="13071" max="13073" width="23.84375" customWidth="1"/>
    <col min="13313" max="13313" width="52.4609375" bestFit="1" customWidth="1"/>
    <col min="13314" max="13314" width="19" bestFit="1" customWidth="1"/>
    <col min="13315" max="13315" width="21.4609375" bestFit="1" customWidth="1"/>
    <col min="13316" max="13316" width="19.15234375" bestFit="1" customWidth="1"/>
    <col min="13317" max="13317" width="20.15234375" bestFit="1" customWidth="1"/>
    <col min="13318" max="13318" width="22.921875" bestFit="1" customWidth="1"/>
    <col min="13319" max="13319" width="9.84375" customWidth="1"/>
    <col min="13320" max="13320" width="10.07421875" customWidth="1"/>
    <col min="13321" max="13321" width="10.3046875" customWidth="1"/>
    <col min="13322" max="13322" width="11.3046875" customWidth="1"/>
    <col min="13323" max="13323" width="14.4609375" customWidth="1"/>
    <col min="13324" max="13324" width="14.921875" customWidth="1"/>
    <col min="13325" max="13325" width="12.921875" customWidth="1"/>
    <col min="13326" max="13326" width="25.61328125" customWidth="1"/>
    <col min="13327" max="13329" width="23.84375" customWidth="1"/>
    <col min="13569" max="13569" width="52.4609375" bestFit="1" customWidth="1"/>
    <col min="13570" max="13570" width="19" bestFit="1" customWidth="1"/>
    <col min="13571" max="13571" width="21.4609375" bestFit="1" customWidth="1"/>
    <col min="13572" max="13572" width="19.15234375" bestFit="1" customWidth="1"/>
    <col min="13573" max="13573" width="20.15234375" bestFit="1" customWidth="1"/>
    <col min="13574" max="13574" width="22.921875" bestFit="1" customWidth="1"/>
    <col min="13575" max="13575" width="9.84375" customWidth="1"/>
    <col min="13576" max="13576" width="10.07421875" customWidth="1"/>
    <col min="13577" max="13577" width="10.3046875" customWidth="1"/>
    <col min="13578" max="13578" width="11.3046875" customWidth="1"/>
    <col min="13579" max="13579" width="14.4609375" customWidth="1"/>
    <col min="13580" max="13580" width="14.921875" customWidth="1"/>
    <col min="13581" max="13581" width="12.921875" customWidth="1"/>
    <col min="13582" max="13582" width="25.61328125" customWidth="1"/>
    <col min="13583" max="13585" width="23.84375" customWidth="1"/>
    <col min="13825" max="13825" width="52.4609375" bestFit="1" customWidth="1"/>
    <col min="13826" max="13826" width="19" bestFit="1" customWidth="1"/>
    <col min="13827" max="13827" width="21.4609375" bestFit="1" customWidth="1"/>
    <col min="13828" max="13828" width="19.15234375" bestFit="1" customWidth="1"/>
    <col min="13829" max="13829" width="20.15234375" bestFit="1" customWidth="1"/>
    <col min="13830" max="13830" width="22.921875" bestFit="1" customWidth="1"/>
    <col min="13831" max="13831" width="9.84375" customWidth="1"/>
    <col min="13832" max="13832" width="10.07421875" customWidth="1"/>
    <col min="13833" max="13833" width="10.3046875" customWidth="1"/>
    <col min="13834" max="13834" width="11.3046875" customWidth="1"/>
    <col min="13835" max="13835" width="14.4609375" customWidth="1"/>
    <col min="13836" max="13836" width="14.921875" customWidth="1"/>
    <col min="13837" max="13837" width="12.921875" customWidth="1"/>
    <col min="13838" max="13838" width="25.61328125" customWidth="1"/>
    <col min="13839" max="13841" width="23.84375" customWidth="1"/>
    <col min="14081" max="14081" width="52.4609375" bestFit="1" customWidth="1"/>
    <col min="14082" max="14082" width="19" bestFit="1" customWidth="1"/>
    <col min="14083" max="14083" width="21.4609375" bestFit="1" customWidth="1"/>
    <col min="14084" max="14084" width="19.15234375" bestFit="1" customWidth="1"/>
    <col min="14085" max="14085" width="20.15234375" bestFit="1" customWidth="1"/>
    <col min="14086" max="14086" width="22.921875" bestFit="1" customWidth="1"/>
    <col min="14087" max="14087" width="9.84375" customWidth="1"/>
    <col min="14088" max="14088" width="10.07421875" customWidth="1"/>
    <col min="14089" max="14089" width="10.3046875" customWidth="1"/>
    <col min="14090" max="14090" width="11.3046875" customWidth="1"/>
    <col min="14091" max="14091" width="14.4609375" customWidth="1"/>
    <col min="14092" max="14092" width="14.921875" customWidth="1"/>
    <col min="14093" max="14093" width="12.921875" customWidth="1"/>
    <col min="14094" max="14094" width="25.61328125" customWidth="1"/>
    <col min="14095" max="14097" width="23.84375" customWidth="1"/>
    <col min="14337" max="14337" width="52.4609375" bestFit="1" customWidth="1"/>
    <col min="14338" max="14338" width="19" bestFit="1" customWidth="1"/>
    <col min="14339" max="14339" width="21.4609375" bestFit="1" customWidth="1"/>
    <col min="14340" max="14340" width="19.15234375" bestFit="1" customWidth="1"/>
    <col min="14341" max="14341" width="20.15234375" bestFit="1" customWidth="1"/>
    <col min="14342" max="14342" width="22.921875" bestFit="1" customWidth="1"/>
    <col min="14343" max="14343" width="9.84375" customWidth="1"/>
    <col min="14344" max="14344" width="10.07421875" customWidth="1"/>
    <col min="14345" max="14345" width="10.3046875" customWidth="1"/>
    <col min="14346" max="14346" width="11.3046875" customWidth="1"/>
    <col min="14347" max="14347" width="14.4609375" customWidth="1"/>
    <col min="14348" max="14348" width="14.921875" customWidth="1"/>
    <col min="14349" max="14349" width="12.921875" customWidth="1"/>
    <col min="14350" max="14350" width="25.61328125" customWidth="1"/>
    <col min="14351" max="14353" width="23.84375" customWidth="1"/>
    <col min="14593" max="14593" width="52.4609375" bestFit="1" customWidth="1"/>
    <col min="14594" max="14594" width="19" bestFit="1" customWidth="1"/>
    <col min="14595" max="14595" width="21.4609375" bestFit="1" customWidth="1"/>
    <col min="14596" max="14596" width="19.15234375" bestFit="1" customWidth="1"/>
    <col min="14597" max="14597" width="20.15234375" bestFit="1" customWidth="1"/>
    <col min="14598" max="14598" width="22.921875" bestFit="1" customWidth="1"/>
    <col min="14599" max="14599" width="9.84375" customWidth="1"/>
    <col min="14600" max="14600" width="10.07421875" customWidth="1"/>
    <col min="14601" max="14601" width="10.3046875" customWidth="1"/>
    <col min="14602" max="14602" width="11.3046875" customWidth="1"/>
    <col min="14603" max="14603" width="14.4609375" customWidth="1"/>
    <col min="14604" max="14604" width="14.921875" customWidth="1"/>
    <col min="14605" max="14605" width="12.921875" customWidth="1"/>
    <col min="14606" max="14606" width="25.61328125" customWidth="1"/>
    <col min="14607" max="14609" width="23.84375" customWidth="1"/>
    <col min="14849" max="14849" width="52.4609375" bestFit="1" customWidth="1"/>
    <col min="14850" max="14850" width="19" bestFit="1" customWidth="1"/>
    <col min="14851" max="14851" width="21.4609375" bestFit="1" customWidth="1"/>
    <col min="14852" max="14852" width="19.15234375" bestFit="1" customWidth="1"/>
    <col min="14853" max="14853" width="20.15234375" bestFit="1" customWidth="1"/>
    <col min="14854" max="14854" width="22.921875" bestFit="1" customWidth="1"/>
    <col min="14855" max="14855" width="9.84375" customWidth="1"/>
    <col min="14856" max="14856" width="10.07421875" customWidth="1"/>
    <col min="14857" max="14857" width="10.3046875" customWidth="1"/>
    <col min="14858" max="14858" width="11.3046875" customWidth="1"/>
    <col min="14859" max="14859" width="14.4609375" customWidth="1"/>
    <col min="14860" max="14860" width="14.921875" customWidth="1"/>
    <col min="14861" max="14861" width="12.921875" customWidth="1"/>
    <col min="14862" max="14862" width="25.61328125" customWidth="1"/>
    <col min="14863" max="14865" width="23.84375" customWidth="1"/>
    <col min="15105" max="15105" width="52.4609375" bestFit="1" customWidth="1"/>
    <col min="15106" max="15106" width="19" bestFit="1" customWidth="1"/>
    <col min="15107" max="15107" width="21.4609375" bestFit="1" customWidth="1"/>
    <col min="15108" max="15108" width="19.15234375" bestFit="1" customWidth="1"/>
    <col min="15109" max="15109" width="20.15234375" bestFit="1" customWidth="1"/>
    <col min="15110" max="15110" width="22.921875" bestFit="1" customWidth="1"/>
    <col min="15111" max="15111" width="9.84375" customWidth="1"/>
    <col min="15112" max="15112" width="10.07421875" customWidth="1"/>
    <col min="15113" max="15113" width="10.3046875" customWidth="1"/>
    <col min="15114" max="15114" width="11.3046875" customWidth="1"/>
    <col min="15115" max="15115" width="14.4609375" customWidth="1"/>
    <col min="15116" max="15116" width="14.921875" customWidth="1"/>
    <col min="15117" max="15117" width="12.921875" customWidth="1"/>
    <col min="15118" max="15118" width="25.61328125" customWidth="1"/>
    <col min="15119" max="15121" width="23.84375" customWidth="1"/>
    <col min="15361" max="15361" width="52.4609375" bestFit="1" customWidth="1"/>
    <col min="15362" max="15362" width="19" bestFit="1" customWidth="1"/>
    <col min="15363" max="15363" width="21.4609375" bestFit="1" customWidth="1"/>
    <col min="15364" max="15364" width="19.15234375" bestFit="1" customWidth="1"/>
    <col min="15365" max="15365" width="20.15234375" bestFit="1" customWidth="1"/>
    <col min="15366" max="15366" width="22.921875" bestFit="1" customWidth="1"/>
    <col min="15367" max="15367" width="9.84375" customWidth="1"/>
    <col min="15368" max="15368" width="10.07421875" customWidth="1"/>
    <col min="15369" max="15369" width="10.3046875" customWidth="1"/>
    <col min="15370" max="15370" width="11.3046875" customWidth="1"/>
    <col min="15371" max="15371" width="14.4609375" customWidth="1"/>
    <col min="15372" max="15372" width="14.921875" customWidth="1"/>
    <col min="15373" max="15373" width="12.921875" customWidth="1"/>
    <col min="15374" max="15374" width="25.61328125" customWidth="1"/>
    <col min="15375" max="15377" width="23.84375" customWidth="1"/>
    <col min="15617" max="15617" width="52.4609375" bestFit="1" customWidth="1"/>
    <col min="15618" max="15618" width="19" bestFit="1" customWidth="1"/>
    <col min="15619" max="15619" width="21.4609375" bestFit="1" customWidth="1"/>
    <col min="15620" max="15620" width="19.15234375" bestFit="1" customWidth="1"/>
    <col min="15621" max="15621" width="20.15234375" bestFit="1" customWidth="1"/>
    <col min="15622" max="15622" width="22.921875" bestFit="1" customWidth="1"/>
    <col min="15623" max="15623" width="9.84375" customWidth="1"/>
    <col min="15624" max="15624" width="10.07421875" customWidth="1"/>
    <col min="15625" max="15625" width="10.3046875" customWidth="1"/>
    <col min="15626" max="15626" width="11.3046875" customWidth="1"/>
    <col min="15627" max="15627" width="14.4609375" customWidth="1"/>
    <col min="15628" max="15628" width="14.921875" customWidth="1"/>
    <col min="15629" max="15629" width="12.921875" customWidth="1"/>
    <col min="15630" max="15630" width="25.61328125" customWidth="1"/>
    <col min="15631" max="15633" width="23.84375" customWidth="1"/>
    <col min="15873" max="15873" width="52.4609375" bestFit="1" customWidth="1"/>
    <col min="15874" max="15874" width="19" bestFit="1" customWidth="1"/>
    <col min="15875" max="15875" width="21.4609375" bestFit="1" customWidth="1"/>
    <col min="15876" max="15876" width="19.15234375" bestFit="1" customWidth="1"/>
    <col min="15877" max="15877" width="20.15234375" bestFit="1" customWidth="1"/>
    <col min="15878" max="15878" width="22.921875" bestFit="1" customWidth="1"/>
    <col min="15879" max="15879" width="9.84375" customWidth="1"/>
    <col min="15880" max="15880" width="10.07421875" customWidth="1"/>
    <col min="15881" max="15881" width="10.3046875" customWidth="1"/>
    <col min="15882" max="15882" width="11.3046875" customWidth="1"/>
    <col min="15883" max="15883" width="14.4609375" customWidth="1"/>
    <col min="15884" max="15884" width="14.921875" customWidth="1"/>
    <col min="15885" max="15885" width="12.921875" customWidth="1"/>
    <col min="15886" max="15886" width="25.61328125" customWidth="1"/>
    <col min="15887" max="15889" width="23.84375" customWidth="1"/>
    <col min="16129" max="16129" width="52.4609375" bestFit="1" customWidth="1"/>
    <col min="16130" max="16130" width="19" bestFit="1" customWidth="1"/>
    <col min="16131" max="16131" width="21.4609375" bestFit="1" customWidth="1"/>
    <col min="16132" max="16132" width="19.15234375" bestFit="1" customWidth="1"/>
    <col min="16133" max="16133" width="20.15234375" bestFit="1" customWidth="1"/>
    <col min="16134" max="16134" width="22.921875" bestFit="1" customWidth="1"/>
    <col min="16135" max="16135" width="9.84375" customWidth="1"/>
    <col min="16136" max="16136" width="10.07421875" customWidth="1"/>
    <col min="16137" max="16137" width="10.3046875" customWidth="1"/>
    <col min="16138" max="16138" width="11.3046875" customWidth="1"/>
    <col min="16139" max="16139" width="14.4609375" customWidth="1"/>
    <col min="16140" max="16140" width="14.921875" customWidth="1"/>
    <col min="16141" max="16141" width="12.921875" customWidth="1"/>
    <col min="16142" max="16142" width="25.61328125" customWidth="1"/>
    <col min="16143" max="16145" width="23.843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">
      <c r="A2" t="str">
        <f>CONCATENATE(C2, ", ", D2, " Stages,", IF(E2="Yes", " Encoder, ", " "), SUBSTITUTE(F2, "/", "-"), " Output")</f>
        <v>775pro, 0 Stages, 1-2in Hex Output</v>
      </c>
      <c r="B2" t="str">
        <f>CONCATENATE(C2,"_",D2,"_",IF(E2="Yes","E_", ""),SUBSTITUTE(SUBSTITUTE(F2,"/","-")," ",""))</f>
        <v>775pro_0_1-2inHex</v>
      </c>
      <c r="C2" t="s">
        <v>17</v>
      </c>
      <c r="D2">
        <v>0</v>
      </c>
      <c r="E2" t="s">
        <v>18</v>
      </c>
      <c r="F2" t="s">
        <v>19</v>
      </c>
      <c r="G2" t="str">
        <f>IF(AND(D2 &gt; 0, E2 = "No"), "Include", "Exclude")</f>
        <v>Exclude</v>
      </c>
      <c r="H2" t="str">
        <f>IF(D2 &gt; 1, "Include", "Exclude")</f>
        <v>Exclude</v>
      </c>
      <c r="I2" t="str">
        <f>IF(D2 &gt; 2, "Include", "Exclude")</f>
        <v>Exclude</v>
      </c>
      <c r="J2" t="str">
        <f>IF(E2 = "Yes", "Include", "Exclude")</f>
        <v>Exclude</v>
      </c>
      <c r="K2" t="str">
        <f>IF(OR(C2 = "CIM", C2 = "MiniCIM"), "Include", "Exclude")</f>
        <v>Exclude</v>
      </c>
      <c r="L2" t="str">
        <f>IF(OR(C2 = "Dual 775pro", C2 = "Dual Redline", C2 = "Dual BAG"), "Include", "Exclude")</f>
        <v>Exclude</v>
      </c>
      <c r="M2" t="str">
        <f>IF(OR(C2 = "775pro", C2 = "Redline", C2 = "BAG"), "Include", "Exclude")</f>
        <v>Include</v>
      </c>
      <c r="N2" t="str">
        <f>CONCATENATE("VP V2 Output Stage ", SUBSTITUTE(F2, "/", "-"))</f>
        <v>VP V2 Output Stage 1-2in Hex</v>
      </c>
      <c r="O2" t="str">
        <f>IF(C2="CIM","VP CIM Input",CONCATENATE("VP ",C2," Input"))</f>
        <v>VP 775pro Input</v>
      </c>
      <c r="P2" t="str">
        <f>O2</f>
        <v>VP 775pro Input</v>
      </c>
      <c r="Q2" t="str">
        <f>P2</f>
        <v>VP 775pro Input</v>
      </c>
    </row>
    <row r="3" spans="1:17" x14ac:dyDescent="0.4">
      <c r="A3" t="str">
        <f>CONCATENATE(C3, ", ", D3, " Stages,", IF(E3="Yes", " Encoder, ", " "), SUBSTITUTE(F3, "/", "-"), " Output")</f>
        <v>775pro, 1 Stages, 1-2in Hex Output</v>
      </c>
      <c r="B3" t="str">
        <f>CONCATENATE(C3,"_",D3,"_",IF(E3="Yes","E_", ""),SUBSTITUTE(SUBSTITUTE(F3,"/","-")," ",""))</f>
        <v>775pro_1_1-2inHex</v>
      </c>
      <c r="C3" t="s">
        <v>17</v>
      </c>
      <c r="D3">
        <v>1</v>
      </c>
      <c r="E3" t="s">
        <v>18</v>
      </c>
      <c r="F3" t="s">
        <v>19</v>
      </c>
      <c r="G3" t="str">
        <f>IF(AND(D3 &gt; 0, E3 = "No"), "Include", "Exclude")</f>
        <v>Include</v>
      </c>
      <c r="H3" t="str">
        <f>IF(D3 &gt; 1, "Include", "Exclude")</f>
        <v>Exclude</v>
      </c>
      <c r="I3" t="str">
        <f>IF(D3 &gt; 2, "Include", "Exclude")</f>
        <v>Exclude</v>
      </c>
      <c r="J3" t="str">
        <f>IF(E3 = "Yes", "Include", "Exclude")</f>
        <v>Exclude</v>
      </c>
      <c r="K3" t="str">
        <f>IF(OR(C3 = "CIM", C3 = "MiniCIM"), "Include", "Exclude")</f>
        <v>Exclude</v>
      </c>
      <c r="L3" t="str">
        <f>IF(OR(C3 = "Dual 775pro", C3 = "Dual Redline", C3 = "Dual BAG"), "Include", "Exclude")</f>
        <v>Exclude</v>
      </c>
      <c r="M3" t="str">
        <f>IF(OR(C3 = "775pro", C3 = "Redline", C3 = "BAG"), "Include", "Exclude")</f>
        <v>Include</v>
      </c>
      <c r="N3" t="str">
        <f>CONCATENATE("VP V2 Output Stage ", SUBSTITUTE(F3, "/", "-"))</f>
        <v>VP V2 Output Stage 1-2in Hex</v>
      </c>
      <c r="O3" t="str">
        <f>IF(C3="CIM","VP CIM Input",CONCATENATE("VP ",C3," Input"))</f>
        <v>VP 775pro Input</v>
      </c>
      <c r="P3" t="str">
        <f>O3</f>
        <v>VP 775pro Input</v>
      </c>
      <c r="Q3" t="str">
        <f>P3</f>
        <v>VP 775pro Input</v>
      </c>
    </row>
    <row r="4" spans="1:17" x14ac:dyDescent="0.4">
      <c r="A4" t="str">
        <f>CONCATENATE(C4, ", ", D4, " Stages,", IF(E4="Yes", " Encoder, ", " "), SUBSTITUTE(F4, "/", "-"), " Output")</f>
        <v>775pro, 1 Stages, Encoder, 1-2in Hex Output</v>
      </c>
      <c r="B4" t="str">
        <f>CONCATENATE(C4,"_",D4,"_",IF(E4="Yes","E_", ""),SUBSTITUTE(SUBSTITUTE(F4,"/","-")," ",""))</f>
        <v>775pro_1_E_1-2inHex</v>
      </c>
      <c r="C4" t="s">
        <v>17</v>
      </c>
      <c r="D4">
        <v>1</v>
      </c>
      <c r="E4" t="s">
        <v>22</v>
      </c>
      <c r="F4" t="s">
        <v>19</v>
      </c>
      <c r="G4" t="str">
        <f>IF(AND(D4 &gt; 0, E4 = "No"), "Include", "Exclude")</f>
        <v>Exclude</v>
      </c>
      <c r="H4" t="str">
        <f>IF(D4 &gt; 1, "Include", "Exclude")</f>
        <v>Exclude</v>
      </c>
      <c r="I4" t="str">
        <f>IF(D4 &gt; 2, "Include", "Exclude")</f>
        <v>Exclude</v>
      </c>
      <c r="J4" t="str">
        <f>IF(E4 = "Yes", "Include", "Exclude")</f>
        <v>Include</v>
      </c>
      <c r="K4" t="str">
        <f>IF(OR(C4 = "CIM", C4 = "MiniCIM"), "Include", "Exclude")</f>
        <v>Exclude</v>
      </c>
      <c r="L4" t="str">
        <f>IF(OR(C4 = "Dual 775pro", C4 = "Dual Redline", C4 = "Dual BAG"), "Include", "Exclude")</f>
        <v>Exclude</v>
      </c>
      <c r="M4" t="str">
        <f>IF(OR(C4 = "775pro", C4 = "Redline", C4 = "BAG"), "Include", "Exclude")</f>
        <v>Include</v>
      </c>
      <c r="N4" t="str">
        <f>CONCATENATE("VP V2 Output Stage ", SUBSTITUTE(F4, "/", "-"))</f>
        <v>VP V2 Output Stage 1-2in Hex</v>
      </c>
      <c r="O4" t="str">
        <f>IF(C4="CIM","VP CIM Input",CONCATENATE("VP ",C4," Input"))</f>
        <v>VP 775pro Input</v>
      </c>
      <c r="P4" t="str">
        <f>O4</f>
        <v>VP 775pro Input</v>
      </c>
      <c r="Q4" t="str">
        <f>P4</f>
        <v>VP 775pro Input</v>
      </c>
    </row>
    <row r="5" spans="1:17" x14ac:dyDescent="0.4">
      <c r="A5" t="str">
        <f>CONCATENATE(C5, ", ", D5, " Stages,", IF(E5="Yes", " Encoder, ", " "), SUBSTITUTE(F5, "/", "-"), " Output")</f>
        <v>775pro, 2 Stages, 1-2in Hex Output</v>
      </c>
      <c r="B5" t="str">
        <f>CONCATENATE(C5,"_",D5,"_",IF(E5="Yes","E_", ""),SUBSTITUTE(SUBSTITUTE(F5,"/","-")," ",""))</f>
        <v>775pro_2_1-2inHex</v>
      </c>
      <c r="C5" t="s">
        <v>17</v>
      </c>
      <c r="D5">
        <v>2</v>
      </c>
      <c r="E5" t="s">
        <v>18</v>
      </c>
      <c r="F5" t="s">
        <v>19</v>
      </c>
      <c r="G5" t="str">
        <f>IF(AND(D5 &gt; 0, E5 = "No"), "Include", "Exclude")</f>
        <v>Include</v>
      </c>
      <c r="H5" t="str">
        <f>IF(D5 &gt; 1, "Include", "Exclude")</f>
        <v>Include</v>
      </c>
      <c r="I5" t="str">
        <f>IF(D5 &gt; 2, "Include", "Exclude")</f>
        <v>Exclude</v>
      </c>
      <c r="J5" t="str">
        <f>IF(E5 = "Yes", "Include", "Exclude")</f>
        <v>Exclude</v>
      </c>
      <c r="K5" t="str">
        <f>IF(OR(C5 = "CIM", C5 = "MiniCIM"), "Include", "Exclude")</f>
        <v>Exclude</v>
      </c>
      <c r="L5" t="str">
        <f>IF(OR(C5 = "Dual 775pro", C5 = "Dual Redline", C5 = "Dual BAG"), "Include", "Exclude")</f>
        <v>Exclude</v>
      </c>
      <c r="M5" t="str">
        <f>IF(OR(C5 = "775pro", C5 = "Redline", C5 = "BAG"), "Include", "Exclude")</f>
        <v>Include</v>
      </c>
      <c r="N5" t="str">
        <f>CONCATENATE("VP V2 Output Stage ", SUBSTITUTE(F5, "/", "-"))</f>
        <v>VP V2 Output Stage 1-2in Hex</v>
      </c>
      <c r="O5" t="str">
        <f>IF(C5="CIM","VP CIM Input",CONCATENATE("VP ",C5," Input"))</f>
        <v>VP 775pro Input</v>
      </c>
      <c r="P5" t="str">
        <f>O5</f>
        <v>VP 775pro Input</v>
      </c>
      <c r="Q5" t="str">
        <f>P5</f>
        <v>VP 775pro Input</v>
      </c>
    </row>
    <row r="6" spans="1:17" x14ac:dyDescent="0.4">
      <c r="A6" t="str">
        <f>CONCATENATE(C6, ", ", D6, " Stages,", IF(E6="Yes", " Encoder, ", " "), SUBSTITUTE(F6, "/", "-"), " Output")</f>
        <v>775pro, 2 Stages, Encoder, 1-2in Hex Output</v>
      </c>
      <c r="B6" t="str">
        <f>CONCATENATE(C6,"_",D6,"_",IF(E6="Yes","E_", ""),SUBSTITUTE(SUBSTITUTE(F6,"/","-")," ",""))</f>
        <v>775pro_2_E_1-2inHex</v>
      </c>
      <c r="C6" t="s">
        <v>17</v>
      </c>
      <c r="D6">
        <v>2</v>
      </c>
      <c r="E6" t="s">
        <v>22</v>
      </c>
      <c r="F6" t="s">
        <v>19</v>
      </c>
      <c r="G6" t="str">
        <f>IF(AND(D6 &gt; 0, E6 = "No"), "Include", "Exclude")</f>
        <v>Exclude</v>
      </c>
      <c r="H6" t="str">
        <f>IF(D6 &gt; 1, "Include", "Exclude")</f>
        <v>Include</v>
      </c>
      <c r="I6" t="str">
        <f>IF(D6 &gt; 2, "Include", "Exclude")</f>
        <v>Exclude</v>
      </c>
      <c r="J6" t="str">
        <f>IF(E6 = "Yes", "Include", "Exclude")</f>
        <v>Include</v>
      </c>
      <c r="K6" t="str">
        <f>IF(OR(C6 = "CIM", C6 = "MiniCIM"), "Include", "Exclude")</f>
        <v>Exclude</v>
      </c>
      <c r="L6" t="str">
        <f>IF(OR(C6 = "Dual 775pro", C6 = "Dual Redline", C6 = "Dual BAG"), "Include", "Exclude")</f>
        <v>Exclude</v>
      </c>
      <c r="M6" t="str">
        <f>IF(OR(C6 = "775pro", C6 = "Redline", C6 = "BAG"), "Include", "Exclude")</f>
        <v>Include</v>
      </c>
      <c r="N6" t="str">
        <f>CONCATENATE("VP V2 Output Stage ", SUBSTITUTE(F6, "/", "-"))</f>
        <v>VP V2 Output Stage 1-2in Hex</v>
      </c>
      <c r="O6" t="str">
        <f>IF(C6="CIM","VP CIM Input",CONCATENATE("VP ",C6," Input"))</f>
        <v>VP 775pro Input</v>
      </c>
      <c r="P6" t="str">
        <f>O6</f>
        <v>VP 775pro Input</v>
      </c>
      <c r="Q6" t="str">
        <f>P6</f>
        <v>VP 775pro Input</v>
      </c>
    </row>
    <row r="7" spans="1:17" x14ac:dyDescent="0.4">
      <c r="A7" t="str">
        <f>CONCATENATE(C7, ", ", D7, " Stages,", IF(E7="Yes", " Encoder, ", " "), SUBSTITUTE(F7, "/", "-"), " Output")</f>
        <v>775pro, 3 Stages, 1-2in Hex Output</v>
      </c>
      <c r="B7" t="str">
        <f>CONCATENATE(C7,"_",D7,"_",IF(E7="Yes","E_", ""),SUBSTITUTE(SUBSTITUTE(F7,"/","-")," ",""))</f>
        <v>775pro_3_1-2inHex</v>
      </c>
      <c r="C7" t="s">
        <v>17</v>
      </c>
      <c r="D7">
        <v>3</v>
      </c>
      <c r="E7" t="s">
        <v>18</v>
      </c>
      <c r="F7" t="s">
        <v>19</v>
      </c>
      <c r="G7" t="str">
        <f>IF(AND(D7 &gt; 0, E7 = "No"), "Include", "Exclude")</f>
        <v>Include</v>
      </c>
      <c r="H7" t="str">
        <f>IF(D7 &gt; 1, "Include", "Exclude")</f>
        <v>Include</v>
      </c>
      <c r="I7" t="str">
        <f>IF(D7 &gt; 2, "Include", "Exclude")</f>
        <v>Include</v>
      </c>
      <c r="J7" t="str">
        <f>IF(E7 = "Yes", "Include", "Exclude")</f>
        <v>Exclude</v>
      </c>
      <c r="K7" t="str">
        <f>IF(OR(C7 = "CIM", C7 = "MiniCIM"), "Include", "Exclude")</f>
        <v>Exclude</v>
      </c>
      <c r="L7" t="str">
        <f>IF(OR(C7 = "Dual 775pro", C7 = "Dual Redline", C7 = "Dual BAG"), "Include", "Exclude")</f>
        <v>Exclude</v>
      </c>
      <c r="M7" t="str">
        <f>IF(OR(C7 = "775pro", C7 = "Redline", C7 = "BAG"), "Include", "Exclude")</f>
        <v>Include</v>
      </c>
      <c r="N7" t="str">
        <f>CONCATENATE("VP V2 Output Stage ", SUBSTITUTE(F7, "/", "-"))</f>
        <v>VP V2 Output Stage 1-2in Hex</v>
      </c>
      <c r="O7" t="str">
        <f>IF(C7="CIM","VP CIM Input",CONCATENATE("VP ",C7," Input"))</f>
        <v>VP 775pro Input</v>
      </c>
      <c r="P7" t="str">
        <f>O7</f>
        <v>VP 775pro Input</v>
      </c>
      <c r="Q7" t="str">
        <f>P7</f>
        <v>VP 775pro Input</v>
      </c>
    </row>
    <row r="8" spans="1:17" x14ac:dyDescent="0.4">
      <c r="A8" t="str">
        <f>CONCATENATE(C8, ", ", D8, " Stages,", IF(E8="Yes", " Encoder, ", " "), SUBSTITUTE(F8, "/", "-"), " Output")</f>
        <v>775pro, 3 Stages, Encoder, 1-2in Hex Output</v>
      </c>
      <c r="B8" t="str">
        <f>CONCATENATE(C8,"_",D8,"_",IF(E8="Yes","E_", ""),SUBSTITUTE(SUBSTITUTE(F8,"/","-")," ",""))</f>
        <v>775pro_3_E_1-2inHex</v>
      </c>
      <c r="C8" t="s">
        <v>17</v>
      </c>
      <c r="D8">
        <v>3</v>
      </c>
      <c r="E8" t="s">
        <v>22</v>
      </c>
      <c r="F8" t="s">
        <v>19</v>
      </c>
      <c r="G8" t="str">
        <f>IF(AND(D8 &gt; 0, E8 = "No"), "Include", "Exclude")</f>
        <v>Exclude</v>
      </c>
      <c r="H8" t="str">
        <f>IF(D8 &gt; 1, "Include", "Exclude")</f>
        <v>Include</v>
      </c>
      <c r="I8" t="str">
        <f>IF(D8 &gt; 2, "Include", "Exclude")</f>
        <v>Include</v>
      </c>
      <c r="J8" t="str">
        <f>IF(E8 = "Yes", "Include", "Exclude")</f>
        <v>Include</v>
      </c>
      <c r="K8" t="str">
        <f>IF(OR(C8 = "CIM", C8 = "MiniCIM"), "Include", "Exclude")</f>
        <v>Exclude</v>
      </c>
      <c r="L8" t="str">
        <f>IF(OR(C8 = "Dual 775pro", C8 = "Dual Redline", C8 = "Dual BAG"), "Include", "Exclude")</f>
        <v>Exclude</v>
      </c>
      <c r="M8" t="str">
        <f>IF(OR(C8 = "775pro", C8 = "Redline", C8 = "BAG"), "Include", "Exclude")</f>
        <v>Include</v>
      </c>
      <c r="N8" t="str">
        <f>CONCATENATE("VP V2 Output Stage ", SUBSTITUTE(F8, "/", "-"))</f>
        <v>VP V2 Output Stage 1-2in Hex</v>
      </c>
      <c r="O8" t="str">
        <f>IF(C8="CIM","VP CIM Input",CONCATENATE("VP ",C8," Input"))</f>
        <v>VP 775pro Input</v>
      </c>
      <c r="P8" t="str">
        <f>O8</f>
        <v>VP 775pro Input</v>
      </c>
      <c r="Q8" t="str">
        <f>P8</f>
        <v>VP 775pro Input</v>
      </c>
    </row>
    <row r="9" spans="1:17" x14ac:dyDescent="0.4">
      <c r="A9" t="str">
        <f>CONCATENATE(C9, ", ", D9, " Stages,", IF(E9="Yes", " Encoder, ", " "), SUBSTITUTE(F9, "/", "-"), " Output")</f>
        <v>775pro, 0 Stages, Round Output</v>
      </c>
      <c r="B9" t="str">
        <f>CONCATENATE(C9,"_",D9,"_",IF(E9="Yes","E_", ""),SUBSTITUTE(SUBSTITUTE(F9,"/","-")," ",""))</f>
        <v>775pro_0_Round</v>
      </c>
      <c r="C9" t="s">
        <v>17</v>
      </c>
      <c r="D9">
        <v>0</v>
      </c>
      <c r="E9" t="s">
        <v>18</v>
      </c>
      <c r="F9" t="s">
        <v>29</v>
      </c>
      <c r="G9" t="str">
        <f>IF(AND(D9 &gt; 0, E9 = "No"), "Include", "Exclude")</f>
        <v>Exclude</v>
      </c>
      <c r="H9" t="str">
        <f>IF(D9 &gt; 1, "Include", "Exclude")</f>
        <v>Exclude</v>
      </c>
      <c r="I9" t="str">
        <f>IF(D9 &gt; 2, "Include", "Exclude")</f>
        <v>Exclude</v>
      </c>
      <c r="J9" t="str">
        <f>IF(E9 = "Yes", "Include", "Exclude")</f>
        <v>Exclude</v>
      </c>
      <c r="K9" t="str">
        <f>IF(OR(C9 = "CIM", C9 = "MiniCIM"), "Include", "Exclude")</f>
        <v>Exclude</v>
      </c>
      <c r="L9" t="str">
        <f>IF(OR(C9 = "Dual 775pro", C9 = "Dual Redline", C9 = "Dual BAG"), "Include", "Exclude")</f>
        <v>Exclude</v>
      </c>
      <c r="M9" t="str">
        <f>IF(OR(C9 = "775pro", C9 = "Redline", C9 = "BAG"), "Include", "Exclude")</f>
        <v>Include</v>
      </c>
      <c r="N9" t="str">
        <f>CONCATENATE("VP V2 Output Stage ", SUBSTITUTE(F9, "/", "-"))</f>
        <v>VP V2 Output Stage Round</v>
      </c>
      <c r="O9" t="str">
        <f>IF(C9="CIM","VP CIM Input",CONCATENATE("VP ",C9," Input"))</f>
        <v>VP 775pro Input</v>
      </c>
      <c r="P9" t="str">
        <f>O9</f>
        <v>VP 775pro Input</v>
      </c>
      <c r="Q9" t="str">
        <f>P9</f>
        <v>VP 775pro Input</v>
      </c>
    </row>
    <row r="10" spans="1:17" x14ac:dyDescent="0.4">
      <c r="A10" t="str">
        <f>CONCATENATE(C10, ", ", D10, " Stages,", IF(E10="Yes", " Encoder, ", " "), SUBSTITUTE(F10, "/", "-"), " Output")</f>
        <v>775pro, 1 Stages, Round Output</v>
      </c>
      <c r="B10" t="str">
        <f>CONCATENATE(C10,"_",D10,"_",IF(E10="Yes","E_", ""),SUBSTITUTE(SUBSTITUTE(F10,"/","-")," ",""))</f>
        <v>775pro_1_Round</v>
      </c>
      <c r="C10" t="s">
        <v>17</v>
      </c>
      <c r="D10">
        <v>1</v>
      </c>
      <c r="E10" t="s">
        <v>18</v>
      </c>
      <c r="F10" t="s">
        <v>29</v>
      </c>
      <c r="G10" t="str">
        <f>IF(AND(D10 &gt; 0, E10 = "No"), "Include", "Exclude")</f>
        <v>Include</v>
      </c>
      <c r="H10" t="str">
        <f>IF(D10 &gt; 1, "Include", "Exclude")</f>
        <v>Exclude</v>
      </c>
      <c r="I10" t="str">
        <f>IF(D10 &gt; 2, "Include", "Exclude")</f>
        <v>Exclude</v>
      </c>
      <c r="J10" t="str">
        <f>IF(E10 = "Yes", "Include", "Exclude")</f>
        <v>Exclude</v>
      </c>
      <c r="K10" t="str">
        <f>IF(OR(C10 = "CIM", C10 = "MiniCIM"), "Include", "Exclude")</f>
        <v>Exclude</v>
      </c>
      <c r="L10" t="str">
        <f>IF(OR(C10 = "Dual 775pro", C10 = "Dual Redline", C10 = "Dual BAG"), "Include", "Exclude")</f>
        <v>Exclude</v>
      </c>
      <c r="M10" t="str">
        <f>IF(OR(C10 = "775pro", C10 = "Redline", C10 = "BAG"), "Include", "Exclude")</f>
        <v>Include</v>
      </c>
      <c r="N10" t="str">
        <f>CONCATENATE("VP V2 Output Stage ", SUBSTITUTE(F10, "/", "-"))</f>
        <v>VP V2 Output Stage Round</v>
      </c>
      <c r="O10" t="str">
        <f>IF(C10="CIM","VP CIM Input",CONCATENATE("VP ",C10," Input"))</f>
        <v>VP 775pro Input</v>
      </c>
      <c r="P10" t="str">
        <f>O10</f>
        <v>VP 775pro Input</v>
      </c>
      <c r="Q10" t="str">
        <f>P10</f>
        <v>VP 775pro Input</v>
      </c>
    </row>
    <row r="11" spans="1:17" x14ac:dyDescent="0.4">
      <c r="A11" t="str">
        <f>CONCATENATE(C11, ", ", D11, " Stages,", IF(E11="Yes", " Encoder, ", " "), SUBSTITUTE(F11, "/", "-"), " Output")</f>
        <v>775pro, 1 Stages, Encoder, Round Output</v>
      </c>
      <c r="B11" t="str">
        <f>CONCATENATE(C11,"_",D11,"_",IF(E11="Yes","E_", ""),SUBSTITUTE(SUBSTITUTE(F11,"/","-")," ",""))</f>
        <v>775pro_1_E_Round</v>
      </c>
      <c r="C11" t="s">
        <v>17</v>
      </c>
      <c r="D11">
        <v>1</v>
      </c>
      <c r="E11" t="s">
        <v>22</v>
      </c>
      <c r="F11" t="s">
        <v>29</v>
      </c>
      <c r="G11" t="str">
        <f>IF(AND(D11 &gt; 0, E11 = "No"), "Include", "Exclude")</f>
        <v>Exclude</v>
      </c>
      <c r="H11" t="str">
        <f>IF(D11 &gt; 1, "Include", "Exclude")</f>
        <v>Exclude</v>
      </c>
      <c r="I11" t="str">
        <f>IF(D11 &gt; 2, "Include", "Exclude")</f>
        <v>Exclude</v>
      </c>
      <c r="J11" t="str">
        <f>IF(E11 = "Yes", "Include", "Exclude")</f>
        <v>Include</v>
      </c>
      <c r="K11" t="str">
        <f>IF(OR(C11 = "CIM", C11 = "MiniCIM"), "Include", "Exclude")</f>
        <v>Exclude</v>
      </c>
      <c r="L11" t="str">
        <f>IF(OR(C11 = "Dual 775pro", C11 = "Dual Redline", C11 = "Dual BAG"), "Include", "Exclude")</f>
        <v>Exclude</v>
      </c>
      <c r="M11" t="str">
        <f>IF(OR(C11 = "775pro", C11 = "Redline", C11 = "BAG"), "Include", "Exclude")</f>
        <v>Include</v>
      </c>
      <c r="N11" t="str">
        <f>CONCATENATE("VP V2 Output Stage ", SUBSTITUTE(F11, "/", "-"))</f>
        <v>VP V2 Output Stage Round</v>
      </c>
      <c r="O11" t="str">
        <f>IF(C11="CIM","VP CIM Input",CONCATENATE("VP ",C11," Input"))</f>
        <v>VP 775pro Input</v>
      </c>
      <c r="P11" t="str">
        <f>O11</f>
        <v>VP 775pro Input</v>
      </c>
      <c r="Q11" t="str">
        <f>P11</f>
        <v>VP 775pro Input</v>
      </c>
    </row>
    <row r="12" spans="1:17" x14ac:dyDescent="0.4">
      <c r="A12" t="str">
        <f>CONCATENATE(C12, ", ", D12, " Stages,", IF(E12="Yes", " Encoder, ", " "), SUBSTITUTE(F12, "/", "-"), " Output")</f>
        <v>775pro, 2 Stages, Round Output</v>
      </c>
      <c r="B12" t="str">
        <f>CONCATENATE(C12,"_",D12,"_",IF(E12="Yes","E_", ""),SUBSTITUTE(SUBSTITUTE(F12,"/","-")," ",""))</f>
        <v>775pro_2_Round</v>
      </c>
      <c r="C12" t="s">
        <v>17</v>
      </c>
      <c r="D12">
        <v>2</v>
      </c>
      <c r="E12" t="s">
        <v>18</v>
      </c>
      <c r="F12" t="s">
        <v>29</v>
      </c>
      <c r="G12" t="str">
        <f>IF(AND(D12 &gt; 0, E12 = "No"), "Include", "Exclude")</f>
        <v>Include</v>
      </c>
      <c r="H12" t="str">
        <f>IF(D12 &gt; 1, "Include", "Exclude")</f>
        <v>Include</v>
      </c>
      <c r="I12" t="str">
        <f>IF(D12 &gt; 2, "Include", "Exclude")</f>
        <v>Exclude</v>
      </c>
      <c r="J12" t="str">
        <f>IF(E12 = "Yes", "Include", "Exclude")</f>
        <v>Exclude</v>
      </c>
      <c r="K12" t="str">
        <f>IF(OR(C12 = "CIM", C12 = "MiniCIM"), "Include", "Exclude")</f>
        <v>Exclude</v>
      </c>
      <c r="L12" t="str">
        <f>IF(OR(C12 = "Dual 775pro", C12 = "Dual Redline", C12 = "Dual BAG"), "Include", "Exclude")</f>
        <v>Exclude</v>
      </c>
      <c r="M12" t="str">
        <f>IF(OR(C12 = "775pro", C12 = "Redline", C12 = "BAG"), "Include", "Exclude")</f>
        <v>Include</v>
      </c>
      <c r="N12" t="str">
        <f>CONCATENATE("VP V2 Output Stage ", SUBSTITUTE(F12, "/", "-"))</f>
        <v>VP V2 Output Stage Round</v>
      </c>
      <c r="O12" t="str">
        <f>IF(C12="CIM","VP CIM Input",CONCATENATE("VP ",C12," Input"))</f>
        <v>VP 775pro Input</v>
      </c>
      <c r="P12" t="str">
        <f>O12</f>
        <v>VP 775pro Input</v>
      </c>
      <c r="Q12" t="str">
        <f>P12</f>
        <v>VP 775pro Input</v>
      </c>
    </row>
    <row r="13" spans="1:17" x14ac:dyDescent="0.4">
      <c r="A13" t="str">
        <f>CONCATENATE(C13, ", ", D13, " Stages,", IF(E13="Yes", " Encoder, ", " "), SUBSTITUTE(F13, "/", "-"), " Output")</f>
        <v>775pro, 2 Stages, Encoder, Round Output</v>
      </c>
      <c r="B13" t="str">
        <f>CONCATENATE(C13,"_",D13,"_",IF(E13="Yes","E_", ""),SUBSTITUTE(SUBSTITUTE(F13,"/","-")," ",""))</f>
        <v>775pro_2_E_Round</v>
      </c>
      <c r="C13" t="s">
        <v>17</v>
      </c>
      <c r="D13">
        <v>2</v>
      </c>
      <c r="E13" t="s">
        <v>22</v>
      </c>
      <c r="F13" t="s">
        <v>29</v>
      </c>
      <c r="G13" t="str">
        <f>IF(AND(D13 &gt; 0, E13 = "No"), "Include", "Exclude")</f>
        <v>Exclude</v>
      </c>
      <c r="H13" t="str">
        <f>IF(D13 &gt; 1, "Include", "Exclude")</f>
        <v>Include</v>
      </c>
      <c r="I13" t="str">
        <f>IF(D13 &gt; 2, "Include", "Exclude")</f>
        <v>Exclude</v>
      </c>
      <c r="J13" t="str">
        <f>IF(E13 = "Yes", "Include", "Exclude")</f>
        <v>Include</v>
      </c>
      <c r="K13" t="str">
        <f>IF(OR(C13 = "CIM", C13 = "MiniCIM"), "Include", "Exclude")</f>
        <v>Exclude</v>
      </c>
      <c r="L13" t="str">
        <f>IF(OR(C13 = "Dual 775pro", C13 = "Dual Redline", C13 = "Dual BAG"), "Include", "Exclude")</f>
        <v>Exclude</v>
      </c>
      <c r="M13" t="str">
        <f>IF(OR(C13 = "775pro", C13 = "Redline", C13 = "BAG"), "Include", "Exclude")</f>
        <v>Include</v>
      </c>
      <c r="N13" t="str">
        <f>CONCATENATE("VP V2 Output Stage ", SUBSTITUTE(F13, "/", "-"))</f>
        <v>VP V2 Output Stage Round</v>
      </c>
      <c r="O13" t="str">
        <f>IF(C13="CIM","VP CIM Input",CONCATENATE("VP ",C13," Input"))</f>
        <v>VP 775pro Input</v>
      </c>
      <c r="P13" t="str">
        <f>O13</f>
        <v>VP 775pro Input</v>
      </c>
      <c r="Q13" t="str">
        <f>P13</f>
        <v>VP 775pro Input</v>
      </c>
    </row>
    <row r="14" spans="1:17" x14ac:dyDescent="0.4">
      <c r="A14" t="str">
        <f>CONCATENATE(C14, ", ", D14, " Stages,", IF(E14="Yes", " Encoder, ", " "), SUBSTITUTE(F14, "/", "-"), " Output")</f>
        <v>775pro, 3 Stages, Round Output</v>
      </c>
      <c r="B14" t="str">
        <f>CONCATENATE(C14,"_",D14,"_",IF(E14="Yes","E_", ""),SUBSTITUTE(SUBSTITUTE(F14,"/","-")," ",""))</f>
        <v>775pro_3_Round</v>
      </c>
      <c r="C14" t="s">
        <v>17</v>
      </c>
      <c r="D14">
        <v>3</v>
      </c>
      <c r="E14" t="s">
        <v>18</v>
      </c>
      <c r="F14" t="s">
        <v>29</v>
      </c>
      <c r="G14" t="str">
        <f>IF(AND(D14 &gt; 0, E14 = "No"), "Include", "Exclude")</f>
        <v>Include</v>
      </c>
      <c r="H14" t="str">
        <f>IF(D14 &gt; 1, "Include", "Exclude")</f>
        <v>Include</v>
      </c>
      <c r="I14" t="str">
        <f>IF(D14 &gt; 2, "Include", "Exclude")</f>
        <v>Include</v>
      </c>
      <c r="J14" t="str">
        <f>IF(E14 = "Yes", "Include", "Exclude")</f>
        <v>Exclude</v>
      </c>
      <c r="K14" t="str">
        <f>IF(OR(C14 = "CIM", C14 = "MiniCIM"), "Include", "Exclude")</f>
        <v>Exclude</v>
      </c>
      <c r="L14" t="str">
        <f>IF(OR(C14 = "Dual 775pro", C14 = "Dual Redline", C14 = "Dual BAG"), "Include", "Exclude")</f>
        <v>Exclude</v>
      </c>
      <c r="M14" t="str">
        <f>IF(OR(C14 = "775pro", C14 = "Redline", C14 = "BAG"), "Include", "Exclude")</f>
        <v>Include</v>
      </c>
      <c r="N14" t="str">
        <f>CONCATENATE("VP V2 Output Stage ", SUBSTITUTE(F14, "/", "-"))</f>
        <v>VP V2 Output Stage Round</v>
      </c>
      <c r="O14" t="str">
        <f>IF(C14="CIM","VP CIM Input",CONCATENATE("VP ",C14," Input"))</f>
        <v>VP 775pro Input</v>
      </c>
      <c r="P14" t="str">
        <f>O14</f>
        <v>VP 775pro Input</v>
      </c>
      <c r="Q14" t="str">
        <f>P14</f>
        <v>VP 775pro Input</v>
      </c>
    </row>
    <row r="15" spans="1:17" x14ac:dyDescent="0.4">
      <c r="A15" t="str">
        <f>CONCATENATE(C15, ", ", D15, " Stages,", IF(E15="Yes", " Encoder, ", " "), SUBSTITUTE(F15, "/", "-"), " Output")</f>
        <v>775pro, 3 Stages, Encoder, Round Output</v>
      </c>
      <c r="B15" t="str">
        <f>CONCATENATE(C15,"_",D15,"_",IF(E15="Yes","E_", ""),SUBSTITUTE(SUBSTITUTE(F15,"/","-")," ",""))</f>
        <v>775pro_3_E_Round</v>
      </c>
      <c r="C15" t="s">
        <v>17</v>
      </c>
      <c r="D15">
        <v>3</v>
      </c>
      <c r="E15" t="s">
        <v>22</v>
      </c>
      <c r="F15" t="s">
        <v>29</v>
      </c>
      <c r="G15" t="str">
        <f>IF(AND(D15 &gt; 0, E15 = "No"), "Include", "Exclude")</f>
        <v>Exclude</v>
      </c>
      <c r="H15" t="str">
        <f>IF(D15 &gt; 1, "Include", "Exclude")</f>
        <v>Include</v>
      </c>
      <c r="I15" t="str">
        <f>IF(D15 &gt; 2, "Include", "Exclude")</f>
        <v>Include</v>
      </c>
      <c r="J15" t="str">
        <f>IF(E15 = "Yes", "Include", "Exclude")</f>
        <v>Include</v>
      </c>
      <c r="K15" t="str">
        <f>IF(OR(C15 = "CIM", C15 = "MiniCIM"), "Include", "Exclude")</f>
        <v>Exclude</v>
      </c>
      <c r="L15" t="str">
        <f>IF(OR(C15 = "Dual 775pro", C15 = "Dual Redline", C15 = "Dual BAG"), "Include", "Exclude")</f>
        <v>Exclude</v>
      </c>
      <c r="M15" t="str">
        <f>IF(OR(C15 = "775pro", C15 = "Redline", C15 = "BAG"), "Include", "Exclude")</f>
        <v>Include</v>
      </c>
      <c r="N15" t="str">
        <f>CONCATENATE("VP V2 Output Stage ", SUBSTITUTE(F15, "/", "-"))</f>
        <v>VP V2 Output Stage Round</v>
      </c>
      <c r="O15" t="str">
        <f>IF(C15="CIM","VP CIM Input",CONCATENATE("VP ",C15," Input"))</f>
        <v>VP 775pro Input</v>
      </c>
      <c r="P15" t="str">
        <f>O15</f>
        <v>VP 775pro Input</v>
      </c>
      <c r="Q15" t="str">
        <f>P15</f>
        <v>VP 775pro Input</v>
      </c>
    </row>
    <row r="16" spans="1:17" x14ac:dyDescent="0.4">
      <c r="A16" t="str">
        <f>CONCATENATE(C16, ", ", D16, " Stages,", IF(E16="Yes", " Encoder, ", " "), SUBSTITUTE(F16, "/", "-"), " Output")</f>
        <v>775pro, 0 Stages, 3-8in Hex Output</v>
      </c>
      <c r="B16" t="str">
        <f>CONCATENATE(C16,"_",D16,"_",IF(E16="Yes","E_", ""),SUBSTITUTE(SUBSTITUTE(F16,"/","-")," ",""))</f>
        <v>775pro_0_3-8inHex</v>
      </c>
      <c r="C16" t="s">
        <v>17</v>
      </c>
      <c r="D16">
        <v>0</v>
      </c>
      <c r="E16" t="s">
        <v>18</v>
      </c>
      <c r="F16" t="s">
        <v>20</v>
      </c>
      <c r="G16" t="str">
        <f>IF(AND(D16 &gt; 0, E16 = "No"), "Include", "Exclude")</f>
        <v>Exclude</v>
      </c>
      <c r="H16" t="str">
        <f>IF(D16 &gt; 1, "Include", "Exclude")</f>
        <v>Exclude</v>
      </c>
      <c r="I16" t="str">
        <f>IF(D16 &gt; 2, "Include", "Exclude")</f>
        <v>Exclude</v>
      </c>
      <c r="J16" t="str">
        <f>IF(E16 = "Yes", "Include", "Exclude")</f>
        <v>Exclude</v>
      </c>
      <c r="K16" t="str">
        <f>IF(OR(C16 = "CIM", C16 = "MiniCIM"), "Include", "Exclude")</f>
        <v>Exclude</v>
      </c>
      <c r="L16" t="str">
        <f>IF(OR(C16 = "Dual 775pro", C16 = "Dual Redline", C16 = "Dual BAG"), "Include", "Exclude")</f>
        <v>Exclude</v>
      </c>
      <c r="M16" t="str">
        <f>IF(OR(C16 = "775pro", C16 = "Redline", C16 = "BAG"), "Include", "Exclude")</f>
        <v>Include</v>
      </c>
      <c r="N16" t="str">
        <f>CONCATENATE("VP V2 Output Stage ", SUBSTITUTE(F16, "/", "-"))</f>
        <v>VP V2 Output Stage 3-8in Hex</v>
      </c>
      <c r="O16" t="str">
        <f>IF(C16="CIM","VP CIM Input",CONCATENATE("VP ",C16," Input"))</f>
        <v>VP 775pro Input</v>
      </c>
      <c r="P16" t="str">
        <f>O16</f>
        <v>VP 775pro Input</v>
      </c>
      <c r="Q16" t="str">
        <f>P16</f>
        <v>VP 775pro Input</v>
      </c>
    </row>
    <row r="17" spans="1:17" x14ac:dyDescent="0.4">
      <c r="A17" t="str">
        <f>CONCATENATE(C17, ", ", D17, " Stages,", IF(E17="Yes", " Encoder, ", " "), SUBSTITUTE(F17, "/", "-"), " Output")</f>
        <v>775pro, 1 Stages, 3-8in Hex Output</v>
      </c>
      <c r="B17" t="str">
        <f>CONCATENATE(C17,"_",D17,"_",IF(E17="Yes","E_", ""),SUBSTITUTE(SUBSTITUTE(F17,"/","-")," ",""))</f>
        <v>775pro_1_3-8inHex</v>
      </c>
      <c r="C17" t="s">
        <v>17</v>
      </c>
      <c r="D17">
        <v>1</v>
      </c>
      <c r="E17" t="s">
        <v>18</v>
      </c>
      <c r="F17" t="s">
        <v>20</v>
      </c>
      <c r="G17" t="str">
        <f>IF(AND(D17 &gt; 0, E17 = "No"), "Include", "Exclude")</f>
        <v>Include</v>
      </c>
      <c r="H17" t="str">
        <f>IF(D17 &gt; 1, "Include", "Exclude")</f>
        <v>Exclude</v>
      </c>
      <c r="I17" t="str">
        <f>IF(D17 &gt; 2, "Include", "Exclude")</f>
        <v>Exclude</v>
      </c>
      <c r="J17" t="str">
        <f>IF(E17 = "Yes", "Include", "Exclude")</f>
        <v>Exclude</v>
      </c>
      <c r="K17" t="str">
        <f>IF(OR(C17 = "CIM", C17 = "MiniCIM"), "Include", "Exclude")</f>
        <v>Exclude</v>
      </c>
      <c r="L17" t="str">
        <f>IF(OR(C17 = "Dual 775pro", C17 = "Dual Redline", C17 = "Dual BAG"), "Include", "Exclude")</f>
        <v>Exclude</v>
      </c>
      <c r="M17" t="str">
        <f>IF(OR(C17 = "775pro", C17 = "Redline", C17 = "BAG"), "Include", "Exclude")</f>
        <v>Include</v>
      </c>
      <c r="N17" t="str">
        <f>CONCATENATE("VP V2 Output Stage ", SUBSTITUTE(F17, "/", "-"))</f>
        <v>VP V2 Output Stage 3-8in Hex</v>
      </c>
      <c r="O17" t="str">
        <f>IF(C17="CIM","VP CIM Input",CONCATENATE("VP ",C17," Input"))</f>
        <v>VP 775pro Input</v>
      </c>
      <c r="P17" t="str">
        <f>O17</f>
        <v>VP 775pro Input</v>
      </c>
      <c r="Q17" t="str">
        <f>P17</f>
        <v>VP 775pro Input</v>
      </c>
    </row>
    <row r="18" spans="1:17" x14ac:dyDescent="0.4">
      <c r="A18" t="str">
        <f>CONCATENATE(C18, ", ", D18, " Stages,", IF(E18="Yes", " Encoder, ", " "), SUBSTITUTE(F18, "/", "-"), " Output")</f>
        <v>775pro, 1 Stages, Encoder, 3-8in Hex Output</v>
      </c>
      <c r="B18" t="str">
        <f>CONCATENATE(C18,"_",D18,"_",IF(E18="Yes","E_", ""),SUBSTITUTE(SUBSTITUTE(F18,"/","-")," ",""))</f>
        <v>775pro_1_E_3-8inHex</v>
      </c>
      <c r="C18" t="s">
        <v>17</v>
      </c>
      <c r="D18">
        <v>1</v>
      </c>
      <c r="E18" t="s">
        <v>22</v>
      </c>
      <c r="F18" t="s">
        <v>20</v>
      </c>
      <c r="G18" t="str">
        <f>IF(AND(D18 &gt; 0, E18 = "No"), "Include", "Exclude")</f>
        <v>Exclude</v>
      </c>
      <c r="H18" t="str">
        <f>IF(D18 &gt; 1, "Include", "Exclude")</f>
        <v>Exclude</v>
      </c>
      <c r="I18" t="str">
        <f>IF(D18 &gt; 2, "Include", "Exclude")</f>
        <v>Exclude</v>
      </c>
      <c r="J18" t="str">
        <f>IF(E18 = "Yes", "Include", "Exclude")</f>
        <v>Include</v>
      </c>
      <c r="K18" t="str">
        <f>IF(OR(C18 = "CIM", C18 = "MiniCIM"), "Include", "Exclude")</f>
        <v>Exclude</v>
      </c>
      <c r="L18" t="str">
        <f>IF(OR(C18 = "Dual 775pro", C18 = "Dual Redline", C18 = "Dual BAG"), "Include", "Exclude")</f>
        <v>Exclude</v>
      </c>
      <c r="M18" t="str">
        <f>IF(OR(C18 = "775pro", C18 = "Redline", C18 = "BAG"), "Include", "Exclude")</f>
        <v>Include</v>
      </c>
      <c r="N18" t="str">
        <f>CONCATENATE("VP V2 Output Stage ", SUBSTITUTE(F18, "/", "-"))</f>
        <v>VP V2 Output Stage 3-8in Hex</v>
      </c>
      <c r="O18" t="str">
        <f>IF(C18="CIM","VP CIM Input",CONCATENATE("VP ",C18," Input"))</f>
        <v>VP 775pro Input</v>
      </c>
      <c r="P18" t="str">
        <f>O18</f>
        <v>VP 775pro Input</v>
      </c>
      <c r="Q18" t="str">
        <f>P18</f>
        <v>VP 775pro Input</v>
      </c>
    </row>
    <row r="19" spans="1:17" x14ac:dyDescent="0.4">
      <c r="A19" t="str">
        <f>CONCATENATE(C19, ", ", D19, " Stages,", IF(E19="Yes", " Encoder, ", " "), SUBSTITUTE(F19, "/", "-"), " Output")</f>
        <v>775pro, 2 Stages, 3-8in Hex Output</v>
      </c>
      <c r="B19" t="str">
        <f>CONCATENATE(C19,"_",D19,"_",IF(E19="Yes","E_", ""),SUBSTITUTE(SUBSTITUTE(F19,"/","-")," ",""))</f>
        <v>775pro_2_3-8inHex</v>
      </c>
      <c r="C19" t="s">
        <v>17</v>
      </c>
      <c r="D19">
        <v>2</v>
      </c>
      <c r="E19" t="s">
        <v>18</v>
      </c>
      <c r="F19" t="s">
        <v>20</v>
      </c>
      <c r="G19" t="str">
        <f>IF(AND(D19 &gt; 0, E19 = "No"), "Include", "Exclude")</f>
        <v>Include</v>
      </c>
      <c r="H19" t="str">
        <f>IF(D19 &gt; 1, "Include", "Exclude")</f>
        <v>Include</v>
      </c>
      <c r="I19" t="str">
        <f>IF(D19 &gt; 2, "Include", "Exclude")</f>
        <v>Exclude</v>
      </c>
      <c r="J19" t="str">
        <f>IF(E19 = "Yes", "Include", "Exclude")</f>
        <v>Exclude</v>
      </c>
      <c r="K19" t="str">
        <f>IF(OR(C19 = "CIM", C19 = "MiniCIM"), "Include", "Exclude")</f>
        <v>Exclude</v>
      </c>
      <c r="L19" t="str">
        <f>IF(OR(C19 = "Dual 775pro", C19 = "Dual Redline", C19 = "Dual BAG"), "Include", "Exclude")</f>
        <v>Exclude</v>
      </c>
      <c r="M19" t="str">
        <f>IF(OR(C19 = "775pro", C19 = "Redline", C19 = "BAG"), "Include", "Exclude")</f>
        <v>Include</v>
      </c>
      <c r="N19" t="str">
        <f>CONCATENATE("VP V2 Output Stage ", SUBSTITUTE(F19, "/", "-"))</f>
        <v>VP V2 Output Stage 3-8in Hex</v>
      </c>
      <c r="O19" t="str">
        <f>IF(C19="CIM","VP CIM Input",CONCATENATE("VP ",C19," Input"))</f>
        <v>VP 775pro Input</v>
      </c>
      <c r="P19" t="str">
        <f>O19</f>
        <v>VP 775pro Input</v>
      </c>
      <c r="Q19" t="str">
        <f>P19</f>
        <v>VP 775pro Input</v>
      </c>
    </row>
    <row r="20" spans="1:17" x14ac:dyDescent="0.4">
      <c r="A20" t="str">
        <f>CONCATENATE(C20, ", ", D20, " Stages,", IF(E20="Yes", " Encoder, ", " "), SUBSTITUTE(F20, "/", "-"), " Output")</f>
        <v>775pro, 2 Stages, Encoder, 3-8in Hex Output</v>
      </c>
      <c r="B20" t="str">
        <f>CONCATENATE(C20,"_",D20,"_",IF(E20="Yes","E_", ""),SUBSTITUTE(SUBSTITUTE(F20,"/","-")," ",""))</f>
        <v>775pro_2_E_3-8inHex</v>
      </c>
      <c r="C20" t="s">
        <v>17</v>
      </c>
      <c r="D20">
        <v>2</v>
      </c>
      <c r="E20" t="s">
        <v>22</v>
      </c>
      <c r="F20" t="s">
        <v>20</v>
      </c>
      <c r="G20" t="str">
        <f>IF(AND(D20 &gt; 0, E20 = "No"), "Include", "Exclude")</f>
        <v>Exclude</v>
      </c>
      <c r="H20" t="str">
        <f>IF(D20 &gt; 1, "Include", "Exclude")</f>
        <v>Include</v>
      </c>
      <c r="I20" t="str">
        <f>IF(D20 &gt; 2, "Include", "Exclude")</f>
        <v>Exclude</v>
      </c>
      <c r="J20" t="str">
        <f>IF(E20 = "Yes", "Include", "Exclude")</f>
        <v>Include</v>
      </c>
      <c r="K20" t="str">
        <f>IF(OR(C20 = "CIM", C20 = "MiniCIM"), "Include", "Exclude")</f>
        <v>Exclude</v>
      </c>
      <c r="L20" t="str">
        <f>IF(OR(C20 = "Dual 775pro", C20 = "Dual Redline", C20 = "Dual BAG"), "Include", "Exclude")</f>
        <v>Exclude</v>
      </c>
      <c r="M20" t="str">
        <f>IF(OR(C20 = "775pro", C20 = "Redline", C20 = "BAG"), "Include", "Exclude")</f>
        <v>Include</v>
      </c>
      <c r="N20" t="str">
        <f>CONCATENATE("VP V2 Output Stage ", SUBSTITUTE(F20, "/", "-"))</f>
        <v>VP V2 Output Stage 3-8in Hex</v>
      </c>
      <c r="O20" t="str">
        <f>IF(C20="CIM","VP CIM Input",CONCATENATE("VP ",C20," Input"))</f>
        <v>VP 775pro Input</v>
      </c>
      <c r="P20" t="str">
        <f>O20</f>
        <v>VP 775pro Input</v>
      </c>
      <c r="Q20" t="str">
        <f>P20</f>
        <v>VP 775pro Input</v>
      </c>
    </row>
    <row r="21" spans="1:17" x14ac:dyDescent="0.4">
      <c r="A21" t="str">
        <f>CONCATENATE(C21, ", ", D21, " Stages,", IF(E21="Yes", " Encoder, ", " "), SUBSTITUTE(F21, "/", "-"), " Output")</f>
        <v>775pro, 3 Stages, 3-8in Hex Output</v>
      </c>
      <c r="B21" t="str">
        <f>CONCATENATE(C21,"_",D21,"_",IF(E21="Yes","E_", ""),SUBSTITUTE(SUBSTITUTE(F21,"/","-")," ",""))</f>
        <v>775pro_3_3-8inHex</v>
      </c>
      <c r="C21" t="s">
        <v>17</v>
      </c>
      <c r="D21">
        <v>3</v>
      </c>
      <c r="E21" t="s">
        <v>18</v>
      </c>
      <c r="F21" t="s">
        <v>20</v>
      </c>
      <c r="G21" t="str">
        <f>IF(AND(D21 &gt; 0, E21 = "No"), "Include", "Exclude")</f>
        <v>Include</v>
      </c>
      <c r="H21" t="str">
        <f>IF(D21 &gt; 1, "Include", "Exclude")</f>
        <v>Include</v>
      </c>
      <c r="I21" t="str">
        <f>IF(D21 &gt; 2, "Include", "Exclude")</f>
        <v>Include</v>
      </c>
      <c r="J21" t="str">
        <f>IF(E21 = "Yes", "Include", "Exclude")</f>
        <v>Exclude</v>
      </c>
      <c r="K21" t="str">
        <f>IF(OR(C21 = "CIM", C21 = "MiniCIM"), "Include", "Exclude")</f>
        <v>Exclude</v>
      </c>
      <c r="L21" t="str">
        <f>IF(OR(C21 = "Dual 775pro", C21 = "Dual Redline", C21 = "Dual BAG"), "Include", "Exclude")</f>
        <v>Exclude</v>
      </c>
      <c r="M21" t="str">
        <f>IF(OR(C21 = "775pro", C21 = "Redline", C21 = "BAG"), "Include", "Exclude")</f>
        <v>Include</v>
      </c>
      <c r="N21" t="str">
        <f>CONCATENATE("VP V2 Output Stage ", SUBSTITUTE(F21, "/", "-"))</f>
        <v>VP V2 Output Stage 3-8in Hex</v>
      </c>
      <c r="O21" t="str">
        <f>IF(C21="CIM","VP CIM Input",CONCATENATE("VP ",C21," Input"))</f>
        <v>VP 775pro Input</v>
      </c>
      <c r="P21" t="str">
        <f>O21</f>
        <v>VP 775pro Input</v>
      </c>
      <c r="Q21" t="str">
        <f>P21</f>
        <v>VP 775pro Input</v>
      </c>
    </row>
    <row r="22" spans="1:17" x14ac:dyDescent="0.4">
      <c r="A22" t="str">
        <f>CONCATENATE(C22, ", ", D22, " Stages,", IF(E22="Yes", " Encoder, ", " "), SUBSTITUTE(F22, "/", "-"), " Output")</f>
        <v>775pro, 3 Stages, Encoder, 3-8in Hex Output</v>
      </c>
      <c r="B22" t="str">
        <f>CONCATENATE(C22,"_",D22,"_",IF(E22="Yes","E_", ""),SUBSTITUTE(SUBSTITUTE(F22,"/","-")," ",""))</f>
        <v>775pro_3_E_3-8inHex</v>
      </c>
      <c r="C22" t="s">
        <v>17</v>
      </c>
      <c r="D22">
        <v>3</v>
      </c>
      <c r="E22" t="s">
        <v>22</v>
      </c>
      <c r="F22" t="s">
        <v>20</v>
      </c>
      <c r="G22" t="str">
        <f>IF(AND(D22 &gt; 0, E22 = "No"), "Include", "Exclude")</f>
        <v>Exclude</v>
      </c>
      <c r="H22" t="str">
        <f>IF(D22 &gt; 1, "Include", "Exclude")</f>
        <v>Include</v>
      </c>
      <c r="I22" t="str">
        <f>IF(D22 &gt; 2, "Include", "Exclude")</f>
        <v>Include</v>
      </c>
      <c r="J22" t="str">
        <f>IF(E22 = "Yes", "Include", "Exclude")</f>
        <v>Include</v>
      </c>
      <c r="K22" t="str">
        <f>IF(OR(C22 = "CIM", C22 = "MiniCIM"), "Include", "Exclude")</f>
        <v>Exclude</v>
      </c>
      <c r="L22" t="str">
        <f>IF(OR(C22 = "Dual 775pro", C22 = "Dual Redline", C22 = "Dual BAG"), "Include", "Exclude")</f>
        <v>Exclude</v>
      </c>
      <c r="M22" t="str">
        <f>IF(OR(C22 = "775pro", C22 = "Redline", C22 = "BAG"), "Include", "Exclude")</f>
        <v>Include</v>
      </c>
      <c r="N22" t="str">
        <f>CONCATENATE("VP V2 Output Stage ", SUBSTITUTE(F22, "/", "-"))</f>
        <v>VP V2 Output Stage 3-8in Hex</v>
      </c>
      <c r="O22" t="str">
        <f>IF(C22="CIM","VP CIM Input",CONCATENATE("VP ",C22," Input"))</f>
        <v>VP 775pro Input</v>
      </c>
      <c r="P22" t="str">
        <f>O22</f>
        <v>VP 775pro Input</v>
      </c>
      <c r="Q22" t="str">
        <f>P22</f>
        <v>VP 775pro Input</v>
      </c>
    </row>
    <row r="23" spans="1:17" x14ac:dyDescent="0.4">
      <c r="A23" t="str">
        <f>CONCATENATE(C23, ", ", D23, " Stages,", IF(E23="Yes", " Encoder, ", " "), SUBSTITUTE(F23, "/", "-"), " Output")</f>
        <v>775pro, 0 Stages, CIM Output</v>
      </c>
      <c r="B23" t="str">
        <f>CONCATENATE(C23,"_",D23,"_",IF(E23="Yes","E_", ""),SUBSTITUTE(SUBSTITUTE(F23,"/","-")," ",""))</f>
        <v>775pro_0_CIM</v>
      </c>
      <c r="C23" t="s">
        <v>17</v>
      </c>
      <c r="D23">
        <v>0</v>
      </c>
      <c r="E23" t="s">
        <v>18</v>
      </c>
      <c r="F23" t="s">
        <v>21</v>
      </c>
      <c r="G23" t="str">
        <f>IF(AND(D23 &gt; 0, E23 = "No"), "Include", "Exclude")</f>
        <v>Exclude</v>
      </c>
      <c r="H23" t="str">
        <f>IF(D23 &gt; 1, "Include", "Exclude")</f>
        <v>Exclude</v>
      </c>
      <c r="I23" t="str">
        <f>IF(D23 &gt; 2, "Include", "Exclude")</f>
        <v>Exclude</v>
      </c>
      <c r="J23" t="str">
        <f>IF(E23 = "Yes", "Include", "Exclude")</f>
        <v>Exclude</v>
      </c>
      <c r="K23" t="str">
        <f>IF(OR(C23 = "CIM", C23 = "MiniCIM"), "Include", "Exclude")</f>
        <v>Exclude</v>
      </c>
      <c r="L23" t="str">
        <f>IF(OR(C23 = "Dual 775pro", C23 = "Dual Redline", C23 = "Dual BAG"), "Include", "Exclude")</f>
        <v>Exclude</v>
      </c>
      <c r="M23" t="str">
        <f>IF(OR(C23 = "775pro", C23 = "Redline", C23 = "BAG"), "Include", "Exclude")</f>
        <v>Include</v>
      </c>
      <c r="N23" t="str">
        <f>CONCATENATE("VP V2 Output Stage ", SUBSTITUTE(F23, "/", "-"))</f>
        <v>VP V2 Output Stage CIM</v>
      </c>
      <c r="O23" t="str">
        <f>IF(C23="CIM","VP CIM Input",CONCATENATE("VP ",C23," Input"))</f>
        <v>VP 775pro Input</v>
      </c>
      <c r="P23" t="str">
        <f>O23</f>
        <v>VP 775pro Input</v>
      </c>
      <c r="Q23" t="str">
        <f>P23</f>
        <v>VP 775pro Input</v>
      </c>
    </row>
    <row r="24" spans="1:17" x14ac:dyDescent="0.4">
      <c r="A24" t="str">
        <f>CONCATENATE(C24, ", ", D24, " Stages,", IF(E24="Yes", " Encoder, ", " "), SUBSTITUTE(F24, "/", "-"), " Output")</f>
        <v>775pro, 1 Stages, CIM Output</v>
      </c>
      <c r="B24" t="str">
        <f>CONCATENATE(C24,"_",D24,"_",IF(E24="Yes","E_", ""),SUBSTITUTE(SUBSTITUTE(F24,"/","-")," ",""))</f>
        <v>775pro_1_CIM</v>
      </c>
      <c r="C24" t="s">
        <v>17</v>
      </c>
      <c r="D24">
        <v>1</v>
      </c>
      <c r="E24" t="s">
        <v>18</v>
      </c>
      <c r="F24" t="s">
        <v>21</v>
      </c>
      <c r="G24" t="str">
        <f>IF(AND(D24 &gt; 0, E24 = "No"), "Include", "Exclude")</f>
        <v>Include</v>
      </c>
      <c r="H24" t="str">
        <f>IF(D24 &gt; 1, "Include", "Exclude")</f>
        <v>Exclude</v>
      </c>
      <c r="I24" t="str">
        <f>IF(D24 &gt; 2, "Include", "Exclude")</f>
        <v>Exclude</v>
      </c>
      <c r="J24" t="str">
        <f>IF(E24 = "Yes", "Include", "Exclude")</f>
        <v>Exclude</v>
      </c>
      <c r="K24" t="str">
        <f>IF(OR(C24 = "CIM", C24 = "MiniCIM"), "Include", "Exclude")</f>
        <v>Exclude</v>
      </c>
      <c r="L24" t="str">
        <f>IF(OR(C24 = "Dual 775pro", C24 = "Dual Redline", C24 = "Dual BAG"), "Include", "Exclude")</f>
        <v>Exclude</v>
      </c>
      <c r="M24" t="str">
        <f>IF(OR(C24 = "775pro", C24 = "Redline", C24 = "BAG"), "Include", "Exclude")</f>
        <v>Include</v>
      </c>
      <c r="N24" t="str">
        <f>CONCATENATE("VP V2 Output Stage ", SUBSTITUTE(F24, "/", "-"))</f>
        <v>VP V2 Output Stage CIM</v>
      </c>
      <c r="O24" t="str">
        <f>IF(C24="CIM","VP CIM Input",CONCATENATE("VP ",C24," Input"))</f>
        <v>VP 775pro Input</v>
      </c>
      <c r="P24" t="str">
        <f>O24</f>
        <v>VP 775pro Input</v>
      </c>
      <c r="Q24" t="str">
        <f>P24</f>
        <v>VP 775pro Input</v>
      </c>
    </row>
    <row r="25" spans="1:17" x14ac:dyDescent="0.4">
      <c r="A25" t="str">
        <f>CONCATENATE(C25, ", ", D25, " Stages,", IF(E25="Yes", " Encoder, ", " "), SUBSTITUTE(F25, "/", "-"), " Output")</f>
        <v>775pro, 1 Stages, Encoder, CIM Output</v>
      </c>
      <c r="B25" t="str">
        <f>CONCATENATE(C25,"_",D25,"_",IF(E25="Yes","E_", ""),SUBSTITUTE(SUBSTITUTE(F25,"/","-")," ",""))</f>
        <v>775pro_1_E_CIM</v>
      </c>
      <c r="C25" t="s">
        <v>17</v>
      </c>
      <c r="D25">
        <v>1</v>
      </c>
      <c r="E25" t="s">
        <v>22</v>
      </c>
      <c r="F25" t="s">
        <v>21</v>
      </c>
      <c r="G25" t="str">
        <f>IF(AND(D25 &gt; 0, E25 = "No"), "Include", "Exclude")</f>
        <v>Exclude</v>
      </c>
      <c r="H25" t="str">
        <f>IF(D25 &gt; 1, "Include", "Exclude")</f>
        <v>Exclude</v>
      </c>
      <c r="I25" t="str">
        <f>IF(D25 &gt; 2, "Include", "Exclude")</f>
        <v>Exclude</v>
      </c>
      <c r="J25" t="str">
        <f>IF(E25 = "Yes", "Include", "Exclude")</f>
        <v>Include</v>
      </c>
      <c r="K25" t="str">
        <f>IF(OR(C25 = "CIM", C25 = "MiniCIM"), "Include", "Exclude")</f>
        <v>Exclude</v>
      </c>
      <c r="L25" t="str">
        <f>IF(OR(C25 = "Dual 775pro", C25 = "Dual Redline", C25 = "Dual BAG"), "Include", "Exclude")</f>
        <v>Exclude</v>
      </c>
      <c r="M25" t="str">
        <f>IF(OR(C25 = "775pro", C25 = "Redline", C25 = "BAG"), "Include", "Exclude")</f>
        <v>Include</v>
      </c>
      <c r="N25" t="str">
        <f>CONCATENATE("VP V2 Output Stage ", SUBSTITUTE(F25, "/", "-"))</f>
        <v>VP V2 Output Stage CIM</v>
      </c>
      <c r="O25" t="str">
        <f>IF(C25="CIM","VP CIM Input",CONCATENATE("VP ",C25," Input"))</f>
        <v>VP 775pro Input</v>
      </c>
      <c r="P25" t="str">
        <f>O25</f>
        <v>VP 775pro Input</v>
      </c>
      <c r="Q25" t="str">
        <f>P25</f>
        <v>VP 775pro Input</v>
      </c>
    </row>
    <row r="26" spans="1:17" x14ac:dyDescent="0.4">
      <c r="A26" t="str">
        <f>CONCATENATE(C26, ", ", D26, " Stages,", IF(E26="Yes", " Encoder, ", " "), SUBSTITUTE(F26, "/", "-"), " Output")</f>
        <v>775pro, 2 Stages, CIM Output</v>
      </c>
      <c r="B26" t="str">
        <f>CONCATENATE(C26,"_",D26,"_",IF(E26="Yes","E_", ""),SUBSTITUTE(SUBSTITUTE(F26,"/","-")," ",""))</f>
        <v>775pro_2_CIM</v>
      </c>
      <c r="C26" t="s">
        <v>17</v>
      </c>
      <c r="D26">
        <v>2</v>
      </c>
      <c r="E26" t="s">
        <v>18</v>
      </c>
      <c r="F26" t="s">
        <v>21</v>
      </c>
      <c r="G26" t="str">
        <f>IF(AND(D26 &gt; 0, E26 = "No"), "Include", "Exclude")</f>
        <v>Include</v>
      </c>
      <c r="H26" t="str">
        <f>IF(D26 &gt; 1, "Include", "Exclude")</f>
        <v>Include</v>
      </c>
      <c r="I26" t="str">
        <f>IF(D26 &gt; 2, "Include", "Exclude")</f>
        <v>Exclude</v>
      </c>
      <c r="J26" t="str">
        <f>IF(E26 = "Yes", "Include", "Exclude")</f>
        <v>Exclude</v>
      </c>
      <c r="K26" t="str">
        <f>IF(OR(C26 = "CIM", C26 = "MiniCIM"), "Include", "Exclude")</f>
        <v>Exclude</v>
      </c>
      <c r="L26" t="str">
        <f>IF(OR(C26 = "Dual 775pro", C26 = "Dual Redline", C26 = "Dual BAG"), "Include", "Exclude")</f>
        <v>Exclude</v>
      </c>
      <c r="M26" t="str">
        <f>IF(OR(C26 = "775pro", C26 = "Redline", C26 = "BAG"), "Include", "Exclude")</f>
        <v>Include</v>
      </c>
      <c r="N26" t="str">
        <f>CONCATENATE("VP V2 Output Stage ", SUBSTITUTE(F26, "/", "-"))</f>
        <v>VP V2 Output Stage CIM</v>
      </c>
      <c r="O26" t="str">
        <f>IF(C26="CIM","VP CIM Input",CONCATENATE("VP ",C26," Input"))</f>
        <v>VP 775pro Input</v>
      </c>
      <c r="P26" t="str">
        <f>O26</f>
        <v>VP 775pro Input</v>
      </c>
      <c r="Q26" t="str">
        <f>P26</f>
        <v>VP 775pro Input</v>
      </c>
    </row>
    <row r="27" spans="1:17" x14ac:dyDescent="0.4">
      <c r="A27" t="str">
        <f>CONCATENATE(C27, ", ", D27, " Stages,", IF(E27="Yes", " Encoder, ", " "), SUBSTITUTE(F27, "/", "-"), " Output")</f>
        <v>775pro, 2 Stages, Encoder, CIM Output</v>
      </c>
      <c r="B27" t="str">
        <f>CONCATENATE(C27,"_",D27,"_",IF(E27="Yes","E_", ""),SUBSTITUTE(SUBSTITUTE(F27,"/","-")," ",""))</f>
        <v>775pro_2_E_CIM</v>
      </c>
      <c r="C27" t="s">
        <v>17</v>
      </c>
      <c r="D27">
        <v>2</v>
      </c>
      <c r="E27" t="s">
        <v>22</v>
      </c>
      <c r="F27" t="s">
        <v>21</v>
      </c>
      <c r="G27" t="str">
        <f>IF(AND(D27 &gt; 0, E27 = "No"), "Include", "Exclude")</f>
        <v>Exclude</v>
      </c>
      <c r="H27" t="str">
        <f>IF(D27 &gt; 1, "Include", "Exclude")</f>
        <v>Include</v>
      </c>
      <c r="I27" t="str">
        <f>IF(D27 &gt; 2, "Include", "Exclude")</f>
        <v>Exclude</v>
      </c>
      <c r="J27" t="str">
        <f>IF(E27 = "Yes", "Include", "Exclude")</f>
        <v>Include</v>
      </c>
      <c r="K27" t="str">
        <f>IF(OR(C27 = "CIM", C27 = "MiniCIM"), "Include", "Exclude")</f>
        <v>Exclude</v>
      </c>
      <c r="L27" t="str">
        <f>IF(OR(C27 = "Dual 775pro", C27 = "Dual Redline", C27 = "Dual BAG"), "Include", "Exclude")</f>
        <v>Exclude</v>
      </c>
      <c r="M27" t="str">
        <f>IF(OR(C27 = "775pro", C27 = "Redline", C27 = "BAG"), "Include", "Exclude")</f>
        <v>Include</v>
      </c>
      <c r="N27" t="str">
        <f>CONCATENATE("VP V2 Output Stage ", SUBSTITUTE(F27, "/", "-"))</f>
        <v>VP V2 Output Stage CIM</v>
      </c>
      <c r="O27" t="str">
        <f>IF(C27="CIM","VP CIM Input",CONCATENATE("VP ",C27," Input"))</f>
        <v>VP 775pro Input</v>
      </c>
      <c r="P27" t="str">
        <f>O27</f>
        <v>VP 775pro Input</v>
      </c>
      <c r="Q27" t="str">
        <f>P27</f>
        <v>VP 775pro Input</v>
      </c>
    </row>
    <row r="28" spans="1:17" x14ac:dyDescent="0.4">
      <c r="A28" t="str">
        <f>CONCATENATE(C28, ", ", D28, " Stages,", IF(E28="Yes", " Encoder, ", " "), SUBSTITUTE(F28, "/", "-"), " Output")</f>
        <v>775pro, 3 Stages, CIM Output</v>
      </c>
      <c r="B28" t="str">
        <f>CONCATENATE(C28,"_",D28,"_",IF(E28="Yes","E_", ""),SUBSTITUTE(SUBSTITUTE(F28,"/","-")," ",""))</f>
        <v>775pro_3_CIM</v>
      </c>
      <c r="C28" t="s">
        <v>17</v>
      </c>
      <c r="D28">
        <v>3</v>
      </c>
      <c r="E28" t="s">
        <v>18</v>
      </c>
      <c r="F28" t="s">
        <v>21</v>
      </c>
      <c r="G28" t="str">
        <f>IF(AND(D28 &gt; 0, E28 = "No"), "Include", "Exclude")</f>
        <v>Include</v>
      </c>
      <c r="H28" t="str">
        <f>IF(D28 &gt; 1, "Include", "Exclude")</f>
        <v>Include</v>
      </c>
      <c r="I28" t="str">
        <f>IF(D28 &gt; 2, "Include", "Exclude")</f>
        <v>Include</v>
      </c>
      <c r="J28" t="str">
        <f>IF(E28 = "Yes", "Include", "Exclude")</f>
        <v>Exclude</v>
      </c>
      <c r="K28" t="str">
        <f>IF(OR(C28 = "CIM", C28 = "MiniCIM"), "Include", "Exclude")</f>
        <v>Exclude</v>
      </c>
      <c r="L28" t="str">
        <f>IF(OR(C28 = "Dual 775pro", C28 = "Dual Redline", C28 = "Dual BAG"), "Include", "Exclude")</f>
        <v>Exclude</v>
      </c>
      <c r="M28" t="str">
        <f>IF(OR(C28 = "775pro", C28 = "Redline", C28 = "BAG"), "Include", "Exclude")</f>
        <v>Include</v>
      </c>
      <c r="N28" t="str">
        <f>CONCATENATE("VP V2 Output Stage ", SUBSTITUTE(F28, "/", "-"))</f>
        <v>VP V2 Output Stage CIM</v>
      </c>
      <c r="O28" t="str">
        <f>IF(C28="CIM","VP CIM Input",CONCATENATE("VP ",C28," Input"))</f>
        <v>VP 775pro Input</v>
      </c>
      <c r="P28" t="str">
        <f>O28</f>
        <v>VP 775pro Input</v>
      </c>
      <c r="Q28" t="str">
        <f>P28</f>
        <v>VP 775pro Input</v>
      </c>
    </row>
    <row r="29" spans="1:17" x14ac:dyDescent="0.4">
      <c r="A29" t="str">
        <f>CONCATENATE(C29, ", ", D29, " Stages,", IF(E29="Yes", " Encoder, ", " "), SUBSTITUTE(F29, "/", "-"), " Output")</f>
        <v>775pro, 3 Stages, Encoder, CIM Output</v>
      </c>
      <c r="B29" t="str">
        <f>CONCATENATE(C29,"_",D29,"_",IF(E29="Yes","E_", ""),SUBSTITUTE(SUBSTITUTE(F29,"/","-")," ",""))</f>
        <v>775pro_3_E_CIM</v>
      </c>
      <c r="C29" t="s">
        <v>17</v>
      </c>
      <c r="D29">
        <v>3</v>
      </c>
      <c r="E29" t="s">
        <v>22</v>
      </c>
      <c r="F29" t="s">
        <v>21</v>
      </c>
      <c r="G29" t="str">
        <f>IF(AND(D29 &gt; 0, E29 = "No"), "Include", "Exclude")</f>
        <v>Exclude</v>
      </c>
      <c r="H29" t="str">
        <f>IF(D29 &gt; 1, "Include", "Exclude")</f>
        <v>Include</v>
      </c>
      <c r="I29" t="str">
        <f>IF(D29 &gt; 2, "Include", "Exclude")</f>
        <v>Include</v>
      </c>
      <c r="J29" t="str">
        <f>IF(E29 = "Yes", "Include", "Exclude")</f>
        <v>Include</v>
      </c>
      <c r="K29" t="str">
        <f>IF(OR(C29 = "CIM", C29 = "MiniCIM"), "Include", "Exclude")</f>
        <v>Exclude</v>
      </c>
      <c r="L29" t="str">
        <f>IF(OR(C29 = "Dual 775pro", C29 = "Dual Redline", C29 = "Dual BAG"), "Include", "Exclude")</f>
        <v>Exclude</v>
      </c>
      <c r="M29" t="str">
        <f>IF(OR(C29 = "775pro", C29 = "Redline", C29 = "BAG"), "Include", "Exclude")</f>
        <v>Include</v>
      </c>
      <c r="N29" t="str">
        <f>CONCATENATE("VP V2 Output Stage ", SUBSTITUTE(F29, "/", "-"))</f>
        <v>VP V2 Output Stage CIM</v>
      </c>
      <c r="O29" t="str">
        <f>IF(C29="CIM","VP CIM Input",CONCATENATE("VP ",C29," Input"))</f>
        <v>VP 775pro Input</v>
      </c>
      <c r="P29" t="str">
        <f>O29</f>
        <v>VP 775pro Input</v>
      </c>
      <c r="Q29" t="str">
        <f>P29</f>
        <v>VP 775pro Input</v>
      </c>
    </row>
    <row r="30" spans="1:17" x14ac:dyDescent="0.4">
      <c r="A30" t="str">
        <f>CONCATENATE(C30, ", ", D30, " Stages,", IF(E30="Yes", " Encoder, ", " "), SUBSTITUTE(F30, "/", "-"), " Output")</f>
        <v>BAG, 0 Stages, 1-2in Hex Output</v>
      </c>
      <c r="B30" t="str">
        <f>CONCATENATE(C30,"_",D30,"_",IF(E30="Yes","E_", ""),SUBSTITUTE(SUBSTITUTE(F30,"/","-")," ",""))</f>
        <v>BAG_0_1-2inHex</v>
      </c>
      <c r="C30" t="s">
        <v>24</v>
      </c>
      <c r="D30">
        <v>0</v>
      </c>
      <c r="E30" t="s">
        <v>18</v>
      </c>
      <c r="F30" t="s">
        <v>19</v>
      </c>
      <c r="G30" t="str">
        <f>IF(AND(D30 &gt; 0, E30 = "No"), "Include", "Exclude")</f>
        <v>Exclude</v>
      </c>
      <c r="H30" t="str">
        <f>IF(D30 &gt; 1, "Include", "Exclude")</f>
        <v>Exclude</v>
      </c>
      <c r="I30" t="str">
        <f>IF(D30 &gt; 2, "Include", "Exclude")</f>
        <v>Exclude</v>
      </c>
      <c r="J30" t="str">
        <f>IF(E30 = "Yes", "Include", "Exclude")</f>
        <v>Exclude</v>
      </c>
      <c r="K30" t="str">
        <f>IF(OR(C30 = "CIM", C30 = "MiniCIM"), "Include", "Exclude")</f>
        <v>Exclude</v>
      </c>
      <c r="L30" t="str">
        <f>IF(OR(C30 = "Dual 775pro", C30 = "Dual Redline", C30 = "Dual BAG"), "Include", "Exclude")</f>
        <v>Exclude</v>
      </c>
      <c r="M30" t="str">
        <f>IF(OR(C30 = "775pro", C30 = "Redline", C30 = "BAG"), "Include", "Exclude")</f>
        <v>Include</v>
      </c>
      <c r="N30" t="str">
        <f>CONCATENATE("VP V2 Output Stage ", SUBSTITUTE(F30, "/", "-"))</f>
        <v>VP V2 Output Stage 1-2in Hex</v>
      </c>
      <c r="O30" t="str">
        <f>IF(C30="CIM","VP CIM Input",CONCATENATE("VP ",C30," Input"))</f>
        <v>VP BAG Input</v>
      </c>
      <c r="P30" t="str">
        <f>O30</f>
        <v>VP BAG Input</v>
      </c>
      <c r="Q30" t="str">
        <f>P30</f>
        <v>VP BAG Input</v>
      </c>
    </row>
    <row r="31" spans="1:17" x14ac:dyDescent="0.4">
      <c r="A31" t="str">
        <f>CONCATENATE(C31, ", ", D31, " Stages,", IF(E31="Yes", " Encoder, ", " "), SUBSTITUTE(F31, "/", "-"), " Output")</f>
        <v>BAG, 1 Stages, 1-2in Hex Output</v>
      </c>
      <c r="B31" t="str">
        <f>CONCATENATE(C31,"_",D31,"_",IF(E31="Yes","E_", ""),SUBSTITUTE(SUBSTITUTE(F31,"/","-")," ",""))</f>
        <v>BAG_1_1-2inHex</v>
      </c>
      <c r="C31" t="s">
        <v>24</v>
      </c>
      <c r="D31">
        <v>1</v>
      </c>
      <c r="E31" t="s">
        <v>18</v>
      </c>
      <c r="F31" t="s">
        <v>19</v>
      </c>
      <c r="G31" t="str">
        <f>IF(AND(D31 &gt; 0, E31 = "No"), "Include", "Exclude")</f>
        <v>Include</v>
      </c>
      <c r="H31" t="str">
        <f>IF(D31 &gt; 1, "Include", "Exclude")</f>
        <v>Exclude</v>
      </c>
      <c r="I31" t="str">
        <f>IF(D31 &gt; 2, "Include", "Exclude")</f>
        <v>Exclude</v>
      </c>
      <c r="J31" t="str">
        <f>IF(E31 = "Yes", "Include", "Exclude")</f>
        <v>Exclude</v>
      </c>
      <c r="K31" t="str">
        <f>IF(OR(C31 = "CIM", C31 = "MiniCIM"), "Include", "Exclude")</f>
        <v>Exclude</v>
      </c>
      <c r="L31" t="str">
        <f>IF(OR(C31 = "Dual 775pro", C31 = "Dual Redline", C31 = "Dual BAG"), "Include", "Exclude")</f>
        <v>Exclude</v>
      </c>
      <c r="M31" t="str">
        <f>IF(OR(C31 = "775pro", C31 = "Redline", C31 = "BAG"), "Include", "Exclude")</f>
        <v>Include</v>
      </c>
      <c r="N31" t="str">
        <f>CONCATENATE("VP V2 Output Stage ", SUBSTITUTE(F31, "/", "-"))</f>
        <v>VP V2 Output Stage 1-2in Hex</v>
      </c>
      <c r="O31" t="str">
        <f>IF(C31="CIM","VP CIM Input",CONCATENATE("VP ",C31," Input"))</f>
        <v>VP BAG Input</v>
      </c>
      <c r="P31" t="str">
        <f>O31</f>
        <v>VP BAG Input</v>
      </c>
      <c r="Q31" t="str">
        <f>P31</f>
        <v>VP BAG Input</v>
      </c>
    </row>
    <row r="32" spans="1:17" x14ac:dyDescent="0.4">
      <c r="A32" t="str">
        <f>CONCATENATE(C32, ", ", D32, " Stages,", IF(E32="Yes", " Encoder, ", " "), SUBSTITUTE(F32, "/", "-"), " Output")</f>
        <v>BAG, 1 Stages, Encoder, 1-2in Hex Output</v>
      </c>
      <c r="B32" t="str">
        <f>CONCATENATE(C32,"_",D32,"_",IF(E32="Yes","E_", ""),SUBSTITUTE(SUBSTITUTE(F32,"/","-")," ",""))</f>
        <v>BAG_1_E_1-2inHex</v>
      </c>
      <c r="C32" t="s">
        <v>24</v>
      </c>
      <c r="D32">
        <v>1</v>
      </c>
      <c r="E32" t="s">
        <v>22</v>
      </c>
      <c r="F32" t="s">
        <v>19</v>
      </c>
      <c r="G32" t="str">
        <f>IF(AND(D32 &gt; 0, E32 = "No"), "Include", "Exclude")</f>
        <v>Exclude</v>
      </c>
      <c r="H32" t="str">
        <f>IF(D32 &gt; 1, "Include", "Exclude")</f>
        <v>Exclude</v>
      </c>
      <c r="I32" t="str">
        <f>IF(D32 &gt; 2, "Include", "Exclude")</f>
        <v>Exclude</v>
      </c>
      <c r="J32" t="str">
        <f>IF(E32 = "Yes", "Include", "Exclude")</f>
        <v>Include</v>
      </c>
      <c r="K32" t="str">
        <f>IF(OR(C32 = "CIM", C32 = "MiniCIM"), "Include", "Exclude")</f>
        <v>Exclude</v>
      </c>
      <c r="L32" t="str">
        <f>IF(OR(C32 = "Dual 775pro", C32 = "Dual Redline", C32 = "Dual BAG"), "Include", "Exclude")</f>
        <v>Exclude</v>
      </c>
      <c r="M32" t="str">
        <f>IF(OR(C32 = "775pro", C32 = "Redline", C32 = "BAG"), "Include", "Exclude")</f>
        <v>Include</v>
      </c>
      <c r="N32" t="str">
        <f>CONCATENATE("VP V2 Output Stage ", SUBSTITUTE(F32, "/", "-"))</f>
        <v>VP V2 Output Stage 1-2in Hex</v>
      </c>
      <c r="O32" t="str">
        <f>IF(C32="CIM","VP CIM Input",CONCATENATE("VP ",C32," Input"))</f>
        <v>VP BAG Input</v>
      </c>
      <c r="P32" t="str">
        <f>O32</f>
        <v>VP BAG Input</v>
      </c>
      <c r="Q32" t="str">
        <f>P32</f>
        <v>VP BAG Input</v>
      </c>
    </row>
    <row r="33" spans="1:17" x14ac:dyDescent="0.4">
      <c r="A33" t="str">
        <f>CONCATENATE(C33, ", ", D33, " Stages,", IF(E33="Yes", " Encoder, ", " "), SUBSTITUTE(F33, "/", "-"), " Output")</f>
        <v>BAG, 2 Stages, 1-2in Hex Output</v>
      </c>
      <c r="B33" t="str">
        <f>CONCATENATE(C33,"_",D33,"_",IF(E33="Yes","E_", ""),SUBSTITUTE(SUBSTITUTE(F33,"/","-")," ",""))</f>
        <v>BAG_2_1-2inHex</v>
      </c>
      <c r="C33" t="s">
        <v>24</v>
      </c>
      <c r="D33">
        <v>2</v>
      </c>
      <c r="E33" t="s">
        <v>18</v>
      </c>
      <c r="F33" t="s">
        <v>19</v>
      </c>
      <c r="G33" t="str">
        <f>IF(AND(D33 &gt; 0, E33 = "No"), "Include", "Exclude")</f>
        <v>Include</v>
      </c>
      <c r="H33" t="str">
        <f>IF(D33 &gt; 1, "Include", "Exclude")</f>
        <v>Include</v>
      </c>
      <c r="I33" t="str">
        <f>IF(D33 &gt; 2, "Include", "Exclude")</f>
        <v>Exclude</v>
      </c>
      <c r="J33" t="str">
        <f>IF(E33 = "Yes", "Include", "Exclude")</f>
        <v>Exclude</v>
      </c>
      <c r="K33" t="str">
        <f>IF(OR(C33 = "CIM", C33 = "MiniCIM"), "Include", "Exclude")</f>
        <v>Exclude</v>
      </c>
      <c r="L33" t="str">
        <f>IF(OR(C33 = "Dual 775pro", C33 = "Dual Redline", C33 = "Dual BAG"), "Include", "Exclude")</f>
        <v>Exclude</v>
      </c>
      <c r="M33" t="str">
        <f>IF(OR(C33 = "775pro", C33 = "Redline", C33 = "BAG"), "Include", "Exclude")</f>
        <v>Include</v>
      </c>
      <c r="N33" t="str">
        <f>CONCATENATE("VP V2 Output Stage ", SUBSTITUTE(F33, "/", "-"))</f>
        <v>VP V2 Output Stage 1-2in Hex</v>
      </c>
      <c r="O33" t="str">
        <f>IF(C33="CIM","VP CIM Input",CONCATENATE("VP ",C33," Input"))</f>
        <v>VP BAG Input</v>
      </c>
      <c r="P33" t="str">
        <f>O33</f>
        <v>VP BAG Input</v>
      </c>
      <c r="Q33" t="str">
        <f>P33</f>
        <v>VP BAG Input</v>
      </c>
    </row>
    <row r="34" spans="1:17" x14ac:dyDescent="0.4">
      <c r="A34" t="str">
        <f>CONCATENATE(C34, ", ", D34, " Stages,", IF(E34="Yes", " Encoder, ", " "), SUBSTITUTE(F34, "/", "-"), " Output")</f>
        <v>BAG, 2 Stages, Encoder, 1-2in Hex Output</v>
      </c>
      <c r="B34" t="str">
        <f>CONCATENATE(C34,"_",D34,"_",IF(E34="Yes","E_", ""),SUBSTITUTE(SUBSTITUTE(F34,"/","-")," ",""))</f>
        <v>BAG_2_E_1-2inHex</v>
      </c>
      <c r="C34" t="s">
        <v>24</v>
      </c>
      <c r="D34">
        <v>2</v>
      </c>
      <c r="E34" t="s">
        <v>22</v>
      </c>
      <c r="F34" t="s">
        <v>19</v>
      </c>
      <c r="G34" t="str">
        <f>IF(AND(D34 &gt; 0, E34 = "No"), "Include", "Exclude")</f>
        <v>Exclude</v>
      </c>
      <c r="H34" t="str">
        <f>IF(D34 &gt; 1, "Include", "Exclude")</f>
        <v>Include</v>
      </c>
      <c r="I34" t="str">
        <f>IF(D34 &gt; 2, "Include", "Exclude")</f>
        <v>Exclude</v>
      </c>
      <c r="J34" t="str">
        <f>IF(E34 = "Yes", "Include", "Exclude")</f>
        <v>Include</v>
      </c>
      <c r="K34" t="str">
        <f>IF(OR(C34 = "CIM", C34 = "MiniCIM"), "Include", "Exclude")</f>
        <v>Exclude</v>
      </c>
      <c r="L34" t="str">
        <f>IF(OR(C34 = "Dual 775pro", C34 = "Dual Redline", C34 = "Dual BAG"), "Include", "Exclude")</f>
        <v>Exclude</v>
      </c>
      <c r="M34" t="str">
        <f>IF(OR(C34 = "775pro", C34 = "Redline", C34 = "BAG"), "Include", "Exclude")</f>
        <v>Include</v>
      </c>
      <c r="N34" t="str">
        <f>CONCATENATE("VP V2 Output Stage ", SUBSTITUTE(F34, "/", "-"))</f>
        <v>VP V2 Output Stage 1-2in Hex</v>
      </c>
      <c r="O34" t="str">
        <f>IF(C34="CIM","VP CIM Input",CONCATENATE("VP ",C34," Input"))</f>
        <v>VP BAG Input</v>
      </c>
      <c r="P34" t="str">
        <f>O34</f>
        <v>VP BAG Input</v>
      </c>
      <c r="Q34" t="str">
        <f>P34</f>
        <v>VP BAG Input</v>
      </c>
    </row>
    <row r="35" spans="1:17" x14ac:dyDescent="0.4">
      <c r="A35" t="str">
        <f>CONCATENATE(C35, ", ", D35, " Stages,", IF(E35="Yes", " Encoder, ", " "), SUBSTITUTE(F35, "/", "-"), " Output")</f>
        <v>BAG, 3 Stages, 1-2in Hex Output</v>
      </c>
      <c r="B35" t="str">
        <f>CONCATENATE(C35,"_",D35,"_",IF(E35="Yes","E_", ""),SUBSTITUTE(SUBSTITUTE(F35,"/","-")," ",""))</f>
        <v>BAG_3_1-2inHex</v>
      </c>
      <c r="C35" t="s">
        <v>24</v>
      </c>
      <c r="D35">
        <v>3</v>
      </c>
      <c r="E35" t="s">
        <v>18</v>
      </c>
      <c r="F35" t="s">
        <v>19</v>
      </c>
      <c r="G35" t="str">
        <f>IF(AND(D35 &gt; 0, E35 = "No"), "Include", "Exclude")</f>
        <v>Include</v>
      </c>
      <c r="H35" t="str">
        <f>IF(D35 &gt; 1, "Include", "Exclude")</f>
        <v>Include</v>
      </c>
      <c r="I35" t="str">
        <f>IF(D35 &gt; 2, "Include", "Exclude")</f>
        <v>Include</v>
      </c>
      <c r="J35" t="str">
        <f>IF(E35 = "Yes", "Include", "Exclude")</f>
        <v>Exclude</v>
      </c>
      <c r="K35" t="str">
        <f>IF(OR(C35 = "CIM", C35 = "MiniCIM"), "Include", "Exclude")</f>
        <v>Exclude</v>
      </c>
      <c r="L35" t="str">
        <f>IF(OR(C35 = "Dual 775pro", C35 = "Dual Redline", C35 = "Dual BAG"), "Include", "Exclude")</f>
        <v>Exclude</v>
      </c>
      <c r="M35" t="str">
        <f>IF(OR(C35 = "775pro", C35 = "Redline", C35 = "BAG"), "Include", "Exclude")</f>
        <v>Include</v>
      </c>
      <c r="N35" t="str">
        <f>CONCATENATE("VP V2 Output Stage ", SUBSTITUTE(F35, "/", "-"))</f>
        <v>VP V2 Output Stage 1-2in Hex</v>
      </c>
      <c r="O35" t="str">
        <f>IF(C35="CIM","VP CIM Input",CONCATENATE("VP ",C35," Input"))</f>
        <v>VP BAG Input</v>
      </c>
      <c r="P35" t="str">
        <f>O35</f>
        <v>VP BAG Input</v>
      </c>
      <c r="Q35" t="str">
        <f>P35</f>
        <v>VP BAG Input</v>
      </c>
    </row>
    <row r="36" spans="1:17" x14ac:dyDescent="0.4">
      <c r="A36" t="str">
        <f>CONCATENATE(C36, ", ", D36, " Stages,", IF(E36="Yes", " Encoder, ", " "), SUBSTITUTE(F36, "/", "-"), " Output")</f>
        <v>BAG, 3 Stages, Encoder, 1-2in Hex Output</v>
      </c>
      <c r="B36" t="str">
        <f>CONCATENATE(C36,"_",D36,"_",IF(E36="Yes","E_", ""),SUBSTITUTE(SUBSTITUTE(F36,"/","-")," ",""))</f>
        <v>BAG_3_E_1-2inHex</v>
      </c>
      <c r="C36" t="s">
        <v>24</v>
      </c>
      <c r="D36">
        <v>3</v>
      </c>
      <c r="E36" t="s">
        <v>22</v>
      </c>
      <c r="F36" t="s">
        <v>19</v>
      </c>
      <c r="G36" t="str">
        <f>IF(AND(D36 &gt; 0, E36 = "No"), "Include", "Exclude")</f>
        <v>Exclude</v>
      </c>
      <c r="H36" t="str">
        <f>IF(D36 &gt; 1, "Include", "Exclude")</f>
        <v>Include</v>
      </c>
      <c r="I36" t="str">
        <f>IF(D36 &gt; 2, "Include", "Exclude")</f>
        <v>Include</v>
      </c>
      <c r="J36" t="str">
        <f>IF(E36 = "Yes", "Include", "Exclude")</f>
        <v>Include</v>
      </c>
      <c r="K36" t="str">
        <f>IF(OR(C36 = "CIM", C36 = "MiniCIM"), "Include", "Exclude")</f>
        <v>Exclude</v>
      </c>
      <c r="L36" t="str">
        <f>IF(OR(C36 = "Dual 775pro", C36 = "Dual Redline", C36 = "Dual BAG"), "Include", "Exclude")</f>
        <v>Exclude</v>
      </c>
      <c r="M36" t="str">
        <f>IF(OR(C36 = "775pro", C36 = "Redline", C36 = "BAG"), "Include", "Exclude")</f>
        <v>Include</v>
      </c>
      <c r="N36" t="str">
        <f>CONCATENATE("VP V2 Output Stage ", SUBSTITUTE(F36, "/", "-"))</f>
        <v>VP V2 Output Stage 1-2in Hex</v>
      </c>
      <c r="O36" t="str">
        <f>IF(C36="CIM","VP CIM Input",CONCATENATE("VP ",C36," Input"))</f>
        <v>VP BAG Input</v>
      </c>
      <c r="P36" t="str">
        <f>O36</f>
        <v>VP BAG Input</v>
      </c>
      <c r="Q36" t="str">
        <f>P36</f>
        <v>VP BAG Input</v>
      </c>
    </row>
    <row r="37" spans="1:17" x14ac:dyDescent="0.4">
      <c r="A37" t="str">
        <f>CONCATENATE(C37, ", ", D37, " Stages,", IF(E37="Yes", " Encoder, ", " "), SUBSTITUTE(F37, "/", "-"), " Output")</f>
        <v>BAG, 0 Stages, Round Output</v>
      </c>
      <c r="B37" t="str">
        <f>CONCATENATE(C37,"_",D37,"_",IF(E37="Yes","E_", ""),SUBSTITUTE(SUBSTITUTE(F37,"/","-")," ",""))</f>
        <v>BAG_0_Round</v>
      </c>
      <c r="C37" t="s">
        <v>24</v>
      </c>
      <c r="D37">
        <v>0</v>
      </c>
      <c r="E37" t="s">
        <v>18</v>
      </c>
      <c r="F37" t="s">
        <v>29</v>
      </c>
      <c r="G37" t="str">
        <f>IF(AND(D37 &gt; 0, E37 = "No"), "Include", "Exclude")</f>
        <v>Exclude</v>
      </c>
      <c r="H37" t="str">
        <f>IF(D37 &gt; 1, "Include", "Exclude")</f>
        <v>Exclude</v>
      </c>
      <c r="I37" t="str">
        <f>IF(D37 &gt; 2, "Include", "Exclude")</f>
        <v>Exclude</v>
      </c>
      <c r="J37" t="str">
        <f>IF(E37 = "Yes", "Include", "Exclude")</f>
        <v>Exclude</v>
      </c>
      <c r="K37" t="str">
        <f>IF(OR(C37 = "CIM", C37 = "MiniCIM"), "Include", "Exclude")</f>
        <v>Exclude</v>
      </c>
      <c r="L37" t="str">
        <f>IF(OR(C37 = "Dual 775pro", C37 = "Dual Redline", C37 = "Dual BAG"), "Include", "Exclude")</f>
        <v>Exclude</v>
      </c>
      <c r="M37" t="str">
        <f>IF(OR(C37 = "775pro", C37 = "Redline", C37 = "BAG"), "Include", "Exclude")</f>
        <v>Include</v>
      </c>
      <c r="N37" t="str">
        <f>CONCATENATE("VP V2 Output Stage ", SUBSTITUTE(F37, "/", "-"))</f>
        <v>VP V2 Output Stage Round</v>
      </c>
      <c r="O37" t="str">
        <f>IF(C37="CIM","VP CIM Input",CONCATENATE("VP ",C37," Input"))</f>
        <v>VP BAG Input</v>
      </c>
      <c r="P37" t="str">
        <f>O37</f>
        <v>VP BAG Input</v>
      </c>
      <c r="Q37" t="str">
        <f>P37</f>
        <v>VP BAG Input</v>
      </c>
    </row>
    <row r="38" spans="1:17" x14ac:dyDescent="0.4">
      <c r="A38" t="str">
        <f>CONCATENATE(C38, ", ", D38, " Stages,", IF(E38="Yes", " Encoder, ", " "), SUBSTITUTE(F38, "/", "-"), " Output")</f>
        <v>BAG, 1 Stages, Round Output</v>
      </c>
      <c r="B38" t="str">
        <f>CONCATENATE(C38,"_",D38,"_",IF(E38="Yes","E_", ""),SUBSTITUTE(SUBSTITUTE(F38,"/","-")," ",""))</f>
        <v>BAG_1_Round</v>
      </c>
      <c r="C38" t="s">
        <v>24</v>
      </c>
      <c r="D38">
        <v>1</v>
      </c>
      <c r="E38" t="s">
        <v>18</v>
      </c>
      <c r="F38" t="s">
        <v>29</v>
      </c>
      <c r="G38" t="str">
        <f>IF(AND(D38 &gt; 0, E38 = "No"), "Include", "Exclude")</f>
        <v>Include</v>
      </c>
      <c r="H38" t="str">
        <f>IF(D38 &gt; 1, "Include", "Exclude")</f>
        <v>Exclude</v>
      </c>
      <c r="I38" t="str">
        <f>IF(D38 &gt; 2, "Include", "Exclude")</f>
        <v>Exclude</v>
      </c>
      <c r="J38" t="str">
        <f>IF(E38 = "Yes", "Include", "Exclude")</f>
        <v>Exclude</v>
      </c>
      <c r="K38" t="str">
        <f>IF(OR(C38 = "CIM", C38 = "MiniCIM"), "Include", "Exclude")</f>
        <v>Exclude</v>
      </c>
      <c r="L38" t="str">
        <f>IF(OR(C38 = "Dual 775pro", C38 = "Dual Redline", C38 = "Dual BAG"), "Include", "Exclude")</f>
        <v>Exclude</v>
      </c>
      <c r="M38" t="str">
        <f>IF(OR(C38 = "775pro", C38 = "Redline", C38 = "BAG"), "Include", "Exclude")</f>
        <v>Include</v>
      </c>
      <c r="N38" t="str">
        <f>CONCATENATE("VP V2 Output Stage ", SUBSTITUTE(F38, "/", "-"))</f>
        <v>VP V2 Output Stage Round</v>
      </c>
      <c r="O38" t="str">
        <f>IF(C38="CIM","VP CIM Input",CONCATENATE("VP ",C38," Input"))</f>
        <v>VP BAG Input</v>
      </c>
      <c r="P38" t="str">
        <f>O38</f>
        <v>VP BAG Input</v>
      </c>
      <c r="Q38" t="str">
        <f>P38</f>
        <v>VP BAG Input</v>
      </c>
    </row>
    <row r="39" spans="1:17" x14ac:dyDescent="0.4">
      <c r="A39" t="str">
        <f>CONCATENATE(C39, ", ", D39, " Stages,", IF(E39="Yes", " Encoder, ", " "), SUBSTITUTE(F39, "/", "-"), " Output")</f>
        <v>BAG, 1 Stages, Encoder, Round Output</v>
      </c>
      <c r="B39" t="str">
        <f>CONCATENATE(C39,"_",D39,"_",IF(E39="Yes","E_", ""),SUBSTITUTE(SUBSTITUTE(F39,"/","-")," ",""))</f>
        <v>BAG_1_E_Round</v>
      </c>
      <c r="C39" t="s">
        <v>24</v>
      </c>
      <c r="D39">
        <v>1</v>
      </c>
      <c r="E39" t="s">
        <v>22</v>
      </c>
      <c r="F39" t="s">
        <v>29</v>
      </c>
      <c r="G39" t="str">
        <f>IF(AND(D39 &gt; 0, E39 = "No"), "Include", "Exclude")</f>
        <v>Exclude</v>
      </c>
      <c r="H39" t="str">
        <f>IF(D39 &gt; 1, "Include", "Exclude")</f>
        <v>Exclude</v>
      </c>
      <c r="I39" t="str">
        <f>IF(D39 &gt; 2, "Include", "Exclude")</f>
        <v>Exclude</v>
      </c>
      <c r="J39" t="str">
        <f>IF(E39 = "Yes", "Include", "Exclude")</f>
        <v>Include</v>
      </c>
      <c r="K39" t="str">
        <f>IF(OR(C39 = "CIM", C39 = "MiniCIM"), "Include", "Exclude")</f>
        <v>Exclude</v>
      </c>
      <c r="L39" t="str">
        <f>IF(OR(C39 = "Dual 775pro", C39 = "Dual Redline", C39 = "Dual BAG"), "Include", "Exclude")</f>
        <v>Exclude</v>
      </c>
      <c r="M39" t="str">
        <f>IF(OR(C39 = "775pro", C39 = "Redline", C39 = "BAG"), "Include", "Exclude")</f>
        <v>Include</v>
      </c>
      <c r="N39" t="str">
        <f>CONCATENATE("VP V2 Output Stage ", SUBSTITUTE(F39, "/", "-"))</f>
        <v>VP V2 Output Stage Round</v>
      </c>
      <c r="O39" t="str">
        <f>IF(C39="CIM","VP CIM Input",CONCATENATE("VP ",C39," Input"))</f>
        <v>VP BAG Input</v>
      </c>
      <c r="P39" t="str">
        <f>O39</f>
        <v>VP BAG Input</v>
      </c>
      <c r="Q39" t="str">
        <f>P39</f>
        <v>VP BAG Input</v>
      </c>
    </row>
    <row r="40" spans="1:17" x14ac:dyDescent="0.4">
      <c r="A40" t="str">
        <f>CONCATENATE(C40, ", ", D40, " Stages,", IF(E40="Yes", " Encoder, ", " "), SUBSTITUTE(F40, "/", "-"), " Output")</f>
        <v>BAG, 2 Stages, Round Output</v>
      </c>
      <c r="B40" t="str">
        <f>CONCATENATE(C40,"_",D40,"_",IF(E40="Yes","E_", ""),SUBSTITUTE(SUBSTITUTE(F40,"/","-")," ",""))</f>
        <v>BAG_2_Round</v>
      </c>
      <c r="C40" t="s">
        <v>24</v>
      </c>
      <c r="D40">
        <v>2</v>
      </c>
      <c r="E40" t="s">
        <v>18</v>
      </c>
      <c r="F40" t="s">
        <v>29</v>
      </c>
      <c r="G40" t="str">
        <f>IF(AND(D40 &gt; 0, E40 = "No"), "Include", "Exclude")</f>
        <v>Include</v>
      </c>
      <c r="H40" t="str">
        <f>IF(D40 &gt; 1, "Include", "Exclude")</f>
        <v>Include</v>
      </c>
      <c r="I40" t="str">
        <f>IF(D40 &gt; 2, "Include", "Exclude")</f>
        <v>Exclude</v>
      </c>
      <c r="J40" t="str">
        <f>IF(E40 = "Yes", "Include", "Exclude")</f>
        <v>Exclude</v>
      </c>
      <c r="K40" t="str">
        <f>IF(OR(C40 = "CIM", C40 = "MiniCIM"), "Include", "Exclude")</f>
        <v>Exclude</v>
      </c>
      <c r="L40" t="str">
        <f>IF(OR(C40 = "Dual 775pro", C40 = "Dual Redline", C40 = "Dual BAG"), "Include", "Exclude")</f>
        <v>Exclude</v>
      </c>
      <c r="M40" t="str">
        <f>IF(OR(C40 = "775pro", C40 = "Redline", C40 = "BAG"), "Include", "Exclude")</f>
        <v>Include</v>
      </c>
      <c r="N40" t="str">
        <f>CONCATENATE("VP V2 Output Stage ", SUBSTITUTE(F40, "/", "-"))</f>
        <v>VP V2 Output Stage Round</v>
      </c>
      <c r="O40" t="str">
        <f>IF(C40="CIM","VP CIM Input",CONCATENATE("VP ",C40," Input"))</f>
        <v>VP BAG Input</v>
      </c>
      <c r="P40" t="str">
        <f>O40</f>
        <v>VP BAG Input</v>
      </c>
      <c r="Q40" t="str">
        <f>P40</f>
        <v>VP BAG Input</v>
      </c>
    </row>
    <row r="41" spans="1:17" x14ac:dyDescent="0.4">
      <c r="A41" t="str">
        <f>CONCATENATE(C41, ", ", D41, " Stages,", IF(E41="Yes", " Encoder, ", " "), SUBSTITUTE(F41, "/", "-"), " Output")</f>
        <v>BAG, 2 Stages, Encoder, Round Output</v>
      </c>
      <c r="B41" t="str">
        <f>CONCATENATE(C41,"_",D41,"_",IF(E41="Yes","E_", ""),SUBSTITUTE(SUBSTITUTE(F41,"/","-")," ",""))</f>
        <v>BAG_2_E_Round</v>
      </c>
      <c r="C41" t="s">
        <v>24</v>
      </c>
      <c r="D41">
        <v>2</v>
      </c>
      <c r="E41" t="s">
        <v>22</v>
      </c>
      <c r="F41" t="s">
        <v>29</v>
      </c>
      <c r="G41" t="str">
        <f>IF(AND(D41 &gt; 0, E41 = "No"), "Include", "Exclude")</f>
        <v>Exclude</v>
      </c>
      <c r="H41" t="str">
        <f>IF(D41 &gt; 1, "Include", "Exclude")</f>
        <v>Include</v>
      </c>
      <c r="I41" t="str">
        <f>IF(D41 &gt; 2, "Include", "Exclude")</f>
        <v>Exclude</v>
      </c>
      <c r="J41" t="str">
        <f>IF(E41 = "Yes", "Include", "Exclude")</f>
        <v>Include</v>
      </c>
      <c r="K41" t="str">
        <f>IF(OR(C41 = "CIM", C41 = "MiniCIM"), "Include", "Exclude")</f>
        <v>Exclude</v>
      </c>
      <c r="L41" t="str">
        <f>IF(OR(C41 = "Dual 775pro", C41 = "Dual Redline", C41 = "Dual BAG"), "Include", "Exclude")</f>
        <v>Exclude</v>
      </c>
      <c r="M41" t="str">
        <f>IF(OR(C41 = "775pro", C41 = "Redline", C41 = "BAG"), "Include", "Exclude")</f>
        <v>Include</v>
      </c>
      <c r="N41" t="str">
        <f>CONCATENATE("VP V2 Output Stage ", SUBSTITUTE(F41, "/", "-"))</f>
        <v>VP V2 Output Stage Round</v>
      </c>
      <c r="O41" t="str">
        <f>IF(C41="CIM","VP CIM Input",CONCATENATE("VP ",C41," Input"))</f>
        <v>VP BAG Input</v>
      </c>
      <c r="P41" t="str">
        <f>O41</f>
        <v>VP BAG Input</v>
      </c>
      <c r="Q41" t="str">
        <f>P41</f>
        <v>VP BAG Input</v>
      </c>
    </row>
    <row r="42" spans="1:17" x14ac:dyDescent="0.4">
      <c r="A42" t="str">
        <f>CONCATENATE(C42, ", ", D42, " Stages,", IF(E42="Yes", " Encoder, ", " "), SUBSTITUTE(F42, "/", "-"), " Output")</f>
        <v>BAG, 3 Stages, Round Output</v>
      </c>
      <c r="B42" t="str">
        <f>CONCATENATE(C42,"_",D42,"_",IF(E42="Yes","E_", ""),SUBSTITUTE(SUBSTITUTE(F42,"/","-")," ",""))</f>
        <v>BAG_3_Round</v>
      </c>
      <c r="C42" t="s">
        <v>24</v>
      </c>
      <c r="D42">
        <v>3</v>
      </c>
      <c r="E42" t="s">
        <v>18</v>
      </c>
      <c r="F42" t="s">
        <v>29</v>
      </c>
      <c r="G42" t="str">
        <f>IF(AND(D42 &gt; 0, E42 = "No"), "Include", "Exclude")</f>
        <v>Include</v>
      </c>
      <c r="H42" t="str">
        <f>IF(D42 &gt; 1, "Include", "Exclude")</f>
        <v>Include</v>
      </c>
      <c r="I42" t="str">
        <f>IF(D42 &gt; 2, "Include", "Exclude")</f>
        <v>Include</v>
      </c>
      <c r="J42" t="str">
        <f>IF(E42 = "Yes", "Include", "Exclude")</f>
        <v>Exclude</v>
      </c>
      <c r="K42" t="str">
        <f>IF(OR(C42 = "CIM", C42 = "MiniCIM"), "Include", "Exclude")</f>
        <v>Exclude</v>
      </c>
      <c r="L42" t="str">
        <f>IF(OR(C42 = "Dual 775pro", C42 = "Dual Redline", C42 = "Dual BAG"), "Include", "Exclude")</f>
        <v>Exclude</v>
      </c>
      <c r="M42" t="str">
        <f>IF(OR(C42 = "775pro", C42 = "Redline", C42 = "BAG"), "Include", "Exclude")</f>
        <v>Include</v>
      </c>
      <c r="N42" t="str">
        <f>CONCATENATE("VP V2 Output Stage ", SUBSTITUTE(F42, "/", "-"))</f>
        <v>VP V2 Output Stage Round</v>
      </c>
      <c r="O42" t="str">
        <f>IF(C42="CIM","VP CIM Input",CONCATENATE("VP ",C42," Input"))</f>
        <v>VP BAG Input</v>
      </c>
      <c r="P42" t="str">
        <f>O42</f>
        <v>VP BAG Input</v>
      </c>
      <c r="Q42" t="str">
        <f>P42</f>
        <v>VP BAG Input</v>
      </c>
    </row>
    <row r="43" spans="1:17" x14ac:dyDescent="0.4">
      <c r="A43" t="str">
        <f>CONCATENATE(C43, ", ", D43, " Stages,", IF(E43="Yes", " Encoder, ", " "), SUBSTITUTE(F43, "/", "-"), " Output")</f>
        <v>BAG, 3 Stages, Encoder, Round Output</v>
      </c>
      <c r="B43" t="str">
        <f>CONCATENATE(C43,"_",D43,"_",IF(E43="Yes","E_", ""),SUBSTITUTE(SUBSTITUTE(F43,"/","-")," ",""))</f>
        <v>BAG_3_E_Round</v>
      </c>
      <c r="C43" t="s">
        <v>24</v>
      </c>
      <c r="D43">
        <v>3</v>
      </c>
      <c r="E43" t="s">
        <v>22</v>
      </c>
      <c r="F43" t="s">
        <v>29</v>
      </c>
      <c r="G43" t="str">
        <f>IF(AND(D43 &gt; 0, E43 = "No"), "Include", "Exclude")</f>
        <v>Exclude</v>
      </c>
      <c r="H43" t="str">
        <f>IF(D43 &gt; 1, "Include", "Exclude")</f>
        <v>Include</v>
      </c>
      <c r="I43" t="str">
        <f>IF(D43 &gt; 2, "Include", "Exclude")</f>
        <v>Include</v>
      </c>
      <c r="J43" t="str">
        <f>IF(E43 = "Yes", "Include", "Exclude")</f>
        <v>Include</v>
      </c>
      <c r="K43" t="str">
        <f>IF(OR(C43 = "CIM", C43 = "MiniCIM"), "Include", "Exclude")</f>
        <v>Exclude</v>
      </c>
      <c r="L43" t="str">
        <f>IF(OR(C43 = "Dual 775pro", C43 = "Dual Redline", C43 = "Dual BAG"), "Include", "Exclude")</f>
        <v>Exclude</v>
      </c>
      <c r="M43" t="str">
        <f>IF(OR(C43 = "775pro", C43 = "Redline", C43 = "BAG"), "Include", "Exclude")</f>
        <v>Include</v>
      </c>
      <c r="N43" t="str">
        <f>CONCATENATE("VP V2 Output Stage ", SUBSTITUTE(F43, "/", "-"))</f>
        <v>VP V2 Output Stage Round</v>
      </c>
      <c r="O43" t="str">
        <f>IF(C43="CIM","VP CIM Input",CONCATENATE("VP ",C43," Input"))</f>
        <v>VP BAG Input</v>
      </c>
      <c r="P43" t="str">
        <f>O43</f>
        <v>VP BAG Input</v>
      </c>
      <c r="Q43" t="str">
        <f>P43</f>
        <v>VP BAG Input</v>
      </c>
    </row>
    <row r="44" spans="1:17" x14ac:dyDescent="0.4">
      <c r="A44" t="str">
        <f>CONCATENATE(C44, ", ", D44, " Stages,", IF(E44="Yes", " Encoder, ", " "), SUBSTITUTE(F44, "/", "-"), " Output")</f>
        <v>BAG, 0 Stages, 3-8in Hex Output</v>
      </c>
      <c r="B44" t="str">
        <f>CONCATENATE(C44,"_",D44,"_",IF(E44="Yes","E_", ""),SUBSTITUTE(SUBSTITUTE(F44,"/","-")," ",""))</f>
        <v>BAG_0_3-8inHex</v>
      </c>
      <c r="C44" t="s">
        <v>24</v>
      </c>
      <c r="D44">
        <v>0</v>
      </c>
      <c r="E44" t="s">
        <v>18</v>
      </c>
      <c r="F44" t="s">
        <v>20</v>
      </c>
      <c r="G44" t="str">
        <f>IF(AND(D44 &gt; 0, E44 = "No"), "Include", "Exclude")</f>
        <v>Exclude</v>
      </c>
      <c r="H44" t="str">
        <f>IF(D44 &gt; 1, "Include", "Exclude")</f>
        <v>Exclude</v>
      </c>
      <c r="I44" t="str">
        <f>IF(D44 &gt; 2, "Include", "Exclude")</f>
        <v>Exclude</v>
      </c>
      <c r="J44" t="str">
        <f>IF(E44 = "Yes", "Include", "Exclude")</f>
        <v>Exclude</v>
      </c>
      <c r="K44" t="str">
        <f>IF(OR(C44 = "CIM", C44 = "MiniCIM"), "Include", "Exclude")</f>
        <v>Exclude</v>
      </c>
      <c r="L44" t="str">
        <f>IF(OR(C44 = "Dual 775pro", C44 = "Dual Redline", C44 = "Dual BAG"), "Include", "Exclude")</f>
        <v>Exclude</v>
      </c>
      <c r="M44" t="str">
        <f>IF(OR(C44 = "775pro", C44 = "Redline", C44 = "BAG"), "Include", "Exclude")</f>
        <v>Include</v>
      </c>
      <c r="N44" t="str">
        <f>CONCATENATE("VP V2 Output Stage ", SUBSTITUTE(F44, "/", "-"))</f>
        <v>VP V2 Output Stage 3-8in Hex</v>
      </c>
      <c r="O44" t="str">
        <f>IF(C44="CIM","VP CIM Input",CONCATENATE("VP ",C44," Input"))</f>
        <v>VP BAG Input</v>
      </c>
      <c r="P44" t="str">
        <f>O44</f>
        <v>VP BAG Input</v>
      </c>
      <c r="Q44" t="str">
        <f>P44</f>
        <v>VP BAG Input</v>
      </c>
    </row>
    <row r="45" spans="1:17" x14ac:dyDescent="0.4">
      <c r="A45" t="str">
        <f>CONCATENATE(C45, ", ", D45, " Stages,", IF(E45="Yes", " Encoder, ", " "), SUBSTITUTE(F45, "/", "-"), " Output")</f>
        <v>BAG, 1 Stages, 3-8in Hex Output</v>
      </c>
      <c r="B45" t="str">
        <f>CONCATENATE(C45,"_",D45,"_",IF(E45="Yes","E_", ""),SUBSTITUTE(SUBSTITUTE(F45,"/","-")," ",""))</f>
        <v>BAG_1_3-8inHex</v>
      </c>
      <c r="C45" t="s">
        <v>24</v>
      </c>
      <c r="D45">
        <v>1</v>
      </c>
      <c r="E45" t="s">
        <v>18</v>
      </c>
      <c r="F45" t="s">
        <v>20</v>
      </c>
      <c r="G45" t="str">
        <f>IF(AND(D45 &gt; 0, E45 = "No"), "Include", "Exclude")</f>
        <v>Include</v>
      </c>
      <c r="H45" t="str">
        <f>IF(D45 &gt; 1, "Include", "Exclude")</f>
        <v>Exclude</v>
      </c>
      <c r="I45" t="str">
        <f>IF(D45 &gt; 2, "Include", "Exclude")</f>
        <v>Exclude</v>
      </c>
      <c r="J45" t="str">
        <f>IF(E45 = "Yes", "Include", "Exclude")</f>
        <v>Exclude</v>
      </c>
      <c r="K45" t="str">
        <f>IF(OR(C45 = "CIM", C45 = "MiniCIM"), "Include", "Exclude")</f>
        <v>Exclude</v>
      </c>
      <c r="L45" t="str">
        <f>IF(OR(C45 = "Dual 775pro", C45 = "Dual Redline", C45 = "Dual BAG"), "Include", "Exclude")</f>
        <v>Exclude</v>
      </c>
      <c r="M45" t="str">
        <f>IF(OR(C45 = "775pro", C45 = "Redline", C45 = "BAG"), "Include", "Exclude")</f>
        <v>Include</v>
      </c>
      <c r="N45" t="str">
        <f>CONCATENATE("VP V2 Output Stage ", SUBSTITUTE(F45, "/", "-"))</f>
        <v>VP V2 Output Stage 3-8in Hex</v>
      </c>
      <c r="O45" t="str">
        <f>IF(C45="CIM","VP CIM Input",CONCATENATE("VP ",C45," Input"))</f>
        <v>VP BAG Input</v>
      </c>
      <c r="P45" t="str">
        <f>O45</f>
        <v>VP BAG Input</v>
      </c>
      <c r="Q45" t="str">
        <f>P45</f>
        <v>VP BAG Input</v>
      </c>
    </row>
    <row r="46" spans="1:17" x14ac:dyDescent="0.4">
      <c r="A46" t="str">
        <f>CONCATENATE(C46, ", ", D46, " Stages,", IF(E46="Yes", " Encoder, ", " "), SUBSTITUTE(F46, "/", "-"), " Output")</f>
        <v>BAG, 1 Stages, Encoder, 3-8in Hex Output</v>
      </c>
      <c r="B46" t="str">
        <f>CONCATENATE(C46,"_",D46,"_",IF(E46="Yes","E_", ""),SUBSTITUTE(SUBSTITUTE(F46,"/","-")," ",""))</f>
        <v>BAG_1_E_3-8inHex</v>
      </c>
      <c r="C46" t="s">
        <v>24</v>
      </c>
      <c r="D46">
        <v>1</v>
      </c>
      <c r="E46" t="s">
        <v>22</v>
      </c>
      <c r="F46" t="s">
        <v>20</v>
      </c>
      <c r="G46" t="str">
        <f>IF(AND(D46 &gt; 0, E46 = "No"), "Include", "Exclude")</f>
        <v>Exclude</v>
      </c>
      <c r="H46" t="str">
        <f>IF(D46 &gt; 1, "Include", "Exclude")</f>
        <v>Exclude</v>
      </c>
      <c r="I46" t="str">
        <f>IF(D46 &gt; 2, "Include", "Exclude")</f>
        <v>Exclude</v>
      </c>
      <c r="J46" t="str">
        <f>IF(E46 = "Yes", "Include", "Exclude")</f>
        <v>Include</v>
      </c>
      <c r="K46" t="str">
        <f>IF(OR(C46 = "CIM", C46 = "MiniCIM"), "Include", "Exclude")</f>
        <v>Exclude</v>
      </c>
      <c r="L46" t="str">
        <f>IF(OR(C46 = "Dual 775pro", C46 = "Dual Redline", C46 = "Dual BAG"), "Include", "Exclude")</f>
        <v>Exclude</v>
      </c>
      <c r="M46" t="str">
        <f>IF(OR(C46 = "775pro", C46 = "Redline", C46 = "BAG"), "Include", "Exclude")</f>
        <v>Include</v>
      </c>
      <c r="N46" t="str">
        <f>CONCATENATE("VP V2 Output Stage ", SUBSTITUTE(F46, "/", "-"))</f>
        <v>VP V2 Output Stage 3-8in Hex</v>
      </c>
      <c r="O46" t="str">
        <f>IF(C46="CIM","VP CIM Input",CONCATENATE("VP ",C46," Input"))</f>
        <v>VP BAG Input</v>
      </c>
      <c r="P46" t="str">
        <f>O46</f>
        <v>VP BAG Input</v>
      </c>
      <c r="Q46" t="str">
        <f>P46</f>
        <v>VP BAG Input</v>
      </c>
    </row>
    <row r="47" spans="1:17" x14ac:dyDescent="0.4">
      <c r="A47" t="str">
        <f>CONCATENATE(C47, ", ", D47, " Stages,", IF(E47="Yes", " Encoder, ", " "), SUBSTITUTE(F47, "/", "-"), " Output")</f>
        <v>BAG, 2 Stages, 3-8in Hex Output</v>
      </c>
      <c r="B47" t="str">
        <f>CONCATENATE(C47,"_",D47,"_",IF(E47="Yes","E_", ""),SUBSTITUTE(SUBSTITUTE(F47,"/","-")," ",""))</f>
        <v>BAG_2_3-8inHex</v>
      </c>
      <c r="C47" t="s">
        <v>24</v>
      </c>
      <c r="D47">
        <v>2</v>
      </c>
      <c r="E47" t="s">
        <v>18</v>
      </c>
      <c r="F47" t="s">
        <v>20</v>
      </c>
      <c r="G47" t="str">
        <f>IF(AND(D47 &gt; 0, E47 = "No"), "Include", "Exclude")</f>
        <v>Include</v>
      </c>
      <c r="H47" t="str">
        <f>IF(D47 &gt; 1, "Include", "Exclude")</f>
        <v>Include</v>
      </c>
      <c r="I47" t="str">
        <f>IF(D47 &gt; 2, "Include", "Exclude")</f>
        <v>Exclude</v>
      </c>
      <c r="J47" t="str">
        <f>IF(E47 = "Yes", "Include", "Exclude")</f>
        <v>Exclude</v>
      </c>
      <c r="K47" t="str">
        <f>IF(OR(C47 = "CIM", C47 = "MiniCIM"), "Include", "Exclude")</f>
        <v>Exclude</v>
      </c>
      <c r="L47" t="str">
        <f>IF(OR(C47 = "Dual 775pro", C47 = "Dual Redline", C47 = "Dual BAG"), "Include", "Exclude")</f>
        <v>Exclude</v>
      </c>
      <c r="M47" t="str">
        <f>IF(OR(C47 = "775pro", C47 = "Redline", C47 = "BAG"), "Include", "Exclude")</f>
        <v>Include</v>
      </c>
      <c r="N47" t="str">
        <f>CONCATENATE("VP V2 Output Stage ", SUBSTITUTE(F47, "/", "-"))</f>
        <v>VP V2 Output Stage 3-8in Hex</v>
      </c>
      <c r="O47" t="str">
        <f>IF(C47="CIM","VP CIM Input",CONCATENATE("VP ",C47," Input"))</f>
        <v>VP BAG Input</v>
      </c>
      <c r="P47" t="str">
        <f>O47</f>
        <v>VP BAG Input</v>
      </c>
      <c r="Q47" t="str">
        <f>P47</f>
        <v>VP BAG Input</v>
      </c>
    </row>
    <row r="48" spans="1:17" x14ac:dyDescent="0.4">
      <c r="A48" t="str">
        <f>CONCATENATE(C48, ", ", D48, " Stages,", IF(E48="Yes", " Encoder, ", " "), SUBSTITUTE(F48, "/", "-"), " Output")</f>
        <v>BAG, 2 Stages, Encoder, 3-8in Hex Output</v>
      </c>
      <c r="B48" t="str">
        <f>CONCATENATE(C48,"_",D48,"_",IF(E48="Yes","E_", ""),SUBSTITUTE(SUBSTITUTE(F48,"/","-")," ",""))</f>
        <v>BAG_2_E_3-8inHex</v>
      </c>
      <c r="C48" t="s">
        <v>24</v>
      </c>
      <c r="D48">
        <v>2</v>
      </c>
      <c r="E48" t="s">
        <v>22</v>
      </c>
      <c r="F48" t="s">
        <v>20</v>
      </c>
      <c r="G48" t="str">
        <f>IF(AND(D48 &gt; 0, E48 = "No"), "Include", "Exclude")</f>
        <v>Exclude</v>
      </c>
      <c r="H48" t="str">
        <f>IF(D48 &gt; 1, "Include", "Exclude")</f>
        <v>Include</v>
      </c>
      <c r="I48" t="str">
        <f>IF(D48 &gt; 2, "Include", "Exclude")</f>
        <v>Exclude</v>
      </c>
      <c r="J48" t="str">
        <f>IF(E48 = "Yes", "Include", "Exclude")</f>
        <v>Include</v>
      </c>
      <c r="K48" t="str">
        <f>IF(OR(C48 = "CIM", C48 = "MiniCIM"), "Include", "Exclude")</f>
        <v>Exclude</v>
      </c>
      <c r="L48" t="str">
        <f>IF(OR(C48 = "Dual 775pro", C48 = "Dual Redline", C48 = "Dual BAG"), "Include", "Exclude")</f>
        <v>Exclude</v>
      </c>
      <c r="M48" t="str">
        <f>IF(OR(C48 = "775pro", C48 = "Redline", C48 = "BAG"), "Include", "Exclude")</f>
        <v>Include</v>
      </c>
      <c r="N48" t="str">
        <f>CONCATENATE("VP V2 Output Stage ", SUBSTITUTE(F48, "/", "-"))</f>
        <v>VP V2 Output Stage 3-8in Hex</v>
      </c>
      <c r="O48" t="str">
        <f>IF(C48="CIM","VP CIM Input",CONCATENATE("VP ",C48," Input"))</f>
        <v>VP BAG Input</v>
      </c>
      <c r="P48" t="str">
        <f>O48</f>
        <v>VP BAG Input</v>
      </c>
      <c r="Q48" t="str">
        <f>P48</f>
        <v>VP BAG Input</v>
      </c>
    </row>
    <row r="49" spans="1:17" x14ac:dyDescent="0.4">
      <c r="A49" t="str">
        <f>CONCATENATE(C49, ", ", D49, " Stages,", IF(E49="Yes", " Encoder, ", " "), SUBSTITUTE(F49, "/", "-"), " Output")</f>
        <v>BAG, 3 Stages, 3-8in Hex Output</v>
      </c>
      <c r="B49" t="str">
        <f>CONCATENATE(C49,"_",D49,"_",IF(E49="Yes","E_", ""),SUBSTITUTE(SUBSTITUTE(F49,"/","-")," ",""))</f>
        <v>BAG_3_3-8inHex</v>
      </c>
      <c r="C49" t="s">
        <v>24</v>
      </c>
      <c r="D49">
        <v>3</v>
      </c>
      <c r="E49" t="s">
        <v>18</v>
      </c>
      <c r="F49" t="s">
        <v>20</v>
      </c>
      <c r="G49" t="str">
        <f>IF(AND(D49 &gt; 0, E49 = "No"), "Include", "Exclude")</f>
        <v>Include</v>
      </c>
      <c r="H49" t="str">
        <f>IF(D49 &gt; 1, "Include", "Exclude")</f>
        <v>Include</v>
      </c>
      <c r="I49" t="str">
        <f>IF(D49 &gt; 2, "Include", "Exclude")</f>
        <v>Include</v>
      </c>
      <c r="J49" t="str">
        <f>IF(E49 = "Yes", "Include", "Exclude")</f>
        <v>Exclude</v>
      </c>
      <c r="K49" t="str">
        <f>IF(OR(C49 = "CIM", C49 = "MiniCIM"), "Include", "Exclude")</f>
        <v>Exclude</v>
      </c>
      <c r="L49" t="str">
        <f>IF(OR(C49 = "Dual 775pro", C49 = "Dual Redline", C49 = "Dual BAG"), "Include", "Exclude")</f>
        <v>Exclude</v>
      </c>
      <c r="M49" t="str">
        <f>IF(OR(C49 = "775pro", C49 = "Redline", C49 = "BAG"), "Include", "Exclude")</f>
        <v>Include</v>
      </c>
      <c r="N49" t="str">
        <f>CONCATENATE("VP V2 Output Stage ", SUBSTITUTE(F49, "/", "-"))</f>
        <v>VP V2 Output Stage 3-8in Hex</v>
      </c>
      <c r="O49" t="str">
        <f>IF(C49="CIM","VP CIM Input",CONCATENATE("VP ",C49," Input"))</f>
        <v>VP BAG Input</v>
      </c>
      <c r="P49" t="str">
        <f>O49</f>
        <v>VP BAG Input</v>
      </c>
      <c r="Q49" t="str">
        <f>P49</f>
        <v>VP BAG Input</v>
      </c>
    </row>
    <row r="50" spans="1:17" x14ac:dyDescent="0.4">
      <c r="A50" t="str">
        <f>CONCATENATE(C50, ", ", D50, " Stages,", IF(E50="Yes", " Encoder, ", " "), SUBSTITUTE(F50, "/", "-"), " Output")</f>
        <v>BAG, 3 Stages, Encoder, 3-8in Hex Output</v>
      </c>
      <c r="B50" t="str">
        <f>CONCATENATE(C50,"_",D50,"_",IF(E50="Yes","E_", ""),SUBSTITUTE(SUBSTITUTE(F50,"/","-")," ",""))</f>
        <v>BAG_3_E_3-8inHex</v>
      </c>
      <c r="C50" t="s">
        <v>24</v>
      </c>
      <c r="D50">
        <v>3</v>
      </c>
      <c r="E50" t="s">
        <v>22</v>
      </c>
      <c r="F50" t="s">
        <v>20</v>
      </c>
      <c r="G50" t="str">
        <f>IF(AND(D50 &gt; 0, E50 = "No"), "Include", "Exclude")</f>
        <v>Exclude</v>
      </c>
      <c r="H50" t="str">
        <f>IF(D50 &gt; 1, "Include", "Exclude")</f>
        <v>Include</v>
      </c>
      <c r="I50" t="str">
        <f>IF(D50 &gt; 2, "Include", "Exclude")</f>
        <v>Include</v>
      </c>
      <c r="J50" t="str">
        <f>IF(E50 = "Yes", "Include", "Exclude")</f>
        <v>Include</v>
      </c>
      <c r="K50" t="str">
        <f>IF(OR(C50 = "CIM", C50 = "MiniCIM"), "Include", "Exclude")</f>
        <v>Exclude</v>
      </c>
      <c r="L50" t="str">
        <f>IF(OR(C50 = "Dual 775pro", C50 = "Dual Redline", C50 = "Dual BAG"), "Include", "Exclude")</f>
        <v>Exclude</v>
      </c>
      <c r="M50" t="str">
        <f>IF(OR(C50 = "775pro", C50 = "Redline", C50 = "BAG"), "Include", "Exclude")</f>
        <v>Include</v>
      </c>
      <c r="N50" t="str">
        <f>CONCATENATE("VP V2 Output Stage ", SUBSTITUTE(F50, "/", "-"))</f>
        <v>VP V2 Output Stage 3-8in Hex</v>
      </c>
      <c r="O50" t="str">
        <f>IF(C50="CIM","VP CIM Input",CONCATENATE("VP ",C50," Input"))</f>
        <v>VP BAG Input</v>
      </c>
      <c r="P50" t="str">
        <f>O50</f>
        <v>VP BAG Input</v>
      </c>
      <c r="Q50" t="str">
        <f>P50</f>
        <v>VP BAG Input</v>
      </c>
    </row>
    <row r="51" spans="1:17" x14ac:dyDescent="0.4">
      <c r="A51" t="str">
        <f>CONCATENATE(C51, ", ", D51, " Stages,", IF(E51="Yes", " Encoder, ", " "), SUBSTITUTE(F51, "/", "-"), " Output")</f>
        <v>BAG, 0 Stages, CIM Output</v>
      </c>
      <c r="B51" t="str">
        <f>CONCATENATE(C51,"_",D51,"_",IF(E51="Yes","E_", ""),SUBSTITUTE(SUBSTITUTE(F51,"/","-")," ",""))</f>
        <v>BAG_0_CIM</v>
      </c>
      <c r="C51" t="s">
        <v>24</v>
      </c>
      <c r="D51">
        <v>0</v>
      </c>
      <c r="E51" t="s">
        <v>18</v>
      </c>
      <c r="F51" t="s">
        <v>21</v>
      </c>
      <c r="G51" t="str">
        <f>IF(AND(D51 &gt; 0, E51 = "No"), "Include", "Exclude")</f>
        <v>Exclude</v>
      </c>
      <c r="H51" t="str">
        <f>IF(D51 &gt; 1, "Include", "Exclude")</f>
        <v>Exclude</v>
      </c>
      <c r="I51" t="str">
        <f>IF(D51 &gt; 2, "Include", "Exclude")</f>
        <v>Exclude</v>
      </c>
      <c r="J51" t="str">
        <f>IF(E51 = "Yes", "Include", "Exclude")</f>
        <v>Exclude</v>
      </c>
      <c r="K51" t="str">
        <f>IF(OR(C51 = "CIM", C51 = "MiniCIM"), "Include", "Exclude")</f>
        <v>Exclude</v>
      </c>
      <c r="L51" t="str">
        <f>IF(OR(C51 = "Dual 775pro", C51 = "Dual Redline", C51 = "Dual BAG"), "Include", "Exclude")</f>
        <v>Exclude</v>
      </c>
      <c r="M51" t="str">
        <f>IF(OR(C51 = "775pro", C51 = "Redline", C51 = "BAG"), "Include", "Exclude")</f>
        <v>Include</v>
      </c>
      <c r="N51" t="str">
        <f>CONCATENATE("VP V2 Output Stage ", SUBSTITUTE(F51, "/", "-"))</f>
        <v>VP V2 Output Stage CIM</v>
      </c>
      <c r="O51" t="str">
        <f>IF(C51="CIM","VP CIM Input",CONCATENATE("VP ",C51," Input"))</f>
        <v>VP BAG Input</v>
      </c>
      <c r="P51" t="str">
        <f>O51</f>
        <v>VP BAG Input</v>
      </c>
      <c r="Q51" t="str">
        <f>P51</f>
        <v>VP BAG Input</v>
      </c>
    </row>
    <row r="52" spans="1:17" x14ac:dyDescent="0.4">
      <c r="A52" t="str">
        <f>CONCATENATE(C52, ", ", D52, " Stages,", IF(E52="Yes", " Encoder, ", " "), SUBSTITUTE(F52, "/", "-"), " Output")</f>
        <v>BAG, 1 Stages, CIM Output</v>
      </c>
      <c r="B52" t="str">
        <f>CONCATENATE(C52,"_",D52,"_",IF(E52="Yes","E_", ""),SUBSTITUTE(SUBSTITUTE(F52,"/","-")," ",""))</f>
        <v>BAG_1_CIM</v>
      </c>
      <c r="C52" t="s">
        <v>24</v>
      </c>
      <c r="D52">
        <v>1</v>
      </c>
      <c r="E52" t="s">
        <v>18</v>
      </c>
      <c r="F52" t="s">
        <v>21</v>
      </c>
      <c r="G52" t="str">
        <f>IF(AND(D52 &gt; 0, E52 = "No"), "Include", "Exclude")</f>
        <v>Include</v>
      </c>
      <c r="H52" t="str">
        <f>IF(D52 &gt; 1, "Include", "Exclude")</f>
        <v>Exclude</v>
      </c>
      <c r="I52" t="str">
        <f>IF(D52 &gt; 2, "Include", "Exclude")</f>
        <v>Exclude</v>
      </c>
      <c r="J52" t="str">
        <f>IF(E52 = "Yes", "Include", "Exclude")</f>
        <v>Exclude</v>
      </c>
      <c r="K52" t="str">
        <f>IF(OR(C52 = "CIM", C52 = "MiniCIM"), "Include", "Exclude")</f>
        <v>Exclude</v>
      </c>
      <c r="L52" t="str">
        <f>IF(OR(C52 = "Dual 775pro", C52 = "Dual Redline", C52 = "Dual BAG"), "Include", "Exclude")</f>
        <v>Exclude</v>
      </c>
      <c r="M52" t="str">
        <f>IF(OR(C52 = "775pro", C52 = "Redline", C52 = "BAG"), "Include", "Exclude")</f>
        <v>Include</v>
      </c>
      <c r="N52" t="str">
        <f>CONCATENATE("VP V2 Output Stage ", SUBSTITUTE(F52, "/", "-"))</f>
        <v>VP V2 Output Stage CIM</v>
      </c>
      <c r="O52" t="str">
        <f>IF(C52="CIM","VP CIM Input",CONCATENATE("VP ",C52," Input"))</f>
        <v>VP BAG Input</v>
      </c>
      <c r="P52" t="str">
        <f>O52</f>
        <v>VP BAG Input</v>
      </c>
      <c r="Q52" t="str">
        <f>P52</f>
        <v>VP BAG Input</v>
      </c>
    </row>
    <row r="53" spans="1:17" x14ac:dyDescent="0.4">
      <c r="A53" t="str">
        <f>CONCATENATE(C53, ", ", D53, " Stages,", IF(E53="Yes", " Encoder, ", " "), SUBSTITUTE(F53, "/", "-"), " Output")</f>
        <v>BAG, 1 Stages, Encoder, CIM Output</v>
      </c>
      <c r="B53" t="str">
        <f>CONCATENATE(C53,"_",D53,"_",IF(E53="Yes","E_", ""),SUBSTITUTE(SUBSTITUTE(F53,"/","-")," ",""))</f>
        <v>BAG_1_E_CIM</v>
      </c>
      <c r="C53" t="s">
        <v>24</v>
      </c>
      <c r="D53">
        <v>1</v>
      </c>
      <c r="E53" t="s">
        <v>22</v>
      </c>
      <c r="F53" t="s">
        <v>21</v>
      </c>
      <c r="G53" t="str">
        <f>IF(AND(D53 &gt; 0, E53 = "No"), "Include", "Exclude")</f>
        <v>Exclude</v>
      </c>
      <c r="H53" t="str">
        <f>IF(D53 &gt; 1, "Include", "Exclude")</f>
        <v>Exclude</v>
      </c>
      <c r="I53" t="str">
        <f>IF(D53 &gt; 2, "Include", "Exclude")</f>
        <v>Exclude</v>
      </c>
      <c r="J53" t="str">
        <f>IF(E53 = "Yes", "Include", "Exclude")</f>
        <v>Include</v>
      </c>
      <c r="K53" t="str">
        <f>IF(OR(C53 = "CIM", C53 = "MiniCIM"), "Include", "Exclude")</f>
        <v>Exclude</v>
      </c>
      <c r="L53" t="str">
        <f>IF(OR(C53 = "Dual 775pro", C53 = "Dual Redline", C53 = "Dual BAG"), "Include", "Exclude")</f>
        <v>Exclude</v>
      </c>
      <c r="M53" t="str">
        <f>IF(OR(C53 = "775pro", C53 = "Redline", C53 = "BAG"), "Include", "Exclude")</f>
        <v>Include</v>
      </c>
      <c r="N53" t="str">
        <f>CONCATENATE("VP V2 Output Stage ", SUBSTITUTE(F53, "/", "-"))</f>
        <v>VP V2 Output Stage CIM</v>
      </c>
      <c r="O53" t="str">
        <f>IF(C53="CIM","VP CIM Input",CONCATENATE("VP ",C53," Input"))</f>
        <v>VP BAG Input</v>
      </c>
      <c r="P53" t="str">
        <f>O53</f>
        <v>VP BAG Input</v>
      </c>
      <c r="Q53" t="str">
        <f>P53</f>
        <v>VP BAG Input</v>
      </c>
    </row>
    <row r="54" spans="1:17" x14ac:dyDescent="0.4">
      <c r="A54" t="str">
        <f>CONCATENATE(C54, ", ", D54, " Stages,", IF(E54="Yes", " Encoder, ", " "), SUBSTITUTE(F54, "/", "-"), " Output")</f>
        <v>BAG, 2 Stages, CIM Output</v>
      </c>
      <c r="B54" t="str">
        <f>CONCATENATE(C54,"_",D54,"_",IF(E54="Yes","E_", ""),SUBSTITUTE(SUBSTITUTE(F54,"/","-")," ",""))</f>
        <v>BAG_2_CIM</v>
      </c>
      <c r="C54" t="s">
        <v>24</v>
      </c>
      <c r="D54">
        <v>2</v>
      </c>
      <c r="E54" t="s">
        <v>18</v>
      </c>
      <c r="F54" t="s">
        <v>21</v>
      </c>
      <c r="G54" t="str">
        <f>IF(AND(D54 &gt; 0, E54 = "No"), "Include", "Exclude")</f>
        <v>Include</v>
      </c>
      <c r="H54" t="str">
        <f>IF(D54 &gt; 1, "Include", "Exclude")</f>
        <v>Include</v>
      </c>
      <c r="I54" t="str">
        <f>IF(D54 &gt; 2, "Include", "Exclude")</f>
        <v>Exclude</v>
      </c>
      <c r="J54" t="str">
        <f>IF(E54 = "Yes", "Include", "Exclude")</f>
        <v>Exclude</v>
      </c>
      <c r="K54" t="str">
        <f>IF(OR(C54 = "CIM", C54 = "MiniCIM"), "Include", "Exclude")</f>
        <v>Exclude</v>
      </c>
      <c r="L54" t="str">
        <f>IF(OR(C54 = "Dual 775pro", C54 = "Dual Redline", C54 = "Dual BAG"), "Include", "Exclude")</f>
        <v>Exclude</v>
      </c>
      <c r="M54" t="str">
        <f>IF(OR(C54 = "775pro", C54 = "Redline", C54 = "BAG"), "Include", "Exclude")</f>
        <v>Include</v>
      </c>
      <c r="N54" t="str">
        <f>CONCATENATE("VP V2 Output Stage ", SUBSTITUTE(F54, "/", "-"))</f>
        <v>VP V2 Output Stage CIM</v>
      </c>
      <c r="O54" t="str">
        <f>IF(C54="CIM","VP CIM Input",CONCATENATE("VP ",C54," Input"))</f>
        <v>VP BAG Input</v>
      </c>
      <c r="P54" t="str">
        <f>O54</f>
        <v>VP BAG Input</v>
      </c>
      <c r="Q54" t="str">
        <f>P54</f>
        <v>VP BAG Input</v>
      </c>
    </row>
    <row r="55" spans="1:17" x14ac:dyDescent="0.4">
      <c r="A55" t="str">
        <f>CONCATENATE(C55, ", ", D55, " Stages,", IF(E55="Yes", " Encoder, ", " "), SUBSTITUTE(F55, "/", "-"), " Output")</f>
        <v>BAG, 2 Stages, Encoder, CIM Output</v>
      </c>
      <c r="B55" t="str">
        <f>CONCATENATE(C55,"_",D55,"_",IF(E55="Yes","E_", ""),SUBSTITUTE(SUBSTITUTE(F55,"/","-")," ",""))</f>
        <v>BAG_2_E_CIM</v>
      </c>
      <c r="C55" t="s">
        <v>24</v>
      </c>
      <c r="D55">
        <v>2</v>
      </c>
      <c r="E55" t="s">
        <v>22</v>
      </c>
      <c r="F55" t="s">
        <v>21</v>
      </c>
      <c r="G55" t="str">
        <f>IF(AND(D55 &gt; 0, E55 = "No"), "Include", "Exclude")</f>
        <v>Exclude</v>
      </c>
      <c r="H55" t="str">
        <f>IF(D55 &gt; 1, "Include", "Exclude")</f>
        <v>Include</v>
      </c>
      <c r="I55" t="str">
        <f>IF(D55 &gt; 2, "Include", "Exclude")</f>
        <v>Exclude</v>
      </c>
      <c r="J55" t="str">
        <f>IF(E55 = "Yes", "Include", "Exclude")</f>
        <v>Include</v>
      </c>
      <c r="K55" t="str">
        <f>IF(OR(C55 = "CIM", C55 = "MiniCIM"), "Include", "Exclude")</f>
        <v>Exclude</v>
      </c>
      <c r="L55" t="str">
        <f>IF(OR(C55 = "Dual 775pro", C55 = "Dual Redline", C55 = "Dual BAG"), "Include", "Exclude")</f>
        <v>Exclude</v>
      </c>
      <c r="M55" t="str">
        <f>IF(OR(C55 = "775pro", C55 = "Redline", C55 = "BAG"), "Include", "Exclude")</f>
        <v>Include</v>
      </c>
      <c r="N55" t="str">
        <f>CONCATENATE("VP V2 Output Stage ", SUBSTITUTE(F55, "/", "-"))</f>
        <v>VP V2 Output Stage CIM</v>
      </c>
      <c r="O55" t="str">
        <f>IF(C55="CIM","VP CIM Input",CONCATENATE("VP ",C55," Input"))</f>
        <v>VP BAG Input</v>
      </c>
      <c r="P55" t="str">
        <f>O55</f>
        <v>VP BAG Input</v>
      </c>
      <c r="Q55" t="str">
        <f>P55</f>
        <v>VP BAG Input</v>
      </c>
    </row>
    <row r="56" spans="1:17" x14ac:dyDescent="0.4">
      <c r="A56" t="str">
        <f>CONCATENATE(C56, ", ", D56, " Stages,", IF(E56="Yes", " Encoder, ", " "), SUBSTITUTE(F56, "/", "-"), " Output")</f>
        <v>BAG, 3 Stages, CIM Output</v>
      </c>
      <c r="B56" t="str">
        <f>CONCATENATE(C56,"_",D56,"_",IF(E56="Yes","E_", ""),SUBSTITUTE(SUBSTITUTE(F56,"/","-")," ",""))</f>
        <v>BAG_3_CIM</v>
      </c>
      <c r="C56" t="s">
        <v>24</v>
      </c>
      <c r="D56">
        <v>3</v>
      </c>
      <c r="E56" t="s">
        <v>18</v>
      </c>
      <c r="F56" t="s">
        <v>21</v>
      </c>
      <c r="G56" t="str">
        <f>IF(AND(D56 &gt; 0, E56 = "No"), "Include", "Exclude")</f>
        <v>Include</v>
      </c>
      <c r="H56" t="str">
        <f>IF(D56 &gt; 1, "Include", "Exclude")</f>
        <v>Include</v>
      </c>
      <c r="I56" t="str">
        <f>IF(D56 &gt; 2, "Include", "Exclude")</f>
        <v>Include</v>
      </c>
      <c r="J56" t="str">
        <f>IF(E56 = "Yes", "Include", "Exclude")</f>
        <v>Exclude</v>
      </c>
      <c r="K56" t="str">
        <f>IF(OR(C56 = "CIM", C56 = "MiniCIM"), "Include", "Exclude")</f>
        <v>Exclude</v>
      </c>
      <c r="L56" t="str">
        <f>IF(OR(C56 = "Dual 775pro", C56 = "Dual Redline", C56 = "Dual BAG"), "Include", "Exclude")</f>
        <v>Exclude</v>
      </c>
      <c r="M56" t="str">
        <f>IF(OR(C56 = "775pro", C56 = "Redline", C56 = "BAG"), "Include", "Exclude")</f>
        <v>Include</v>
      </c>
      <c r="N56" t="str">
        <f>CONCATENATE("VP V2 Output Stage ", SUBSTITUTE(F56, "/", "-"))</f>
        <v>VP V2 Output Stage CIM</v>
      </c>
      <c r="O56" t="str">
        <f>IF(C56="CIM","VP CIM Input",CONCATENATE("VP ",C56," Input"))</f>
        <v>VP BAG Input</v>
      </c>
      <c r="P56" t="str">
        <f>O56</f>
        <v>VP BAG Input</v>
      </c>
      <c r="Q56" t="str">
        <f>P56</f>
        <v>VP BAG Input</v>
      </c>
    </row>
    <row r="57" spans="1:17" x14ac:dyDescent="0.4">
      <c r="A57" t="str">
        <f>CONCATENATE(C57, ", ", D57, " Stages,", IF(E57="Yes", " Encoder, ", " "), SUBSTITUTE(F57, "/", "-"), " Output")</f>
        <v>BAG, 3 Stages, Encoder, CIM Output</v>
      </c>
      <c r="B57" t="str">
        <f>CONCATENATE(C57,"_",D57,"_",IF(E57="Yes","E_", ""),SUBSTITUTE(SUBSTITUTE(F57,"/","-")," ",""))</f>
        <v>BAG_3_E_CIM</v>
      </c>
      <c r="C57" t="s">
        <v>24</v>
      </c>
      <c r="D57">
        <v>3</v>
      </c>
      <c r="E57" t="s">
        <v>22</v>
      </c>
      <c r="F57" t="s">
        <v>21</v>
      </c>
      <c r="G57" t="str">
        <f>IF(AND(D57 &gt; 0, E57 = "No"), "Include", "Exclude")</f>
        <v>Exclude</v>
      </c>
      <c r="H57" t="str">
        <f>IF(D57 &gt; 1, "Include", "Exclude")</f>
        <v>Include</v>
      </c>
      <c r="I57" t="str">
        <f>IF(D57 &gt; 2, "Include", "Exclude")</f>
        <v>Include</v>
      </c>
      <c r="J57" t="str">
        <f>IF(E57 = "Yes", "Include", "Exclude")</f>
        <v>Include</v>
      </c>
      <c r="K57" t="str">
        <f>IF(OR(C57 = "CIM", C57 = "MiniCIM"), "Include", "Exclude")</f>
        <v>Exclude</v>
      </c>
      <c r="L57" t="str">
        <f>IF(OR(C57 = "Dual 775pro", C57 = "Dual Redline", C57 = "Dual BAG"), "Include", "Exclude")</f>
        <v>Exclude</v>
      </c>
      <c r="M57" t="str">
        <f>IF(OR(C57 = "775pro", C57 = "Redline", C57 = "BAG"), "Include", "Exclude")</f>
        <v>Include</v>
      </c>
      <c r="N57" t="str">
        <f>CONCATENATE("VP V2 Output Stage ", SUBSTITUTE(F57, "/", "-"))</f>
        <v>VP V2 Output Stage CIM</v>
      </c>
      <c r="O57" t="str">
        <f>IF(C57="CIM","VP CIM Input",CONCATENATE("VP ",C57," Input"))</f>
        <v>VP BAG Input</v>
      </c>
      <c r="P57" t="str">
        <f>O57</f>
        <v>VP BAG Input</v>
      </c>
      <c r="Q57" t="str">
        <f>P57</f>
        <v>VP BAG Input</v>
      </c>
    </row>
    <row r="58" spans="1:17" x14ac:dyDescent="0.4">
      <c r="A58" t="str">
        <f>CONCATENATE(C58, ", ", D58, " Stages,", IF(E58="Yes", " Encoder, ", " "), SUBSTITUTE(F58, "/", "-"), " Output")</f>
        <v>CIM, 0 Stages, 1-2in Hex Output</v>
      </c>
      <c r="B58" t="str">
        <f>CONCATENATE(C58,"_",D58,"_",IF(E58="Yes","E_", ""),SUBSTITUTE(SUBSTITUTE(F58,"/","-")," ",""))</f>
        <v>CIM_0_1-2inHex</v>
      </c>
      <c r="C58" t="s">
        <v>21</v>
      </c>
      <c r="D58">
        <v>0</v>
      </c>
      <c r="E58" t="s">
        <v>18</v>
      </c>
      <c r="F58" t="s">
        <v>19</v>
      </c>
      <c r="G58" t="str">
        <f>IF(AND(D58 &gt; 0, E58 = "No"), "Include", "Exclude")</f>
        <v>Exclude</v>
      </c>
      <c r="H58" t="str">
        <f>IF(D58 &gt; 1, "Include", "Exclude")</f>
        <v>Exclude</v>
      </c>
      <c r="I58" t="str">
        <f>IF(D58 &gt; 2, "Include", "Exclude")</f>
        <v>Exclude</v>
      </c>
      <c r="J58" t="str">
        <f>IF(E58 = "Yes", "Include", "Exclude")</f>
        <v>Exclude</v>
      </c>
      <c r="K58" t="str">
        <f>IF(OR(C58 = "CIM", C58 = "MiniCIM"), "Include", "Exclude")</f>
        <v>Include</v>
      </c>
      <c r="L58" t="str">
        <f>IF(OR(C58 = "Dual 775pro", C58 = "Dual Redline", C58 = "Dual BAG"), "Include", "Exclude")</f>
        <v>Exclude</v>
      </c>
      <c r="M58" t="str">
        <f>IF(OR(C58 = "775pro", C58 = "Redline", C58 = "BAG"), "Include", "Exclude")</f>
        <v>Exclude</v>
      </c>
      <c r="N58" t="str">
        <f>CONCATENATE("VP V2 Output Stage ", SUBSTITUTE(F58, "/", "-"))</f>
        <v>VP V2 Output Stage 1-2in Hex</v>
      </c>
      <c r="O58" t="str">
        <f>IF(C58="CIM","VP CIM Input",CONCATENATE("VP ",C58," Input"))</f>
        <v>VP CIM Input</v>
      </c>
      <c r="P58" t="str">
        <f>O58</f>
        <v>VP CIM Input</v>
      </c>
      <c r="Q58" t="str">
        <f>P58</f>
        <v>VP CIM Input</v>
      </c>
    </row>
    <row r="59" spans="1:17" x14ac:dyDescent="0.4">
      <c r="A59" t="str">
        <f>CONCATENATE(C59, ", ", D59, " Stages,", IF(E59="Yes", " Encoder, ", " "), SUBSTITUTE(F59, "/", "-"), " Output")</f>
        <v>CIM, 1 Stages, 1-2in Hex Output</v>
      </c>
      <c r="B59" t="str">
        <f>CONCATENATE(C59,"_",D59,"_",IF(E59="Yes","E_", ""),SUBSTITUTE(SUBSTITUTE(F59,"/","-")," ",""))</f>
        <v>CIM_1_1-2inHex</v>
      </c>
      <c r="C59" t="s">
        <v>21</v>
      </c>
      <c r="D59">
        <v>1</v>
      </c>
      <c r="E59" t="s">
        <v>18</v>
      </c>
      <c r="F59" t="s">
        <v>19</v>
      </c>
      <c r="G59" t="str">
        <f>IF(AND(D59 &gt; 0, E59 = "No"), "Include", "Exclude")</f>
        <v>Include</v>
      </c>
      <c r="H59" t="str">
        <f>IF(D59 &gt; 1, "Include", "Exclude")</f>
        <v>Exclude</v>
      </c>
      <c r="I59" t="str">
        <f>IF(D59 &gt; 2, "Include", "Exclude")</f>
        <v>Exclude</v>
      </c>
      <c r="J59" t="str">
        <f>IF(E59 = "Yes", "Include", "Exclude")</f>
        <v>Exclude</v>
      </c>
      <c r="K59" t="str">
        <f>IF(OR(C59 = "CIM", C59 = "MiniCIM"), "Include", "Exclude")</f>
        <v>Include</v>
      </c>
      <c r="L59" t="str">
        <f>IF(OR(C59 = "Dual 775pro", C59 = "Dual Redline", C59 = "Dual BAG"), "Include", "Exclude")</f>
        <v>Exclude</v>
      </c>
      <c r="M59" t="str">
        <f>IF(OR(C59 = "775pro", C59 = "Redline", C59 = "BAG"), "Include", "Exclude")</f>
        <v>Exclude</v>
      </c>
      <c r="N59" t="str">
        <f>CONCATENATE("VP V2 Output Stage ", SUBSTITUTE(F59, "/", "-"))</f>
        <v>VP V2 Output Stage 1-2in Hex</v>
      </c>
      <c r="O59" t="str">
        <f>IF(C59="CIM","VP CIM Input",CONCATENATE("VP ",C59," Input"))</f>
        <v>VP CIM Input</v>
      </c>
      <c r="P59" t="str">
        <f>O59</f>
        <v>VP CIM Input</v>
      </c>
      <c r="Q59" t="str">
        <f>P59</f>
        <v>VP CIM Input</v>
      </c>
    </row>
    <row r="60" spans="1:17" x14ac:dyDescent="0.4">
      <c r="A60" t="str">
        <f>CONCATENATE(C60, ", ", D60, " Stages,", IF(E60="Yes", " Encoder, ", " "), SUBSTITUTE(F60, "/", "-"), " Output")</f>
        <v>CIM, 1 Stages, Encoder, 1-2in Hex Output</v>
      </c>
      <c r="B60" t="str">
        <f>CONCATENATE(C60,"_",D60,"_",IF(E60="Yes","E_", ""),SUBSTITUTE(SUBSTITUTE(F60,"/","-")," ",""))</f>
        <v>CIM_1_E_1-2inHex</v>
      </c>
      <c r="C60" t="s">
        <v>21</v>
      </c>
      <c r="D60">
        <v>1</v>
      </c>
      <c r="E60" t="s">
        <v>22</v>
      </c>
      <c r="F60" t="s">
        <v>19</v>
      </c>
      <c r="G60" t="str">
        <f>IF(AND(D60 &gt; 0, E60 = "No"), "Include", "Exclude")</f>
        <v>Exclude</v>
      </c>
      <c r="H60" t="str">
        <f>IF(D60 &gt; 1, "Include", "Exclude")</f>
        <v>Exclude</v>
      </c>
      <c r="I60" t="str">
        <f>IF(D60 &gt; 2, "Include", "Exclude")</f>
        <v>Exclude</v>
      </c>
      <c r="J60" t="str">
        <f>IF(E60 = "Yes", "Include", "Exclude")</f>
        <v>Include</v>
      </c>
      <c r="K60" t="str">
        <f>IF(OR(C60 = "CIM", C60 = "MiniCIM"), "Include", "Exclude")</f>
        <v>Include</v>
      </c>
      <c r="L60" t="str">
        <f>IF(OR(C60 = "Dual 775pro", C60 = "Dual Redline", C60 = "Dual BAG"), "Include", "Exclude")</f>
        <v>Exclude</v>
      </c>
      <c r="M60" t="str">
        <f>IF(OR(C60 = "775pro", C60 = "Redline", C60 = "BAG"), "Include", "Exclude")</f>
        <v>Exclude</v>
      </c>
      <c r="N60" t="str">
        <f>CONCATENATE("VP V2 Output Stage ", SUBSTITUTE(F60, "/", "-"))</f>
        <v>VP V2 Output Stage 1-2in Hex</v>
      </c>
      <c r="O60" t="str">
        <f>IF(C60="CIM","VP CIM Input",CONCATENATE("VP ",C60," Input"))</f>
        <v>VP CIM Input</v>
      </c>
      <c r="P60" t="str">
        <f>O60</f>
        <v>VP CIM Input</v>
      </c>
      <c r="Q60" t="str">
        <f>P60</f>
        <v>VP CIM Input</v>
      </c>
    </row>
    <row r="61" spans="1:17" x14ac:dyDescent="0.4">
      <c r="A61" t="str">
        <f>CONCATENATE(C61, ", ", D61, " Stages,", IF(E61="Yes", " Encoder, ", " "), SUBSTITUTE(F61, "/", "-"), " Output")</f>
        <v>CIM, 2 Stages, 1-2in Hex Output</v>
      </c>
      <c r="B61" t="str">
        <f>CONCATENATE(C61,"_",D61,"_",IF(E61="Yes","E_", ""),SUBSTITUTE(SUBSTITUTE(F61,"/","-")," ",""))</f>
        <v>CIM_2_1-2inHex</v>
      </c>
      <c r="C61" t="s">
        <v>21</v>
      </c>
      <c r="D61">
        <v>2</v>
      </c>
      <c r="E61" t="s">
        <v>18</v>
      </c>
      <c r="F61" t="s">
        <v>19</v>
      </c>
      <c r="G61" t="str">
        <f>IF(AND(D61 &gt; 0, E61 = "No"), "Include", "Exclude")</f>
        <v>Include</v>
      </c>
      <c r="H61" t="str">
        <f>IF(D61 &gt; 1, "Include", "Exclude")</f>
        <v>Include</v>
      </c>
      <c r="I61" t="str">
        <f>IF(D61 &gt; 2, "Include", "Exclude")</f>
        <v>Exclude</v>
      </c>
      <c r="J61" t="str">
        <f>IF(E61 = "Yes", "Include", "Exclude")</f>
        <v>Exclude</v>
      </c>
      <c r="K61" t="str">
        <f>IF(OR(C61 = "CIM", C61 = "MiniCIM"), "Include", "Exclude")</f>
        <v>Include</v>
      </c>
      <c r="L61" t="str">
        <f>IF(OR(C61 = "Dual 775pro", C61 = "Dual Redline", C61 = "Dual BAG"), "Include", "Exclude")</f>
        <v>Exclude</v>
      </c>
      <c r="M61" t="str">
        <f>IF(OR(C61 = "775pro", C61 = "Redline", C61 = "BAG"), "Include", "Exclude")</f>
        <v>Exclude</v>
      </c>
      <c r="N61" t="str">
        <f>CONCATENATE("VP V2 Output Stage ", SUBSTITUTE(F61, "/", "-"))</f>
        <v>VP V2 Output Stage 1-2in Hex</v>
      </c>
      <c r="O61" t="str">
        <f>IF(C61="CIM","VP CIM Input",CONCATENATE("VP ",C61," Input"))</f>
        <v>VP CIM Input</v>
      </c>
      <c r="P61" t="str">
        <f>O61</f>
        <v>VP CIM Input</v>
      </c>
      <c r="Q61" t="str">
        <f>P61</f>
        <v>VP CIM Input</v>
      </c>
    </row>
    <row r="62" spans="1:17" x14ac:dyDescent="0.4">
      <c r="A62" t="str">
        <f>CONCATENATE(C62, ", ", D62, " Stages,", IF(E62="Yes", " Encoder, ", " "), SUBSTITUTE(F62, "/", "-"), " Output")</f>
        <v>CIM, 2 Stages, Encoder, 1-2in Hex Output</v>
      </c>
      <c r="B62" t="str">
        <f>CONCATENATE(C62,"_",D62,"_",IF(E62="Yes","E_", ""),SUBSTITUTE(SUBSTITUTE(F62,"/","-")," ",""))</f>
        <v>CIM_2_E_1-2inHex</v>
      </c>
      <c r="C62" t="s">
        <v>21</v>
      </c>
      <c r="D62">
        <v>2</v>
      </c>
      <c r="E62" t="s">
        <v>22</v>
      </c>
      <c r="F62" t="s">
        <v>19</v>
      </c>
      <c r="G62" t="str">
        <f>IF(AND(D62 &gt; 0, E62 = "No"), "Include", "Exclude")</f>
        <v>Exclude</v>
      </c>
      <c r="H62" t="str">
        <f>IF(D62 &gt; 1, "Include", "Exclude")</f>
        <v>Include</v>
      </c>
      <c r="I62" t="str">
        <f>IF(D62 &gt; 2, "Include", "Exclude")</f>
        <v>Exclude</v>
      </c>
      <c r="J62" t="str">
        <f>IF(E62 = "Yes", "Include", "Exclude")</f>
        <v>Include</v>
      </c>
      <c r="K62" t="str">
        <f>IF(OR(C62 = "CIM", C62 = "MiniCIM"), "Include", "Exclude")</f>
        <v>Include</v>
      </c>
      <c r="L62" t="str">
        <f>IF(OR(C62 = "Dual 775pro", C62 = "Dual Redline", C62 = "Dual BAG"), "Include", "Exclude")</f>
        <v>Exclude</v>
      </c>
      <c r="M62" t="str">
        <f>IF(OR(C62 = "775pro", C62 = "Redline", C62 = "BAG"), "Include", "Exclude")</f>
        <v>Exclude</v>
      </c>
      <c r="N62" t="str">
        <f>CONCATENATE("VP V2 Output Stage ", SUBSTITUTE(F62, "/", "-"))</f>
        <v>VP V2 Output Stage 1-2in Hex</v>
      </c>
      <c r="O62" t="str">
        <f>IF(C62="CIM","VP CIM Input",CONCATENATE("VP ",C62," Input"))</f>
        <v>VP CIM Input</v>
      </c>
      <c r="P62" t="str">
        <f>O62</f>
        <v>VP CIM Input</v>
      </c>
      <c r="Q62" t="str">
        <f>P62</f>
        <v>VP CIM Input</v>
      </c>
    </row>
    <row r="63" spans="1:17" x14ac:dyDescent="0.4">
      <c r="A63" t="str">
        <f>CONCATENATE(C63, ", ", D63, " Stages,", IF(E63="Yes", " Encoder, ", " "), SUBSTITUTE(F63, "/", "-"), " Output")</f>
        <v>CIM, 0 Stages, Round Output</v>
      </c>
      <c r="B63" t="str">
        <f>CONCATENATE(C63,"_",D63,"_",IF(E63="Yes","E_", ""),SUBSTITUTE(SUBSTITUTE(F63,"/","-")," ",""))</f>
        <v>CIM_0_Round</v>
      </c>
      <c r="C63" t="s">
        <v>21</v>
      </c>
      <c r="D63">
        <v>0</v>
      </c>
      <c r="E63" t="s">
        <v>18</v>
      </c>
      <c r="F63" t="s">
        <v>29</v>
      </c>
      <c r="G63" t="str">
        <f>IF(AND(D63 &gt; 0, E63 = "No"), "Include", "Exclude")</f>
        <v>Exclude</v>
      </c>
      <c r="H63" t="str">
        <f>IF(D63 &gt; 1, "Include", "Exclude")</f>
        <v>Exclude</v>
      </c>
      <c r="I63" t="str">
        <f>IF(D63 &gt; 2, "Include", "Exclude")</f>
        <v>Exclude</v>
      </c>
      <c r="J63" t="str">
        <f>IF(E63 = "Yes", "Include", "Exclude")</f>
        <v>Exclude</v>
      </c>
      <c r="K63" t="str">
        <f>IF(OR(C63 = "CIM", C63 = "MiniCIM"), "Include", "Exclude")</f>
        <v>Include</v>
      </c>
      <c r="L63" t="str">
        <f>IF(OR(C63 = "Dual 775pro", C63 = "Dual Redline", C63 = "Dual BAG"), "Include", "Exclude")</f>
        <v>Exclude</v>
      </c>
      <c r="M63" t="str">
        <f>IF(OR(C63 = "775pro", C63 = "Redline", C63 = "BAG"), "Include", "Exclude")</f>
        <v>Exclude</v>
      </c>
      <c r="N63" t="str">
        <f>CONCATENATE("VP V2 Output Stage ", SUBSTITUTE(F63, "/", "-"))</f>
        <v>VP V2 Output Stage Round</v>
      </c>
      <c r="O63" t="str">
        <f>IF(C63="CIM","VP CIM Input",CONCATENATE("VP ",C63," Input"))</f>
        <v>VP CIM Input</v>
      </c>
      <c r="P63" t="str">
        <f>O63</f>
        <v>VP CIM Input</v>
      </c>
      <c r="Q63" t="str">
        <f>P63</f>
        <v>VP CIM Input</v>
      </c>
    </row>
    <row r="64" spans="1:17" x14ac:dyDescent="0.4">
      <c r="A64" t="str">
        <f>CONCATENATE(C64, ", ", D64, " Stages,", IF(E64="Yes", " Encoder, ", " "), SUBSTITUTE(F64, "/", "-"), " Output")</f>
        <v>CIM, 1 Stages, Round Output</v>
      </c>
      <c r="B64" t="str">
        <f>CONCATENATE(C64,"_",D64,"_",IF(E64="Yes","E_", ""),SUBSTITUTE(SUBSTITUTE(F64,"/","-")," ",""))</f>
        <v>CIM_1_Round</v>
      </c>
      <c r="C64" t="s">
        <v>21</v>
      </c>
      <c r="D64">
        <v>1</v>
      </c>
      <c r="E64" t="s">
        <v>18</v>
      </c>
      <c r="F64" t="s">
        <v>29</v>
      </c>
      <c r="G64" t="str">
        <f>IF(AND(D64 &gt; 0, E64 = "No"), "Include", "Exclude")</f>
        <v>Include</v>
      </c>
      <c r="H64" t="str">
        <f>IF(D64 &gt; 1, "Include", "Exclude")</f>
        <v>Exclude</v>
      </c>
      <c r="I64" t="str">
        <f>IF(D64 &gt; 2, "Include", "Exclude")</f>
        <v>Exclude</v>
      </c>
      <c r="J64" t="str">
        <f>IF(E64 = "Yes", "Include", "Exclude")</f>
        <v>Exclude</v>
      </c>
      <c r="K64" t="str">
        <f>IF(OR(C64 = "CIM", C64 = "MiniCIM"), "Include", "Exclude")</f>
        <v>Include</v>
      </c>
      <c r="L64" t="str">
        <f>IF(OR(C64 = "Dual 775pro", C64 = "Dual Redline", C64 = "Dual BAG"), "Include", "Exclude")</f>
        <v>Exclude</v>
      </c>
      <c r="M64" t="str">
        <f>IF(OR(C64 = "775pro", C64 = "Redline", C64 = "BAG"), "Include", "Exclude")</f>
        <v>Exclude</v>
      </c>
      <c r="N64" t="str">
        <f>CONCATENATE("VP V2 Output Stage ", SUBSTITUTE(F64, "/", "-"))</f>
        <v>VP V2 Output Stage Round</v>
      </c>
      <c r="O64" t="str">
        <f>IF(C64="CIM","VP CIM Input",CONCATENATE("VP ",C64," Input"))</f>
        <v>VP CIM Input</v>
      </c>
      <c r="P64" t="str">
        <f>O64</f>
        <v>VP CIM Input</v>
      </c>
      <c r="Q64" t="str">
        <f>P64</f>
        <v>VP CIM Input</v>
      </c>
    </row>
    <row r="65" spans="1:17" x14ac:dyDescent="0.4">
      <c r="A65" t="str">
        <f>CONCATENATE(C65, ", ", D65, " Stages,", IF(E65="Yes", " Encoder, ", " "), SUBSTITUTE(F65, "/", "-"), " Output")</f>
        <v>CIM, 1 Stages, Encoder, Round Output</v>
      </c>
      <c r="B65" t="str">
        <f>CONCATENATE(C65,"_",D65,"_",IF(E65="Yes","E_", ""),SUBSTITUTE(SUBSTITUTE(F65,"/","-")," ",""))</f>
        <v>CIM_1_E_Round</v>
      </c>
      <c r="C65" t="s">
        <v>21</v>
      </c>
      <c r="D65">
        <v>1</v>
      </c>
      <c r="E65" t="s">
        <v>22</v>
      </c>
      <c r="F65" t="s">
        <v>29</v>
      </c>
      <c r="G65" t="str">
        <f>IF(AND(D65 &gt; 0, E65 = "No"), "Include", "Exclude")</f>
        <v>Exclude</v>
      </c>
      <c r="H65" t="str">
        <f>IF(D65 &gt; 1, "Include", "Exclude")</f>
        <v>Exclude</v>
      </c>
      <c r="I65" t="str">
        <f>IF(D65 &gt; 2, "Include", "Exclude")</f>
        <v>Exclude</v>
      </c>
      <c r="J65" t="str">
        <f>IF(E65 = "Yes", "Include", "Exclude")</f>
        <v>Include</v>
      </c>
      <c r="K65" t="str">
        <f>IF(OR(C65 = "CIM", C65 = "MiniCIM"), "Include", "Exclude")</f>
        <v>Include</v>
      </c>
      <c r="L65" t="str">
        <f>IF(OR(C65 = "Dual 775pro", C65 = "Dual Redline", C65 = "Dual BAG"), "Include", "Exclude")</f>
        <v>Exclude</v>
      </c>
      <c r="M65" t="str">
        <f>IF(OR(C65 = "775pro", C65 = "Redline", C65 = "BAG"), "Include", "Exclude")</f>
        <v>Exclude</v>
      </c>
      <c r="N65" t="str">
        <f>CONCATENATE("VP V2 Output Stage ", SUBSTITUTE(F65, "/", "-"))</f>
        <v>VP V2 Output Stage Round</v>
      </c>
      <c r="O65" t="str">
        <f>IF(C65="CIM","VP CIM Input",CONCATENATE("VP ",C65," Input"))</f>
        <v>VP CIM Input</v>
      </c>
      <c r="P65" t="str">
        <f>O65</f>
        <v>VP CIM Input</v>
      </c>
      <c r="Q65" t="str">
        <f>P65</f>
        <v>VP CIM Input</v>
      </c>
    </row>
    <row r="66" spans="1:17" x14ac:dyDescent="0.4">
      <c r="A66" t="str">
        <f>CONCATENATE(C66, ", ", D66, " Stages,", IF(E66="Yes", " Encoder, ", " "), SUBSTITUTE(F66, "/", "-"), " Output")</f>
        <v>CIM, 2 Stages, Round Output</v>
      </c>
      <c r="B66" t="str">
        <f>CONCATENATE(C66,"_",D66,"_",IF(E66="Yes","E_", ""),SUBSTITUTE(SUBSTITUTE(F66,"/","-")," ",""))</f>
        <v>CIM_2_Round</v>
      </c>
      <c r="C66" t="s">
        <v>21</v>
      </c>
      <c r="D66">
        <v>2</v>
      </c>
      <c r="E66" t="s">
        <v>18</v>
      </c>
      <c r="F66" t="s">
        <v>29</v>
      </c>
      <c r="G66" t="str">
        <f>IF(AND(D66 &gt; 0, E66 = "No"), "Include", "Exclude")</f>
        <v>Include</v>
      </c>
      <c r="H66" t="str">
        <f>IF(D66 &gt; 1, "Include", "Exclude")</f>
        <v>Include</v>
      </c>
      <c r="I66" t="str">
        <f>IF(D66 &gt; 2, "Include", "Exclude")</f>
        <v>Exclude</v>
      </c>
      <c r="J66" t="str">
        <f>IF(E66 = "Yes", "Include", "Exclude")</f>
        <v>Exclude</v>
      </c>
      <c r="K66" t="str">
        <f>IF(OR(C66 = "CIM", C66 = "MiniCIM"), "Include", "Exclude")</f>
        <v>Include</v>
      </c>
      <c r="L66" t="str">
        <f>IF(OR(C66 = "Dual 775pro", C66 = "Dual Redline", C66 = "Dual BAG"), "Include", "Exclude")</f>
        <v>Exclude</v>
      </c>
      <c r="M66" t="str">
        <f>IF(OR(C66 = "775pro", C66 = "Redline", C66 = "BAG"), "Include", "Exclude")</f>
        <v>Exclude</v>
      </c>
      <c r="N66" t="str">
        <f>CONCATENATE("VP V2 Output Stage ", SUBSTITUTE(F66, "/", "-"))</f>
        <v>VP V2 Output Stage Round</v>
      </c>
      <c r="O66" t="str">
        <f>IF(C66="CIM","VP CIM Input",CONCATENATE("VP ",C66," Input"))</f>
        <v>VP CIM Input</v>
      </c>
      <c r="P66" t="str">
        <f>O66</f>
        <v>VP CIM Input</v>
      </c>
      <c r="Q66" t="str">
        <f>P66</f>
        <v>VP CIM Input</v>
      </c>
    </row>
    <row r="67" spans="1:17" x14ac:dyDescent="0.4">
      <c r="A67" t="str">
        <f>CONCATENATE(C67, ", ", D67, " Stages,", IF(E67="Yes", " Encoder, ", " "), SUBSTITUTE(F67, "/", "-"), " Output")</f>
        <v>CIM, 2 Stages, Encoder, Round Output</v>
      </c>
      <c r="B67" t="str">
        <f>CONCATENATE(C67,"_",D67,"_",IF(E67="Yes","E_", ""),SUBSTITUTE(SUBSTITUTE(F67,"/","-")," ",""))</f>
        <v>CIM_2_E_Round</v>
      </c>
      <c r="C67" t="s">
        <v>21</v>
      </c>
      <c r="D67">
        <v>2</v>
      </c>
      <c r="E67" t="s">
        <v>22</v>
      </c>
      <c r="F67" t="s">
        <v>29</v>
      </c>
      <c r="G67" t="str">
        <f>IF(AND(D67 &gt; 0, E67 = "No"), "Include", "Exclude")</f>
        <v>Exclude</v>
      </c>
      <c r="H67" t="str">
        <f>IF(D67 &gt; 1, "Include", "Exclude")</f>
        <v>Include</v>
      </c>
      <c r="I67" t="str">
        <f>IF(D67 &gt; 2, "Include", "Exclude")</f>
        <v>Exclude</v>
      </c>
      <c r="J67" t="str">
        <f>IF(E67 = "Yes", "Include", "Exclude")</f>
        <v>Include</v>
      </c>
      <c r="K67" t="str">
        <f>IF(OR(C67 = "CIM", C67 = "MiniCIM"), "Include", "Exclude")</f>
        <v>Include</v>
      </c>
      <c r="L67" t="str">
        <f>IF(OR(C67 = "Dual 775pro", C67 = "Dual Redline", C67 = "Dual BAG"), "Include", "Exclude")</f>
        <v>Exclude</v>
      </c>
      <c r="M67" t="str">
        <f>IF(OR(C67 = "775pro", C67 = "Redline", C67 = "BAG"), "Include", "Exclude")</f>
        <v>Exclude</v>
      </c>
      <c r="N67" t="str">
        <f>CONCATENATE("VP V2 Output Stage ", SUBSTITUTE(F67, "/", "-"))</f>
        <v>VP V2 Output Stage Round</v>
      </c>
      <c r="O67" t="str">
        <f>IF(C67="CIM","VP CIM Input",CONCATENATE("VP ",C67," Input"))</f>
        <v>VP CIM Input</v>
      </c>
      <c r="P67" t="str">
        <f>O67</f>
        <v>VP CIM Input</v>
      </c>
      <c r="Q67" t="str">
        <f>P67</f>
        <v>VP CIM Input</v>
      </c>
    </row>
    <row r="68" spans="1:17" x14ac:dyDescent="0.4">
      <c r="A68" t="str">
        <f>CONCATENATE(C68, ", ", D68, " Stages,", IF(E68="Yes", " Encoder, ", " "), SUBSTITUTE(F68, "/", "-"), " Output")</f>
        <v>CIM, 0 Stages, 3-8in Hex Output</v>
      </c>
      <c r="B68" t="str">
        <f>CONCATENATE(C68,"_",D68,"_",IF(E68="Yes","E_", ""),SUBSTITUTE(SUBSTITUTE(F68,"/","-")," ",""))</f>
        <v>CIM_0_3-8inHex</v>
      </c>
      <c r="C68" t="s">
        <v>21</v>
      </c>
      <c r="D68">
        <v>0</v>
      </c>
      <c r="E68" t="s">
        <v>18</v>
      </c>
      <c r="F68" t="s">
        <v>20</v>
      </c>
      <c r="G68" t="str">
        <f>IF(AND(D68 &gt; 0, E68 = "No"), "Include", "Exclude")</f>
        <v>Exclude</v>
      </c>
      <c r="H68" t="str">
        <f>IF(D68 &gt; 1, "Include", "Exclude")</f>
        <v>Exclude</v>
      </c>
      <c r="I68" t="str">
        <f>IF(D68 &gt; 2, "Include", "Exclude")</f>
        <v>Exclude</v>
      </c>
      <c r="J68" t="str">
        <f>IF(E68 = "Yes", "Include", "Exclude")</f>
        <v>Exclude</v>
      </c>
      <c r="K68" t="str">
        <f>IF(OR(C68 = "CIM", C68 = "MiniCIM"), "Include", "Exclude")</f>
        <v>Include</v>
      </c>
      <c r="L68" t="str">
        <f>IF(OR(C68 = "Dual 775pro", C68 = "Dual Redline", C68 = "Dual BAG"), "Include", "Exclude")</f>
        <v>Exclude</v>
      </c>
      <c r="M68" t="str">
        <f>IF(OR(C68 = "775pro", C68 = "Redline", C68 = "BAG"), "Include", "Exclude")</f>
        <v>Exclude</v>
      </c>
      <c r="N68" t="str">
        <f>CONCATENATE("VP V2 Output Stage ", SUBSTITUTE(F68, "/", "-"))</f>
        <v>VP V2 Output Stage 3-8in Hex</v>
      </c>
      <c r="O68" t="str">
        <f>IF(C68="CIM","VP CIM Input",CONCATENATE("VP ",C68," Input"))</f>
        <v>VP CIM Input</v>
      </c>
      <c r="P68" t="str">
        <f>O68</f>
        <v>VP CIM Input</v>
      </c>
      <c r="Q68" t="str">
        <f>P68</f>
        <v>VP CIM Input</v>
      </c>
    </row>
    <row r="69" spans="1:17" x14ac:dyDescent="0.4">
      <c r="A69" t="str">
        <f>CONCATENATE(C69, ", ", D69, " Stages,", IF(E69="Yes", " Encoder, ", " "), SUBSTITUTE(F69, "/", "-"), " Output")</f>
        <v>CIM, 1 Stages, 3-8in Hex Output</v>
      </c>
      <c r="B69" t="str">
        <f>CONCATENATE(C69,"_",D69,"_",IF(E69="Yes","E_", ""),SUBSTITUTE(SUBSTITUTE(F69,"/","-")," ",""))</f>
        <v>CIM_1_3-8inHex</v>
      </c>
      <c r="C69" t="s">
        <v>21</v>
      </c>
      <c r="D69">
        <v>1</v>
      </c>
      <c r="E69" t="s">
        <v>18</v>
      </c>
      <c r="F69" t="s">
        <v>20</v>
      </c>
      <c r="G69" t="str">
        <f>IF(AND(D69 &gt; 0, E69 = "No"), "Include", "Exclude")</f>
        <v>Include</v>
      </c>
      <c r="H69" t="str">
        <f>IF(D69 &gt; 1, "Include", "Exclude")</f>
        <v>Exclude</v>
      </c>
      <c r="I69" t="str">
        <f>IF(D69 &gt; 2, "Include", "Exclude")</f>
        <v>Exclude</v>
      </c>
      <c r="J69" t="str">
        <f>IF(E69 = "Yes", "Include", "Exclude")</f>
        <v>Exclude</v>
      </c>
      <c r="K69" t="str">
        <f>IF(OR(C69 = "CIM", C69 = "MiniCIM"), "Include", "Exclude")</f>
        <v>Include</v>
      </c>
      <c r="L69" t="str">
        <f>IF(OR(C69 = "Dual 775pro", C69 = "Dual Redline", C69 = "Dual BAG"), "Include", "Exclude")</f>
        <v>Exclude</v>
      </c>
      <c r="M69" t="str">
        <f>IF(OR(C69 = "775pro", C69 = "Redline", C69 = "BAG"), "Include", "Exclude")</f>
        <v>Exclude</v>
      </c>
      <c r="N69" t="str">
        <f>CONCATENATE("VP V2 Output Stage ", SUBSTITUTE(F69, "/", "-"))</f>
        <v>VP V2 Output Stage 3-8in Hex</v>
      </c>
      <c r="O69" t="str">
        <f>IF(C69="CIM","VP CIM Input",CONCATENATE("VP ",C69," Input"))</f>
        <v>VP CIM Input</v>
      </c>
      <c r="P69" t="str">
        <f>O69</f>
        <v>VP CIM Input</v>
      </c>
      <c r="Q69" t="str">
        <f>P69</f>
        <v>VP CIM Input</v>
      </c>
    </row>
    <row r="70" spans="1:17" x14ac:dyDescent="0.4">
      <c r="A70" t="str">
        <f>CONCATENATE(C70, ", ", D70, " Stages,", IF(E70="Yes", " Encoder, ", " "), SUBSTITUTE(F70, "/", "-"), " Output")</f>
        <v>CIM, 1 Stages, Encoder, 3-8in Hex Output</v>
      </c>
      <c r="B70" t="str">
        <f>CONCATENATE(C70,"_",D70,"_",IF(E70="Yes","E_", ""),SUBSTITUTE(SUBSTITUTE(F70,"/","-")," ",""))</f>
        <v>CIM_1_E_3-8inHex</v>
      </c>
      <c r="C70" t="s">
        <v>21</v>
      </c>
      <c r="D70">
        <v>1</v>
      </c>
      <c r="E70" t="s">
        <v>22</v>
      </c>
      <c r="F70" t="s">
        <v>20</v>
      </c>
      <c r="G70" t="str">
        <f>IF(AND(D70 &gt; 0, E70 = "No"), "Include", "Exclude")</f>
        <v>Exclude</v>
      </c>
      <c r="H70" t="str">
        <f>IF(D70 &gt; 1, "Include", "Exclude")</f>
        <v>Exclude</v>
      </c>
      <c r="I70" t="str">
        <f>IF(D70 &gt; 2, "Include", "Exclude")</f>
        <v>Exclude</v>
      </c>
      <c r="J70" t="str">
        <f>IF(E70 = "Yes", "Include", "Exclude")</f>
        <v>Include</v>
      </c>
      <c r="K70" t="str">
        <f>IF(OR(C70 = "CIM", C70 = "MiniCIM"), "Include", "Exclude")</f>
        <v>Include</v>
      </c>
      <c r="L70" t="str">
        <f>IF(OR(C70 = "Dual 775pro", C70 = "Dual Redline", C70 = "Dual BAG"), "Include", "Exclude")</f>
        <v>Exclude</v>
      </c>
      <c r="M70" t="str">
        <f>IF(OR(C70 = "775pro", C70 = "Redline", C70 = "BAG"), "Include", "Exclude")</f>
        <v>Exclude</v>
      </c>
      <c r="N70" t="str">
        <f>CONCATENATE("VP V2 Output Stage ", SUBSTITUTE(F70, "/", "-"))</f>
        <v>VP V2 Output Stage 3-8in Hex</v>
      </c>
      <c r="O70" t="str">
        <f>IF(C70="CIM","VP CIM Input",CONCATENATE("VP ",C70," Input"))</f>
        <v>VP CIM Input</v>
      </c>
      <c r="P70" t="str">
        <f>O70</f>
        <v>VP CIM Input</v>
      </c>
      <c r="Q70" t="str">
        <f>P70</f>
        <v>VP CIM Input</v>
      </c>
    </row>
    <row r="71" spans="1:17" x14ac:dyDescent="0.4">
      <c r="A71" t="str">
        <f>CONCATENATE(C71, ", ", D71, " Stages,", IF(E71="Yes", " Encoder, ", " "), SUBSTITUTE(F71, "/", "-"), " Output")</f>
        <v>CIM, 2 Stages, 3-8in Hex Output</v>
      </c>
      <c r="B71" t="str">
        <f>CONCATENATE(C71,"_",D71,"_",IF(E71="Yes","E_", ""),SUBSTITUTE(SUBSTITUTE(F71,"/","-")," ",""))</f>
        <v>CIM_2_3-8inHex</v>
      </c>
      <c r="C71" t="s">
        <v>21</v>
      </c>
      <c r="D71">
        <v>2</v>
      </c>
      <c r="E71" t="s">
        <v>18</v>
      </c>
      <c r="F71" t="s">
        <v>20</v>
      </c>
      <c r="G71" t="str">
        <f>IF(AND(D71 &gt; 0, E71 = "No"), "Include", "Exclude")</f>
        <v>Include</v>
      </c>
      <c r="H71" t="str">
        <f>IF(D71 &gt; 1, "Include", "Exclude")</f>
        <v>Include</v>
      </c>
      <c r="I71" t="str">
        <f>IF(D71 &gt; 2, "Include", "Exclude")</f>
        <v>Exclude</v>
      </c>
      <c r="J71" t="str">
        <f>IF(E71 = "Yes", "Include", "Exclude")</f>
        <v>Exclude</v>
      </c>
      <c r="K71" t="str">
        <f>IF(OR(C71 = "CIM", C71 = "MiniCIM"), "Include", "Exclude")</f>
        <v>Include</v>
      </c>
      <c r="L71" t="str">
        <f>IF(OR(C71 = "Dual 775pro", C71 = "Dual Redline", C71 = "Dual BAG"), "Include", "Exclude")</f>
        <v>Exclude</v>
      </c>
      <c r="M71" t="str">
        <f>IF(OR(C71 = "775pro", C71 = "Redline", C71 = "BAG"), "Include", "Exclude")</f>
        <v>Exclude</v>
      </c>
      <c r="N71" t="str">
        <f>CONCATENATE("VP V2 Output Stage ", SUBSTITUTE(F71, "/", "-"))</f>
        <v>VP V2 Output Stage 3-8in Hex</v>
      </c>
      <c r="O71" t="str">
        <f>IF(C71="CIM","VP CIM Input",CONCATENATE("VP ",C71," Input"))</f>
        <v>VP CIM Input</v>
      </c>
      <c r="P71" t="str">
        <f>O71</f>
        <v>VP CIM Input</v>
      </c>
      <c r="Q71" t="str">
        <f>P71</f>
        <v>VP CIM Input</v>
      </c>
    </row>
    <row r="72" spans="1:17" x14ac:dyDescent="0.4">
      <c r="A72" t="str">
        <f>CONCATENATE(C72, ", ", D72, " Stages,", IF(E72="Yes", " Encoder, ", " "), SUBSTITUTE(F72, "/", "-"), " Output")</f>
        <v>CIM, 2 Stages, Encoder, 3-8in Hex Output</v>
      </c>
      <c r="B72" t="str">
        <f>CONCATENATE(C72,"_",D72,"_",IF(E72="Yes","E_", ""),SUBSTITUTE(SUBSTITUTE(F72,"/","-")," ",""))</f>
        <v>CIM_2_E_3-8inHex</v>
      </c>
      <c r="C72" t="s">
        <v>21</v>
      </c>
      <c r="D72">
        <v>2</v>
      </c>
      <c r="E72" t="s">
        <v>22</v>
      </c>
      <c r="F72" t="s">
        <v>20</v>
      </c>
      <c r="G72" t="str">
        <f>IF(AND(D72 &gt; 0, E72 = "No"), "Include", "Exclude")</f>
        <v>Exclude</v>
      </c>
      <c r="H72" t="str">
        <f>IF(D72 &gt; 1, "Include", "Exclude")</f>
        <v>Include</v>
      </c>
      <c r="I72" t="str">
        <f>IF(D72 &gt; 2, "Include", "Exclude")</f>
        <v>Exclude</v>
      </c>
      <c r="J72" t="str">
        <f>IF(E72 = "Yes", "Include", "Exclude")</f>
        <v>Include</v>
      </c>
      <c r="K72" t="str">
        <f>IF(OR(C72 = "CIM", C72 = "MiniCIM"), "Include", "Exclude")</f>
        <v>Include</v>
      </c>
      <c r="L72" t="str">
        <f>IF(OR(C72 = "Dual 775pro", C72 = "Dual Redline", C72 = "Dual BAG"), "Include", "Exclude")</f>
        <v>Exclude</v>
      </c>
      <c r="M72" t="str">
        <f>IF(OR(C72 = "775pro", C72 = "Redline", C72 = "BAG"), "Include", "Exclude")</f>
        <v>Exclude</v>
      </c>
      <c r="N72" t="str">
        <f>CONCATENATE("VP V2 Output Stage ", SUBSTITUTE(F72, "/", "-"))</f>
        <v>VP V2 Output Stage 3-8in Hex</v>
      </c>
      <c r="O72" t="str">
        <f>IF(C72="CIM","VP CIM Input",CONCATENATE("VP ",C72," Input"))</f>
        <v>VP CIM Input</v>
      </c>
      <c r="P72" t="str">
        <f>O72</f>
        <v>VP CIM Input</v>
      </c>
      <c r="Q72" t="str">
        <f>P72</f>
        <v>VP CIM Input</v>
      </c>
    </row>
    <row r="73" spans="1:17" x14ac:dyDescent="0.4">
      <c r="A73" t="str">
        <f>CONCATENATE(C73, ", ", D73, " Stages,", IF(E73="Yes", " Encoder, ", " "), SUBSTITUTE(F73, "/", "-"), " Output")</f>
        <v>CIM, 1 Stages, CIM Output</v>
      </c>
      <c r="B73" t="str">
        <f>CONCATENATE(C73,"_",D73,"_",IF(E73="Yes","E_", ""),SUBSTITUTE(SUBSTITUTE(F73,"/","-")," ",""))</f>
        <v>CIM_1_CIM</v>
      </c>
      <c r="C73" t="s">
        <v>21</v>
      </c>
      <c r="D73">
        <v>1</v>
      </c>
      <c r="E73" t="s">
        <v>18</v>
      </c>
      <c r="F73" t="s">
        <v>21</v>
      </c>
      <c r="G73" t="str">
        <f>IF(AND(D73 &gt; 0, E73 = "No"), "Include", "Exclude")</f>
        <v>Include</v>
      </c>
      <c r="H73" t="str">
        <f>IF(D73 &gt; 1, "Include", "Exclude")</f>
        <v>Exclude</v>
      </c>
      <c r="I73" t="str">
        <f>IF(D73 &gt; 2, "Include", "Exclude")</f>
        <v>Exclude</v>
      </c>
      <c r="J73" t="str">
        <f>IF(E73 = "Yes", "Include", "Exclude")</f>
        <v>Exclude</v>
      </c>
      <c r="K73" t="str">
        <f>IF(OR(C73 = "CIM", C73 = "MiniCIM"), "Include", "Exclude")</f>
        <v>Include</v>
      </c>
      <c r="L73" t="str">
        <f>IF(OR(C73 = "Dual 775pro", C73 = "Dual Redline", C73 = "Dual BAG"), "Include", "Exclude")</f>
        <v>Exclude</v>
      </c>
      <c r="M73" t="str">
        <f>IF(OR(C73 = "775pro", C73 = "Redline", C73 = "BAG"), "Include", "Exclude")</f>
        <v>Exclude</v>
      </c>
      <c r="N73" t="str">
        <f>CONCATENATE("VP V2 Output Stage ", SUBSTITUTE(F73, "/", "-"))</f>
        <v>VP V2 Output Stage CIM</v>
      </c>
      <c r="O73" t="str">
        <f>IF(C73="CIM","VP CIM Input",CONCATENATE("VP ",C73," Input"))</f>
        <v>VP CIM Input</v>
      </c>
      <c r="P73" t="str">
        <f>O73</f>
        <v>VP CIM Input</v>
      </c>
      <c r="Q73" t="str">
        <f>P73</f>
        <v>VP CIM Input</v>
      </c>
    </row>
    <row r="74" spans="1:17" x14ac:dyDescent="0.4">
      <c r="A74" t="str">
        <f>CONCATENATE(C74, ", ", D74, " Stages,", IF(E74="Yes", " Encoder, ", " "), SUBSTITUTE(F74, "/", "-"), " Output")</f>
        <v>CIM, 1 Stages, Encoder, CIM Output</v>
      </c>
      <c r="B74" t="str">
        <f>CONCATENATE(C74,"_",D74,"_",IF(E74="Yes","E_", ""),SUBSTITUTE(SUBSTITUTE(F74,"/","-")," ",""))</f>
        <v>CIM_1_E_CIM</v>
      </c>
      <c r="C74" t="s">
        <v>21</v>
      </c>
      <c r="D74">
        <v>1</v>
      </c>
      <c r="E74" t="s">
        <v>22</v>
      </c>
      <c r="F74" t="s">
        <v>21</v>
      </c>
      <c r="G74" t="str">
        <f>IF(AND(D74 &gt; 0, E74 = "No"), "Include", "Exclude")</f>
        <v>Exclude</v>
      </c>
      <c r="H74" t="str">
        <f>IF(D74 &gt; 1, "Include", "Exclude")</f>
        <v>Exclude</v>
      </c>
      <c r="I74" t="str">
        <f>IF(D74 &gt; 2, "Include", "Exclude")</f>
        <v>Exclude</v>
      </c>
      <c r="J74" t="str">
        <f>IF(E74 = "Yes", "Include", "Exclude")</f>
        <v>Include</v>
      </c>
      <c r="K74" t="str">
        <f>IF(OR(C74 = "CIM", C74 = "MiniCIM"), "Include", "Exclude")</f>
        <v>Include</v>
      </c>
      <c r="L74" t="str">
        <f>IF(OR(C74 = "Dual 775pro", C74 = "Dual Redline", C74 = "Dual BAG"), "Include", "Exclude")</f>
        <v>Exclude</v>
      </c>
      <c r="M74" t="str">
        <f>IF(OR(C74 = "775pro", C74 = "Redline", C74 = "BAG"), "Include", "Exclude")</f>
        <v>Exclude</v>
      </c>
      <c r="N74" t="str">
        <f>CONCATENATE("VP V2 Output Stage ", SUBSTITUTE(F74, "/", "-"))</f>
        <v>VP V2 Output Stage CIM</v>
      </c>
      <c r="O74" t="str">
        <f>IF(C74="CIM","VP CIM Input",CONCATENATE("VP ",C74," Input"))</f>
        <v>VP CIM Input</v>
      </c>
      <c r="P74" t="str">
        <f>O74</f>
        <v>VP CIM Input</v>
      </c>
      <c r="Q74" t="str">
        <f>P74</f>
        <v>VP CIM Input</v>
      </c>
    </row>
    <row r="75" spans="1:17" x14ac:dyDescent="0.4">
      <c r="A75" t="str">
        <f>CONCATENATE(C75, ", ", D75, " Stages,", IF(E75="Yes", " Encoder, ", " "), SUBSTITUTE(F75, "/", "-"), " Output")</f>
        <v>CIM, 2 Stages, CIM Output</v>
      </c>
      <c r="B75" t="str">
        <f>CONCATENATE(C75,"_",D75,"_",IF(E75="Yes","E_", ""),SUBSTITUTE(SUBSTITUTE(F75,"/","-")," ",""))</f>
        <v>CIM_2_CIM</v>
      </c>
      <c r="C75" t="s">
        <v>21</v>
      </c>
      <c r="D75">
        <v>2</v>
      </c>
      <c r="E75" t="s">
        <v>18</v>
      </c>
      <c r="F75" t="s">
        <v>21</v>
      </c>
      <c r="G75" t="str">
        <f>IF(AND(D75 &gt; 0, E75 = "No"), "Include", "Exclude")</f>
        <v>Include</v>
      </c>
      <c r="H75" t="str">
        <f>IF(D75 &gt; 1, "Include", "Exclude")</f>
        <v>Include</v>
      </c>
      <c r="I75" t="str">
        <f>IF(D75 &gt; 2, "Include", "Exclude")</f>
        <v>Exclude</v>
      </c>
      <c r="J75" t="str">
        <f>IF(E75 = "Yes", "Include", "Exclude")</f>
        <v>Exclude</v>
      </c>
      <c r="K75" t="str">
        <f>IF(OR(C75 = "CIM", C75 = "MiniCIM"), "Include", "Exclude")</f>
        <v>Include</v>
      </c>
      <c r="L75" t="str">
        <f>IF(OR(C75 = "Dual 775pro", C75 = "Dual Redline", C75 = "Dual BAG"), "Include", "Exclude")</f>
        <v>Exclude</v>
      </c>
      <c r="M75" t="str">
        <f>IF(OR(C75 = "775pro", C75 = "Redline", C75 = "BAG"), "Include", "Exclude")</f>
        <v>Exclude</v>
      </c>
      <c r="N75" t="str">
        <f>CONCATENATE("VP V2 Output Stage ", SUBSTITUTE(F75, "/", "-"))</f>
        <v>VP V2 Output Stage CIM</v>
      </c>
      <c r="O75" t="str">
        <f>IF(C75="CIM","VP CIM Input",CONCATENATE("VP ",C75," Input"))</f>
        <v>VP CIM Input</v>
      </c>
      <c r="P75" t="str">
        <f>O75</f>
        <v>VP CIM Input</v>
      </c>
      <c r="Q75" t="str">
        <f>P75</f>
        <v>VP CIM Input</v>
      </c>
    </row>
    <row r="76" spans="1:17" x14ac:dyDescent="0.4">
      <c r="A76" t="str">
        <f>CONCATENATE(C76, ", ", D76, " Stages,", IF(E76="Yes", " Encoder, ", " "), SUBSTITUTE(F76, "/", "-"), " Output")</f>
        <v>CIM, 2 Stages, Encoder, CIM Output</v>
      </c>
      <c r="B76" t="str">
        <f>CONCATENATE(C76,"_",D76,"_",IF(E76="Yes","E_", ""),SUBSTITUTE(SUBSTITUTE(F76,"/","-")," ",""))</f>
        <v>CIM_2_E_CIM</v>
      </c>
      <c r="C76" t="s">
        <v>21</v>
      </c>
      <c r="D76">
        <v>2</v>
      </c>
      <c r="E76" t="s">
        <v>22</v>
      </c>
      <c r="F76" t="s">
        <v>21</v>
      </c>
      <c r="G76" t="str">
        <f>IF(AND(D76 &gt; 0, E76 = "No"), "Include", "Exclude")</f>
        <v>Exclude</v>
      </c>
      <c r="H76" t="str">
        <f>IF(D76 &gt; 1, "Include", "Exclude")</f>
        <v>Include</v>
      </c>
      <c r="I76" t="str">
        <f>IF(D76 &gt; 2, "Include", "Exclude")</f>
        <v>Exclude</v>
      </c>
      <c r="J76" t="str">
        <f>IF(E76 = "Yes", "Include", "Exclude")</f>
        <v>Include</v>
      </c>
      <c r="K76" t="str">
        <f>IF(OR(C76 = "CIM", C76 = "MiniCIM"), "Include", "Exclude")</f>
        <v>Include</v>
      </c>
      <c r="L76" t="str">
        <f>IF(OR(C76 = "Dual 775pro", C76 = "Dual Redline", C76 = "Dual BAG"), "Include", "Exclude")</f>
        <v>Exclude</v>
      </c>
      <c r="M76" t="str">
        <f>IF(OR(C76 = "775pro", C76 = "Redline", C76 = "BAG"), "Include", "Exclude")</f>
        <v>Exclude</v>
      </c>
      <c r="N76" t="str">
        <f>CONCATENATE("VP V2 Output Stage ", SUBSTITUTE(F76, "/", "-"))</f>
        <v>VP V2 Output Stage CIM</v>
      </c>
      <c r="O76" t="str">
        <f>IF(C76="CIM","VP CIM Input",CONCATENATE("VP ",C76," Input"))</f>
        <v>VP CIM Input</v>
      </c>
      <c r="P76" t="str">
        <f>O76</f>
        <v>VP CIM Input</v>
      </c>
      <c r="Q76" t="str">
        <f>P76</f>
        <v>VP CIM Input</v>
      </c>
    </row>
    <row r="77" spans="1:17" x14ac:dyDescent="0.4">
      <c r="A77" t="str">
        <f>CONCATENATE(C77, ", ", D77, " Stages,", IF(E77="Yes", " Encoder, ", " "), SUBSTITUTE(F77, "/", "-"), " Output")</f>
        <v>Dual 775pro, 0 Stages, 1-2in Hex Output</v>
      </c>
      <c r="B77" t="str">
        <f>CONCATENATE(C77,"_",D77,"_",IF(E77="Yes","E_", ""),SUBSTITUTE(SUBSTITUTE(F77,"/","-")," ",""))</f>
        <v>Dual 775pro_0_1-2inHex</v>
      </c>
      <c r="C77" t="s">
        <v>26</v>
      </c>
      <c r="D77">
        <v>0</v>
      </c>
      <c r="E77" t="s">
        <v>18</v>
      </c>
      <c r="F77" t="s">
        <v>19</v>
      </c>
      <c r="G77" t="str">
        <f>IF(AND(D77 &gt; 0, E77 = "No"), "Include", "Exclude")</f>
        <v>Exclude</v>
      </c>
      <c r="H77" t="str">
        <f>IF(D77 &gt; 1, "Include", "Exclude")</f>
        <v>Exclude</v>
      </c>
      <c r="I77" t="str">
        <f>IF(D77 &gt; 2, "Include", "Exclude")</f>
        <v>Exclude</v>
      </c>
      <c r="J77" t="str">
        <f>IF(E77 = "Yes", "Include", "Exclude")</f>
        <v>Exclude</v>
      </c>
      <c r="K77" t="str">
        <f>IF(OR(C77 = "CIM", C77 = "MiniCIM"), "Include", "Exclude")</f>
        <v>Exclude</v>
      </c>
      <c r="L77" t="str">
        <f>IF(OR(C77 = "Dual 775pro", C77 = "Dual Redline", C77 = "Dual BAG"), "Include", "Exclude")</f>
        <v>Include</v>
      </c>
      <c r="M77" t="str">
        <f>IF(OR(C77 = "775pro", C77 = "Redline", C77 = "BAG"), "Include", "Exclude")</f>
        <v>Exclude</v>
      </c>
      <c r="N77" t="str">
        <f>CONCATENATE("VP V2 Output Stage ", SUBSTITUTE(F77, "/", "-"))</f>
        <v>VP V2 Output Stage 1-2in Hex</v>
      </c>
      <c r="O77" t="str">
        <f>IF(C77="CIM","VP CIM Input",CONCATENATE("VP ",C77," Input"))</f>
        <v>VP Dual 775pro Input</v>
      </c>
      <c r="P77" t="str">
        <f>O77</f>
        <v>VP Dual 775pro Input</v>
      </c>
      <c r="Q77" t="str">
        <f>P77</f>
        <v>VP Dual 775pro Input</v>
      </c>
    </row>
    <row r="78" spans="1:17" x14ac:dyDescent="0.4">
      <c r="A78" t="str">
        <f>CONCATENATE(C78, ", ", D78, " Stages,", IF(E78="Yes", " Encoder, ", " "), SUBSTITUTE(F78, "/", "-"), " Output")</f>
        <v>Dual 775pro, 1 Stages, 1-2in Hex Output</v>
      </c>
      <c r="B78" t="str">
        <f>CONCATENATE(C78,"_",D78,"_",IF(E78="Yes","E_", ""),SUBSTITUTE(SUBSTITUTE(F78,"/","-")," ",""))</f>
        <v>Dual 775pro_1_1-2inHex</v>
      </c>
      <c r="C78" t="s">
        <v>26</v>
      </c>
      <c r="D78">
        <v>1</v>
      </c>
      <c r="E78" t="s">
        <v>18</v>
      </c>
      <c r="F78" t="s">
        <v>19</v>
      </c>
      <c r="G78" t="str">
        <f>IF(AND(D78 &gt; 0, E78 = "No"), "Include", "Exclude")</f>
        <v>Include</v>
      </c>
      <c r="H78" t="str">
        <f>IF(D78 &gt; 1, "Include", "Exclude")</f>
        <v>Exclude</v>
      </c>
      <c r="I78" t="str">
        <f>IF(D78 &gt; 2, "Include", "Exclude")</f>
        <v>Exclude</v>
      </c>
      <c r="J78" t="str">
        <f>IF(E78 = "Yes", "Include", "Exclude")</f>
        <v>Exclude</v>
      </c>
      <c r="K78" t="str">
        <f>IF(OR(C78 = "CIM", C78 = "MiniCIM"), "Include", "Exclude")</f>
        <v>Exclude</v>
      </c>
      <c r="L78" t="str">
        <f>IF(OR(C78 = "Dual 775pro", C78 = "Dual Redline", C78 = "Dual BAG"), "Include", "Exclude")</f>
        <v>Include</v>
      </c>
      <c r="M78" t="str">
        <f>IF(OR(C78 = "775pro", C78 = "Redline", C78 = "BAG"), "Include", "Exclude")</f>
        <v>Exclude</v>
      </c>
      <c r="N78" t="str">
        <f>CONCATENATE("VP V2 Output Stage ", SUBSTITUTE(F78, "/", "-"))</f>
        <v>VP V2 Output Stage 1-2in Hex</v>
      </c>
      <c r="O78" t="str">
        <f>IF(C78="CIM","VP CIM Input",CONCATENATE("VP ",C78," Input"))</f>
        <v>VP Dual 775pro Input</v>
      </c>
      <c r="P78" t="str">
        <f>O78</f>
        <v>VP Dual 775pro Input</v>
      </c>
      <c r="Q78" t="str">
        <f>P78</f>
        <v>VP Dual 775pro Input</v>
      </c>
    </row>
    <row r="79" spans="1:17" x14ac:dyDescent="0.4">
      <c r="A79" t="str">
        <f>CONCATENATE(C79, ", ", D79, " Stages,", IF(E79="Yes", " Encoder, ", " "), SUBSTITUTE(F79, "/", "-"), " Output")</f>
        <v>Dual 775pro, 1 Stages, Encoder, 1-2in Hex Output</v>
      </c>
      <c r="B79" t="str">
        <f>CONCATENATE(C79,"_",D79,"_",IF(E79="Yes","E_", ""),SUBSTITUTE(SUBSTITUTE(F79,"/","-")," ",""))</f>
        <v>Dual 775pro_1_E_1-2inHex</v>
      </c>
      <c r="C79" t="s">
        <v>26</v>
      </c>
      <c r="D79">
        <v>1</v>
      </c>
      <c r="E79" t="s">
        <v>22</v>
      </c>
      <c r="F79" t="s">
        <v>19</v>
      </c>
      <c r="G79" t="str">
        <f>IF(AND(D79 &gt; 0, E79 = "No"), "Include", "Exclude")</f>
        <v>Exclude</v>
      </c>
      <c r="H79" t="str">
        <f>IF(D79 &gt; 1, "Include", "Exclude")</f>
        <v>Exclude</v>
      </c>
      <c r="I79" t="str">
        <f>IF(D79 &gt; 2, "Include", "Exclude")</f>
        <v>Exclude</v>
      </c>
      <c r="J79" t="str">
        <f>IF(E79 = "Yes", "Include", "Exclude")</f>
        <v>Include</v>
      </c>
      <c r="K79" t="str">
        <f>IF(OR(C79 = "CIM", C79 = "MiniCIM"), "Include", "Exclude")</f>
        <v>Exclude</v>
      </c>
      <c r="L79" t="str">
        <f>IF(OR(C79 = "Dual 775pro", C79 = "Dual Redline", C79 = "Dual BAG"), "Include", "Exclude")</f>
        <v>Include</v>
      </c>
      <c r="M79" t="str">
        <f>IF(OR(C79 = "775pro", C79 = "Redline", C79 = "BAG"), "Include", "Exclude")</f>
        <v>Exclude</v>
      </c>
      <c r="N79" t="str">
        <f>CONCATENATE("VP V2 Output Stage ", SUBSTITUTE(F79, "/", "-"))</f>
        <v>VP V2 Output Stage 1-2in Hex</v>
      </c>
      <c r="O79" t="str">
        <f>IF(C79="CIM","VP CIM Input",CONCATENATE("VP ",C79," Input"))</f>
        <v>VP Dual 775pro Input</v>
      </c>
      <c r="P79" t="str">
        <f>O79</f>
        <v>VP Dual 775pro Input</v>
      </c>
      <c r="Q79" t="str">
        <f>P79</f>
        <v>VP Dual 775pro Input</v>
      </c>
    </row>
    <row r="80" spans="1:17" x14ac:dyDescent="0.4">
      <c r="A80" t="str">
        <f>CONCATENATE(C80, ", ", D80, " Stages,", IF(E80="Yes", " Encoder, ", " "), SUBSTITUTE(F80, "/", "-"), " Output")</f>
        <v>Dual 775pro, 2 Stages, 1-2in Hex Output</v>
      </c>
      <c r="B80" t="str">
        <f>CONCATENATE(C80,"_",D80,"_",IF(E80="Yes","E_", ""),SUBSTITUTE(SUBSTITUTE(F80,"/","-")," ",""))</f>
        <v>Dual 775pro_2_1-2inHex</v>
      </c>
      <c r="C80" t="s">
        <v>26</v>
      </c>
      <c r="D80">
        <v>2</v>
      </c>
      <c r="E80" t="s">
        <v>18</v>
      </c>
      <c r="F80" t="s">
        <v>19</v>
      </c>
      <c r="G80" t="str">
        <f>IF(AND(D80 &gt; 0, E80 = "No"), "Include", "Exclude")</f>
        <v>Include</v>
      </c>
      <c r="H80" t="str">
        <f>IF(D80 &gt; 1, "Include", "Exclude")</f>
        <v>Include</v>
      </c>
      <c r="I80" t="str">
        <f>IF(D80 &gt; 2, "Include", "Exclude")</f>
        <v>Exclude</v>
      </c>
      <c r="J80" t="str">
        <f>IF(E80 = "Yes", "Include", "Exclude")</f>
        <v>Exclude</v>
      </c>
      <c r="K80" t="str">
        <f>IF(OR(C80 = "CIM", C80 = "MiniCIM"), "Include", "Exclude")</f>
        <v>Exclude</v>
      </c>
      <c r="L80" t="str">
        <f>IF(OR(C80 = "Dual 775pro", C80 = "Dual Redline", C80 = "Dual BAG"), "Include", "Exclude")</f>
        <v>Include</v>
      </c>
      <c r="M80" t="str">
        <f>IF(OR(C80 = "775pro", C80 = "Redline", C80 = "BAG"), "Include", "Exclude")</f>
        <v>Exclude</v>
      </c>
      <c r="N80" t="str">
        <f>CONCATENATE("VP V2 Output Stage ", SUBSTITUTE(F80, "/", "-"))</f>
        <v>VP V2 Output Stage 1-2in Hex</v>
      </c>
      <c r="O80" t="str">
        <f>IF(C80="CIM","VP CIM Input",CONCATENATE("VP ",C80," Input"))</f>
        <v>VP Dual 775pro Input</v>
      </c>
      <c r="P80" t="str">
        <f>O80</f>
        <v>VP Dual 775pro Input</v>
      </c>
      <c r="Q80" t="str">
        <f>P80</f>
        <v>VP Dual 775pro Input</v>
      </c>
    </row>
    <row r="81" spans="1:17" x14ac:dyDescent="0.4">
      <c r="A81" t="str">
        <f>CONCATENATE(C81, ", ", D81, " Stages,", IF(E81="Yes", " Encoder, ", " "), SUBSTITUTE(F81, "/", "-"), " Output")</f>
        <v>Dual 775pro, 2 Stages, Encoder, 1-2in Hex Output</v>
      </c>
      <c r="B81" t="str">
        <f>CONCATENATE(C81,"_",D81,"_",IF(E81="Yes","E_", ""),SUBSTITUTE(SUBSTITUTE(F81,"/","-")," ",""))</f>
        <v>Dual 775pro_2_E_1-2inHex</v>
      </c>
      <c r="C81" t="s">
        <v>26</v>
      </c>
      <c r="D81">
        <v>2</v>
      </c>
      <c r="E81" t="s">
        <v>22</v>
      </c>
      <c r="F81" t="s">
        <v>19</v>
      </c>
      <c r="G81" t="str">
        <f>IF(AND(D81 &gt; 0, E81 = "No"), "Include", "Exclude")</f>
        <v>Exclude</v>
      </c>
      <c r="H81" t="str">
        <f>IF(D81 &gt; 1, "Include", "Exclude")</f>
        <v>Include</v>
      </c>
      <c r="I81" t="str">
        <f>IF(D81 &gt; 2, "Include", "Exclude")</f>
        <v>Exclude</v>
      </c>
      <c r="J81" t="str">
        <f>IF(E81 = "Yes", "Include", "Exclude")</f>
        <v>Include</v>
      </c>
      <c r="K81" t="str">
        <f>IF(OR(C81 = "CIM", C81 = "MiniCIM"), "Include", "Exclude")</f>
        <v>Exclude</v>
      </c>
      <c r="L81" t="str">
        <f>IF(OR(C81 = "Dual 775pro", C81 = "Dual Redline", C81 = "Dual BAG"), "Include", "Exclude")</f>
        <v>Include</v>
      </c>
      <c r="M81" t="str">
        <f>IF(OR(C81 = "775pro", C81 = "Redline", C81 = "BAG"), "Include", "Exclude")</f>
        <v>Exclude</v>
      </c>
      <c r="N81" t="str">
        <f>CONCATENATE("VP V2 Output Stage ", SUBSTITUTE(F81, "/", "-"))</f>
        <v>VP V2 Output Stage 1-2in Hex</v>
      </c>
      <c r="O81" t="str">
        <f>IF(C81="CIM","VP CIM Input",CONCATENATE("VP ",C81," Input"))</f>
        <v>VP Dual 775pro Input</v>
      </c>
      <c r="P81" t="str">
        <f>O81</f>
        <v>VP Dual 775pro Input</v>
      </c>
      <c r="Q81" t="str">
        <f>P81</f>
        <v>VP Dual 775pro Input</v>
      </c>
    </row>
    <row r="82" spans="1:17" x14ac:dyDescent="0.4">
      <c r="A82" t="str">
        <f>CONCATENATE(C82, ", ", D82, " Stages,", IF(E82="Yes", " Encoder, ", " "), SUBSTITUTE(F82, "/", "-"), " Output")</f>
        <v>Dual 775pro, 3 Stages, 1-2in Hex Output</v>
      </c>
      <c r="B82" t="str">
        <f>CONCATENATE(C82,"_",D82,"_",IF(E82="Yes","E_", ""),SUBSTITUTE(SUBSTITUTE(F82,"/","-")," ",""))</f>
        <v>Dual 775pro_3_1-2inHex</v>
      </c>
      <c r="C82" t="s">
        <v>26</v>
      </c>
      <c r="D82">
        <v>3</v>
      </c>
      <c r="E82" t="s">
        <v>18</v>
      </c>
      <c r="F82" t="s">
        <v>19</v>
      </c>
      <c r="G82" t="str">
        <f>IF(AND(D82 &gt; 0, E82 = "No"), "Include", "Exclude")</f>
        <v>Include</v>
      </c>
      <c r="H82" t="str">
        <f>IF(D82 &gt; 1, "Include", "Exclude")</f>
        <v>Include</v>
      </c>
      <c r="I82" t="str">
        <f>IF(D82 &gt; 2, "Include", "Exclude")</f>
        <v>Include</v>
      </c>
      <c r="J82" t="str">
        <f>IF(E82 = "Yes", "Include", "Exclude")</f>
        <v>Exclude</v>
      </c>
      <c r="K82" t="str">
        <f>IF(OR(C82 = "CIM", C82 = "MiniCIM"), "Include", "Exclude")</f>
        <v>Exclude</v>
      </c>
      <c r="L82" t="str">
        <f>IF(OR(C82 = "Dual 775pro", C82 = "Dual Redline", C82 = "Dual BAG"), "Include", "Exclude")</f>
        <v>Include</v>
      </c>
      <c r="M82" t="str">
        <f>IF(OR(C82 = "775pro", C82 = "Redline", C82 = "BAG"), "Include", "Exclude")</f>
        <v>Exclude</v>
      </c>
      <c r="N82" t="str">
        <f>CONCATENATE("VP V2 Output Stage ", SUBSTITUTE(F82, "/", "-"))</f>
        <v>VP V2 Output Stage 1-2in Hex</v>
      </c>
      <c r="O82" t="str">
        <f>IF(C82="CIM","VP CIM Input",CONCATENATE("VP ",C82," Input"))</f>
        <v>VP Dual 775pro Input</v>
      </c>
      <c r="P82" t="str">
        <f>O82</f>
        <v>VP Dual 775pro Input</v>
      </c>
      <c r="Q82" t="str">
        <f>P82</f>
        <v>VP Dual 775pro Input</v>
      </c>
    </row>
    <row r="83" spans="1:17" x14ac:dyDescent="0.4">
      <c r="A83" t="str">
        <f>CONCATENATE(C83, ", ", D83, " Stages,", IF(E83="Yes", " Encoder, ", " "), SUBSTITUTE(F83, "/", "-"), " Output")</f>
        <v>Dual 775pro, 3 Stages, Encoder, 1-2in Hex Output</v>
      </c>
      <c r="B83" t="str">
        <f>CONCATENATE(C83,"_",D83,"_",IF(E83="Yes","E_", ""),SUBSTITUTE(SUBSTITUTE(F83,"/","-")," ",""))</f>
        <v>Dual 775pro_3_E_1-2inHex</v>
      </c>
      <c r="C83" t="s">
        <v>26</v>
      </c>
      <c r="D83">
        <v>3</v>
      </c>
      <c r="E83" t="s">
        <v>22</v>
      </c>
      <c r="F83" t="s">
        <v>19</v>
      </c>
      <c r="G83" t="str">
        <f>IF(AND(D83 &gt; 0, E83 = "No"), "Include", "Exclude")</f>
        <v>Exclude</v>
      </c>
      <c r="H83" t="str">
        <f>IF(D83 &gt; 1, "Include", "Exclude")</f>
        <v>Include</v>
      </c>
      <c r="I83" t="str">
        <f>IF(D83 &gt; 2, "Include", "Exclude")</f>
        <v>Include</v>
      </c>
      <c r="J83" t="str">
        <f>IF(E83 = "Yes", "Include", "Exclude")</f>
        <v>Include</v>
      </c>
      <c r="K83" t="str">
        <f>IF(OR(C83 = "CIM", C83 = "MiniCIM"), "Include", "Exclude")</f>
        <v>Exclude</v>
      </c>
      <c r="L83" t="str">
        <f>IF(OR(C83 = "Dual 775pro", C83 = "Dual Redline", C83 = "Dual BAG"), "Include", "Exclude")</f>
        <v>Include</v>
      </c>
      <c r="M83" t="str">
        <f>IF(OR(C83 = "775pro", C83 = "Redline", C83 = "BAG"), "Include", "Exclude")</f>
        <v>Exclude</v>
      </c>
      <c r="N83" t="str">
        <f>CONCATENATE("VP V2 Output Stage ", SUBSTITUTE(F83, "/", "-"))</f>
        <v>VP V2 Output Stage 1-2in Hex</v>
      </c>
      <c r="O83" t="str">
        <f>IF(C83="CIM","VP CIM Input",CONCATENATE("VP ",C83," Input"))</f>
        <v>VP Dual 775pro Input</v>
      </c>
      <c r="P83" t="str">
        <f>O83</f>
        <v>VP Dual 775pro Input</v>
      </c>
      <c r="Q83" t="str">
        <f>P83</f>
        <v>VP Dual 775pro Input</v>
      </c>
    </row>
    <row r="84" spans="1:17" x14ac:dyDescent="0.4">
      <c r="A84" t="str">
        <f>CONCATENATE(C84, ", ", D84, " Stages,", IF(E84="Yes", " Encoder, ", " "), SUBSTITUTE(F84, "/", "-"), " Output")</f>
        <v>Dual 775pro, 0 Stages, Round Output</v>
      </c>
      <c r="B84" t="str">
        <f>CONCATENATE(C84,"_",D84,"_",IF(E84="Yes","E_", ""),SUBSTITUTE(SUBSTITUTE(F84,"/","-")," ",""))</f>
        <v>Dual 775pro_0_Round</v>
      </c>
      <c r="C84" t="s">
        <v>26</v>
      </c>
      <c r="D84">
        <v>0</v>
      </c>
      <c r="E84" t="s">
        <v>18</v>
      </c>
      <c r="F84" t="s">
        <v>29</v>
      </c>
      <c r="G84" t="str">
        <f>IF(AND(D84 &gt; 0, E84 = "No"), "Include", "Exclude")</f>
        <v>Exclude</v>
      </c>
      <c r="H84" t="str">
        <f>IF(D84 &gt; 1, "Include", "Exclude")</f>
        <v>Exclude</v>
      </c>
      <c r="I84" t="str">
        <f>IF(D84 &gt; 2, "Include", "Exclude")</f>
        <v>Exclude</v>
      </c>
      <c r="J84" t="str">
        <f>IF(E84 = "Yes", "Include", "Exclude")</f>
        <v>Exclude</v>
      </c>
      <c r="K84" t="str">
        <f>IF(OR(C84 = "CIM", C84 = "MiniCIM"), "Include", "Exclude")</f>
        <v>Exclude</v>
      </c>
      <c r="L84" t="str">
        <f>IF(OR(C84 = "Dual 775pro", C84 = "Dual Redline", C84 = "Dual BAG"), "Include", "Exclude")</f>
        <v>Include</v>
      </c>
      <c r="M84" t="str">
        <f>IF(OR(C84 = "775pro", C84 = "Redline", C84 = "BAG"), "Include", "Exclude")</f>
        <v>Exclude</v>
      </c>
      <c r="N84" t="str">
        <f>CONCATENATE("VP V2 Output Stage ", SUBSTITUTE(F84, "/", "-"))</f>
        <v>VP V2 Output Stage Round</v>
      </c>
      <c r="O84" t="str">
        <f>IF(C84="CIM","VP CIM Input",CONCATENATE("VP ",C84," Input"))</f>
        <v>VP Dual 775pro Input</v>
      </c>
      <c r="P84" t="str">
        <f>O84</f>
        <v>VP Dual 775pro Input</v>
      </c>
      <c r="Q84" t="str">
        <f>P84</f>
        <v>VP Dual 775pro Input</v>
      </c>
    </row>
    <row r="85" spans="1:17" x14ac:dyDescent="0.4">
      <c r="A85" t="str">
        <f>CONCATENATE(C85, ", ", D85, " Stages,", IF(E85="Yes", " Encoder, ", " "), SUBSTITUTE(F85, "/", "-"), " Output")</f>
        <v>Dual 775pro, 1 Stages, Round Output</v>
      </c>
      <c r="B85" t="str">
        <f>CONCATENATE(C85,"_",D85,"_",IF(E85="Yes","E_", ""),SUBSTITUTE(SUBSTITUTE(F85,"/","-")," ",""))</f>
        <v>Dual 775pro_1_Round</v>
      </c>
      <c r="C85" t="s">
        <v>26</v>
      </c>
      <c r="D85">
        <v>1</v>
      </c>
      <c r="E85" t="s">
        <v>18</v>
      </c>
      <c r="F85" t="s">
        <v>29</v>
      </c>
      <c r="G85" t="str">
        <f>IF(AND(D85 &gt; 0, E85 = "No"), "Include", "Exclude")</f>
        <v>Include</v>
      </c>
      <c r="H85" t="str">
        <f>IF(D85 &gt; 1, "Include", "Exclude")</f>
        <v>Exclude</v>
      </c>
      <c r="I85" t="str">
        <f>IF(D85 &gt; 2, "Include", "Exclude")</f>
        <v>Exclude</v>
      </c>
      <c r="J85" t="str">
        <f>IF(E85 = "Yes", "Include", "Exclude")</f>
        <v>Exclude</v>
      </c>
      <c r="K85" t="str">
        <f>IF(OR(C85 = "CIM", C85 = "MiniCIM"), "Include", "Exclude")</f>
        <v>Exclude</v>
      </c>
      <c r="L85" t="str">
        <f>IF(OR(C85 = "Dual 775pro", C85 = "Dual Redline", C85 = "Dual BAG"), "Include", "Exclude")</f>
        <v>Include</v>
      </c>
      <c r="M85" t="str">
        <f>IF(OR(C85 = "775pro", C85 = "Redline", C85 = "BAG"), "Include", "Exclude")</f>
        <v>Exclude</v>
      </c>
      <c r="N85" t="str">
        <f>CONCATENATE("VP V2 Output Stage ", SUBSTITUTE(F85, "/", "-"))</f>
        <v>VP V2 Output Stage Round</v>
      </c>
      <c r="O85" t="str">
        <f>IF(C85="CIM","VP CIM Input",CONCATENATE("VP ",C85," Input"))</f>
        <v>VP Dual 775pro Input</v>
      </c>
      <c r="P85" t="str">
        <f>O85</f>
        <v>VP Dual 775pro Input</v>
      </c>
      <c r="Q85" t="str">
        <f>P85</f>
        <v>VP Dual 775pro Input</v>
      </c>
    </row>
    <row r="86" spans="1:17" x14ac:dyDescent="0.4">
      <c r="A86" t="str">
        <f>CONCATENATE(C86, ", ", D86, " Stages,", IF(E86="Yes", " Encoder, ", " "), SUBSTITUTE(F86, "/", "-"), " Output")</f>
        <v>Dual 775pro, 1 Stages, Encoder, Round Output</v>
      </c>
      <c r="B86" t="str">
        <f>CONCATENATE(C86,"_",D86,"_",IF(E86="Yes","E_", ""),SUBSTITUTE(SUBSTITUTE(F86,"/","-")," ",""))</f>
        <v>Dual 775pro_1_E_Round</v>
      </c>
      <c r="C86" t="s">
        <v>26</v>
      </c>
      <c r="D86">
        <v>1</v>
      </c>
      <c r="E86" t="s">
        <v>22</v>
      </c>
      <c r="F86" t="s">
        <v>29</v>
      </c>
      <c r="G86" t="str">
        <f>IF(AND(D86 &gt; 0, E86 = "No"), "Include", "Exclude")</f>
        <v>Exclude</v>
      </c>
      <c r="H86" t="str">
        <f>IF(D86 &gt; 1, "Include", "Exclude")</f>
        <v>Exclude</v>
      </c>
      <c r="I86" t="str">
        <f>IF(D86 &gt; 2, "Include", "Exclude")</f>
        <v>Exclude</v>
      </c>
      <c r="J86" t="str">
        <f>IF(E86 = "Yes", "Include", "Exclude")</f>
        <v>Include</v>
      </c>
      <c r="K86" t="str">
        <f>IF(OR(C86 = "CIM", C86 = "MiniCIM"), "Include", "Exclude")</f>
        <v>Exclude</v>
      </c>
      <c r="L86" t="str">
        <f>IF(OR(C86 = "Dual 775pro", C86 = "Dual Redline", C86 = "Dual BAG"), "Include", "Exclude")</f>
        <v>Include</v>
      </c>
      <c r="M86" t="str">
        <f>IF(OR(C86 = "775pro", C86 = "Redline", C86 = "BAG"), "Include", "Exclude")</f>
        <v>Exclude</v>
      </c>
      <c r="N86" t="str">
        <f>CONCATENATE("VP V2 Output Stage ", SUBSTITUTE(F86, "/", "-"))</f>
        <v>VP V2 Output Stage Round</v>
      </c>
      <c r="O86" t="str">
        <f>IF(C86="CIM","VP CIM Input",CONCATENATE("VP ",C86," Input"))</f>
        <v>VP Dual 775pro Input</v>
      </c>
      <c r="P86" t="str">
        <f>O86</f>
        <v>VP Dual 775pro Input</v>
      </c>
      <c r="Q86" t="str">
        <f>P86</f>
        <v>VP Dual 775pro Input</v>
      </c>
    </row>
    <row r="87" spans="1:17" x14ac:dyDescent="0.4">
      <c r="A87" t="str">
        <f>CONCATENATE(C87, ", ", D87, " Stages,", IF(E87="Yes", " Encoder, ", " "), SUBSTITUTE(F87, "/", "-"), " Output")</f>
        <v>Dual 775pro, 2 Stages, Round Output</v>
      </c>
      <c r="B87" t="str">
        <f>CONCATENATE(C87,"_",D87,"_",IF(E87="Yes","E_", ""),SUBSTITUTE(SUBSTITUTE(F87,"/","-")," ",""))</f>
        <v>Dual 775pro_2_Round</v>
      </c>
      <c r="C87" t="s">
        <v>26</v>
      </c>
      <c r="D87">
        <v>2</v>
      </c>
      <c r="E87" t="s">
        <v>18</v>
      </c>
      <c r="F87" t="s">
        <v>29</v>
      </c>
      <c r="G87" t="str">
        <f>IF(AND(D87 &gt; 0, E87 = "No"), "Include", "Exclude")</f>
        <v>Include</v>
      </c>
      <c r="H87" t="str">
        <f>IF(D87 &gt; 1, "Include", "Exclude")</f>
        <v>Include</v>
      </c>
      <c r="I87" t="str">
        <f>IF(D87 &gt; 2, "Include", "Exclude")</f>
        <v>Exclude</v>
      </c>
      <c r="J87" t="str">
        <f>IF(E87 = "Yes", "Include", "Exclude")</f>
        <v>Exclude</v>
      </c>
      <c r="K87" t="str">
        <f>IF(OR(C87 = "CIM", C87 = "MiniCIM"), "Include", "Exclude")</f>
        <v>Exclude</v>
      </c>
      <c r="L87" t="str">
        <f>IF(OR(C87 = "Dual 775pro", C87 = "Dual Redline", C87 = "Dual BAG"), "Include", "Exclude")</f>
        <v>Include</v>
      </c>
      <c r="M87" t="str">
        <f>IF(OR(C87 = "775pro", C87 = "Redline", C87 = "BAG"), "Include", "Exclude")</f>
        <v>Exclude</v>
      </c>
      <c r="N87" t="str">
        <f>CONCATENATE("VP V2 Output Stage ", SUBSTITUTE(F87, "/", "-"))</f>
        <v>VP V2 Output Stage Round</v>
      </c>
      <c r="O87" t="str">
        <f>IF(C87="CIM","VP CIM Input",CONCATENATE("VP ",C87," Input"))</f>
        <v>VP Dual 775pro Input</v>
      </c>
      <c r="P87" t="str">
        <f>O87</f>
        <v>VP Dual 775pro Input</v>
      </c>
      <c r="Q87" t="str">
        <f>P87</f>
        <v>VP Dual 775pro Input</v>
      </c>
    </row>
    <row r="88" spans="1:17" x14ac:dyDescent="0.4">
      <c r="A88" t="str">
        <f>CONCATENATE(C88, ", ", D88, " Stages,", IF(E88="Yes", " Encoder, ", " "), SUBSTITUTE(F88, "/", "-"), " Output")</f>
        <v>Dual 775pro, 2 Stages, Encoder, Round Output</v>
      </c>
      <c r="B88" t="str">
        <f>CONCATENATE(C88,"_",D88,"_",IF(E88="Yes","E_", ""),SUBSTITUTE(SUBSTITUTE(F88,"/","-")," ",""))</f>
        <v>Dual 775pro_2_E_Round</v>
      </c>
      <c r="C88" t="s">
        <v>26</v>
      </c>
      <c r="D88">
        <v>2</v>
      </c>
      <c r="E88" t="s">
        <v>22</v>
      </c>
      <c r="F88" t="s">
        <v>29</v>
      </c>
      <c r="G88" t="str">
        <f>IF(AND(D88 &gt; 0, E88 = "No"), "Include", "Exclude")</f>
        <v>Exclude</v>
      </c>
      <c r="H88" t="str">
        <f>IF(D88 &gt; 1, "Include", "Exclude")</f>
        <v>Include</v>
      </c>
      <c r="I88" t="str">
        <f>IF(D88 &gt; 2, "Include", "Exclude")</f>
        <v>Exclude</v>
      </c>
      <c r="J88" t="str">
        <f>IF(E88 = "Yes", "Include", "Exclude")</f>
        <v>Include</v>
      </c>
      <c r="K88" t="str">
        <f>IF(OR(C88 = "CIM", C88 = "MiniCIM"), "Include", "Exclude")</f>
        <v>Exclude</v>
      </c>
      <c r="L88" t="str">
        <f>IF(OR(C88 = "Dual 775pro", C88 = "Dual Redline", C88 = "Dual BAG"), "Include", "Exclude")</f>
        <v>Include</v>
      </c>
      <c r="M88" t="str">
        <f>IF(OR(C88 = "775pro", C88 = "Redline", C88 = "BAG"), "Include", "Exclude")</f>
        <v>Exclude</v>
      </c>
      <c r="N88" t="str">
        <f>CONCATENATE("VP V2 Output Stage ", SUBSTITUTE(F88, "/", "-"))</f>
        <v>VP V2 Output Stage Round</v>
      </c>
      <c r="O88" t="str">
        <f>IF(C88="CIM","VP CIM Input",CONCATENATE("VP ",C88," Input"))</f>
        <v>VP Dual 775pro Input</v>
      </c>
      <c r="P88" t="str">
        <f>O88</f>
        <v>VP Dual 775pro Input</v>
      </c>
      <c r="Q88" t="str">
        <f>P88</f>
        <v>VP Dual 775pro Input</v>
      </c>
    </row>
    <row r="89" spans="1:17" x14ac:dyDescent="0.4">
      <c r="A89" t="str">
        <f>CONCATENATE(C89, ", ", D89, " Stages,", IF(E89="Yes", " Encoder, ", " "), SUBSTITUTE(F89, "/", "-"), " Output")</f>
        <v>Dual 775pro, 3 Stages, Round Output</v>
      </c>
      <c r="B89" t="str">
        <f>CONCATENATE(C89,"_",D89,"_",IF(E89="Yes","E_", ""),SUBSTITUTE(SUBSTITUTE(F89,"/","-")," ",""))</f>
        <v>Dual 775pro_3_Round</v>
      </c>
      <c r="C89" t="s">
        <v>26</v>
      </c>
      <c r="D89">
        <v>3</v>
      </c>
      <c r="E89" t="s">
        <v>18</v>
      </c>
      <c r="F89" t="s">
        <v>29</v>
      </c>
      <c r="G89" t="str">
        <f>IF(AND(D89 &gt; 0, E89 = "No"), "Include", "Exclude")</f>
        <v>Include</v>
      </c>
      <c r="H89" t="str">
        <f>IF(D89 &gt; 1, "Include", "Exclude")</f>
        <v>Include</v>
      </c>
      <c r="I89" t="str">
        <f>IF(D89 &gt; 2, "Include", "Exclude")</f>
        <v>Include</v>
      </c>
      <c r="J89" t="str">
        <f>IF(E89 = "Yes", "Include", "Exclude")</f>
        <v>Exclude</v>
      </c>
      <c r="K89" t="str">
        <f>IF(OR(C89 = "CIM", C89 = "MiniCIM"), "Include", "Exclude")</f>
        <v>Exclude</v>
      </c>
      <c r="L89" t="str">
        <f>IF(OR(C89 = "Dual 775pro", C89 = "Dual Redline", C89 = "Dual BAG"), "Include", "Exclude")</f>
        <v>Include</v>
      </c>
      <c r="M89" t="str">
        <f>IF(OR(C89 = "775pro", C89 = "Redline", C89 = "BAG"), "Include", "Exclude")</f>
        <v>Exclude</v>
      </c>
      <c r="N89" t="str">
        <f>CONCATENATE("VP V2 Output Stage ", SUBSTITUTE(F89, "/", "-"))</f>
        <v>VP V2 Output Stage Round</v>
      </c>
      <c r="O89" t="str">
        <f>IF(C89="CIM","VP CIM Input",CONCATENATE("VP ",C89," Input"))</f>
        <v>VP Dual 775pro Input</v>
      </c>
      <c r="P89" t="str">
        <f>O89</f>
        <v>VP Dual 775pro Input</v>
      </c>
      <c r="Q89" t="str">
        <f>P89</f>
        <v>VP Dual 775pro Input</v>
      </c>
    </row>
    <row r="90" spans="1:17" x14ac:dyDescent="0.4">
      <c r="A90" t="str">
        <f>CONCATENATE(C90, ", ", D90, " Stages,", IF(E90="Yes", " Encoder, ", " "), SUBSTITUTE(F90, "/", "-"), " Output")</f>
        <v>Dual 775pro, 3 Stages, Encoder, Round Output</v>
      </c>
      <c r="B90" t="str">
        <f>CONCATENATE(C90,"_",D90,"_",IF(E90="Yes","E_", ""),SUBSTITUTE(SUBSTITUTE(F90,"/","-")," ",""))</f>
        <v>Dual 775pro_3_E_Round</v>
      </c>
      <c r="C90" t="s">
        <v>26</v>
      </c>
      <c r="D90">
        <v>3</v>
      </c>
      <c r="E90" t="s">
        <v>22</v>
      </c>
      <c r="F90" t="s">
        <v>29</v>
      </c>
      <c r="G90" t="str">
        <f>IF(AND(D90 &gt; 0, E90 = "No"), "Include", "Exclude")</f>
        <v>Exclude</v>
      </c>
      <c r="H90" t="str">
        <f>IF(D90 &gt; 1, "Include", "Exclude")</f>
        <v>Include</v>
      </c>
      <c r="I90" t="str">
        <f>IF(D90 &gt; 2, "Include", "Exclude")</f>
        <v>Include</v>
      </c>
      <c r="J90" t="str">
        <f>IF(E90 = "Yes", "Include", "Exclude")</f>
        <v>Include</v>
      </c>
      <c r="K90" t="str">
        <f>IF(OR(C90 = "CIM", C90 = "MiniCIM"), "Include", "Exclude")</f>
        <v>Exclude</v>
      </c>
      <c r="L90" t="str">
        <f>IF(OR(C90 = "Dual 775pro", C90 = "Dual Redline", C90 = "Dual BAG"), "Include", "Exclude")</f>
        <v>Include</v>
      </c>
      <c r="M90" t="str">
        <f>IF(OR(C90 = "775pro", C90 = "Redline", C90 = "BAG"), "Include", "Exclude")</f>
        <v>Exclude</v>
      </c>
      <c r="N90" t="str">
        <f>CONCATENATE("VP V2 Output Stage ", SUBSTITUTE(F90, "/", "-"))</f>
        <v>VP V2 Output Stage Round</v>
      </c>
      <c r="O90" t="str">
        <f>IF(C90="CIM","VP CIM Input",CONCATENATE("VP ",C90," Input"))</f>
        <v>VP Dual 775pro Input</v>
      </c>
      <c r="P90" t="str">
        <f>O90</f>
        <v>VP Dual 775pro Input</v>
      </c>
      <c r="Q90" t="str">
        <f>P90</f>
        <v>VP Dual 775pro Input</v>
      </c>
    </row>
    <row r="91" spans="1:17" x14ac:dyDescent="0.4">
      <c r="A91" t="str">
        <f>CONCATENATE(C91, ", ", D91, " Stages,", IF(E91="Yes", " Encoder, ", " "), SUBSTITUTE(F91, "/", "-"), " Output")</f>
        <v>Dual 775pro, 0 Stages, 3-8in Hex Output</v>
      </c>
      <c r="B91" t="str">
        <f>CONCATENATE(C91,"_",D91,"_",IF(E91="Yes","E_", ""),SUBSTITUTE(SUBSTITUTE(F91,"/","-")," ",""))</f>
        <v>Dual 775pro_0_3-8inHex</v>
      </c>
      <c r="C91" t="s">
        <v>26</v>
      </c>
      <c r="D91">
        <v>0</v>
      </c>
      <c r="E91" t="s">
        <v>18</v>
      </c>
      <c r="F91" t="s">
        <v>20</v>
      </c>
      <c r="G91" t="str">
        <f>IF(AND(D91 &gt; 0, E91 = "No"), "Include", "Exclude")</f>
        <v>Exclude</v>
      </c>
      <c r="H91" t="str">
        <f>IF(D91 &gt; 1, "Include", "Exclude")</f>
        <v>Exclude</v>
      </c>
      <c r="I91" t="str">
        <f>IF(D91 &gt; 2, "Include", "Exclude")</f>
        <v>Exclude</v>
      </c>
      <c r="J91" t="str">
        <f>IF(E91 = "Yes", "Include", "Exclude")</f>
        <v>Exclude</v>
      </c>
      <c r="K91" t="str">
        <f>IF(OR(C91 = "CIM", C91 = "MiniCIM"), "Include", "Exclude")</f>
        <v>Exclude</v>
      </c>
      <c r="L91" t="str">
        <f>IF(OR(C91 = "Dual 775pro", C91 = "Dual Redline", C91 = "Dual BAG"), "Include", "Exclude")</f>
        <v>Include</v>
      </c>
      <c r="M91" t="str">
        <f>IF(OR(C91 = "775pro", C91 = "Redline", C91 = "BAG"), "Include", "Exclude")</f>
        <v>Exclude</v>
      </c>
      <c r="N91" t="str">
        <f>CONCATENATE("VP V2 Output Stage ", SUBSTITUTE(F91, "/", "-"))</f>
        <v>VP V2 Output Stage 3-8in Hex</v>
      </c>
      <c r="O91" t="str">
        <f>IF(C91="CIM","VP CIM Input",CONCATENATE("VP ",C91," Input"))</f>
        <v>VP Dual 775pro Input</v>
      </c>
      <c r="P91" t="str">
        <f>O91</f>
        <v>VP Dual 775pro Input</v>
      </c>
      <c r="Q91" t="str">
        <f>P91</f>
        <v>VP Dual 775pro Input</v>
      </c>
    </row>
    <row r="92" spans="1:17" x14ac:dyDescent="0.4">
      <c r="A92" t="str">
        <f>CONCATENATE(C92, ", ", D92, " Stages,", IF(E92="Yes", " Encoder, ", " "), SUBSTITUTE(F92, "/", "-"), " Output")</f>
        <v>Dual 775pro, 1 Stages, 3-8in Hex Output</v>
      </c>
      <c r="B92" t="str">
        <f>CONCATENATE(C92,"_",D92,"_",IF(E92="Yes","E_", ""),SUBSTITUTE(SUBSTITUTE(F92,"/","-")," ",""))</f>
        <v>Dual 775pro_1_3-8inHex</v>
      </c>
      <c r="C92" t="s">
        <v>26</v>
      </c>
      <c r="D92">
        <v>1</v>
      </c>
      <c r="E92" t="s">
        <v>18</v>
      </c>
      <c r="F92" t="s">
        <v>20</v>
      </c>
      <c r="G92" t="str">
        <f>IF(AND(D92 &gt; 0, E92 = "No"), "Include", "Exclude")</f>
        <v>Include</v>
      </c>
      <c r="H92" t="str">
        <f>IF(D92 &gt; 1, "Include", "Exclude")</f>
        <v>Exclude</v>
      </c>
      <c r="I92" t="str">
        <f>IF(D92 &gt; 2, "Include", "Exclude")</f>
        <v>Exclude</v>
      </c>
      <c r="J92" t="str">
        <f>IF(E92 = "Yes", "Include", "Exclude")</f>
        <v>Exclude</v>
      </c>
      <c r="K92" t="str">
        <f>IF(OR(C92 = "CIM", C92 = "MiniCIM"), "Include", "Exclude")</f>
        <v>Exclude</v>
      </c>
      <c r="L92" t="str">
        <f>IF(OR(C92 = "Dual 775pro", C92 = "Dual Redline", C92 = "Dual BAG"), "Include", "Exclude")</f>
        <v>Include</v>
      </c>
      <c r="M92" t="str">
        <f>IF(OR(C92 = "775pro", C92 = "Redline", C92 = "BAG"), "Include", "Exclude")</f>
        <v>Exclude</v>
      </c>
      <c r="N92" t="str">
        <f>CONCATENATE("VP V2 Output Stage ", SUBSTITUTE(F92, "/", "-"))</f>
        <v>VP V2 Output Stage 3-8in Hex</v>
      </c>
      <c r="O92" t="str">
        <f>IF(C92="CIM","VP CIM Input",CONCATENATE("VP ",C92," Input"))</f>
        <v>VP Dual 775pro Input</v>
      </c>
      <c r="P92" t="str">
        <f>O92</f>
        <v>VP Dual 775pro Input</v>
      </c>
      <c r="Q92" t="str">
        <f>P92</f>
        <v>VP Dual 775pro Input</v>
      </c>
    </row>
    <row r="93" spans="1:17" x14ac:dyDescent="0.4">
      <c r="A93" t="str">
        <f>CONCATENATE(C93, ", ", D93, " Stages,", IF(E93="Yes", " Encoder, ", " "), SUBSTITUTE(F93, "/", "-"), " Output")</f>
        <v>Dual 775pro, 1 Stages, Encoder, 3-8in Hex Output</v>
      </c>
      <c r="B93" t="str">
        <f>CONCATENATE(C93,"_",D93,"_",IF(E93="Yes","E_", ""),SUBSTITUTE(SUBSTITUTE(F93,"/","-")," ",""))</f>
        <v>Dual 775pro_1_E_3-8inHex</v>
      </c>
      <c r="C93" t="s">
        <v>26</v>
      </c>
      <c r="D93">
        <v>1</v>
      </c>
      <c r="E93" t="s">
        <v>22</v>
      </c>
      <c r="F93" t="s">
        <v>20</v>
      </c>
      <c r="G93" t="str">
        <f>IF(AND(D93 &gt; 0, E93 = "No"), "Include", "Exclude")</f>
        <v>Exclude</v>
      </c>
      <c r="H93" t="str">
        <f>IF(D93 &gt; 1, "Include", "Exclude")</f>
        <v>Exclude</v>
      </c>
      <c r="I93" t="str">
        <f>IF(D93 &gt; 2, "Include", "Exclude")</f>
        <v>Exclude</v>
      </c>
      <c r="J93" t="str">
        <f>IF(E93 = "Yes", "Include", "Exclude")</f>
        <v>Include</v>
      </c>
      <c r="K93" t="str">
        <f>IF(OR(C93 = "CIM", C93 = "MiniCIM"), "Include", "Exclude")</f>
        <v>Exclude</v>
      </c>
      <c r="L93" t="str">
        <f>IF(OR(C93 = "Dual 775pro", C93 = "Dual Redline", C93 = "Dual BAG"), "Include", "Exclude")</f>
        <v>Include</v>
      </c>
      <c r="M93" t="str">
        <f>IF(OR(C93 = "775pro", C93 = "Redline", C93 = "BAG"), "Include", "Exclude")</f>
        <v>Exclude</v>
      </c>
      <c r="N93" t="str">
        <f>CONCATENATE("VP V2 Output Stage ", SUBSTITUTE(F93, "/", "-"))</f>
        <v>VP V2 Output Stage 3-8in Hex</v>
      </c>
      <c r="O93" t="str">
        <f>IF(C93="CIM","VP CIM Input",CONCATENATE("VP ",C93," Input"))</f>
        <v>VP Dual 775pro Input</v>
      </c>
      <c r="P93" t="str">
        <f>O93</f>
        <v>VP Dual 775pro Input</v>
      </c>
      <c r="Q93" t="str">
        <f>P93</f>
        <v>VP Dual 775pro Input</v>
      </c>
    </row>
    <row r="94" spans="1:17" x14ac:dyDescent="0.4">
      <c r="A94" t="str">
        <f>CONCATENATE(C94, ", ", D94, " Stages,", IF(E94="Yes", " Encoder, ", " "), SUBSTITUTE(F94, "/", "-"), " Output")</f>
        <v>Dual 775pro, 2 Stages, 3-8in Hex Output</v>
      </c>
      <c r="B94" t="str">
        <f>CONCATENATE(C94,"_",D94,"_",IF(E94="Yes","E_", ""),SUBSTITUTE(SUBSTITUTE(F94,"/","-")," ",""))</f>
        <v>Dual 775pro_2_3-8inHex</v>
      </c>
      <c r="C94" t="s">
        <v>26</v>
      </c>
      <c r="D94">
        <v>2</v>
      </c>
      <c r="E94" t="s">
        <v>18</v>
      </c>
      <c r="F94" t="s">
        <v>20</v>
      </c>
      <c r="G94" t="str">
        <f>IF(AND(D94 &gt; 0, E94 = "No"), "Include", "Exclude")</f>
        <v>Include</v>
      </c>
      <c r="H94" t="str">
        <f>IF(D94 &gt; 1, "Include", "Exclude")</f>
        <v>Include</v>
      </c>
      <c r="I94" t="str">
        <f>IF(D94 &gt; 2, "Include", "Exclude")</f>
        <v>Exclude</v>
      </c>
      <c r="J94" t="str">
        <f>IF(E94 = "Yes", "Include", "Exclude")</f>
        <v>Exclude</v>
      </c>
      <c r="K94" t="str">
        <f>IF(OR(C94 = "CIM", C94 = "MiniCIM"), "Include", "Exclude")</f>
        <v>Exclude</v>
      </c>
      <c r="L94" t="str">
        <f>IF(OR(C94 = "Dual 775pro", C94 = "Dual Redline", C94 = "Dual BAG"), "Include", "Exclude")</f>
        <v>Include</v>
      </c>
      <c r="M94" t="str">
        <f>IF(OR(C94 = "775pro", C94 = "Redline", C94 = "BAG"), "Include", "Exclude")</f>
        <v>Exclude</v>
      </c>
      <c r="N94" t="str">
        <f>CONCATENATE("VP V2 Output Stage ", SUBSTITUTE(F94, "/", "-"))</f>
        <v>VP V2 Output Stage 3-8in Hex</v>
      </c>
      <c r="O94" t="str">
        <f>IF(C94="CIM","VP CIM Input",CONCATENATE("VP ",C94," Input"))</f>
        <v>VP Dual 775pro Input</v>
      </c>
      <c r="P94" t="str">
        <f>O94</f>
        <v>VP Dual 775pro Input</v>
      </c>
      <c r="Q94" t="str">
        <f>P94</f>
        <v>VP Dual 775pro Input</v>
      </c>
    </row>
    <row r="95" spans="1:17" x14ac:dyDescent="0.4">
      <c r="A95" t="str">
        <f>CONCATENATE(C95, ", ", D95, " Stages,", IF(E95="Yes", " Encoder, ", " "), SUBSTITUTE(F95, "/", "-"), " Output")</f>
        <v>Dual 775pro, 2 Stages, Encoder, 3-8in Hex Output</v>
      </c>
      <c r="B95" t="str">
        <f>CONCATENATE(C95,"_",D95,"_",IF(E95="Yes","E_", ""),SUBSTITUTE(SUBSTITUTE(F95,"/","-")," ",""))</f>
        <v>Dual 775pro_2_E_3-8inHex</v>
      </c>
      <c r="C95" t="s">
        <v>26</v>
      </c>
      <c r="D95">
        <v>2</v>
      </c>
      <c r="E95" t="s">
        <v>22</v>
      </c>
      <c r="F95" t="s">
        <v>20</v>
      </c>
      <c r="G95" t="str">
        <f>IF(AND(D95 &gt; 0, E95 = "No"), "Include", "Exclude")</f>
        <v>Exclude</v>
      </c>
      <c r="H95" t="str">
        <f>IF(D95 &gt; 1, "Include", "Exclude")</f>
        <v>Include</v>
      </c>
      <c r="I95" t="str">
        <f>IF(D95 &gt; 2, "Include", "Exclude")</f>
        <v>Exclude</v>
      </c>
      <c r="J95" t="str">
        <f>IF(E95 = "Yes", "Include", "Exclude")</f>
        <v>Include</v>
      </c>
      <c r="K95" t="str">
        <f>IF(OR(C95 = "CIM", C95 = "MiniCIM"), "Include", "Exclude")</f>
        <v>Exclude</v>
      </c>
      <c r="L95" t="str">
        <f>IF(OR(C95 = "Dual 775pro", C95 = "Dual Redline", C95 = "Dual BAG"), "Include", "Exclude")</f>
        <v>Include</v>
      </c>
      <c r="M95" t="str">
        <f>IF(OR(C95 = "775pro", C95 = "Redline", C95 = "BAG"), "Include", "Exclude")</f>
        <v>Exclude</v>
      </c>
      <c r="N95" t="str">
        <f>CONCATENATE("VP V2 Output Stage ", SUBSTITUTE(F95, "/", "-"))</f>
        <v>VP V2 Output Stage 3-8in Hex</v>
      </c>
      <c r="O95" t="str">
        <f>IF(C95="CIM","VP CIM Input",CONCATENATE("VP ",C95," Input"))</f>
        <v>VP Dual 775pro Input</v>
      </c>
      <c r="P95" t="str">
        <f>O95</f>
        <v>VP Dual 775pro Input</v>
      </c>
      <c r="Q95" t="str">
        <f>P95</f>
        <v>VP Dual 775pro Input</v>
      </c>
    </row>
    <row r="96" spans="1:17" x14ac:dyDescent="0.4">
      <c r="A96" t="str">
        <f>CONCATENATE(C96, ", ", D96, " Stages,", IF(E96="Yes", " Encoder, ", " "), SUBSTITUTE(F96, "/", "-"), " Output")</f>
        <v>Dual 775pro, 3 Stages, 3-8in Hex Output</v>
      </c>
      <c r="B96" t="str">
        <f>CONCATENATE(C96,"_",D96,"_",IF(E96="Yes","E_", ""),SUBSTITUTE(SUBSTITUTE(F96,"/","-")," ",""))</f>
        <v>Dual 775pro_3_3-8inHex</v>
      </c>
      <c r="C96" t="s">
        <v>26</v>
      </c>
      <c r="D96">
        <v>3</v>
      </c>
      <c r="E96" t="s">
        <v>18</v>
      </c>
      <c r="F96" t="s">
        <v>20</v>
      </c>
      <c r="G96" t="str">
        <f>IF(AND(D96 &gt; 0, E96 = "No"), "Include", "Exclude")</f>
        <v>Include</v>
      </c>
      <c r="H96" t="str">
        <f>IF(D96 &gt; 1, "Include", "Exclude")</f>
        <v>Include</v>
      </c>
      <c r="I96" t="str">
        <f>IF(D96 &gt; 2, "Include", "Exclude")</f>
        <v>Include</v>
      </c>
      <c r="J96" t="str">
        <f>IF(E96 = "Yes", "Include", "Exclude")</f>
        <v>Exclude</v>
      </c>
      <c r="K96" t="str">
        <f>IF(OR(C96 = "CIM", C96 = "MiniCIM"), "Include", "Exclude")</f>
        <v>Exclude</v>
      </c>
      <c r="L96" t="str">
        <f>IF(OR(C96 = "Dual 775pro", C96 = "Dual Redline", C96 = "Dual BAG"), "Include", "Exclude")</f>
        <v>Include</v>
      </c>
      <c r="M96" t="str">
        <f>IF(OR(C96 = "775pro", C96 = "Redline", C96 = "BAG"), "Include", "Exclude")</f>
        <v>Exclude</v>
      </c>
      <c r="N96" t="str">
        <f>CONCATENATE("VP V2 Output Stage ", SUBSTITUTE(F96, "/", "-"))</f>
        <v>VP V2 Output Stage 3-8in Hex</v>
      </c>
      <c r="O96" t="str">
        <f>IF(C96="CIM","VP CIM Input",CONCATENATE("VP ",C96," Input"))</f>
        <v>VP Dual 775pro Input</v>
      </c>
      <c r="P96" t="str">
        <f>O96</f>
        <v>VP Dual 775pro Input</v>
      </c>
      <c r="Q96" t="str">
        <f>P96</f>
        <v>VP Dual 775pro Input</v>
      </c>
    </row>
    <row r="97" spans="1:17" x14ac:dyDescent="0.4">
      <c r="A97" t="str">
        <f>CONCATENATE(C97, ", ", D97, " Stages,", IF(E97="Yes", " Encoder, ", " "), SUBSTITUTE(F97, "/", "-"), " Output")</f>
        <v>Dual 775pro, 3 Stages, Encoder, 3-8in Hex Output</v>
      </c>
      <c r="B97" t="str">
        <f>CONCATENATE(C97,"_",D97,"_",IF(E97="Yes","E_", ""),SUBSTITUTE(SUBSTITUTE(F97,"/","-")," ",""))</f>
        <v>Dual 775pro_3_E_3-8inHex</v>
      </c>
      <c r="C97" t="s">
        <v>26</v>
      </c>
      <c r="D97">
        <v>3</v>
      </c>
      <c r="E97" t="s">
        <v>22</v>
      </c>
      <c r="F97" t="s">
        <v>20</v>
      </c>
      <c r="G97" t="str">
        <f>IF(AND(D97 &gt; 0, E97 = "No"), "Include", "Exclude")</f>
        <v>Exclude</v>
      </c>
      <c r="H97" t="str">
        <f>IF(D97 &gt; 1, "Include", "Exclude")</f>
        <v>Include</v>
      </c>
      <c r="I97" t="str">
        <f>IF(D97 &gt; 2, "Include", "Exclude")</f>
        <v>Include</v>
      </c>
      <c r="J97" t="str">
        <f>IF(E97 = "Yes", "Include", "Exclude")</f>
        <v>Include</v>
      </c>
      <c r="K97" t="str">
        <f>IF(OR(C97 = "CIM", C97 = "MiniCIM"), "Include", "Exclude")</f>
        <v>Exclude</v>
      </c>
      <c r="L97" t="str">
        <f>IF(OR(C97 = "Dual 775pro", C97 = "Dual Redline", C97 = "Dual BAG"), "Include", "Exclude")</f>
        <v>Include</v>
      </c>
      <c r="M97" t="str">
        <f>IF(OR(C97 = "775pro", C97 = "Redline", C97 = "BAG"), "Include", "Exclude")</f>
        <v>Exclude</v>
      </c>
      <c r="N97" t="str">
        <f>CONCATENATE("VP V2 Output Stage ", SUBSTITUTE(F97, "/", "-"))</f>
        <v>VP V2 Output Stage 3-8in Hex</v>
      </c>
      <c r="O97" t="str">
        <f>IF(C97="CIM","VP CIM Input",CONCATENATE("VP ",C97," Input"))</f>
        <v>VP Dual 775pro Input</v>
      </c>
      <c r="P97" t="str">
        <f>O97</f>
        <v>VP Dual 775pro Input</v>
      </c>
      <c r="Q97" t="str">
        <f>P97</f>
        <v>VP Dual 775pro Input</v>
      </c>
    </row>
    <row r="98" spans="1:17" x14ac:dyDescent="0.4">
      <c r="A98" t="str">
        <f>CONCATENATE(C98, ", ", D98, " Stages,", IF(E98="Yes", " Encoder, ", " "), SUBSTITUTE(F98, "/", "-"), " Output")</f>
        <v>Dual 775pro, 1 Stages, CIM Output</v>
      </c>
      <c r="B98" t="str">
        <f>CONCATENATE(C98,"_",D98,"_",IF(E98="Yes","E_", ""),SUBSTITUTE(SUBSTITUTE(F98,"/","-")," ",""))</f>
        <v>Dual 775pro_1_CIM</v>
      </c>
      <c r="C98" t="s">
        <v>26</v>
      </c>
      <c r="D98">
        <v>1</v>
      </c>
      <c r="E98" t="s">
        <v>18</v>
      </c>
      <c r="F98" t="s">
        <v>21</v>
      </c>
      <c r="G98" t="str">
        <f>IF(AND(D98 &gt; 0, E98 = "No"), "Include", "Exclude")</f>
        <v>Include</v>
      </c>
      <c r="H98" t="str">
        <f>IF(D98 &gt; 1, "Include", "Exclude")</f>
        <v>Exclude</v>
      </c>
      <c r="I98" t="str">
        <f>IF(D98 &gt; 2, "Include", "Exclude")</f>
        <v>Exclude</v>
      </c>
      <c r="J98" t="str">
        <f>IF(E98 = "Yes", "Include", "Exclude")</f>
        <v>Exclude</v>
      </c>
      <c r="K98" t="str">
        <f>IF(OR(C98 = "CIM", C98 = "MiniCIM"), "Include", "Exclude")</f>
        <v>Exclude</v>
      </c>
      <c r="L98" t="str">
        <f>IF(OR(C98 = "Dual 775pro", C98 = "Dual Redline", C98 = "Dual BAG"), "Include", "Exclude")</f>
        <v>Include</v>
      </c>
      <c r="M98" t="str">
        <f>IF(OR(C98 = "775pro", C98 = "Redline", C98 = "BAG"), "Include", "Exclude")</f>
        <v>Exclude</v>
      </c>
      <c r="N98" t="str">
        <f>CONCATENATE("VP V2 Output Stage ", SUBSTITUTE(F98, "/", "-"))</f>
        <v>VP V2 Output Stage CIM</v>
      </c>
      <c r="O98" t="str">
        <f>IF(C98="CIM","VP CIM Input",CONCATENATE("VP ",C98," Input"))</f>
        <v>VP Dual 775pro Input</v>
      </c>
      <c r="P98" t="str">
        <f>O98</f>
        <v>VP Dual 775pro Input</v>
      </c>
      <c r="Q98" t="str">
        <f>P98</f>
        <v>VP Dual 775pro Input</v>
      </c>
    </row>
    <row r="99" spans="1:17" x14ac:dyDescent="0.4">
      <c r="A99" t="str">
        <f>CONCATENATE(C99, ", ", D99, " Stages,", IF(E99="Yes", " Encoder, ", " "), SUBSTITUTE(F99, "/", "-"), " Output")</f>
        <v>Dual 775pro, 1 Stages, Encoder, CIM Output</v>
      </c>
      <c r="B99" t="str">
        <f>CONCATENATE(C99,"_",D99,"_",IF(E99="Yes","E_", ""),SUBSTITUTE(SUBSTITUTE(F99,"/","-")," ",""))</f>
        <v>Dual 775pro_1_E_CIM</v>
      </c>
      <c r="C99" t="s">
        <v>26</v>
      </c>
      <c r="D99">
        <v>1</v>
      </c>
      <c r="E99" t="s">
        <v>22</v>
      </c>
      <c r="F99" t="s">
        <v>21</v>
      </c>
      <c r="G99" t="str">
        <f>IF(AND(D99 &gt; 0, E99 = "No"), "Include", "Exclude")</f>
        <v>Exclude</v>
      </c>
      <c r="H99" t="str">
        <f>IF(D99 &gt; 1, "Include", "Exclude")</f>
        <v>Exclude</v>
      </c>
      <c r="I99" t="str">
        <f>IF(D99 &gt; 2, "Include", "Exclude")</f>
        <v>Exclude</v>
      </c>
      <c r="J99" t="str">
        <f>IF(E99 = "Yes", "Include", "Exclude")</f>
        <v>Include</v>
      </c>
      <c r="K99" t="str">
        <f>IF(OR(C99 = "CIM", C99 = "MiniCIM"), "Include", "Exclude")</f>
        <v>Exclude</v>
      </c>
      <c r="L99" t="str">
        <f>IF(OR(C99 = "Dual 775pro", C99 = "Dual Redline", C99 = "Dual BAG"), "Include", "Exclude")</f>
        <v>Include</v>
      </c>
      <c r="M99" t="str">
        <f>IF(OR(C99 = "775pro", C99 = "Redline", C99 = "BAG"), "Include", "Exclude")</f>
        <v>Exclude</v>
      </c>
      <c r="N99" t="str">
        <f>CONCATENATE("VP V2 Output Stage ", SUBSTITUTE(F99, "/", "-"))</f>
        <v>VP V2 Output Stage CIM</v>
      </c>
      <c r="O99" t="str">
        <f>IF(C99="CIM","VP CIM Input",CONCATENATE("VP ",C99," Input"))</f>
        <v>VP Dual 775pro Input</v>
      </c>
      <c r="P99" t="str">
        <f>O99</f>
        <v>VP Dual 775pro Input</v>
      </c>
      <c r="Q99" t="str">
        <f>P99</f>
        <v>VP Dual 775pro Input</v>
      </c>
    </row>
    <row r="100" spans="1:17" x14ac:dyDescent="0.4">
      <c r="A100" t="str">
        <f>CONCATENATE(C100, ", ", D100, " Stages,", IF(E100="Yes", " Encoder, ", " "), SUBSTITUTE(F100, "/", "-"), " Output")</f>
        <v>Dual 775pro, 2 Stages, CIM Output</v>
      </c>
      <c r="B100" t="str">
        <f>CONCATENATE(C100,"_",D100,"_",IF(E100="Yes","E_", ""),SUBSTITUTE(SUBSTITUTE(F100,"/","-")," ",""))</f>
        <v>Dual 775pro_2_CIM</v>
      </c>
      <c r="C100" t="s">
        <v>26</v>
      </c>
      <c r="D100">
        <v>2</v>
      </c>
      <c r="E100" t="s">
        <v>18</v>
      </c>
      <c r="F100" t="s">
        <v>21</v>
      </c>
      <c r="G100" t="str">
        <f>IF(AND(D100 &gt; 0, E100 = "No"), "Include", "Exclude")</f>
        <v>Include</v>
      </c>
      <c r="H100" t="str">
        <f>IF(D100 &gt; 1, "Include", "Exclude")</f>
        <v>Include</v>
      </c>
      <c r="I100" t="str">
        <f>IF(D100 &gt; 2, "Include", "Exclude")</f>
        <v>Exclude</v>
      </c>
      <c r="J100" t="str">
        <f>IF(E100 = "Yes", "Include", "Exclude")</f>
        <v>Exclude</v>
      </c>
      <c r="K100" t="str">
        <f>IF(OR(C100 = "CIM", C100 = "MiniCIM"), "Include", "Exclude")</f>
        <v>Exclude</v>
      </c>
      <c r="L100" t="str">
        <f>IF(OR(C100 = "Dual 775pro", C100 = "Dual Redline", C100 = "Dual BAG"), "Include", "Exclude")</f>
        <v>Include</v>
      </c>
      <c r="M100" t="str">
        <f>IF(OR(C100 = "775pro", C100 = "Redline", C100 = "BAG"), "Include", "Exclude")</f>
        <v>Exclude</v>
      </c>
      <c r="N100" t="str">
        <f>CONCATENATE("VP V2 Output Stage ", SUBSTITUTE(F100, "/", "-"))</f>
        <v>VP V2 Output Stage CIM</v>
      </c>
      <c r="O100" t="str">
        <f>IF(C100="CIM","VP CIM Input",CONCATENATE("VP ",C100," Input"))</f>
        <v>VP Dual 775pro Input</v>
      </c>
      <c r="P100" t="str">
        <f>O100</f>
        <v>VP Dual 775pro Input</v>
      </c>
      <c r="Q100" t="str">
        <f>P100</f>
        <v>VP Dual 775pro Input</v>
      </c>
    </row>
    <row r="101" spans="1:17" x14ac:dyDescent="0.4">
      <c r="A101" t="str">
        <f>CONCATENATE(C101, ", ", D101, " Stages,", IF(E101="Yes", " Encoder, ", " "), SUBSTITUTE(F101, "/", "-"), " Output")</f>
        <v>Dual 775pro, 2 Stages, Encoder, CIM Output</v>
      </c>
      <c r="B101" t="str">
        <f>CONCATENATE(C101,"_",D101,"_",IF(E101="Yes","E_", ""),SUBSTITUTE(SUBSTITUTE(F101,"/","-")," ",""))</f>
        <v>Dual 775pro_2_E_CIM</v>
      </c>
      <c r="C101" t="s">
        <v>26</v>
      </c>
      <c r="D101">
        <v>2</v>
      </c>
      <c r="E101" t="s">
        <v>22</v>
      </c>
      <c r="F101" t="s">
        <v>21</v>
      </c>
      <c r="G101" t="str">
        <f>IF(AND(D101 &gt; 0, E101 = "No"), "Include", "Exclude")</f>
        <v>Exclude</v>
      </c>
      <c r="H101" t="str">
        <f>IF(D101 &gt; 1, "Include", "Exclude")</f>
        <v>Include</v>
      </c>
      <c r="I101" t="str">
        <f>IF(D101 &gt; 2, "Include", "Exclude")</f>
        <v>Exclude</v>
      </c>
      <c r="J101" t="str">
        <f>IF(E101 = "Yes", "Include", "Exclude")</f>
        <v>Include</v>
      </c>
      <c r="K101" t="str">
        <f>IF(OR(C101 = "CIM", C101 = "MiniCIM"), "Include", "Exclude")</f>
        <v>Exclude</v>
      </c>
      <c r="L101" t="str">
        <f>IF(OR(C101 = "Dual 775pro", C101 = "Dual Redline", C101 = "Dual BAG"), "Include", "Exclude")</f>
        <v>Include</v>
      </c>
      <c r="M101" t="str">
        <f>IF(OR(C101 = "775pro", C101 = "Redline", C101 = "BAG"), "Include", "Exclude")</f>
        <v>Exclude</v>
      </c>
      <c r="N101" t="str">
        <f>CONCATENATE("VP V2 Output Stage ", SUBSTITUTE(F101, "/", "-"))</f>
        <v>VP V2 Output Stage CIM</v>
      </c>
      <c r="O101" t="str">
        <f>IF(C101="CIM","VP CIM Input",CONCATENATE("VP ",C101," Input"))</f>
        <v>VP Dual 775pro Input</v>
      </c>
      <c r="P101" t="str">
        <f>O101</f>
        <v>VP Dual 775pro Input</v>
      </c>
      <c r="Q101" t="str">
        <f>P101</f>
        <v>VP Dual 775pro Input</v>
      </c>
    </row>
    <row r="102" spans="1:17" x14ac:dyDescent="0.4">
      <c r="A102" t="str">
        <f>CONCATENATE(C102, ", ", D102, " Stages,", IF(E102="Yes", " Encoder, ", " "), SUBSTITUTE(F102, "/", "-"), " Output")</f>
        <v>Dual 775pro, 3 Stages, CIM Output</v>
      </c>
      <c r="B102" t="str">
        <f>CONCATENATE(C102,"_",D102,"_",IF(E102="Yes","E_", ""),SUBSTITUTE(SUBSTITUTE(F102,"/","-")," ",""))</f>
        <v>Dual 775pro_3_CIM</v>
      </c>
      <c r="C102" t="s">
        <v>26</v>
      </c>
      <c r="D102">
        <v>3</v>
      </c>
      <c r="E102" t="s">
        <v>18</v>
      </c>
      <c r="F102" t="s">
        <v>21</v>
      </c>
      <c r="G102" t="str">
        <f>IF(AND(D102 &gt; 0, E102 = "No"), "Include", "Exclude")</f>
        <v>Include</v>
      </c>
      <c r="H102" t="str">
        <f>IF(D102 &gt; 1, "Include", "Exclude")</f>
        <v>Include</v>
      </c>
      <c r="I102" t="str">
        <f>IF(D102 &gt; 2, "Include", "Exclude")</f>
        <v>Include</v>
      </c>
      <c r="J102" t="str">
        <f>IF(E102 = "Yes", "Include", "Exclude")</f>
        <v>Exclude</v>
      </c>
      <c r="K102" t="str">
        <f>IF(OR(C102 = "CIM", C102 = "MiniCIM"), "Include", "Exclude")</f>
        <v>Exclude</v>
      </c>
      <c r="L102" t="str">
        <f>IF(OR(C102 = "Dual 775pro", C102 = "Dual Redline", C102 = "Dual BAG"), "Include", "Exclude")</f>
        <v>Include</v>
      </c>
      <c r="M102" t="str">
        <f>IF(OR(C102 = "775pro", C102 = "Redline", C102 = "BAG"), "Include", "Exclude")</f>
        <v>Exclude</v>
      </c>
      <c r="N102" t="str">
        <f>CONCATENATE("VP V2 Output Stage ", SUBSTITUTE(F102, "/", "-"))</f>
        <v>VP V2 Output Stage CIM</v>
      </c>
      <c r="O102" t="str">
        <f>IF(C102="CIM","VP CIM Input",CONCATENATE("VP ",C102," Input"))</f>
        <v>VP Dual 775pro Input</v>
      </c>
      <c r="P102" t="str">
        <f>O102</f>
        <v>VP Dual 775pro Input</v>
      </c>
      <c r="Q102" t="str">
        <f>P102</f>
        <v>VP Dual 775pro Input</v>
      </c>
    </row>
    <row r="103" spans="1:17" x14ac:dyDescent="0.4">
      <c r="A103" t="str">
        <f>CONCATENATE(C103, ", ", D103, " Stages,", IF(E103="Yes", " Encoder, ", " "), SUBSTITUTE(F103, "/", "-"), " Output")</f>
        <v>Dual 775pro, 3 Stages, Encoder, CIM Output</v>
      </c>
      <c r="B103" t="str">
        <f>CONCATENATE(C103,"_",D103,"_",IF(E103="Yes","E_", ""),SUBSTITUTE(SUBSTITUTE(F103,"/","-")," ",""))</f>
        <v>Dual 775pro_3_E_CIM</v>
      </c>
      <c r="C103" t="s">
        <v>26</v>
      </c>
      <c r="D103">
        <v>3</v>
      </c>
      <c r="E103" t="s">
        <v>22</v>
      </c>
      <c r="F103" t="s">
        <v>21</v>
      </c>
      <c r="G103" t="str">
        <f>IF(AND(D103 &gt; 0, E103 = "No"), "Include", "Exclude")</f>
        <v>Exclude</v>
      </c>
      <c r="H103" t="str">
        <f>IF(D103 &gt; 1, "Include", "Exclude")</f>
        <v>Include</v>
      </c>
      <c r="I103" t="str">
        <f>IF(D103 &gt; 2, "Include", "Exclude")</f>
        <v>Include</v>
      </c>
      <c r="J103" t="str">
        <f>IF(E103 = "Yes", "Include", "Exclude")</f>
        <v>Include</v>
      </c>
      <c r="K103" t="str">
        <f>IF(OR(C103 = "CIM", C103 = "MiniCIM"), "Include", "Exclude")</f>
        <v>Exclude</v>
      </c>
      <c r="L103" t="str">
        <f>IF(OR(C103 = "Dual 775pro", C103 = "Dual Redline", C103 = "Dual BAG"), "Include", "Exclude")</f>
        <v>Include</v>
      </c>
      <c r="M103" t="str">
        <f>IF(OR(C103 = "775pro", C103 = "Redline", C103 = "BAG"), "Include", "Exclude")</f>
        <v>Exclude</v>
      </c>
      <c r="N103" t="str">
        <f>CONCATENATE("VP V2 Output Stage ", SUBSTITUTE(F103, "/", "-"))</f>
        <v>VP V2 Output Stage CIM</v>
      </c>
      <c r="O103" t="str">
        <f>IF(C103="CIM","VP CIM Input",CONCATENATE("VP ",C103," Input"))</f>
        <v>VP Dual 775pro Input</v>
      </c>
      <c r="P103" t="str">
        <f>O103</f>
        <v>VP Dual 775pro Input</v>
      </c>
      <c r="Q103" t="str">
        <f>P103</f>
        <v>VP Dual 775pro Input</v>
      </c>
    </row>
    <row r="104" spans="1:17" x14ac:dyDescent="0.4">
      <c r="A104" t="str">
        <f>CONCATENATE(C104, ", ", D104, " Stages,", IF(E104="Yes", " Encoder, ", " "), SUBSTITUTE(F104, "/", "-"), " Output")</f>
        <v>Dual BAG, 0 Stages, 1-2in Hex Output</v>
      </c>
      <c r="B104" t="str">
        <f>CONCATENATE(C104,"_",D104,"_",IF(E104="Yes","E_", ""),SUBSTITUTE(SUBSTITUTE(F104,"/","-")," ",""))</f>
        <v>Dual BAG_0_1-2inHex</v>
      </c>
      <c r="C104" t="s">
        <v>28</v>
      </c>
      <c r="D104">
        <v>0</v>
      </c>
      <c r="E104" t="s">
        <v>18</v>
      </c>
      <c r="F104" t="s">
        <v>19</v>
      </c>
      <c r="G104" t="str">
        <f>IF(AND(D104 &gt; 0, E104 = "No"), "Include", "Exclude")</f>
        <v>Exclude</v>
      </c>
      <c r="H104" t="str">
        <f>IF(D104 &gt; 1, "Include", "Exclude")</f>
        <v>Exclude</v>
      </c>
      <c r="I104" t="str">
        <f>IF(D104 &gt; 2, "Include", "Exclude")</f>
        <v>Exclude</v>
      </c>
      <c r="J104" t="str">
        <f>IF(E104 = "Yes", "Include", "Exclude")</f>
        <v>Exclude</v>
      </c>
      <c r="K104" t="str">
        <f>IF(OR(C104 = "CIM", C104 = "MiniCIM"), "Include", "Exclude")</f>
        <v>Exclude</v>
      </c>
      <c r="L104" t="str">
        <f>IF(OR(C104 = "Dual 775pro", C104 = "Dual Redline", C104 = "Dual BAG"), "Include", "Exclude")</f>
        <v>Include</v>
      </c>
      <c r="M104" t="str">
        <f>IF(OR(C104 = "775pro", C104 = "Redline", C104 = "BAG"), "Include", "Exclude")</f>
        <v>Exclude</v>
      </c>
      <c r="N104" t="str">
        <f>CONCATENATE("VP V2 Output Stage ", SUBSTITUTE(F104, "/", "-"))</f>
        <v>VP V2 Output Stage 1-2in Hex</v>
      </c>
      <c r="O104" t="str">
        <f>IF(C104="CIM","VP CIM Input",CONCATENATE("VP ",C104," Input"))</f>
        <v>VP Dual BAG Input</v>
      </c>
      <c r="P104" t="str">
        <f>O104</f>
        <v>VP Dual BAG Input</v>
      </c>
      <c r="Q104" t="str">
        <f>P104</f>
        <v>VP Dual BAG Input</v>
      </c>
    </row>
    <row r="105" spans="1:17" x14ac:dyDescent="0.4">
      <c r="A105" t="str">
        <f>CONCATENATE(C105, ", ", D105, " Stages,", IF(E105="Yes", " Encoder, ", " "), SUBSTITUTE(F105, "/", "-"), " Output")</f>
        <v>Dual BAG, 1 Stages, 1-2in Hex Output</v>
      </c>
      <c r="B105" t="str">
        <f>CONCATENATE(C105,"_",D105,"_",IF(E105="Yes","E_", ""),SUBSTITUTE(SUBSTITUTE(F105,"/","-")," ",""))</f>
        <v>Dual BAG_1_1-2inHex</v>
      </c>
      <c r="C105" t="s">
        <v>28</v>
      </c>
      <c r="D105">
        <v>1</v>
      </c>
      <c r="E105" t="s">
        <v>18</v>
      </c>
      <c r="F105" t="s">
        <v>19</v>
      </c>
      <c r="G105" t="str">
        <f>IF(AND(D105 &gt; 0, E105 = "No"), "Include", "Exclude")</f>
        <v>Include</v>
      </c>
      <c r="H105" t="str">
        <f>IF(D105 &gt; 1, "Include", "Exclude")</f>
        <v>Exclude</v>
      </c>
      <c r="I105" t="str">
        <f>IF(D105 &gt; 2, "Include", "Exclude")</f>
        <v>Exclude</v>
      </c>
      <c r="J105" t="str">
        <f>IF(E105 = "Yes", "Include", "Exclude")</f>
        <v>Exclude</v>
      </c>
      <c r="K105" t="str">
        <f>IF(OR(C105 = "CIM", C105 = "MiniCIM"), "Include", "Exclude")</f>
        <v>Exclude</v>
      </c>
      <c r="L105" t="str">
        <f>IF(OR(C105 = "Dual 775pro", C105 = "Dual Redline", C105 = "Dual BAG"), "Include", "Exclude")</f>
        <v>Include</v>
      </c>
      <c r="M105" t="str">
        <f>IF(OR(C105 = "775pro", C105 = "Redline", C105 = "BAG"), "Include", "Exclude")</f>
        <v>Exclude</v>
      </c>
      <c r="N105" t="str">
        <f>CONCATENATE("VP V2 Output Stage ", SUBSTITUTE(F105, "/", "-"))</f>
        <v>VP V2 Output Stage 1-2in Hex</v>
      </c>
      <c r="O105" t="str">
        <f>IF(C105="CIM","VP CIM Input",CONCATENATE("VP ",C105," Input"))</f>
        <v>VP Dual BAG Input</v>
      </c>
      <c r="P105" t="str">
        <f>O105</f>
        <v>VP Dual BAG Input</v>
      </c>
      <c r="Q105" t="str">
        <f>P105</f>
        <v>VP Dual BAG Input</v>
      </c>
    </row>
    <row r="106" spans="1:17" x14ac:dyDescent="0.4">
      <c r="A106" t="str">
        <f>CONCATENATE(C106, ", ", D106, " Stages,", IF(E106="Yes", " Encoder, ", " "), SUBSTITUTE(F106, "/", "-"), " Output")</f>
        <v>Dual BAG, 1 Stages, Encoder, 1-2in Hex Output</v>
      </c>
      <c r="B106" t="str">
        <f>CONCATENATE(C106,"_",D106,"_",IF(E106="Yes","E_", ""),SUBSTITUTE(SUBSTITUTE(F106,"/","-")," ",""))</f>
        <v>Dual BAG_1_E_1-2inHex</v>
      </c>
      <c r="C106" t="s">
        <v>28</v>
      </c>
      <c r="D106">
        <v>1</v>
      </c>
      <c r="E106" t="s">
        <v>22</v>
      </c>
      <c r="F106" t="s">
        <v>19</v>
      </c>
      <c r="G106" t="str">
        <f>IF(AND(D106 &gt; 0, E106 = "No"), "Include", "Exclude")</f>
        <v>Exclude</v>
      </c>
      <c r="H106" t="str">
        <f>IF(D106 &gt; 1, "Include", "Exclude")</f>
        <v>Exclude</v>
      </c>
      <c r="I106" t="str">
        <f>IF(D106 &gt; 2, "Include", "Exclude")</f>
        <v>Exclude</v>
      </c>
      <c r="J106" t="str">
        <f>IF(E106 = "Yes", "Include", "Exclude")</f>
        <v>Include</v>
      </c>
      <c r="K106" t="str">
        <f>IF(OR(C106 = "CIM", C106 = "MiniCIM"), "Include", "Exclude")</f>
        <v>Exclude</v>
      </c>
      <c r="L106" t="str">
        <f>IF(OR(C106 = "Dual 775pro", C106 = "Dual Redline", C106 = "Dual BAG"), "Include", "Exclude")</f>
        <v>Include</v>
      </c>
      <c r="M106" t="str">
        <f>IF(OR(C106 = "775pro", C106 = "Redline", C106 = "BAG"), "Include", "Exclude")</f>
        <v>Exclude</v>
      </c>
      <c r="N106" t="str">
        <f>CONCATENATE("VP V2 Output Stage ", SUBSTITUTE(F106, "/", "-"))</f>
        <v>VP V2 Output Stage 1-2in Hex</v>
      </c>
      <c r="O106" t="str">
        <f>IF(C106="CIM","VP CIM Input",CONCATENATE("VP ",C106," Input"))</f>
        <v>VP Dual BAG Input</v>
      </c>
      <c r="P106" t="str">
        <f>O106</f>
        <v>VP Dual BAG Input</v>
      </c>
      <c r="Q106" t="str">
        <f>P106</f>
        <v>VP Dual BAG Input</v>
      </c>
    </row>
    <row r="107" spans="1:17" x14ac:dyDescent="0.4">
      <c r="A107" t="str">
        <f>CONCATENATE(C107, ", ", D107, " Stages,", IF(E107="Yes", " Encoder, ", " "), SUBSTITUTE(F107, "/", "-"), " Output")</f>
        <v>Dual BAG, 2 Stages, 1-2in Hex Output</v>
      </c>
      <c r="B107" t="str">
        <f>CONCATENATE(C107,"_",D107,"_",IF(E107="Yes","E_", ""),SUBSTITUTE(SUBSTITUTE(F107,"/","-")," ",""))</f>
        <v>Dual BAG_2_1-2inHex</v>
      </c>
      <c r="C107" t="s">
        <v>28</v>
      </c>
      <c r="D107">
        <v>2</v>
      </c>
      <c r="E107" t="s">
        <v>18</v>
      </c>
      <c r="F107" t="s">
        <v>19</v>
      </c>
      <c r="G107" t="str">
        <f>IF(AND(D107 &gt; 0, E107 = "No"), "Include", "Exclude")</f>
        <v>Include</v>
      </c>
      <c r="H107" t="str">
        <f>IF(D107 &gt; 1, "Include", "Exclude")</f>
        <v>Include</v>
      </c>
      <c r="I107" t="str">
        <f>IF(D107 &gt; 2, "Include", "Exclude")</f>
        <v>Exclude</v>
      </c>
      <c r="J107" t="str">
        <f>IF(E107 = "Yes", "Include", "Exclude")</f>
        <v>Exclude</v>
      </c>
      <c r="K107" t="str">
        <f>IF(OR(C107 = "CIM", C107 = "MiniCIM"), "Include", "Exclude")</f>
        <v>Exclude</v>
      </c>
      <c r="L107" t="str">
        <f>IF(OR(C107 = "Dual 775pro", C107 = "Dual Redline", C107 = "Dual BAG"), "Include", "Exclude")</f>
        <v>Include</v>
      </c>
      <c r="M107" t="str">
        <f>IF(OR(C107 = "775pro", C107 = "Redline", C107 = "BAG"), "Include", "Exclude")</f>
        <v>Exclude</v>
      </c>
      <c r="N107" t="str">
        <f>CONCATENATE("VP V2 Output Stage ", SUBSTITUTE(F107, "/", "-"))</f>
        <v>VP V2 Output Stage 1-2in Hex</v>
      </c>
      <c r="O107" t="str">
        <f>IF(C107="CIM","VP CIM Input",CONCATENATE("VP ",C107," Input"))</f>
        <v>VP Dual BAG Input</v>
      </c>
      <c r="P107" t="str">
        <f>O107</f>
        <v>VP Dual BAG Input</v>
      </c>
      <c r="Q107" t="str">
        <f>P107</f>
        <v>VP Dual BAG Input</v>
      </c>
    </row>
    <row r="108" spans="1:17" x14ac:dyDescent="0.4">
      <c r="A108" t="str">
        <f>CONCATENATE(C108, ", ", D108, " Stages,", IF(E108="Yes", " Encoder, ", " "), SUBSTITUTE(F108, "/", "-"), " Output")</f>
        <v>Dual BAG, 2 Stages, Encoder, 1-2in Hex Output</v>
      </c>
      <c r="B108" t="str">
        <f>CONCATENATE(C108,"_",D108,"_",IF(E108="Yes","E_", ""),SUBSTITUTE(SUBSTITUTE(F108,"/","-")," ",""))</f>
        <v>Dual BAG_2_E_1-2inHex</v>
      </c>
      <c r="C108" t="s">
        <v>28</v>
      </c>
      <c r="D108">
        <v>2</v>
      </c>
      <c r="E108" t="s">
        <v>22</v>
      </c>
      <c r="F108" t="s">
        <v>19</v>
      </c>
      <c r="G108" t="str">
        <f>IF(AND(D108 &gt; 0, E108 = "No"), "Include", "Exclude")</f>
        <v>Exclude</v>
      </c>
      <c r="H108" t="str">
        <f>IF(D108 &gt; 1, "Include", "Exclude")</f>
        <v>Include</v>
      </c>
      <c r="I108" t="str">
        <f>IF(D108 &gt; 2, "Include", "Exclude")</f>
        <v>Exclude</v>
      </c>
      <c r="J108" t="str">
        <f>IF(E108 = "Yes", "Include", "Exclude")</f>
        <v>Include</v>
      </c>
      <c r="K108" t="str">
        <f>IF(OR(C108 = "CIM", C108 = "MiniCIM"), "Include", "Exclude")</f>
        <v>Exclude</v>
      </c>
      <c r="L108" t="str">
        <f>IF(OR(C108 = "Dual 775pro", C108 = "Dual Redline", C108 = "Dual BAG"), "Include", "Exclude")</f>
        <v>Include</v>
      </c>
      <c r="M108" t="str">
        <f>IF(OR(C108 = "775pro", C108 = "Redline", C108 = "BAG"), "Include", "Exclude")</f>
        <v>Exclude</v>
      </c>
      <c r="N108" t="str">
        <f>CONCATENATE("VP V2 Output Stage ", SUBSTITUTE(F108, "/", "-"))</f>
        <v>VP V2 Output Stage 1-2in Hex</v>
      </c>
      <c r="O108" t="str">
        <f>IF(C108="CIM","VP CIM Input",CONCATENATE("VP ",C108," Input"))</f>
        <v>VP Dual BAG Input</v>
      </c>
      <c r="P108" t="str">
        <f>O108</f>
        <v>VP Dual BAG Input</v>
      </c>
      <c r="Q108" t="str">
        <f>P108</f>
        <v>VP Dual BAG Input</v>
      </c>
    </row>
    <row r="109" spans="1:17" x14ac:dyDescent="0.4">
      <c r="A109" t="str">
        <f>CONCATENATE(C109, ", ", D109, " Stages,", IF(E109="Yes", " Encoder, ", " "), SUBSTITUTE(F109, "/", "-"), " Output")</f>
        <v>Dual BAG, 3 Stages, 1-2in Hex Output</v>
      </c>
      <c r="B109" t="str">
        <f>CONCATENATE(C109,"_",D109,"_",IF(E109="Yes","E_", ""),SUBSTITUTE(SUBSTITUTE(F109,"/","-")," ",""))</f>
        <v>Dual BAG_3_1-2inHex</v>
      </c>
      <c r="C109" t="s">
        <v>28</v>
      </c>
      <c r="D109">
        <v>3</v>
      </c>
      <c r="E109" t="s">
        <v>18</v>
      </c>
      <c r="F109" t="s">
        <v>19</v>
      </c>
      <c r="G109" t="str">
        <f>IF(AND(D109 &gt; 0, E109 = "No"), "Include", "Exclude")</f>
        <v>Include</v>
      </c>
      <c r="H109" t="str">
        <f>IF(D109 &gt; 1, "Include", "Exclude")</f>
        <v>Include</v>
      </c>
      <c r="I109" t="str">
        <f>IF(D109 &gt; 2, "Include", "Exclude")</f>
        <v>Include</v>
      </c>
      <c r="J109" t="str">
        <f>IF(E109 = "Yes", "Include", "Exclude")</f>
        <v>Exclude</v>
      </c>
      <c r="K109" t="str">
        <f>IF(OR(C109 = "CIM", C109 = "MiniCIM"), "Include", "Exclude")</f>
        <v>Exclude</v>
      </c>
      <c r="L109" t="str">
        <f>IF(OR(C109 = "Dual 775pro", C109 = "Dual Redline", C109 = "Dual BAG"), "Include", "Exclude")</f>
        <v>Include</v>
      </c>
      <c r="M109" t="str">
        <f>IF(OR(C109 = "775pro", C109 = "Redline", C109 = "BAG"), "Include", "Exclude")</f>
        <v>Exclude</v>
      </c>
      <c r="N109" t="str">
        <f>CONCATENATE("VP V2 Output Stage ", SUBSTITUTE(F109, "/", "-"))</f>
        <v>VP V2 Output Stage 1-2in Hex</v>
      </c>
      <c r="O109" t="str">
        <f>IF(C109="CIM","VP CIM Input",CONCATENATE("VP ",C109," Input"))</f>
        <v>VP Dual BAG Input</v>
      </c>
      <c r="P109" t="str">
        <f>O109</f>
        <v>VP Dual BAG Input</v>
      </c>
      <c r="Q109" t="str">
        <f>P109</f>
        <v>VP Dual BAG Input</v>
      </c>
    </row>
    <row r="110" spans="1:17" x14ac:dyDescent="0.4">
      <c r="A110" t="str">
        <f>CONCATENATE(C110, ", ", D110, " Stages,", IF(E110="Yes", " Encoder, ", " "), SUBSTITUTE(F110, "/", "-"), " Output")</f>
        <v>Dual BAG, 3 Stages, Encoder, 1-2in Hex Output</v>
      </c>
      <c r="B110" t="str">
        <f>CONCATENATE(C110,"_",D110,"_",IF(E110="Yes","E_", ""),SUBSTITUTE(SUBSTITUTE(F110,"/","-")," ",""))</f>
        <v>Dual BAG_3_E_1-2inHex</v>
      </c>
      <c r="C110" t="s">
        <v>28</v>
      </c>
      <c r="D110">
        <v>3</v>
      </c>
      <c r="E110" t="s">
        <v>22</v>
      </c>
      <c r="F110" t="s">
        <v>19</v>
      </c>
      <c r="G110" t="str">
        <f>IF(AND(D110 &gt; 0, E110 = "No"), "Include", "Exclude")</f>
        <v>Exclude</v>
      </c>
      <c r="H110" t="str">
        <f>IF(D110 &gt; 1, "Include", "Exclude")</f>
        <v>Include</v>
      </c>
      <c r="I110" t="str">
        <f>IF(D110 &gt; 2, "Include", "Exclude")</f>
        <v>Include</v>
      </c>
      <c r="J110" t="str">
        <f>IF(E110 = "Yes", "Include", "Exclude")</f>
        <v>Include</v>
      </c>
      <c r="K110" t="str">
        <f>IF(OR(C110 = "CIM", C110 = "MiniCIM"), "Include", "Exclude")</f>
        <v>Exclude</v>
      </c>
      <c r="L110" t="str">
        <f>IF(OR(C110 = "Dual 775pro", C110 = "Dual Redline", C110 = "Dual BAG"), "Include", "Exclude")</f>
        <v>Include</v>
      </c>
      <c r="M110" t="str">
        <f>IF(OR(C110 = "775pro", C110 = "Redline", C110 = "BAG"), "Include", "Exclude")</f>
        <v>Exclude</v>
      </c>
      <c r="N110" t="str">
        <f>CONCATENATE("VP V2 Output Stage ", SUBSTITUTE(F110, "/", "-"))</f>
        <v>VP V2 Output Stage 1-2in Hex</v>
      </c>
      <c r="O110" t="str">
        <f>IF(C110="CIM","VP CIM Input",CONCATENATE("VP ",C110," Input"))</f>
        <v>VP Dual BAG Input</v>
      </c>
      <c r="P110" t="str">
        <f>O110</f>
        <v>VP Dual BAG Input</v>
      </c>
      <c r="Q110" t="str">
        <f>P110</f>
        <v>VP Dual BAG Input</v>
      </c>
    </row>
    <row r="111" spans="1:17" x14ac:dyDescent="0.4">
      <c r="A111" t="str">
        <f>CONCATENATE(C111, ", ", D111, " Stages,", IF(E111="Yes", " Encoder, ", " "), SUBSTITUTE(F111, "/", "-"), " Output")</f>
        <v>Dual BAG, 0 Stages, Round Output</v>
      </c>
      <c r="B111" t="str">
        <f>CONCATENATE(C111,"_",D111,"_",IF(E111="Yes","E_", ""),SUBSTITUTE(SUBSTITUTE(F111,"/","-")," ",""))</f>
        <v>Dual BAG_0_Round</v>
      </c>
      <c r="C111" t="s">
        <v>28</v>
      </c>
      <c r="D111">
        <v>0</v>
      </c>
      <c r="E111" t="s">
        <v>18</v>
      </c>
      <c r="F111" t="s">
        <v>29</v>
      </c>
      <c r="G111" t="str">
        <f>IF(AND(D111 &gt; 0, E111 = "No"), "Include", "Exclude")</f>
        <v>Exclude</v>
      </c>
      <c r="H111" t="str">
        <f>IF(D111 &gt; 1, "Include", "Exclude")</f>
        <v>Exclude</v>
      </c>
      <c r="I111" t="str">
        <f>IF(D111 &gt; 2, "Include", "Exclude")</f>
        <v>Exclude</v>
      </c>
      <c r="J111" t="str">
        <f>IF(E111 = "Yes", "Include", "Exclude")</f>
        <v>Exclude</v>
      </c>
      <c r="K111" t="str">
        <f>IF(OR(C111 = "CIM", C111 = "MiniCIM"), "Include", "Exclude")</f>
        <v>Exclude</v>
      </c>
      <c r="L111" t="str">
        <f>IF(OR(C111 = "Dual 775pro", C111 = "Dual Redline", C111 = "Dual BAG"), "Include", "Exclude")</f>
        <v>Include</v>
      </c>
      <c r="M111" t="str">
        <f>IF(OR(C111 = "775pro", C111 = "Redline", C111 = "BAG"), "Include", "Exclude")</f>
        <v>Exclude</v>
      </c>
      <c r="N111" t="str">
        <f>CONCATENATE("VP V2 Output Stage ", SUBSTITUTE(F111, "/", "-"))</f>
        <v>VP V2 Output Stage Round</v>
      </c>
      <c r="O111" t="str">
        <f>IF(C111="CIM","VP CIM Input",CONCATENATE("VP ",C111," Input"))</f>
        <v>VP Dual BAG Input</v>
      </c>
      <c r="P111" t="str">
        <f>O111</f>
        <v>VP Dual BAG Input</v>
      </c>
      <c r="Q111" t="str">
        <f>P111</f>
        <v>VP Dual BAG Input</v>
      </c>
    </row>
    <row r="112" spans="1:17" x14ac:dyDescent="0.4">
      <c r="A112" t="str">
        <f>CONCATENATE(C112, ", ", D112, " Stages,", IF(E112="Yes", " Encoder, ", " "), SUBSTITUTE(F112, "/", "-"), " Output")</f>
        <v>Dual BAG, 1 Stages, Round Output</v>
      </c>
      <c r="B112" t="str">
        <f>CONCATENATE(C112,"_",D112,"_",IF(E112="Yes","E_", ""),SUBSTITUTE(SUBSTITUTE(F112,"/","-")," ",""))</f>
        <v>Dual BAG_1_Round</v>
      </c>
      <c r="C112" t="s">
        <v>28</v>
      </c>
      <c r="D112">
        <v>1</v>
      </c>
      <c r="E112" t="s">
        <v>18</v>
      </c>
      <c r="F112" t="s">
        <v>29</v>
      </c>
      <c r="G112" t="str">
        <f>IF(AND(D112 &gt; 0, E112 = "No"), "Include", "Exclude")</f>
        <v>Include</v>
      </c>
      <c r="H112" t="str">
        <f>IF(D112 &gt; 1, "Include", "Exclude")</f>
        <v>Exclude</v>
      </c>
      <c r="I112" t="str">
        <f>IF(D112 &gt; 2, "Include", "Exclude")</f>
        <v>Exclude</v>
      </c>
      <c r="J112" t="str">
        <f>IF(E112 = "Yes", "Include", "Exclude")</f>
        <v>Exclude</v>
      </c>
      <c r="K112" t="str">
        <f>IF(OR(C112 = "CIM", C112 = "MiniCIM"), "Include", "Exclude")</f>
        <v>Exclude</v>
      </c>
      <c r="L112" t="str">
        <f>IF(OR(C112 = "Dual 775pro", C112 = "Dual Redline", C112 = "Dual BAG"), "Include", "Exclude")</f>
        <v>Include</v>
      </c>
      <c r="M112" t="str">
        <f>IF(OR(C112 = "775pro", C112 = "Redline", C112 = "BAG"), "Include", "Exclude")</f>
        <v>Exclude</v>
      </c>
      <c r="N112" t="str">
        <f>CONCATENATE("VP V2 Output Stage ", SUBSTITUTE(F112, "/", "-"))</f>
        <v>VP V2 Output Stage Round</v>
      </c>
      <c r="O112" t="str">
        <f>IF(C112="CIM","VP CIM Input",CONCATENATE("VP ",C112," Input"))</f>
        <v>VP Dual BAG Input</v>
      </c>
      <c r="P112" t="str">
        <f>O112</f>
        <v>VP Dual BAG Input</v>
      </c>
      <c r="Q112" t="str">
        <f>P112</f>
        <v>VP Dual BAG Input</v>
      </c>
    </row>
    <row r="113" spans="1:17" x14ac:dyDescent="0.4">
      <c r="A113" t="str">
        <f>CONCATENATE(C113, ", ", D113, " Stages,", IF(E113="Yes", " Encoder, ", " "), SUBSTITUTE(F113, "/", "-"), " Output")</f>
        <v>Dual BAG, 1 Stages, Encoder, Round Output</v>
      </c>
      <c r="B113" t="str">
        <f>CONCATENATE(C113,"_",D113,"_",IF(E113="Yes","E_", ""),SUBSTITUTE(SUBSTITUTE(F113,"/","-")," ",""))</f>
        <v>Dual BAG_1_E_Round</v>
      </c>
      <c r="C113" t="s">
        <v>28</v>
      </c>
      <c r="D113">
        <v>1</v>
      </c>
      <c r="E113" t="s">
        <v>22</v>
      </c>
      <c r="F113" t="s">
        <v>29</v>
      </c>
      <c r="G113" t="str">
        <f>IF(AND(D113 &gt; 0, E113 = "No"), "Include", "Exclude")</f>
        <v>Exclude</v>
      </c>
      <c r="H113" t="str">
        <f>IF(D113 &gt; 1, "Include", "Exclude")</f>
        <v>Exclude</v>
      </c>
      <c r="I113" t="str">
        <f>IF(D113 &gt; 2, "Include", "Exclude")</f>
        <v>Exclude</v>
      </c>
      <c r="J113" t="str">
        <f>IF(E113 = "Yes", "Include", "Exclude")</f>
        <v>Include</v>
      </c>
      <c r="K113" t="str">
        <f>IF(OR(C113 = "CIM", C113 = "MiniCIM"), "Include", "Exclude")</f>
        <v>Exclude</v>
      </c>
      <c r="L113" t="str">
        <f>IF(OR(C113 = "Dual 775pro", C113 = "Dual Redline", C113 = "Dual BAG"), "Include", "Exclude")</f>
        <v>Include</v>
      </c>
      <c r="M113" t="str">
        <f>IF(OR(C113 = "775pro", C113 = "Redline", C113 = "BAG"), "Include", "Exclude")</f>
        <v>Exclude</v>
      </c>
      <c r="N113" t="str">
        <f>CONCATENATE("VP V2 Output Stage ", SUBSTITUTE(F113, "/", "-"))</f>
        <v>VP V2 Output Stage Round</v>
      </c>
      <c r="O113" t="str">
        <f>IF(C113="CIM","VP CIM Input",CONCATENATE("VP ",C113," Input"))</f>
        <v>VP Dual BAG Input</v>
      </c>
      <c r="P113" t="str">
        <f>O113</f>
        <v>VP Dual BAG Input</v>
      </c>
      <c r="Q113" t="str">
        <f>P113</f>
        <v>VP Dual BAG Input</v>
      </c>
    </row>
    <row r="114" spans="1:17" x14ac:dyDescent="0.4">
      <c r="A114" t="str">
        <f>CONCATENATE(C114, ", ", D114, " Stages,", IF(E114="Yes", " Encoder, ", " "), SUBSTITUTE(F114, "/", "-"), " Output")</f>
        <v>Dual BAG, 2 Stages, Round Output</v>
      </c>
      <c r="B114" t="str">
        <f>CONCATENATE(C114,"_",D114,"_",IF(E114="Yes","E_", ""),SUBSTITUTE(SUBSTITUTE(F114,"/","-")," ",""))</f>
        <v>Dual BAG_2_Round</v>
      </c>
      <c r="C114" t="s">
        <v>28</v>
      </c>
      <c r="D114">
        <v>2</v>
      </c>
      <c r="E114" t="s">
        <v>18</v>
      </c>
      <c r="F114" t="s">
        <v>29</v>
      </c>
      <c r="G114" t="str">
        <f>IF(AND(D114 &gt; 0, E114 = "No"), "Include", "Exclude")</f>
        <v>Include</v>
      </c>
      <c r="H114" t="str">
        <f>IF(D114 &gt; 1, "Include", "Exclude")</f>
        <v>Include</v>
      </c>
      <c r="I114" t="str">
        <f>IF(D114 &gt; 2, "Include", "Exclude")</f>
        <v>Exclude</v>
      </c>
      <c r="J114" t="str">
        <f>IF(E114 = "Yes", "Include", "Exclude")</f>
        <v>Exclude</v>
      </c>
      <c r="K114" t="str">
        <f>IF(OR(C114 = "CIM", C114 = "MiniCIM"), "Include", "Exclude")</f>
        <v>Exclude</v>
      </c>
      <c r="L114" t="str">
        <f>IF(OR(C114 = "Dual 775pro", C114 = "Dual Redline", C114 = "Dual BAG"), "Include", "Exclude")</f>
        <v>Include</v>
      </c>
      <c r="M114" t="str">
        <f>IF(OR(C114 = "775pro", C114 = "Redline", C114 = "BAG"), "Include", "Exclude")</f>
        <v>Exclude</v>
      </c>
      <c r="N114" t="str">
        <f>CONCATENATE("VP V2 Output Stage ", SUBSTITUTE(F114, "/", "-"))</f>
        <v>VP V2 Output Stage Round</v>
      </c>
      <c r="O114" t="str">
        <f>IF(C114="CIM","VP CIM Input",CONCATENATE("VP ",C114," Input"))</f>
        <v>VP Dual BAG Input</v>
      </c>
      <c r="P114" t="str">
        <f>O114</f>
        <v>VP Dual BAG Input</v>
      </c>
      <c r="Q114" t="str">
        <f>P114</f>
        <v>VP Dual BAG Input</v>
      </c>
    </row>
    <row r="115" spans="1:17" x14ac:dyDescent="0.4">
      <c r="A115" t="str">
        <f>CONCATENATE(C115, ", ", D115, " Stages,", IF(E115="Yes", " Encoder, ", " "), SUBSTITUTE(F115, "/", "-"), " Output")</f>
        <v>Dual BAG, 2 Stages, Encoder, Round Output</v>
      </c>
      <c r="B115" t="str">
        <f>CONCATENATE(C115,"_",D115,"_",IF(E115="Yes","E_", ""),SUBSTITUTE(SUBSTITUTE(F115,"/","-")," ",""))</f>
        <v>Dual BAG_2_E_Round</v>
      </c>
      <c r="C115" t="s">
        <v>28</v>
      </c>
      <c r="D115">
        <v>2</v>
      </c>
      <c r="E115" t="s">
        <v>22</v>
      </c>
      <c r="F115" t="s">
        <v>29</v>
      </c>
      <c r="G115" t="str">
        <f>IF(AND(D115 &gt; 0, E115 = "No"), "Include", "Exclude")</f>
        <v>Exclude</v>
      </c>
      <c r="H115" t="str">
        <f>IF(D115 &gt; 1, "Include", "Exclude")</f>
        <v>Include</v>
      </c>
      <c r="I115" t="str">
        <f>IF(D115 &gt; 2, "Include", "Exclude")</f>
        <v>Exclude</v>
      </c>
      <c r="J115" t="str">
        <f>IF(E115 = "Yes", "Include", "Exclude")</f>
        <v>Include</v>
      </c>
      <c r="K115" t="str">
        <f>IF(OR(C115 = "CIM", C115 = "MiniCIM"), "Include", "Exclude")</f>
        <v>Exclude</v>
      </c>
      <c r="L115" t="str">
        <f>IF(OR(C115 = "Dual 775pro", C115 = "Dual Redline", C115 = "Dual BAG"), "Include", "Exclude")</f>
        <v>Include</v>
      </c>
      <c r="M115" t="str">
        <f>IF(OR(C115 = "775pro", C115 = "Redline", C115 = "BAG"), "Include", "Exclude")</f>
        <v>Exclude</v>
      </c>
      <c r="N115" t="str">
        <f>CONCATENATE("VP V2 Output Stage ", SUBSTITUTE(F115, "/", "-"))</f>
        <v>VP V2 Output Stage Round</v>
      </c>
      <c r="O115" t="str">
        <f>IF(C115="CIM","VP CIM Input",CONCATENATE("VP ",C115," Input"))</f>
        <v>VP Dual BAG Input</v>
      </c>
      <c r="P115" t="str">
        <f>O115</f>
        <v>VP Dual BAG Input</v>
      </c>
      <c r="Q115" t="str">
        <f>P115</f>
        <v>VP Dual BAG Input</v>
      </c>
    </row>
    <row r="116" spans="1:17" x14ac:dyDescent="0.4">
      <c r="A116" t="str">
        <f>CONCATENATE(C116, ", ", D116, " Stages,", IF(E116="Yes", " Encoder, ", " "), SUBSTITUTE(F116, "/", "-"), " Output")</f>
        <v>Dual BAG, 3 Stages, Round Output</v>
      </c>
      <c r="B116" t="str">
        <f>CONCATENATE(C116,"_",D116,"_",IF(E116="Yes","E_", ""),SUBSTITUTE(SUBSTITUTE(F116,"/","-")," ",""))</f>
        <v>Dual BAG_3_Round</v>
      </c>
      <c r="C116" t="s">
        <v>28</v>
      </c>
      <c r="D116">
        <v>3</v>
      </c>
      <c r="E116" t="s">
        <v>18</v>
      </c>
      <c r="F116" t="s">
        <v>29</v>
      </c>
      <c r="G116" t="str">
        <f>IF(AND(D116 &gt; 0, E116 = "No"), "Include", "Exclude")</f>
        <v>Include</v>
      </c>
      <c r="H116" t="str">
        <f>IF(D116 &gt; 1, "Include", "Exclude")</f>
        <v>Include</v>
      </c>
      <c r="I116" t="str">
        <f>IF(D116 &gt; 2, "Include", "Exclude")</f>
        <v>Include</v>
      </c>
      <c r="J116" t="str">
        <f>IF(E116 = "Yes", "Include", "Exclude")</f>
        <v>Exclude</v>
      </c>
      <c r="K116" t="str">
        <f>IF(OR(C116 = "CIM", C116 = "MiniCIM"), "Include", "Exclude")</f>
        <v>Exclude</v>
      </c>
      <c r="L116" t="str">
        <f>IF(OR(C116 = "Dual 775pro", C116 = "Dual Redline", C116 = "Dual BAG"), "Include", "Exclude")</f>
        <v>Include</v>
      </c>
      <c r="M116" t="str">
        <f>IF(OR(C116 = "775pro", C116 = "Redline", C116 = "BAG"), "Include", "Exclude")</f>
        <v>Exclude</v>
      </c>
      <c r="N116" t="str">
        <f>CONCATENATE("VP V2 Output Stage ", SUBSTITUTE(F116, "/", "-"))</f>
        <v>VP V2 Output Stage Round</v>
      </c>
      <c r="O116" t="str">
        <f>IF(C116="CIM","VP CIM Input",CONCATENATE("VP ",C116," Input"))</f>
        <v>VP Dual BAG Input</v>
      </c>
      <c r="P116" t="str">
        <f>O116</f>
        <v>VP Dual BAG Input</v>
      </c>
      <c r="Q116" t="str">
        <f>P116</f>
        <v>VP Dual BAG Input</v>
      </c>
    </row>
    <row r="117" spans="1:17" x14ac:dyDescent="0.4">
      <c r="A117" t="str">
        <f>CONCATENATE(C117, ", ", D117, " Stages,", IF(E117="Yes", " Encoder, ", " "), SUBSTITUTE(F117, "/", "-"), " Output")</f>
        <v>Dual BAG, 3 Stages, Encoder, Round Output</v>
      </c>
      <c r="B117" t="str">
        <f>CONCATENATE(C117,"_",D117,"_",IF(E117="Yes","E_", ""),SUBSTITUTE(SUBSTITUTE(F117,"/","-")," ",""))</f>
        <v>Dual BAG_3_E_Round</v>
      </c>
      <c r="C117" t="s">
        <v>28</v>
      </c>
      <c r="D117">
        <v>3</v>
      </c>
      <c r="E117" t="s">
        <v>22</v>
      </c>
      <c r="F117" t="s">
        <v>29</v>
      </c>
      <c r="G117" t="str">
        <f>IF(AND(D117 &gt; 0, E117 = "No"), "Include", "Exclude")</f>
        <v>Exclude</v>
      </c>
      <c r="H117" t="str">
        <f>IF(D117 &gt; 1, "Include", "Exclude")</f>
        <v>Include</v>
      </c>
      <c r="I117" t="str">
        <f>IF(D117 &gt; 2, "Include", "Exclude")</f>
        <v>Include</v>
      </c>
      <c r="J117" t="str">
        <f>IF(E117 = "Yes", "Include", "Exclude")</f>
        <v>Include</v>
      </c>
      <c r="K117" t="str">
        <f>IF(OR(C117 = "CIM", C117 = "MiniCIM"), "Include", "Exclude")</f>
        <v>Exclude</v>
      </c>
      <c r="L117" t="str">
        <f>IF(OR(C117 = "Dual 775pro", C117 = "Dual Redline", C117 = "Dual BAG"), "Include", "Exclude")</f>
        <v>Include</v>
      </c>
      <c r="M117" t="str">
        <f>IF(OR(C117 = "775pro", C117 = "Redline", C117 = "BAG"), "Include", "Exclude")</f>
        <v>Exclude</v>
      </c>
      <c r="N117" t="str">
        <f>CONCATENATE("VP V2 Output Stage ", SUBSTITUTE(F117, "/", "-"))</f>
        <v>VP V2 Output Stage Round</v>
      </c>
      <c r="O117" t="str">
        <f>IF(C117="CIM","VP CIM Input",CONCATENATE("VP ",C117," Input"))</f>
        <v>VP Dual BAG Input</v>
      </c>
      <c r="P117" t="str">
        <f>O117</f>
        <v>VP Dual BAG Input</v>
      </c>
      <c r="Q117" t="str">
        <f>P117</f>
        <v>VP Dual BAG Input</v>
      </c>
    </row>
    <row r="118" spans="1:17" x14ac:dyDescent="0.4">
      <c r="A118" t="str">
        <f>CONCATENATE(C118, ", ", D118, " Stages,", IF(E118="Yes", " Encoder, ", " "), SUBSTITUTE(F118, "/", "-"), " Output")</f>
        <v>Dual BAG, 0 Stages, 3-8in Hex Output</v>
      </c>
      <c r="B118" t="str">
        <f>CONCATENATE(C118,"_",D118,"_",IF(E118="Yes","E_", ""),SUBSTITUTE(SUBSTITUTE(F118,"/","-")," ",""))</f>
        <v>Dual BAG_0_3-8inHex</v>
      </c>
      <c r="C118" t="s">
        <v>28</v>
      </c>
      <c r="D118">
        <v>0</v>
      </c>
      <c r="E118" t="s">
        <v>18</v>
      </c>
      <c r="F118" t="s">
        <v>20</v>
      </c>
      <c r="G118" t="str">
        <f>IF(AND(D118 &gt; 0, E118 = "No"), "Include", "Exclude")</f>
        <v>Exclude</v>
      </c>
      <c r="H118" t="str">
        <f>IF(D118 &gt; 1, "Include", "Exclude")</f>
        <v>Exclude</v>
      </c>
      <c r="I118" t="str">
        <f>IF(D118 &gt; 2, "Include", "Exclude")</f>
        <v>Exclude</v>
      </c>
      <c r="J118" t="str">
        <f>IF(E118 = "Yes", "Include", "Exclude")</f>
        <v>Exclude</v>
      </c>
      <c r="K118" t="str">
        <f>IF(OR(C118 = "CIM", C118 = "MiniCIM"), "Include", "Exclude")</f>
        <v>Exclude</v>
      </c>
      <c r="L118" t="str">
        <f>IF(OR(C118 = "Dual 775pro", C118 = "Dual Redline", C118 = "Dual BAG"), "Include", "Exclude")</f>
        <v>Include</v>
      </c>
      <c r="M118" t="str">
        <f>IF(OR(C118 = "775pro", C118 = "Redline", C118 = "BAG"), "Include", "Exclude")</f>
        <v>Exclude</v>
      </c>
      <c r="N118" t="str">
        <f>CONCATENATE("VP V2 Output Stage ", SUBSTITUTE(F118, "/", "-"))</f>
        <v>VP V2 Output Stage 3-8in Hex</v>
      </c>
      <c r="O118" t="str">
        <f>IF(C118="CIM","VP CIM Input",CONCATENATE("VP ",C118," Input"))</f>
        <v>VP Dual BAG Input</v>
      </c>
      <c r="P118" t="str">
        <f>O118</f>
        <v>VP Dual BAG Input</v>
      </c>
      <c r="Q118" t="str">
        <f>P118</f>
        <v>VP Dual BAG Input</v>
      </c>
    </row>
    <row r="119" spans="1:17" x14ac:dyDescent="0.4">
      <c r="A119" t="str">
        <f>CONCATENATE(C119, ", ", D119, " Stages,", IF(E119="Yes", " Encoder, ", " "), SUBSTITUTE(F119, "/", "-"), " Output")</f>
        <v>Dual BAG, 1 Stages, 3-8in Hex Output</v>
      </c>
      <c r="B119" t="str">
        <f>CONCATENATE(C119,"_",D119,"_",IF(E119="Yes","E_", ""),SUBSTITUTE(SUBSTITUTE(F119,"/","-")," ",""))</f>
        <v>Dual BAG_1_3-8inHex</v>
      </c>
      <c r="C119" t="s">
        <v>28</v>
      </c>
      <c r="D119">
        <v>1</v>
      </c>
      <c r="E119" t="s">
        <v>18</v>
      </c>
      <c r="F119" t="s">
        <v>20</v>
      </c>
      <c r="G119" t="str">
        <f>IF(AND(D119 &gt; 0, E119 = "No"), "Include", "Exclude")</f>
        <v>Include</v>
      </c>
      <c r="H119" t="str">
        <f>IF(D119 &gt; 1, "Include", "Exclude")</f>
        <v>Exclude</v>
      </c>
      <c r="I119" t="str">
        <f>IF(D119 &gt; 2, "Include", "Exclude")</f>
        <v>Exclude</v>
      </c>
      <c r="J119" t="str">
        <f>IF(E119 = "Yes", "Include", "Exclude")</f>
        <v>Exclude</v>
      </c>
      <c r="K119" t="str">
        <f>IF(OR(C119 = "CIM", C119 = "MiniCIM"), "Include", "Exclude")</f>
        <v>Exclude</v>
      </c>
      <c r="L119" t="str">
        <f>IF(OR(C119 = "Dual 775pro", C119 = "Dual Redline", C119 = "Dual BAG"), "Include", "Exclude")</f>
        <v>Include</v>
      </c>
      <c r="M119" t="str">
        <f>IF(OR(C119 = "775pro", C119 = "Redline", C119 = "BAG"), "Include", "Exclude")</f>
        <v>Exclude</v>
      </c>
      <c r="N119" t="str">
        <f>CONCATENATE("VP V2 Output Stage ", SUBSTITUTE(F119, "/", "-"))</f>
        <v>VP V2 Output Stage 3-8in Hex</v>
      </c>
      <c r="O119" t="str">
        <f>IF(C119="CIM","VP CIM Input",CONCATENATE("VP ",C119," Input"))</f>
        <v>VP Dual BAG Input</v>
      </c>
      <c r="P119" t="str">
        <f>O119</f>
        <v>VP Dual BAG Input</v>
      </c>
      <c r="Q119" t="str">
        <f>P119</f>
        <v>VP Dual BAG Input</v>
      </c>
    </row>
    <row r="120" spans="1:17" x14ac:dyDescent="0.4">
      <c r="A120" t="str">
        <f>CONCATENATE(C120, ", ", D120, " Stages,", IF(E120="Yes", " Encoder, ", " "), SUBSTITUTE(F120, "/", "-"), " Output")</f>
        <v>Dual BAG, 1 Stages, Encoder, 3-8in Hex Output</v>
      </c>
      <c r="B120" t="str">
        <f>CONCATENATE(C120,"_",D120,"_",IF(E120="Yes","E_", ""),SUBSTITUTE(SUBSTITUTE(F120,"/","-")," ",""))</f>
        <v>Dual BAG_1_E_3-8inHex</v>
      </c>
      <c r="C120" t="s">
        <v>28</v>
      </c>
      <c r="D120">
        <v>1</v>
      </c>
      <c r="E120" t="s">
        <v>22</v>
      </c>
      <c r="F120" t="s">
        <v>20</v>
      </c>
      <c r="G120" t="str">
        <f>IF(AND(D120 &gt; 0, E120 = "No"), "Include", "Exclude")</f>
        <v>Exclude</v>
      </c>
      <c r="H120" t="str">
        <f>IF(D120 &gt; 1, "Include", "Exclude")</f>
        <v>Exclude</v>
      </c>
      <c r="I120" t="str">
        <f>IF(D120 &gt; 2, "Include", "Exclude")</f>
        <v>Exclude</v>
      </c>
      <c r="J120" t="str">
        <f>IF(E120 = "Yes", "Include", "Exclude")</f>
        <v>Include</v>
      </c>
      <c r="K120" t="str">
        <f>IF(OR(C120 = "CIM", C120 = "MiniCIM"), "Include", "Exclude")</f>
        <v>Exclude</v>
      </c>
      <c r="L120" t="str">
        <f>IF(OR(C120 = "Dual 775pro", C120 = "Dual Redline", C120 = "Dual BAG"), "Include", "Exclude")</f>
        <v>Include</v>
      </c>
      <c r="M120" t="str">
        <f>IF(OR(C120 = "775pro", C120 = "Redline", C120 = "BAG"), "Include", "Exclude")</f>
        <v>Exclude</v>
      </c>
      <c r="N120" t="str">
        <f>CONCATENATE("VP V2 Output Stage ", SUBSTITUTE(F120, "/", "-"))</f>
        <v>VP V2 Output Stage 3-8in Hex</v>
      </c>
      <c r="O120" t="str">
        <f>IF(C120="CIM","VP CIM Input",CONCATENATE("VP ",C120," Input"))</f>
        <v>VP Dual BAG Input</v>
      </c>
      <c r="P120" t="str">
        <f>O120</f>
        <v>VP Dual BAG Input</v>
      </c>
      <c r="Q120" t="str">
        <f>P120</f>
        <v>VP Dual BAG Input</v>
      </c>
    </row>
    <row r="121" spans="1:17" x14ac:dyDescent="0.4">
      <c r="A121" t="str">
        <f>CONCATENATE(C121, ", ", D121, " Stages,", IF(E121="Yes", " Encoder, ", " "), SUBSTITUTE(F121, "/", "-"), " Output")</f>
        <v>Dual BAG, 2 Stages, 3-8in Hex Output</v>
      </c>
      <c r="B121" t="str">
        <f>CONCATENATE(C121,"_",D121,"_",IF(E121="Yes","E_", ""),SUBSTITUTE(SUBSTITUTE(F121,"/","-")," ",""))</f>
        <v>Dual BAG_2_3-8inHex</v>
      </c>
      <c r="C121" t="s">
        <v>28</v>
      </c>
      <c r="D121">
        <v>2</v>
      </c>
      <c r="E121" t="s">
        <v>18</v>
      </c>
      <c r="F121" t="s">
        <v>20</v>
      </c>
      <c r="G121" t="str">
        <f>IF(AND(D121 &gt; 0, E121 = "No"), "Include", "Exclude")</f>
        <v>Include</v>
      </c>
      <c r="H121" t="str">
        <f>IF(D121 &gt; 1, "Include", "Exclude")</f>
        <v>Include</v>
      </c>
      <c r="I121" t="str">
        <f>IF(D121 &gt; 2, "Include", "Exclude")</f>
        <v>Exclude</v>
      </c>
      <c r="J121" t="str">
        <f>IF(E121 = "Yes", "Include", "Exclude")</f>
        <v>Exclude</v>
      </c>
      <c r="K121" t="str">
        <f>IF(OR(C121 = "CIM", C121 = "MiniCIM"), "Include", "Exclude")</f>
        <v>Exclude</v>
      </c>
      <c r="L121" t="str">
        <f>IF(OR(C121 = "Dual 775pro", C121 = "Dual Redline", C121 = "Dual BAG"), "Include", "Exclude")</f>
        <v>Include</v>
      </c>
      <c r="M121" t="str">
        <f>IF(OR(C121 = "775pro", C121 = "Redline", C121 = "BAG"), "Include", "Exclude")</f>
        <v>Exclude</v>
      </c>
      <c r="N121" t="str">
        <f>CONCATENATE("VP V2 Output Stage ", SUBSTITUTE(F121, "/", "-"))</f>
        <v>VP V2 Output Stage 3-8in Hex</v>
      </c>
      <c r="O121" t="str">
        <f>IF(C121="CIM","VP CIM Input",CONCATENATE("VP ",C121," Input"))</f>
        <v>VP Dual BAG Input</v>
      </c>
      <c r="P121" t="str">
        <f>O121</f>
        <v>VP Dual BAG Input</v>
      </c>
      <c r="Q121" t="str">
        <f>P121</f>
        <v>VP Dual BAG Input</v>
      </c>
    </row>
    <row r="122" spans="1:17" x14ac:dyDescent="0.4">
      <c r="A122" t="str">
        <f>CONCATENATE(C122, ", ", D122, " Stages,", IF(E122="Yes", " Encoder, ", " "), SUBSTITUTE(F122, "/", "-"), " Output")</f>
        <v>Dual BAG, 2 Stages, Encoder, 3-8in Hex Output</v>
      </c>
      <c r="B122" t="str">
        <f>CONCATENATE(C122,"_",D122,"_",IF(E122="Yes","E_", ""),SUBSTITUTE(SUBSTITUTE(F122,"/","-")," ",""))</f>
        <v>Dual BAG_2_E_3-8inHex</v>
      </c>
      <c r="C122" t="s">
        <v>28</v>
      </c>
      <c r="D122">
        <v>2</v>
      </c>
      <c r="E122" t="s">
        <v>22</v>
      </c>
      <c r="F122" t="s">
        <v>20</v>
      </c>
      <c r="G122" t="str">
        <f>IF(AND(D122 &gt; 0, E122 = "No"), "Include", "Exclude")</f>
        <v>Exclude</v>
      </c>
      <c r="H122" t="str">
        <f>IF(D122 &gt; 1, "Include", "Exclude")</f>
        <v>Include</v>
      </c>
      <c r="I122" t="str">
        <f>IF(D122 &gt; 2, "Include", "Exclude")</f>
        <v>Exclude</v>
      </c>
      <c r="J122" t="str">
        <f>IF(E122 = "Yes", "Include", "Exclude")</f>
        <v>Include</v>
      </c>
      <c r="K122" t="str">
        <f>IF(OR(C122 = "CIM", C122 = "MiniCIM"), "Include", "Exclude")</f>
        <v>Exclude</v>
      </c>
      <c r="L122" t="str">
        <f>IF(OR(C122 = "Dual 775pro", C122 = "Dual Redline", C122 = "Dual BAG"), "Include", "Exclude")</f>
        <v>Include</v>
      </c>
      <c r="M122" t="str">
        <f>IF(OR(C122 = "775pro", C122 = "Redline", C122 = "BAG"), "Include", "Exclude")</f>
        <v>Exclude</v>
      </c>
      <c r="N122" t="str">
        <f>CONCATENATE("VP V2 Output Stage ", SUBSTITUTE(F122, "/", "-"))</f>
        <v>VP V2 Output Stage 3-8in Hex</v>
      </c>
      <c r="O122" t="str">
        <f>IF(C122="CIM","VP CIM Input",CONCATENATE("VP ",C122," Input"))</f>
        <v>VP Dual BAG Input</v>
      </c>
      <c r="P122" t="str">
        <f>O122</f>
        <v>VP Dual BAG Input</v>
      </c>
      <c r="Q122" t="str">
        <f>P122</f>
        <v>VP Dual BAG Input</v>
      </c>
    </row>
    <row r="123" spans="1:17" x14ac:dyDescent="0.4">
      <c r="A123" t="str">
        <f>CONCATENATE(C123, ", ", D123, " Stages,", IF(E123="Yes", " Encoder, ", " "), SUBSTITUTE(F123, "/", "-"), " Output")</f>
        <v>Dual BAG, 3 Stages, 3-8in Hex Output</v>
      </c>
      <c r="B123" t="str">
        <f>CONCATENATE(C123,"_",D123,"_",IF(E123="Yes","E_", ""),SUBSTITUTE(SUBSTITUTE(F123,"/","-")," ",""))</f>
        <v>Dual BAG_3_3-8inHex</v>
      </c>
      <c r="C123" t="s">
        <v>28</v>
      </c>
      <c r="D123">
        <v>3</v>
      </c>
      <c r="E123" t="s">
        <v>18</v>
      </c>
      <c r="F123" t="s">
        <v>20</v>
      </c>
      <c r="G123" t="str">
        <f>IF(AND(D123 &gt; 0, E123 = "No"), "Include", "Exclude")</f>
        <v>Include</v>
      </c>
      <c r="H123" t="str">
        <f>IF(D123 &gt; 1, "Include", "Exclude")</f>
        <v>Include</v>
      </c>
      <c r="I123" t="str">
        <f>IF(D123 &gt; 2, "Include", "Exclude")</f>
        <v>Include</v>
      </c>
      <c r="J123" t="str">
        <f>IF(E123 = "Yes", "Include", "Exclude")</f>
        <v>Exclude</v>
      </c>
      <c r="K123" t="str">
        <f>IF(OR(C123 = "CIM", C123 = "MiniCIM"), "Include", "Exclude")</f>
        <v>Exclude</v>
      </c>
      <c r="L123" t="str">
        <f>IF(OR(C123 = "Dual 775pro", C123 = "Dual Redline", C123 = "Dual BAG"), "Include", "Exclude")</f>
        <v>Include</v>
      </c>
      <c r="M123" t="str">
        <f>IF(OR(C123 = "775pro", C123 = "Redline", C123 = "BAG"), "Include", "Exclude")</f>
        <v>Exclude</v>
      </c>
      <c r="N123" t="str">
        <f>CONCATENATE("VP V2 Output Stage ", SUBSTITUTE(F123, "/", "-"))</f>
        <v>VP V2 Output Stage 3-8in Hex</v>
      </c>
      <c r="O123" t="str">
        <f>IF(C123="CIM","VP CIM Input",CONCATENATE("VP ",C123," Input"))</f>
        <v>VP Dual BAG Input</v>
      </c>
      <c r="P123" t="str">
        <f>O123</f>
        <v>VP Dual BAG Input</v>
      </c>
      <c r="Q123" t="str">
        <f>P123</f>
        <v>VP Dual BAG Input</v>
      </c>
    </row>
    <row r="124" spans="1:17" x14ac:dyDescent="0.4">
      <c r="A124" t="str">
        <f>CONCATENATE(C124, ", ", D124, " Stages,", IF(E124="Yes", " Encoder, ", " "), SUBSTITUTE(F124, "/", "-"), " Output")</f>
        <v>Dual BAG, 3 Stages, Encoder, 3-8in Hex Output</v>
      </c>
      <c r="B124" t="str">
        <f>CONCATENATE(C124,"_",D124,"_",IF(E124="Yes","E_", ""),SUBSTITUTE(SUBSTITUTE(F124,"/","-")," ",""))</f>
        <v>Dual BAG_3_E_3-8inHex</v>
      </c>
      <c r="C124" t="s">
        <v>28</v>
      </c>
      <c r="D124">
        <v>3</v>
      </c>
      <c r="E124" t="s">
        <v>22</v>
      </c>
      <c r="F124" t="s">
        <v>20</v>
      </c>
      <c r="G124" t="str">
        <f>IF(AND(D124 &gt; 0, E124 = "No"), "Include", "Exclude")</f>
        <v>Exclude</v>
      </c>
      <c r="H124" t="str">
        <f>IF(D124 &gt; 1, "Include", "Exclude")</f>
        <v>Include</v>
      </c>
      <c r="I124" t="str">
        <f>IF(D124 &gt; 2, "Include", "Exclude")</f>
        <v>Include</v>
      </c>
      <c r="J124" t="str">
        <f>IF(E124 = "Yes", "Include", "Exclude")</f>
        <v>Include</v>
      </c>
      <c r="K124" t="str">
        <f>IF(OR(C124 = "CIM", C124 = "MiniCIM"), "Include", "Exclude")</f>
        <v>Exclude</v>
      </c>
      <c r="L124" t="str">
        <f>IF(OR(C124 = "Dual 775pro", C124 = "Dual Redline", C124 = "Dual BAG"), "Include", "Exclude")</f>
        <v>Include</v>
      </c>
      <c r="M124" t="str">
        <f>IF(OR(C124 = "775pro", C124 = "Redline", C124 = "BAG"), "Include", "Exclude")</f>
        <v>Exclude</v>
      </c>
      <c r="N124" t="str">
        <f>CONCATENATE("VP V2 Output Stage ", SUBSTITUTE(F124, "/", "-"))</f>
        <v>VP V2 Output Stage 3-8in Hex</v>
      </c>
      <c r="O124" t="str">
        <f>IF(C124="CIM","VP CIM Input",CONCATENATE("VP ",C124," Input"))</f>
        <v>VP Dual BAG Input</v>
      </c>
      <c r="P124" t="str">
        <f>O124</f>
        <v>VP Dual BAG Input</v>
      </c>
      <c r="Q124" t="str">
        <f>P124</f>
        <v>VP Dual BAG Input</v>
      </c>
    </row>
    <row r="125" spans="1:17" x14ac:dyDescent="0.4">
      <c r="A125" t="str">
        <f>CONCATENATE(C125, ", ", D125, " Stages,", IF(E125="Yes", " Encoder, ", " "), SUBSTITUTE(F125, "/", "-"), " Output")</f>
        <v>Dual BAG, 1 Stages, CIM Output</v>
      </c>
      <c r="B125" t="str">
        <f>CONCATENATE(C125,"_",D125,"_",IF(E125="Yes","E_", ""),SUBSTITUTE(SUBSTITUTE(F125,"/","-")," ",""))</f>
        <v>Dual BAG_1_CIM</v>
      </c>
      <c r="C125" t="s">
        <v>28</v>
      </c>
      <c r="D125">
        <v>1</v>
      </c>
      <c r="E125" t="s">
        <v>18</v>
      </c>
      <c r="F125" t="s">
        <v>21</v>
      </c>
      <c r="G125" t="str">
        <f>IF(AND(D125 &gt; 0, E125 = "No"), "Include", "Exclude")</f>
        <v>Include</v>
      </c>
      <c r="H125" t="str">
        <f>IF(D125 &gt; 1, "Include", "Exclude")</f>
        <v>Exclude</v>
      </c>
      <c r="I125" t="str">
        <f>IF(D125 &gt; 2, "Include", "Exclude")</f>
        <v>Exclude</v>
      </c>
      <c r="J125" t="str">
        <f>IF(E125 = "Yes", "Include", "Exclude")</f>
        <v>Exclude</v>
      </c>
      <c r="K125" t="str">
        <f>IF(OR(C125 = "CIM", C125 = "MiniCIM"), "Include", "Exclude")</f>
        <v>Exclude</v>
      </c>
      <c r="L125" t="str">
        <f>IF(OR(C125 = "Dual 775pro", C125 = "Dual Redline", C125 = "Dual BAG"), "Include", "Exclude")</f>
        <v>Include</v>
      </c>
      <c r="M125" t="str">
        <f>IF(OR(C125 = "775pro", C125 = "Redline", C125 = "BAG"), "Include", "Exclude")</f>
        <v>Exclude</v>
      </c>
      <c r="N125" t="str">
        <f>CONCATENATE("VP V2 Output Stage ", SUBSTITUTE(F125, "/", "-"))</f>
        <v>VP V2 Output Stage CIM</v>
      </c>
      <c r="O125" t="str">
        <f>IF(C125="CIM","VP CIM Input",CONCATENATE("VP ",C125," Input"))</f>
        <v>VP Dual BAG Input</v>
      </c>
      <c r="P125" t="str">
        <f>O125</f>
        <v>VP Dual BAG Input</v>
      </c>
      <c r="Q125" t="str">
        <f>P125</f>
        <v>VP Dual BAG Input</v>
      </c>
    </row>
    <row r="126" spans="1:17" x14ac:dyDescent="0.4">
      <c r="A126" t="str">
        <f>CONCATENATE(C126, ", ", D126, " Stages,", IF(E126="Yes", " Encoder, ", " "), SUBSTITUTE(F126, "/", "-"), " Output")</f>
        <v>Dual BAG, 1 Stages, Encoder, CIM Output</v>
      </c>
      <c r="B126" t="str">
        <f>CONCATENATE(C126,"_",D126,"_",IF(E126="Yes","E_", ""),SUBSTITUTE(SUBSTITUTE(F126,"/","-")," ",""))</f>
        <v>Dual BAG_1_E_CIM</v>
      </c>
      <c r="C126" t="s">
        <v>28</v>
      </c>
      <c r="D126">
        <v>1</v>
      </c>
      <c r="E126" t="s">
        <v>22</v>
      </c>
      <c r="F126" t="s">
        <v>21</v>
      </c>
      <c r="G126" t="str">
        <f>IF(AND(D126 &gt; 0, E126 = "No"), "Include", "Exclude")</f>
        <v>Exclude</v>
      </c>
      <c r="H126" t="str">
        <f>IF(D126 &gt; 1, "Include", "Exclude")</f>
        <v>Exclude</v>
      </c>
      <c r="I126" t="str">
        <f>IF(D126 &gt; 2, "Include", "Exclude")</f>
        <v>Exclude</v>
      </c>
      <c r="J126" t="str">
        <f>IF(E126 = "Yes", "Include", "Exclude")</f>
        <v>Include</v>
      </c>
      <c r="K126" t="str">
        <f>IF(OR(C126 = "CIM", C126 = "MiniCIM"), "Include", "Exclude")</f>
        <v>Exclude</v>
      </c>
      <c r="L126" t="str">
        <f>IF(OR(C126 = "Dual 775pro", C126 = "Dual Redline", C126 = "Dual BAG"), "Include", "Exclude")</f>
        <v>Include</v>
      </c>
      <c r="M126" t="str">
        <f>IF(OR(C126 = "775pro", C126 = "Redline", C126 = "BAG"), "Include", "Exclude")</f>
        <v>Exclude</v>
      </c>
      <c r="N126" t="str">
        <f>CONCATENATE("VP V2 Output Stage ", SUBSTITUTE(F126, "/", "-"))</f>
        <v>VP V2 Output Stage CIM</v>
      </c>
      <c r="O126" t="str">
        <f>IF(C126="CIM","VP CIM Input",CONCATENATE("VP ",C126," Input"))</f>
        <v>VP Dual BAG Input</v>
      </c>
      <c r="P126" t="str">
        <f>O126</f>
        <v>VP Dual BAG Input</v>
      </c>
      <c r="Q126" t="str">
        <f>P126</f>
        <v>VP Dual BAG Input</v>
      </c>
    </row>
    <row r="127" spans="1:17" x14ac:dyDescent="0.4">
      <c r="A127" t="str">
        <f>CONCATENATE(C127, ", ", D127, " Stages,", IF(E127="Yes", " Encoder, ", " "), SUBSTITUTE(F127, "/", "-"), " Output")</f>
        <v>Dual BAG, 2 Stages, CIM Output</v>
      </c>
      <c r="B127" t="str">
        <f>CONCATENATE(C127,"_",D127,"_",IF(E127="Yes","E_", ""),SUBSTITUTE(SUBSTITUTE(F127,"/","-")," ",""))</f>
        <v>Dual BAG_2_CIM</v>
      </c>
      <c r="C127" t="s">
        <v>28</v>
      </c>
      <c r="D127">
        <v>2</v>
      </c>
      <c r="E127" t="s">
        <v>18</v>
      </c>
      <c r="F127" t="s">
        <v>21</v>
      </c>
      <c r="G127" t="str">
        <f>IF(AND(D127 &gt; 0, E127 = "No"), "Include", "Exclude")</f>
        <v>Include</v>
      </c>
      <c r="H127" t="str">
        <f>IF(D127 &gt; 1, "Include", "Exclude")</f>
        <v>Include</v>
      </c>
      <c r="I127" t="str">
        <f>IF(D127 &gt; 2, "Include", "Exclude")</f>
        <v>Exclude</v>
      </c>
      <c r="J127" t="str">
        <f>IF(E127 = "Yes", "Include", "Exclude")</f>
        <v>Exclude</v>
      </c>
      <c r="K127" t="str">
        <f>IF(OR(C127 = "CIM", C127 = "MiniCIM"), "Include", "Exclude")</f>
        <v>Exclude</v>
      </c>
      <c r="L127" t="str">
        <f>IF(OR(C127 = "Dual 775pro", C127 = "Dual Redline", C127 = "Dual BAG"), "Include", "Exclude")</f>
        <v>Include</v>
      </c>
      <c r="M127" t="str">
        <f>IF(OR(C127 = "775pro", C127 = "Redline", C127 = "BAG"), "Include", "Exclude")</f>
        <v>Exclude</v>
      </c>
      <c r="N127" t="str">
        <f>CONCATENATE("VP V2 Output Stage ", SUBSTITUTE(F127, "/", "-"))</f>
        <v>VP V2 Output Stage CIM</v>
      </c>
      <c r="O127" t="str">
        <f>IF(C127="CIM","VP CIM Input",CONCATENATE("VP ",C127," Input"))</f>
        <v>VP Dual BAG Input</v>
      </c>
      <c r="P127" t="str">
        <f>O127</f>
        <v>VP Dual BAG Input</v>
      </c>
      <c r="Q127" t="str">
        <f>P127</f>
        <v>VP Dual BAG Input</v>
      </c>
    </row>
    <row r="128" spans="1:17" x14ac:dyDescent="0.4">
      <c r="A128" t="str">
        <f>CONCATENATE(C128, ", ", D128, " Stages,", IF(E128="Yes", " Encoder, ", " "), SUBSTITUTE(F128, "/", "-"), " Output")</f>
        <v>Dual BAG, 2 Stages, Encoder, CIM Output</v>
      </c>
      <c r="B128" t="str">
        <f>CONCATENATE(C128,"_",D128,"_",IF(E128="Yes","E_", ""),SUBSTITUTE(SUBSTITUTE(F128,"/","-")," ",""))</f>
        <v>Dual BAG_2_E_CIM</v>
      </c>
      <c r="C128" t="s">
        <v>28</v>
      </c>
      <c r="D128">
        <v>2</v>
      </c>
      <c r="E128" t="s">
        <v>22</v>
      </c>
      <c r="F128" t="s">
        <v>21</v>
      </c>
      <c r="G128" t="str">
        <f>IF(AND(D128 &gt; 0, E128 = "No"), "Include", "Exclude")</f>
        <v>Exclude</v>
      </c>
      <c r="H128" t="str">
        <f>IF(D128 &gt; 1, "Include", "Exclude")</f>
        <v>Include</v>
      </c>
      <c r="I128" t="str">
        <f>IF(D128 &gt; 2, "Include", "Exclude")</f>
        <v>Exclude</v>
      </c>
      <c r="J128" t="str">
        <f>IF(E128 = "Yes", "Include", "Exclude")</f>
        <v>Include</v>
      </c>
      <c r="K128" t="str">
        <f>IF(OR(C128 = "CIM", C128 = "MiniCIM"), "Include", "Exclude")</f>
        <v>Exclude</v>
      </c>
      <c r="L128" t="str">
        <f>IF(OR(C128 = "Dual 775pro", C128 = "Dual Redline", C128 = "Dual BAG"), "Include", "Exclude")</f>
        <v>Include</v>
      </c>
      <c r="M128" t="str">
        <f>IF(OR(C128 = "775pro", C128 = "Redline", C128 = "BAG"), "Include", "Exclude")</f>
        <v>Exclude</v>
      </c>
      <c r="N128" t="str">
        <f>CONCATENATE("VP V2 Output Stage ", SUBSTITUTE(F128, "/", "-"))</f>
        <v>VP V2 Output Stage CIM</v>
      </c>
      <c r="O128" t="str">
        <f>IF(C128="CIM","VP CIM Input",CONCATENATE("VP ",C128," Input"))</f>
        <v>VP Dual BAG Input</v>
      </c>
      <c r="P128" t="str">
        <f>O128</f>
        <v>VP Dual BAG Input</v>
      </c>
      <c r="Q128" t="str">
        <f>P128</f>
        <v>VP Dual BAG Input</v>
      </c>
    </row>
    <row r="129" spans="1:17" x14ac:dyDescent="0.4">
      <c r="A129" t="str">
        <f>CONCATENATE(C129, ", ", D129, " Stages,", IF(E129="Yes", " Encoder, ", " "), SUBSTITUTE(F129, "/", "-"), " Output")</f>
        <v>Dual BAG, 3 Stages, CIM Output</v>
      </c>
      <c r="B129" t="str">
        <f>CONCATENATE(C129,"_",D129,"_",IF(E129="Yes","E_", ""),SUBSTITUTE(SUBSTITUTE(F129,"/","-")," ",""))</f>
        <v>Dual BAG_3_CIM</v>
      </c>
      <c r="C129" t="s">
        <v>28</v>
      </c>
      <c r="D129">
        <v>3</v>
      </c>
      <c r="E129" t="s">
        <v>18</v>
      </c>
      <c r="F129" t="s">
        <v>21</v>
      </c>
      <c r="G129" t="str">
        <f>IF(AND(D129 &gt; 0, E129 = "No"), "Include", "Exclude")</f>
        <v>Include</v>
      </c>
      <c r="H129" t="str">
        <f>IF(D129 &gt; 1, "Include", "Exclude")</f>
        <v>Include</v>
      </c>
      <c r="I129" t="str">
        <f>IF(D129 &gt; 2, "Include", "Exclude")</f>
        <v>Include</v>
      </c>
      <c r="J129" t="str">
        <f>IF(E129 = "Yes", "Include", "Exclude")</f>
        <v>Exclude</v>
      </c>
      <c r="K129" t="str">
        <f>IF(OR(C129 = "CIM", C129 = "MiniCIM"), "Include", "Exclude")</f>
        <v>Exclude</v>
      </c>
      <c r="L129" t="str">
        <f>IF(OR(C129 = "Dual 775pro", C129 = "Dual Redline", C129 = "Dual BAG"), "Include", "Exclude")</f>
        <v>Include</v>
      </c>
      <c r="M129" t="str">
        <f>IF(OR(C129 = "775pro", C129 = "Redline", C129 = "BAG"), "Include", "Exclude")</f>
        <v>Exclude</v>
      </c>
      <c r="N129" t="str">
        <f>CONCATENATE("VP V2 Output Stage ", SUBSTITUTE(F129, "/", "-"))</f>
        <v>VP V2 Output Stage CIM</v>
      </c>
      <c r="O129" t="str">
        <f>IF(C129="CIM","VP CIM Input",CONCATENATE("VP ",C129," Input"))</f>
        <v>VP Dual BAG Input</v>
      </c>
      <c r="P129" t="str">
        <f>O129</f>
        <v>VP Dual BAG Input</v>
      </c>
      <c r="Q129" t="str">
        <f>P129</f>
        <v>VP Dual BAG Input</v>
      </c>
    </row>
    <row r="130" spans="1:17" x14ac:dyDescent="0.4">
      <c r="A130" t="str">
        <f>CONCATENATE(C130, ", ", D130, " Stages,", IF(E130="Yes", " Encoder, ", " "), SUBSTITUTE(F130, "/", "-"), " Output")</f>
        <v>Dual BAG, 3 Stages, Encoder, CIM Output</v>
      </c>
      <c r="B130" t="str">
        <f>CONCATENATE(C130,"_",D130,"_",IF(E130="Yes","E_", ""),SUBSTITUTE(SUBSTITUTE(F130,"/","-")," ",""))</f>
        <v>Dual BAG_3_E_CIM</v>
      </c>
      <c r="C130" t="s">
        <v>28</v>
      </c>
      <c r="D130">
        <v>3</v>
      </c>
      <c r="E130" t="s">
        <v>22</v>
      </c>
      <c r="F130" t="s">
        <v>21</v>
      </c>
      <c r="G130" t="str">
        <f>IF(AND(D130 &gt; 0, E130 = "No"), "Include", "Exclude")</f>
        <v>Exclude</v>
      </c>
      <c r="H130" t="str">
        <f>IF(D130 &gt; 1, "Include", "Exclude")</f>
        <v>Include</v>
      </c>
      <c r="I130" t="str">
        <f>IF(D130 &gt; 2, "Include", "Exclude")</f>
        <v>Include</v>
      </c>
      <c r="J130" t="str">
        <f>IF(E130 = "Yes", "Include", "Exclude")</f>
        <v>Include</v>
      </c>
      <c r="K130" t="str">
        <f>IF(OR(C130 = "CIM", C130 = "MiniCIM"), "Include", "Exclude")</f>
        <v>Exclude</v>
      </c>
      <c r="L130" t="str">
        <f>IF(OR(C130 = "Dual 775pro", C130 = "Dual Redline", C130 = "Dual BAG"), "Include", "Exclude")</f>
        <v>Include</v>
      </c>
      <c r="M130" t="str">
        <f>IF(OR(C130 = "775pro", C130 = "Redline", C130 = "BAG"), "Include", "Exclude")</f>
        <v>Exclude</v>
      </c>
      <c r="N130" t="str">
        <f>CONCATENATE("VP V2 Output Stage ", SUBSTITUTE(F130, "/", "-"))</f>
        <v>VP V2 Output Stage CIM</v>
      </c>
      <c r="O130" t="str">
        <f>IF(C130="CIM","VP CIM Input",CONCATENATE("VP ",C130," Input"))</f>
        <v>VP Dual BAG Input</v>
      </c>
      <c r="P130" t="str">
        <f>O130</f>
        <v>VP Dual BAG Input</v>
      </c>
      <c r="Q130" t="str">
        <f>P130</f>
        <v>VP Dual BAG Input</v>
      </c>
    </row>
    <row r="131" spans="1:17" x14ac:dyDescent="0.4">
      <c r="A131" t="str">
        <f>CONCATENATE(C131, ", ", D131, " Stages,", IF(E131="Yes", " Encoder, ", " "), SUBSTITUTE(F131, "/", "-"), " Output")</f>
        <v>Dual Redline, 0 Stages, 1-2in Hex Output</v>
      </c>
      <c r="B131" t="str">
        <f>CONCATENATE(C131,"_",D131,"_",IF(E131="Yes","E_", ""),SUBSTITUTE(SUBSTITUTE(F131,"/","-")," ",""))</f>
        <v>Dual Redline_0_1-2inHex</v>
      </c>
      <c r="C131" t="s">
        <v>27</v>
      </c>
      <c r="D131">
        <v>0</v>
      </c>
      <c r="E131" t="s">
        <v>18</v>
      </c>
      <c r="F131" t="s">
        <v>19</v>
      </c>
      <c r="G131" t="str">
        <f>IF(AND(D131 &gt; 0, E131 = "No"), "Include", "Exclude")</f>
        <v>Exclude</v>
      </c>
      <c r="H131" t="str">
        <f>IF(D131 &gt; 1, "Include", "Exclude")</f>
        <v>Exclude</v>
      </c>
      <c r="I131" t="str">
        <f>IF(D131 &gt; 2, "Include", "Exclude")</f>
        <v>Exclude</v>
      </c>
      <c r="J131" t="str">
        <f>IF(E131 = "Yes", "Include", "Exclude")</f>
        <v>Exclude</v>
      </c>
      <c r="K131" t="str">
        <f>IF(OR(C131 = "CIM", C131 = "MiniCIM"), "Include", "Exclude")</f>
        <v>Exclude</v>
      </c>
      <c r="L131" t="str">
        <f>IF(OR(C131 = "Dual 775pro", C131 = "Dual Redline", C131 = "Dual BAG"), "Include", "Exclude")</f>
        <v>Include</v>
      </c>
      <c r="M131" t="str">
        <f>IF(OR(C131 = "775pro", C131 = "Redline", C131 = "BAG"), "Include", "Exclude")</f>
        <v>Exclude</v>
      </c>
      <c r="N131" t="str">
        <f>CONCATENATE("VP V2 Output Stage ", SUBSTITUTE(F131, "/", "-"))</f>
        <v>VP V2 Output Stage 1-2in Hex</v>
      </c>
      <c r="O131" t="str">
        <f>IF(C131="CIM","VP CIM Input",CONCATENATE("VP ",C131," Input"))</f>
        <v>VP Dual Redline Input</v>
      </c>
      <c r="P131" t="str">
        <f>O131</f>
        <v>VP Dual Redline Input</v>
      </c>
      <c r="Q131" t="str">
        <f>P131</f>
        <v>VP Dual Redline Input</v>
      </c>
    </row>
    <row r="132" spans="1:17" x14ac:dyDescent="0.4">
      <c r="A132" t="str">
        <f>CONCATENATE(C132, ", ", D132, " Stages,", IF(E132="Yes", " Encoder, ", " "), SUBSTITUTE(F132, "/", "-"), " Output")</f>
        <v>Dual Redline, 1 Stages, 1-2in Hex Output</v>
      </c>
      <c r="B132" t="str">
        <f>CONCATENATE(C132,"_",D132,"_",IF(E132="Yes","E_", ""),SUBSTITUTE(SUBSTITUTE(F132,"/","-")," ",""))</f>
        <v>Dual Redline_1_1-2inHex</v>
      </c>
      <c r="C132" t="s">
        <v>27</v>
      </c>
      <c r="D132">
        <v>1</v>
      </c>
      <c r="E132" t="s">
        <v>18</v>
      </c>
      <c r="F132" t="s">
        <v>19</v>
      </c>
      <c r="G132" t="str">
        <f>IF(AND(D132 &gt; 0, E132 = "No"), "Include", "Exclude")</f>
        <v>Include</v>
      </c>
      <c r="H132" t="str">
        <f>IF(D132 &gt; 1, "Include", "Exclude")</f>
        <v>Exclude</v>
      </c>
      <c r="I132" t="str">
        <f>IF(D132 &gt; 2, "Include", "Exclude")</f>
        <v>Exclude</v>
      </c>
      <c r="J132" t="str">
        <f>IF(E132 = "Yes", "Include", "Exclude")</f>
        <v>Exclude</v>
      </c>
      <c r="K132" t="str">
        <f>IF(OR(C132 = "CIM", C132 = "MiniCIM"), "Include", "Exclude")</f>
        <v>Exclude</v>
      </c>
      <c r="L132" t="str">
        <f>IF(OR(C132 = "Dual 775pro", C132 = "Dual Redline", C132 = "Dual BAG"), "Include", "Exclude")</f>
        <v>Include</v>
      </c>
      <c r="M132" t="str">
        <f>IF(OR(C132 = "775pro", C132 = "Redline", C132 = "BAG"), "Include", "Exclude")</f>
        <v>Exclude</v>
      </c>
      <c r="N132" t="str">
        <f>CONCATENATE("VP V2 Output Stage ", SUBSTITUTE(F132, "/", "-"))</f>
        <v>VP V2 Output Stage 1-2in Hex</v>
      </c>
      <c r="O132" t="str">
        <f>IF(C132="CIM","VP CIM Input",CONCATENATE("VP ",C132," Input"))</f>
        <v>VP Dual Redline Input</v>
      </c>
      <c r="P132" t="str">
        <f>O132</f>
        <v>VP Dual Redline Input</v>
      </c>
      <c r="Q132" t="str">
        <f>P132</f>
        <v>VP Dual Redline Input</v>
      </c>
    </row>
    <row r="133" spans="1:17" x14ac:dyDescent="0.4">
      <c r="A133" t="str">
        <f>CONCATENATE(C133, ", ", D133, " Stages,", IF(E133="Yes", " Encoder, ", " "), SUBSTITUTE(F133, "/", "-"), " Output")</f>
        <v>Dual Redline, 1 Stages, Encoder, 1-2in Hex Output</v>
      </c>
      <c r="B133" t="str">
        <f>CONCATENATE(C133,"_",D133,"_",IF(E133="Yes","E_", ""),SUBSTITUTE(SUBSTITUTE(F133,"/","-")," ",""))</f>
        <v>Dual Redline_1_E_1-2inHex</v>
      </c>
      <c r="C133" t="s">
        <v>27</v>
      </c>
      <c r="D133">
        <v>1</v>
      </c>
      <c r="E133" t="s">
        <v>22</v>
      </c>
      <c r="F133" t="s">
        <v>19</v>
      </c>
      <c r="G133" t="str">
        <f>IF(AND(D133 &gt; 0, E133 = "No"), "Include", "Exclude")</f>
        <v>Exclude</v>
      </c>
      <c r="H133" t="str">
        <f>IF(D133 &gt; 1, "Include", "Exclude")</f>
        <v>Exclude</v>
      </c>
      <c r="I133" t="str">
        <f>IF(D133 &gt; 2, "Include", "Exclude")</f>
        <v>Exclude</v>
      </c>
      <c r="J133" t="str">
        <f>IF(E133 = "Yes", "Include", "Exclude")</f>
        <v>Include</v>
      </c>
      <c r="K133" t="str">
        <f>IF(OR(C133 = "CIM", C133 = "MiniCIM"), "Include", "Exclude")</f>
        <v>Exclude</v>
      </c>
      <c r="L133" t="str">
        <f>IF(OR(C133 = "Dual 775pro", C133 = "Dual Redline", C133 = "Dual BAG"), "Include", "Exclude")</f>
        <v>Include</v>
      </c>
      <c r="M133" t="str">
        <f>IF(OR(C133 = "775pro", C133 = "Redline", C133 = "BAG"), "Include", "Exclude")</f>
        <v>Exclude</v>
      </c>
      <c r="N133" t="str">
        <f>CONCATENATE("VP V2 Output Stage ", SUBSTITUTE(F133, "/", "-"))</f>
        <v>VP V2 Output Stage 1-2in Hex</v>
      </c>
      <c r="O133" t="str">
        <f>IF(C133="CIM","VP CIM Input",CONCATENATE("VP ",C133," Input"))</f>
        <v>VP Dual Redline Input</v>
      </c>
      <c r="P133" t="str">
        <f>O133</f>
        <v>VP Dual Redline Input</v>
      </c>
      <c r="Q133" t="str">
        <f>P133</f>
        <v>VP Dual Redline Input</v>
      </c>
    </row>
    <row r="134" spans="1:17" x14ac:dyDescent="0.4">
      <c r="A134" t="str">
        <f>CONCATENATE(C134, ", ", D134, " Stages,", IF(E134="Yes", " Encoder, ", " "), SUBSTITUTE(F134, "/", "-"), " Output")</f>
        <v>Dual Redline, 2 Stages, 1-2in Hex Output</v>
      </c>
      <c r="B134" t="str">
        <f>CONCATENATE(C134,"_",D134,"_",IF(E134="Yes","E_", ""),SUBSTITUTE(SUBSTITUTE(F134,"/","-")," ",""))</f>
        <v>Dual Redline_2_1-2inHex</v>
      </c>
      <c r="C134" t="s">
        <v>27</v>
      </c>
      <c r="D134">
        <v>2</v>
      </c>
      <c r="E134" t="s">
        <v>18</v>
      </c>
      <c r="F134" t="s">
        <v>19</v>
      </c>
      <c r="G134" t="str">
        <f>IF(AND(D134 &gt; 0, E134 = "No"), "Include", "Exclude")</f>
        <v>Include</v>
      </c>
      <c r="H134" t="str">
        <f>IF(D134 &gt; 1, "Include", "Exclude")</f>
        <v>Include</v>
      </c>
      <c r="I134" t="str">
        <f>IF(D134 &gt; 2, "Include", "Exclude")</f>
        <v>Exclude</v>
      </c>
      <c r="J134" t="str">
        <f>IF(E134 = "Yes", "Include", "Exclude")</f>
        <v>Exclude</v>
      </c>
      <c r="K134" t="str">
        <f>IF(OR(C134 = "CIM", C134 = "MiniCIM"), "Include", "Exclude")</f>
        <v>Exclude</v>
      </c>
      <c r="L134" t="str">
        <f>IF(OR(C134 = "Dual 775pro", C134 = "Dual Redline", C134 = "Dual BAG"), "Include", "Exclude")</f>
        <v>Include</v>
      </c>
      <c r="M134" t="str">
        <f>IF(OR(C134 = "775pro", C134 = "Redline", C134 = "BAG"), "Include", "Exclude")</f>
        <v>Exclude</v>
      </c>
      <c r="N134" t="str">
        <f>CONCATENATE("VP V2 Output Stage ", SUBSTITUTE(F134, "/", "-"))</f>
        <v>VP V2 Output Stage 1-2in Hex</v>
      </c>
      <c r="O134" t="str">
        <f>IF(C134="CIM","VP CIM Input",CONCATENATE("VP ",C134," Input"))</f>
        <v>VP Dual Redline Input</v>
      </c>
      <c r="P134" t="str">
        <f>O134</f>
        <v>VP Dual Redline Input</v>
      </c>
      <c r="Q134" t="str">
        <f>P134</f>
        <v>VP Dual Redline Input</v>
      </c>
    </row>
    <row r="135" spans="1:17" x14ac:dyDescent="0.4">
      <c r="A135" t="str">
        <f>CONCATENATE(C135, ", ", D135, " Stages,", IF(E135="Yes", " Encoder, ", " "), SUBSTITUTE(F135, "/", "-"), " Output")</f>
        <v>Dual Redline, 2 Stages, Encoder, 1-2in Hex Output</v>
      </c>
      <c r="B135" t="str">
        <f>CONCATENATE(C135,"_",D135,"_",IF(E135="Yes","E_", ""),SUBSTITUTE(SUBSTITUTE(F135,"/","-")," ",""))</f>
        <v>Dual Redline_2_E_1-2inHex</v>
      </c>
      <c r="C135" t="s">
        <v>27</v>
      </c>
      <c r="D135">
        <v>2</v>
      </c>
      <c r="E135" t="s">
        <v>22</v>
      </c>
      <c r="F135" t="s">
        <v>19</v>
      </c>
      <c r="G135" t="str">
        <f>IF(AND(D135 &gt; 0, E135 = "No"), "Include", "Exclude")</f>
        <v>Exclude</v>
      </c>
      <c r="H135" t="str">
        <f>IF(D135 &gt; 1, "Include", "Exclude")</f>
        <v>Include</v>
      </c>
      <c r="I135" t="str">
        <f>IF(D135 &gt; 2, "Include", "Exclude")</f>
        <v>Exclude</v>
      </c>
      <c r="J135" t="str">
        <f>IF(E135 = "Yes", "Include", "Exclude")</f>
        <v>Include</v>
      </c>
      <c r="K135" t="str">
        <f>IF(OR(C135 = "CIM", C135 = "MiniCIM"), "Include", "Exclude")</f>
        <v>Exclude</v>
      </c>
      <c r="L135" t="str">
        <f>IF(OR(C135 = "Dual 775pro", C135 = "Dual Redline", C135 = "Dual BAG"), "Include", "Exclude")</f>
        <v>Include</v>
      </c>
      <c r="M135" t="str">
        <f>IF(OR(C135 = "775pro", C135 = "Redline", C135 = "BAG"), "Include", "Exclude")</f>
        <v>Exclude</v>
      </c>
      <c r="N135" t="str">
        <f>CONCATENATE("VP V2 Output Stage ", SUBSTITUTE(F135, "/", "-"))</f>
        <v>VP V2 Output Stage 1-2in Hex</v>
      </c>
      <c r="O135" t="str">
        <f>IF(C135="CIM","VP CIM Input",CONCATENATE("VP ",C135," Input"))</f>
        <v>VP Dual Redline Input</v>
      </c>
      <c r="P135" t="str">
        <f>O135</f>
        <v>VP Dual Redline Input</v>
      </c>
      <c r="Q135" t="str">
        <f>P135</f>
        <v>VP Dual Redline Input</v>
      </c>
    </row>
    <row r="136" spans="1:17" x14ac:dyDescent="0.4">
      <c r="A136" t="str">
        <f>CONCATENATE(C136, ", ", D136, " Stages,", IF(E136="Yes", " Encoder, ", " "), SUBSTITUTE(F136, "/", "-"), " Output")</f>
        <v>Dual Redline, 3 Stages, 1-2in Hex Output</v>
      </c>
      <c r="B136" t="str">
        <f>CONCATENATE(C136,"_",D136,"_",IF(E136="Yes","E_", ""),SUBSTITUTE(SUBSTITUTE(F136,"/","-")," ",""))</f>
        <v>Dual Redline_3_1-2inHex</v>
      </c>
      <c r="C136" t="s">
        <v>27</v>
      </c>
      <c r="D136">
        <v>3</v>
      </c>
      <c r="E136" t="s">
        <v>18</v>
      </c>
      <c r="F136" t="s">
        <v>19</v>
      </c>
      <c r="G136" t="str">
        <f>IF(AND(D136 &gt; 0, E136 = "No"), "Include", "Exclude")</f>
        <v>Include</v>
      </c>
      <c r="H136" t="str">
        <f>IF(D136 &gt; 1, "Include", "Exclude")</f>
        <v>Include</v>
      </c>
      <c r="I136" t="str">
        <f>IF(D136 &gt; 2, "Include", "Exclude")</f>
        <v>Include</v>
      </c>
      <c r="J136" t="str">
        <f>IF(E136 = "Yes", "Include", "Exclude")</f>
        <v>Exclude</v>
      </c>
      <c r="K136" t="str">
        <f>IF(OR(C136 = "CIM", C136 = "MiniCIM"), "Include", "Exclude")</f>
        <v>Exclude</v>
      </c>
      <c r="L136" t="str">
        <f>IF(OR(C136 = "Dual 775pro", C136 = "Dual Redline", C136 = "Dual BAG"), "Include", "Exclude")</f>
        <v>Include</v>
      </c>
      <c r="M136" t="str">
        <f>IF(OR(C136 = "775pro", C136 = "Redline", C136 = "BAG"), "Include", "Exclude")</f>
        <v>Exclude</v>
      </c>
      <c r="N136" t="str">
        <f>CONCATENATE("VP V2 Output Stage ", SUBSTITUTE(F136, "/", "-"))</f>
        <v>VP V2 Output Stage 1-2in Hex</v>
      </c>
      <c r="O136" t="str">
        <f>IF(C136="CIM","VP CIM Input",CONCATENATE("VP ",C136," Input"))</f>
        <v>VP Dual Redline Input</v>
      </c>
      <c r="P136" t="str">
        <f>O136</f>
        <v>VP Dual Redline Input</v>
      </c>
      <c r="Q136" t="str">
        <f>P136</f>
        <v>VP Dual Redline Input</v>
      </c>
    </row>
    <row r="137" spans="1:17" x14ac:dyDescent="0.4">
      <c r="A137" t="str">
        <f>CONCATENATE(C137, ", ", D137, " Stages,", IF(E137="Yes", " Encoder, ", " "), SUBSTITUTE(F137, "/", "-"), " Output")</f>
        <v>Dual Redline, 3 Stages, Encoder, 1-2in Hex Output</v>
      </c>
      <c r="B137" t="str">
        <f>CONCATENATE(C137,"_",D137,"_",IF(E137="Yes","E_", ""),SUBSTITUTE(SUBSTITUTE(F137,"/","-")," ",""))</f>
        <v>Dual Redline_3_E_1-2inHex</v>
      </c>
      <c r="C137" t="s">
        <v>27</v>
      </c>
      <c r="D137">
        <v>3</v>
      </c>
      <c r="E137" t="s">
        <v>22</v>
      </c>
      <c r="F137" t="s">
        <v>19</v>
      </c>
      <c r="G137" t="str">
        <f>IF(AND(D137 &gt; 0, E137 = "No"), "Include", "Exclude")</f>
        <v>Exclude</v>
      </c>
      <c r="H137" t="str">
        <f>IF(D137 &gt; 1, "Include", "Exclude")</f>
        <v>Include</v>
      </c>
      <c r="I137" t="str">
        <f>IF(D137 &gt; 2, "Include", "Exclude")</f>
        <v>Include</v>
      </c>
      <c r="J137" t="str">
        <f>IF(E137 = "Yes", "Include", "Exclude")</f>
        <v>Include</v>
      </c>
      <c r="K137" t="str">
        <f>IF(OR(C137 = "CIM", C137 = "MiniCIM"), "Include", "Exclude")</f>
        <v>Exclude</v>
      </c>
      <c r="L137" t="str">
        <f>IF(OR(C137 = "Dual 775pro", C137 = "Dual Redline", C137 = "Dual BAG"), "Include", "Exclude")</f>
        <v>Include</v>
      </c>
      <c r="M137" t="str">
        <f>IF(OR(C137 = "775pro", C137 = "Redline", C137 = "BAG"), "Include", "Exclude")</f>
        <v>Exclude</v>
      </c>
      <c r="N137" t="str">
        <f>CONCATENATE("VP V2 Output Stage ", SUBSTITUTE(F137, "/", "-"))</f>
        <v>VP V2 Output Stage 1-2in Hex</v>
      </c>
      <c r="O137" t="str">
        <f>IF(C137="CIM","VP CIM Input",CONCATENATE("VP ",C137," Input"))</f>
        <v>VP Dual Redline Input</v>
      </c>
      <c r="P137" t="str">
        <f>O137</f>
        <v>VP Dual Redline Input</v>
      </c>
      <c r="Q137" t="str">
        <f>P137</f>
        <v>VP Dual Redline Input</v>
      </c>
    </row>
    <row r="138" spans="1:17" x14ac:dyDescent="0.4">
      <c r="A138" t="str">
        <f>CONCATENATE(C138, ", ", D138, " Stages,", IF(E138="Yes", " Encoder, ", " "), SUBSTITUTE(F138, "/", "-"), " Output")</f>
        <v>Dual Redline, 0 Stages, Round Output</v>
      </c>
      <c r="B138" t="str">
        <f>CONCATENATE(C138,"_",D138,"_",IF(E138="Yes","E_", ""),SUBSTITUTE(SUBSTITUTE(F138,"/","-")," ",""))</f>
        <v>Dual Redline_0_Round</v>
      </c>
      <c r="C138" t="s">
        <v>27</v>
      </c>
      <c r="D138">
        <v>0</v>
      </c>
      <c r="E138" t="s">
        <v>18</v>
      </c>
      <c r="F138" t="s">
        <v>29</v>
      </c>
      <c r="G138" t="str">
        <f>IF(AND(D138 &gt; 0, E138 = "No"), "Include", "Exclude")</f>
        <v>Exclude</v>
      </c>
      <c r="H138" t="str">
        <f>IF(D138 &gt; 1, "Include", "Exclude")</f>
        <v>Exclude</v>
      </c>
      <c r="I138" t="str">
        <f>IF(D138 &gt; 2, "Include", "Exclude")</f>
        <v>Exclude</v>
      </c>
      <c r="J138" t="str">
        <f>IF(E138 = "Yes", "Include", "Exclude")</f>
        <v>Exclude</v>
      </c>
      <c r="K138" t="str">
        <f>IF(OR(C138 = "CIM", C138 = "MiniCIM"), "Include", "Exclude")</f>
        <v>Exclude</v>
      </c>
      <c r="L138" t="str">
        <f>IF(OR(C138 = "Dual 775pro", C138 = "Dual Redline", C138 = "Dual BAG"), "Include", "Exclude")</f>
        <v>Include</v>
      </c>
      <c r="M138" t="str">
        <f>IF(OR(C138 = "775pro", C138 = "Redline", C138 = "BAG"), "Include", "Exclude")</f>
        <v>Exclude</v>
      </c>
      <c r="N138" t="str">
        <f>CONCATENATE("VP V2 Output Stage ", SUBSTITUTE(F138, "/", "-"))</f>
        <v>VP V2 Output Stage Round</v>
      </c>
      <c r="O138" t="str">
        <f>IF(C138="CIM","VP CIM Input",CONCATENATE("VP ",C138," Input"))</f>
        <v>VP Dual Redline Input</v>
      </c>
      <c r="P138" t="str">
        <f>O138</f>
        <v>VP Dual Redline Input</v>
      </c>
      <c r="Q138" t="str">
        <f>P138</f>
        <v>VP Dual Redline Input</v>
      </c>
    </row>
    <row r="139" spans="1:17" x14ac:dyDescent="0.4">
      <c r="A139" t="str">
        <f>CONCATENATE(C139, ", ", D139, " Stages,", IF(E139="Yes", " Encoder, ", " "), SUBSTITUTE(F139, "/", "-"), " Output")</f>
        <v>Dual Redline, 1 Stages, Round Output</v>
      </c>
      <c r="B139" t="str">
        <f>CONCATENATE(C139,"_",D139,"_",IF(E139="Yes","E_", ""),SUBSTITUTE(SUBSTITUTE(F139,"/","-")," ",""))</f>
        <v>Dual Redline_1_Round</v>
      </c>
      <c r="C139" t="s">
        <v>27</v>
      </c>
      <c r="D139">
        <v>1</v>
      </c>
      <c r="E139" t="s">
        <v>18</v>
      </c>
      <c r="F139" t="s">
        <v>29</v>
      </c>
      <c r="G139" t="str">
        <f>IF(AND(D139 &gt; 0, E139 = "No"), "Include", "Exclude")</f>
        <v>Include</v>
      </c>
      <c r="H139" t="str">
        <f>IF(D139 &gt; 1, "Include", "Exclude")</f>
        <v>Exclude</v>
      </c>
      <c r="I139" t="str">
        <f>IF(D139 &gt; 2, "Include", "Exclude")</f>
        <v>Exclude</v>
      </c>
      <c r="J139" t="str">
        <f>IF(E139 = "Yes", "Include", "Exclude")</f>
        <v>Exclude</v>
      </c>
      <c r="K139" t="str">
        <f>IF(OR(C139 = "CIM", C139 = "MiniCIM"), "Include", "Exclude")</f>
        <v>Exclude</v>
      </c>
      <c r="L139" t="str">
        <f>IF(OR(C139 = "Dual 775pro", C139 = "Dual Redline", C139 = "Dual BAG"), "Include", "Exclude")</f>
        <v>Include</v>
      </c>
      <c r="M139" t="str">
        <f>IF(OR(C139 = "775pro", C139 = "Redline", C139 = "BAG"), "Include", "Exclude")</f>
        <v>Exclude</v>
      </c>
      <c r="N139" t="str">
        <f>CONCATENATE("VP V2 Output Stage ", SUBSTITUTE(F139, "/", "-"))</f>
        <v>VP V2 Output Stage Round</v>
      </c>
      <c r="O139" t="str">
        <f>IF(C139="CIM","VP CIM Input",CONCATENATE("VP ",C139," Input"))</f>
        <v>VP Dual Redline Input</v>
      </c>
      <c r="P139" t="str">
        <f>O139</f>
        <v>VP Dual Redline Input</v>
      </c>
      <c r="Q139" t="str">
        <f>P139</f>
        <v>VP Dual Redline Input</v>
      </c>
    </row>
    <row r="140" spans="1:17" x14ac:dyDescent="0.4">
      <c r="A140" t="str">
        <f>CONCATENATE(C140, ", ", D140, " Stages,", IF(E140="Yes", " Encoder, ", " "), SUBSTITUTE(F140, "/", "-"), " Output")</f>
        <v>Dual Redline, 1 Stages, Encoder, Round Output</v>
      </c>
      <c r="B140" t="str">
        <f>CONCATENATE(C140,"_",D140,"_",IF(E140="Yes","E_", ""),SUBSTITUTE(SUBSTITUTE(F140,"/","-")," ",""))</f>
        <v>Dual Redline_1_E_Round</v>
      </c>
      <c r="C140" t="s">
        <v>27</v>
      </c>
      <c r="D140">
        <v>1</v>
      </c>
      <c r="E140" t="s">
        <v>22</v>
      </c>
      <c r="F140" t="s">
        <v>29</v>
      </c>
      <c r="G140" t="str">
        <f>IF(AND(D140 &gt; 0, E140 = "No"), "Include", "Exclude")</f>
        <v>Exclude</v>
      </c>
      <c r="H140" t="str">
        <f>IF(D140 &gt; 1, "Include", "Exclude")</f>
        <v>Exclude</v>
      </c>
      <c r="I140" t="str">
        <f>IF(D140 &gt; 2, "Include", "Exclude")</f>
        <v>Exclude</v>
      </c>
      <c r="J140" t="str">
        <f>IF(E140 = "Yes", "Include", "Exclude")</f>
        <v>Include</v>
      </c>
      <c r="K140" t="str">
        <f>IF(OR(C140 = "CIM", C140 = "MiniCIM"), "Include", "Exclude")</f>
        <v>Exclude</v>
      </c>
      <c r="L140" t="str">
        <f>IF(OR(C140 = "Dual 775pro", C140 = "Dual Redline", C140 = "Dual BAG"), "Include", "Exclude")</f>
        <v>Include</v>
      </c>
      <c r="M140" t="str">
        <f>IF(OR(C140 = "775pro", C140 = "Redline", C140 = "BAG"), "Include", "Exclude")</f>
        <v>Exclude</v>
      </c>
      <c r="N140" t="str">
        <f>CONCATENATE("VP V2 Output Stage ", SUBSTITUTE(F140, "/", "-"))</f>
        <v>VP V2 Output Stage Round</v>
      </c>
      <c r="O140" t="str">
        <f>IF(C140="CIM","VP CIM Input",CONCATENATE("VP ",C140," Input"))</f>
        <v>VP Dual Redline Input</v>
      </c>
      <c r="P140" t="str">
        <f>O140</f>
        <v>VP Dual Redline Input</v>
      </c>
      <c r="Q140" t="str">
        <f>P140</f>
        <v>VP Dual Redline Input</v>
      </c>
    </row>
    <row r="141" spans="1:17" x14ac:dyDescent="0.4">
      <c r="A141" t="str">
        <f>CONCATENATE(C141, ", ", D141, " Stages,", IF(E141="Yes", " Encoder, ", " "), SUBSTITUTE(F141, "/", "-"), " Output")</f>
        <v>Dual Redline, 2 Stages, Round Output</v>
      </c>
      <c r="B141" t="str">
        <f>CONCATENATE(C141,"_",D141,"_",IF(E141="Yes","E_", ""),SUBSTITUTE(SUBSTITUTE(F141,"/","-")," ",""))</f>
        <v>Dual Redline_2_Round</v>
      </c>
      <c r="C141" t="s">
        <v>27</v>
      </c>
      <c r="D141">
        <v>2</v>
      </c>
      <c r="E141" t="s">
        <v>18</v>
      </c>
      <c r="F141" t="s">
        <v>29</v>
      </c>
      <c r="G141" t="str">
        <f>IF(AND(D141 &gt; 0, E141 = "No"), "Include", "Exclude")</f>
        <v>Include</v>
      </c>
      <c r="H141" t="str">
        <f>IF(D141 &gt; 1, "Include", "Exclude")</f>
        <v>Include</v>
      </c>
      <c r="I141" t="str">
        <f>IF(D141 &gt; 2, "Include", "Exclude")</f>
        <v>Exclude</v>
      </c>
      <c r="J141" t="str">
        <f>IF(E141 = "Yes", "Include", "Exclude")</f>
        <v>Exclude</v>
      </c>
      <c r="K141" t="str">
        <f>IF(OR(C141 = "CIM", C141 = "MiniCIM"), "Include", "Exclude")</f>
        <v>Exclude</v>
      </c>
      <c r="L141" t="str">
        <f>IF(OR(C141 = "Dual 775pro", C141 = "Dual Redline", C141 = "Dual BAG"), "Include", "Exclude")</f>
        <v>Include</v>
      </c>
      <c r="M141" t="str">
        <f>IF(OR(C141 = "775pro", C141 = "Redline", C141 = "BAG"), "Include", "Exclude")</f>
        <v>Exclude</v>
      </c>
      <c r="N141" t="str">
        <f>CONCATENATE("VP V2 Output Stage ", SUBSTITUTE(F141, "/", "-"))</f>
        <v>VP V2 Output Stage Round</v>
      </c>
      <c r="O141" t="str">
        <f>IF(C141="CIM","VP CIM Input",CONCATENATE("VP ",C141," Input"))</f>
        <v>VP Dual Redline Input</v>
      </c>
      <c r="P141" t="str">
        <f>O141</f>
        <v>VP Dual Redline Input</v>
      </c>
      <c r="Q141" t="str">
        <f>P141</f>
        <v>VP Dual Redline Input</v>
      </c>
    </row>
    <row r="142" spans="1:17" x14ac:dyDescent="0.4">
      <c r="A142" t="str">
        <f>CONCATENATE(C142, ", ", D142, " Stages,", IF(E142="Yes", " Encoder, ", " "), SUBSTITUTE(F142, "/", "-"), " Output")</f>
        <v>Dual Redline, 2 Stages, Encoder, Round Output</v>
      </c>
      <c r="B142" t="str">
        <f>CONCATENATE(C142,"_",D142,"_",IF(E142="Yes","E_", ""),SUBSTITUTE(SUBSTITUTE(F142,"/","-")," ",""))</f>
        <v>Dual Redline_2_E_Round</v>
      </c>
      <c r="C142" t="s">
        <v>27</v>
      </c>
      <c r="D142">
        <v>2</v>
      </c>
      <c r="E142" t="s">
        <v>22</v>
      </c>
      <c r="F142" t="s">
        <v>29</v>
      </c>
      <c r="G142" t="str">
        <f>IF(AND(D142 &gt; 0, E142 = "No"), "Include", "Exclude")</f>
        <v>Exclude</v>
      </c>
      <c r="H142" t="str">
        <f>IF(D142 &gt; 1, "Include", "Exclude")</f>
        <v>Include</v>
      </c>
      <c r="I142" t="str">
        <f>IF(D142 &gt; 2, "Include", "Exclude")</f>
        <v>Exclude</v>
      </c>
      <c r="J142" t="str">
        <f>IF(E142 = "Yes", "Include", "Exclude")</f>
        <v>Include</v>
      </c>
      <c r="K142" t="str">
        <f>IF(OR(C142 = "CIM", C142 = "MiniCIM"), "Include", "Exclude")</f>
        <v>Exclude</v>
      </c>
      <c r="L142" t="str">
        <f>IF(OR(C142 = "Dual 775pro", C142 = "Dual Redline", C142 = "Dual BAG"), "Include", "Exclude")</f>
        <v>Include</v>
      </c>
      <c r="M142" t="str">
        <f>IF(OR(C142 = "775pro", C142 = "Redline", C142 = "BAG"), "Include", "Exclude")</f>
        <v>Exclude</v>
      </c>
      <c r="N142" t="str">
        <f>CONCATENATE("VP V2 Output Stage ", SUBSTITUTE(F142, "/", "-"))</f>
        <v>VP V2 Output Stage Round</v>
      </c>
      <c r="O142" t="str">
        <f>IF(C142="CIM","VP CIM Input",CONCATENATE("VP ",C142," Input"))</f>
        <v>VP Dual Redline Input</v>
      </c>
      <c r="P142" t="str">
        <f>O142</f>
        <v>VP Dual Redline Input</v>
      </c>
      <c r="Q142" t="str">
        <f>P142</f>
        <v>VP Dual Redline Input</v>
      </c>
    </row>
    <row r="143" spans="1:17" x14ac:dyDescent="0.4">
      <c r="A143" t="str">
        <f>CONCATENATE(C143, ", ", D143, " Stages,", IF(E143="Yes", " Encoder, ", " "), SUBSTITUTE(F143, "/", "-"), " Output")</f>
        <v>Dual Redline, 3 Stages, Round Output</v>
      </c>
      <c r="B143" t="str">
        <f>CONCATENATE(C143,"_",D143,"_",IF(E143="Yes","E_", ""),SUBSTITUTE(SUBSTITUTE(F143,"/","-")," ",""))</f>
        <v>Dual Redline_3_Round</v>
      </c>
      <c r="C143" t="s">
        <v>27</v>
      </c>
      <c r="D143">
        <v>3</v>
      </c>
      <c r="E143" t="s">
        <v>18</v>
      </c>
      <c r="F143" t="s">
        <v>29</v>
      </c>
      <c r="G143" t="str">
        <f>IF(AND(D143 &gt; 0, E143 = "No"), "Include", "Exclude")</f>
        <v>Include</v>
      </c>
      <c r="H143" t="str">
        <f>IF(D143 &gt; 1, "Include", "Exclude")</f>
        <v>Include</v>
      </c>
      <c r="I143" t="str">
        <f>IF(D143 &gt; 2, "Include", "Exclude")</f>
        <v>Include</v>
      </c>
      <c r="J143" t="str">
        <f>IF(E143 = "Yes", "Include", "Exclude")</f>
        <v>Exclude</v>
      </c>
      <c r="K143" t="str">
        <f>IF(OR(C143 = "CIM", C143 = "MiniCIM"), "Include", "Exclude")</f>
        <v>Exclude</v>
      </c>
      <c r="L143" t="str">
        <f>IF(OR(C143 = "Dual 775pro", C143 = "Dual Redline", C143 = "Dual BAG"), "Include", "Exclude")</f>
        <v>Include</v>
      </c>
      <c r="M143" t="str">
        <f>IF(OR(C143 = "775pro", C143 = "Redline", C143 = "BAG"), "Include", "Exclude")</f>
        <v>Exclude</v>
      </c>
      <c r="N143" t="str">
        <f>CONCATENATE("VP V2 Output Stage ", SUBSTITUTE(F143, "/", "-"))</f>
        <v>VP V2 Output Stage Round</v>
      </c>
      <c r="O143" t="str">
        <f>IF(C143="CIM","VP CIM Input",CONCATENATE("VP ",C143," Input"))</f>
        <v>VP Dual Redline Input</v>
      </c>
      <c r="P143" t="str">
        <f>O143</f>
        <v>VP Dual Redline Input</v>
      </c>
      <c r="Q143" t="str">
        <f>P143</f>
        <v>VP Dual Redline Input</v>
      </c>
    </row>
    <row r="144" spans="1:17" x14ac:dyDescent="0.4">
      <c r="A144" t="str">
        <f>CONCATENATE(C144, ", ", D144, " Stages,", IF(E144="Yes", " Encoder, ", " "), SUBSTITUTE(F144, "/", "-"), " Output")</f>
        <v>Dual Redline, 3 Stages, Encoder, Round Output</v>
      </c>
      <c r="B144" t="str">
        <f>CONCATENATE(C144,"_",D144,"_",IF(E144="Yes","E_", ""),SUBSTITUTE(SUBSTITUTE(F144,"/","-")," ",""))</f>
        <v>Dual Redline_3_E_Round</v>
      </c>
      <c r="C144" t="s">
        <v>27</v>
      </c>
      <c r="D144">
        <v>3</v>
      </c>
      <c r="E144" t="s">
        <v>22</v>
      </c>
      <c r="F144" t="s">
        <v>29</v>
      </c>
      <c r="G144" t="str">
        <f>IF(AND(D144 &gt; 0, E144 = "No"), "Include", "Exclude")</f>
        <v>Exclude</v>
      </c>
      <c r="H144" t="str">
        <f>IF(D144 &gt; 1, "Include", "Exclude")</f>
        <v>Include</v>
      </c>
      <c r="I144" t="str">
        <f>IF(D144 &gt; 2, "Include", "Exclude")</f>
        <v>Include</v>
      </c>
      <c r="J144" t="str">
        <f>IF(E144 = "Yes", "Include", "Exclude")</f>
        <v>Include</v>
      </c>
      <c r="K144" t="str">
        <f>IF(OR(C144 = "CIM", C144 = "MiniCIM"), "Include", "Exclude")</f>
        <v>Exclude</v>
      </c>
      <c r="L144" t="str">
        <f>IF(OR(C144 = "Dual 775pro", C144 = "Dual Redline", C144 = "Dual BAG"), "Include", "Exclude")</f>
        <v>Include</v>
      </c>
      <c r="M144" t="str">
        <f>IF(OR(C144 = "775pro", C144 = "Redline", C144 = "BAG"), "Include", "Exclude")</f>
        <v>Exclude</v>
      </c>
      <c r="N144" t="str">
        <f>CONCATENATE("VP V2 Output Stage ", SUBSTITUTE(F144, "/", "-"))</f>
        <v>VP V2 Output Stage Round</v>
      </c>
      <c r="O144" t="str">
        <f>IF(C144="CIM","VP CIM Input",CONCATENATE("VP ",C144," Input"))</f>
        <v>VP Dual Redline Input</v>
      </c>
      <c r="P144" t="str">
        <f>O144</f>
        <v>VP Dual Redline Input</v>
      </c>
      <c r="Q144" t="str">
        <f>P144</f>
        <v>VP Dual Redline Input</v>
      </c>
    </row>
    <row r="145" spans="1:17" x14ac:dyDescent="0.4">
      <c r="A145" t="str">
        <f>CONCATENATE(C145, ", ", D145, " Stages,", IF(E145="Yes", " Encoder, ", " "), SUBSTITUTE(F145, "/", "-"), " Output")</f>
        <v>Dual Redline, 0 Stages, 3-8in Hex Output</v>
      </c>
      <c r="B145" t="str">
        <f>CONCATENATE(C145,"_",D145,"_",IF(E145="Yes","E_", ""),SUBSTITUTE(SUBSTITUTE(F145,"/","-")," ",""))</f>
        <v>Dual Redline_0_3-8inHex</v>
      </c>
      <c r="C145" t="s">
        <v>27</v>
      </c>
      <c r="D145">
        <v>0</v>
      </c>
      <c r="E145" t="s">
        <v>18</v>
      </c>
      <c r="F145" t="s">
        <v>20</v>
      </c>
      <c r="G145" t="str">
        <f>IF(AND(D145 &gt; 0, E145 = "No"), "Include", "Exclude")</f>
        <v>Exclude</v>
      </c>
      <c r="H145" t="str">
        <f>IF(D145 &gt; 1, "Include", "Exclude")</f>
        <v>Exclude</v>
      </c>
      <c r="I145" t="str">
        <f>IF(D145 &gt; 2, "Include", "Exclude")</f>
        <v>Exclude</v>
      </c>
      <c r="J145" t="str">
        <f>IF(E145 = "Yes", "Include", "Exclude")</f>
        <v>Exclude</v>
      </c>
      <c r="K145" t="str">
        <f>IF(OR(C145 = "CIM", C145 = "MiniCIM"), "Include", "Exclude")</f>
        <v>Exclude</v>
      </c>
      <c r="L145" t="str">
        <f>IF(OR(C145 = "Dual 775pro", C145 = "Dual Redline", C145 = "Dual BAG"), "Include", "Exclude")</f>
        <v>Include</v>
      </c>
      <c r="M145" t="str">
        <f>IF(OR(C145 = "775pro", C145 = "Redline", C145 = "BAG"), "Include", "Exclude")</f>
        <v>Exclude</v>
      </c>
      <c r="N145" t="str">
        <f>CONCATENATE("VP V2 Output Stage ", SUBSTITUTE(F145, "/", "-"))</f>
        <v>VP V2 Output Stage 3-8in Hex</v>
      </c>
      <c r="O145" t="str">
        <f>IF(C145="CIM","VP CIM Input",CONCATENATE("VP ",C145," Input"))</f>
        <v>VP Dual Redline Input</v>
      </c>
      <c r="P145" t="str">
        <f>O145</f>
        <v>VP Dual Redline Input</v>
      </c>
      <c r="Q145" t="str">
        <f>P145</f>
        <v>VP Dual Redline Input</v>
      </c>
    </row>
    <row r="146" spans="1:17" x14ac:dyDescent="0.4">
      <c r="A146" t="str">
        <f>CONCATENATE(C146, ", ", D146, " Stages,", IF(E146="Yes", " Encoder, ", " "), SUBSTITUTE(F146, "/", "-"), " Output")</f>
        <v>Dual Redline, 1 Stages, 3-8in Hex Output</v>
      </c>
      <c r="B146" t="str">
        <f>CONCATENATE(C146,"_",D146,"_",IF(E146="Yes","E_", ""),SUBSTITUTE(SUBSTITUTE(F146,"/","-")," ",""))</f>
        <v>Dual Redline_1_3-8inHex</v>
      </c>
      <c r="C146" t="s">
        <v>27</v>
      </c>
      <c r="D146">
        <v>1</v>
      </c>
      <c r="E146" t="s">
        <v>18</v>
      </c>
      <c r="F146" t="s">
        <v>20</v>
      </c>
      <c r="G146" t="str">
        <f>IF(AND(D146 &gt; 0, E146 = "No"), "Include", "Exclude")</f>
        <v>Include</v>
      </c>
      <c r="H146" t="str">
        <f>IF(D146 &gt; 1, "Include", "Exclude")</f>
        <v>Exclude</v>
      </c>
      <c r="I146" t="str">
        <f>IF(D146 &gt; 2, "Include", "Exclude")</f>
        <v>Exclude</v>
      </c>
      <c r="J146" t="str">
        <f>IF(E146 = "Yes", "Include", "Exclude")</f>
        <v>Exclude</v>
      </c>
      <c r="K146" t="str">
        <f>IF(OR(C146 = "CIM", C146 = "MiniCIM"), "Include", "Exclude")</f>
        <v>Exclude</v>
      </c>
      <c r="L146" t="str">
        <f>IF(OR(C146 = "Dual 775pro", C146 = "Dual Redline", C146 = "Dual BAG"), "Include", "Exclude")</f>
        <v>Include</v>
      </c>
      <c r="M146" t="str">
        <f>IF(OR(C146 = "775pro", C146 = "Redline", C146 = "BAG"), "Include", "Exclude")</f>
        <v>Exclude</v>
      </c>
      <c r="N146" t="str">
        <f>CONCATENATE("VP V2 Output Stage ", SUBSTITUTE(F146, "/", "-"))</f>
        <v>VP V2 Output Stage 3-8in Hex</v>
      </c>
      <c r="O146" t="str">
        <f>IF(C146="CIM","VP CIM Input",CONCATENATE("VP ",C146," Input"))</f>
        <v>VP Dual Redline Input</v>
      </c>
      <c r="P146" t="str">
        <f>O146</f>
        <v>VP Dual Redline Input</v>
      </c>
      <c r="Q146" t="str">
        <f>P146</f>
        <v>VP Dual Redline Input</v>
      </c>
    </row>
    <row r="147" spans="1:17" x14ac:dyDescent="0.4">
      <c r="A147" t="str">
        <f>CONCATENATE(C147, ", ", D147, " Stages,", IF(E147="Yes", " Encoder, ", " "), SUBSTITUTE(F147, "/", "-"), " Output")</f>
        <v>Dual Redline, 1 Stages, Encoder, 3-8in Hex Output</v>
      </c>
      <c r="B147" t="str">
        <f>CONCATENATE(C147,"_",D147,"_",IF(E147="Yes","E_", ""),SUBSTITUTE(SUBSTITUTE(F147,"/","-")," ",""))</f>
        <v>Dual Redline_1_E_3-8inHex</v>
      </c>
      <c r="C147" t="s">
        <v>27</v>
      </c>
      <c r="D147">
        <v>1</v>
      </c>
      <c r="E147" t="s">
        <v>22</v>
      </c>
      <c r="F147" t="s">
        <v>20</v>
      </c>
      <c r="G147" t="str">
        <f>IF(AND(D147 &gt; 0, E147 = "No"), "Include", "Exclude")</f>
        <v>Exclude</v>
      </c>
      <c r="H147" t="str">
        <f>IF(D147 &gt; 1, "Include", "Exclude")</f>
        <v>Exclude</v>
      </c>
      <c r="I147" t="str">
        <f>IF(D147 &gt; 2, "Include", "Exclude")</f>
        <v>Exclude</v>
      </c>
      <c r="J147" t="str">
        <f>IF(E147 = "Yes", "Include", "Exclude")</f>
        <v>Include</v>
      </c>
      <c r="K147" t="str">
        <f>IF(OR(C147 = "CIM", C147 = "MiniCIM"), "Include", "Exclude")</f>
        <v>Exclude</v>
      </c>
      <c r="L147" t="str">
        <f>IF(OR(C147 = "Dual 775pro", C147 = "Dual Redline", C147 = "Dual BAG"), "Include", "Exclude")</f>
        <v>Include</v>
      </c>
      <c r="M147" t="str">
        <f>IF(OR(C147 = "775pro", C147 = "Redline", C147 = "BAG"), "Include", "Exclude")</f>
        <v>Exclude</v>
      </c>
      <c r="N147" t="str">
        <f>CONCATENATE("VP V2 Output Stage ", SUBSTITUTE(F147, "/", "-"))</f>
        <v>VP V2 Output Stage 3-8in Hex</v>
      </c>
      <c r="O147" t="str">
        <f>IF(C147="CIM","VP CIM Input",CONCATENATE("VP ",C147," Input"))</f>
        <v>VP Dual Redline Input</v>
      </c>
      <c r="P147" t="str">
        <f>O147</f>
        <v>VP Dual Redline Input</v>
      </c>
      <c r="Q147" t="str">
        <f>P147</f>
        <v>VP Dual Redline Input</v>
      </c>
    </row>
    <row r="148" spans="1:17" x14ac:dyDescent="0.4">
      <c r="A148" t="str">
        <f>CONCATENATE(C148, ", ", D148, " Stages,", IF(E148="Yes", " Encoder, ", " "), SUBSTITUTE(F148, "/", "-"), " Output")</f>
        <v>Dual Redline, 2 Stages, 3-8in Hex Output</v>
      </c>
      <c r="B148" t="str">
        <f>CONCATENATE(C148,"_",D148,"_",IF(E148="Yes","E_", ""),SUBSTITUTE(SUBSTITUTE(F148,"/","-")," ",""))</f>
        <v>Dual Redline_2_3-8inHex</v>
      </c>
      <c r="C148" t="s">
        <v>27</v>
      </c>
      <c r="D148">
        <v>2</v>
      </c>
      <c r="E148" t="s">
        <v>18</v>
      </c>
      <c r="F148" t="s">
        <v>20</v>
      </c>
      <c r="G148" t="str">
        <f>IF(AND(D148 &gt; 0, E148 = "No"), "Include", "Exclude")</f>
        <v>Include</v>
      </c>
      <c r="H148" t="str">
        <f>IF(D148 &gt; 1, "Include", "Exclude")</f>
        <v>Include</v>
      </c>
      <c r="I148" t="str">
        <f>IF(D148 &gt; 2, "Include", "Exclude")</f>
        <v>Exclude</v>
      </c>
      <c r="J148" t="str">
        <f>IF(E148 = "Yes", "Include", "Exclude")</f>
        <v>Exclude</v>
      </c>
      <c r="K148" t="str">
        <f>IF(OR(C148 = "CIM", C148 = "MiniCIM"), "Include", "Exclude")</f>
        <v>Exclude</v>
      </c>
      <c r="L148" t="str">
        <f>IF(OR(C148 = "Dual 775pro", C148 = "Dual Redline", C148 = "Dual BAG"), "Include", "Exclude")</f>
        <v>Include</v>
      </c>
      <c r="M148" t="str">
        <f>IF(OR(C148 = "775pro", C148 = "Redline", C148 = "BAG"), "Include", "Exclude")</f>
        <v>Exclude</v>
      </c>
      <c r="N148" t="str">
        <f>CONCATENATE("VP V2 Output Stage ", SUBSTITUTE(F148, "/", "-"))</f>
        <v>VP V2 Output Stage 3-8in Hex</v>
      </c>
      <c r="O148" t="str">
        <f>IF(C148="CIM","VP CIM Input",CONCATENATE("VP ",C148," Input"))</f>
        <v>VP Dual Redline Input</v>
      </c>
      <c r="P148" t="str">
        <f>O148</f>
        <v>VP Dual Redline Input</v>
      </c>
      <c r="Q148" t="str">
        <f>P148</f>
        <v>VP Dual Redline Input</v>
      </c>
    </row>
    <row r="149" spans="1:17" x14ac:dyDescent="0.4">
      <c r="A149" t="str">
        <f>CONCATENATE(C149, ", ", D149, " Stages,", IF(E149="Yes", " Encoder, ", " "), SUBSTITUTE(F149, "/", "-"), " Output")</f>
        <v>Dual Redline, 2 Stages, Encoder, 3-8in Hex Output</v>
      </c>
      <c r="B149" t="str">
        <f>CONCATENATE(C149,"_",D149,"_",IF(E149="Yes","E_", ""),SUBSTITUTE(SUBSTITUTE(F149,"/","-")," ",""))</f>
        <v>Dual Redline_2_E_3-8inHex</v>
      </c>
      <c r="C149" t="s">
        <v>27</v>
      </c>
      <c r="D149">
        <v>2</v>
      </c>
      <c r="E149" t="s">
        <v>22</v>
      </c>
      <c r="F149" t="s">
        <v>20</v>
      </c>
      <c r="G149" t="str">
        <f>IF(AND(D149 &gt; 0, E149 = "No"), "Include", "Exclude")</f>
        <v>Exclude</v>
      </c>
      <c r="H149" t="str">
        <f>IF(D149 &gt; 1, "Include", "Exclude")</f>
        <v>Include</v>
      </c>
      <c r="I149" t="str">
        <f>IF(D149 &gt; 2, "Include", "Exclude")</f>
        <v>Exclude</v>
      </c>
      <c r="J149" t="str">
        <f>IF(E149 = "Yes", "Include", "Exclude")</f>
        <v>Include</v>
      </c>
      <c r="K149" t="str">
        <f>IF(OR(C149 = "CIM", C149 = "MiniCIM"), "Include", "Exclude")</f>
        <v>Exclude</v>
      </c>
      <c r="L149" t="str">
        <f>IF(OR(C149 = "Dual 775pro", C149 = "Dual Redline", C149 = "Dual BAG"), "Include", "Exclude")</f>
        <v>Include</v>
      </c>
      <c r="M149" t="str">
        <f>IF(OR(C149 = "775pro", C149 = "Redline", C149 = "BAG"), "Include", "Exclude")</f>
        <v>Exclude</v>
      </c>
      <c r="N149" t="str">
        <f>CONCATENATE("VP V2 Output Stage ", SUBSTITUTE(F149, "/", "-"))</f>
        <v>VP V2 Output Stage 3-8in Hex</v>
      </c>
      <c r="O149" t="str">
        <f>IF(C149="CIM","VP CIM Input",CONCATENATE("VP ",C149," Input"))</f>
        <v>VP Dual Redline Input</v>
      </c>
      <c r="P149" t="str">
        <f>O149</f>
        <v>VP Dual Redline Input</v>
      </c>
      <c r="Q149" t="str">
        <f>P149</f>
        <v>VP Dual Redline Input</v>
      </c>
    </row>
    <row r="150" spans="1:17" x14ac:dyDescent="0.4">
      <c r="A150" t="str">
        <f>CONCATENATE(C150, ", ", D150, " Stages,", IF(E150="Yes", " Encoder, ", " "), SUBSTITUTE(F150, "/", "-"), " Output")</f>
        <v>Dual Redline, 3 Stages, 3-8in Hex Output</v>
      </c>
      <c r="B150" t="str">
        <f>CONCATENATE(C150,"_",D150,"_",IF(E150="Yes","E_", ""),SUBSTITUTE(SUBSTITUTE(F150,"/","-")," ",""))</f>
        <v>Dual Redline_3_3-8inHex</v>
      </c>
      <c r="C150" t="s">
        <v>27</v>
      </c>
      <c r="D150">
        <v>3</v>
      </c>
      <c r="E150" t="s">
        <v>18</v>
      </c>
      <c r="F150" t="s">
        <v>20</v>
      </c>
      <c r="G150" t="str">
        <f>IF(AND(D150 &gt; 0, E150 = "No"), "Include", "Exclude")</f>
        <v>Include</v>
      </c>
      <c r="H150" t="str">
        <f>IF(D150 &gt; 1, "Include", "Exclude")</f>
        <v>Include</v>
      </c>
      <c r="I150" t="str">
        <f>IF(D150 &gt; 2, "Include", "Exclude")</f>
        <v>Include</v>
      </c>
      <c r="J150" t="str">
        <f>IF(E150 = "Yes", "Include", "Exclude")</f>
        <v>Exclude</v>
      </c>
      <c r="K150" t="str">
        <f>IF(OR(C150 = "CIM", C150 = "MiniCIM"), "Include", "Exclude")</f>
        <v>Exclude</v>
      </c>
      <c r="L150" t="str">
        <f>IF(OR(C150 = "Dual 775pro", C150 = "Dual Redline", C150 = "Dual BAG"), "Include", "Exclude")</f>
        <v>Include</v>
      </c>
      <c r="M150" t="str">
        <f>IF(OR(C150 = "775pro", C150 = "Redline", C150 = "BAG"), "Include", "Exclude")</f>
        <v>Exclude</v>
      </c>
      <c r="N150" t="str">
        <f>CONCATENATE("VP V2 Output Stage ", SUBSTITUTE(F150, "/", "-"))</f>
        <v>VP V2 Output Stage 3-8in Hex</v>
      </c>
      <c r="O150" t="str">
        <f>IF(C150="CIM","VP CIM Input",CONCATENATE("VP ",C150," Input"))</f>
        <v>VP Dual Redline Input</v>
      </c>
      <c r="P150" t="str">
        <f>O150</f>
        <v>VP Dual Redline Input</v>
      </c>
      <c r="Q150" t="str">
        <f>P150</f>
        <v>VP Dual Redline Input</v>
      </c>
    </row>
    <row r="151" spans="1:17" x14ac:dyDescent="0.4">
      <c r="A151" t="str">
        <f>CONCATENATE(C151, ", ", D151, " Stages,", IF(E151="Yes", " Encoder, ", " "), SUBSTITUTE(F151, "/", "-"), " Output")</f>
        <v>Dual Redline, 3 Stages, Encoder, 3-8in Hex Output</v>
      </c>
      <c r="B151" t="str">
        <f>CONCATENATE(C151,"_",D151,"_",IF(E151="Yes","E_", ""),SUBSTITUTE(SUBSTITUTE(F151,"/","-")," ",""))</f>
        <v>Dual Redline_3_E_3-8inHex</v>
      </c>
      <c r="C151" t="s">
        <v>27</v>
      </c>
      <c r="D151">
        <v>3</v>
      </c>
      <c r="E151" t="s">
        <v>22</v>
      </c>
      <c r="F151" t="s">
        <v>20</v>
      </c>
      <c r="G151" t="str">
        <f>IF(AND(D151 &gt; 0, E151 = "No"), "Include", "Exclude")</f>
        <v>Exclude</v>
      </c>
      <c r="H151" t="str">
        <f>IF(D151 &gt; 1, "Include", "Exclude")</f>
        <v>Include</v>
      </c>
      <c r="I151" t="str">
        <f>IF(D151 &gt; 2, "Include", "Exclude")</f>
        <v>Include</v>
      </c>
      <c r="J151" t="str">
        <f>IF(E151 = "Yes", "Include", "Exclude")</f>
        <v>Include</v>
      </c>
      <c r="K151" t="str">
        <f>IF(OR(C151 = "CIM", C151 = "MiniCIM"), "Include", "Exclude")</f>
        <v>Exclude</v>
      </c>
      <c r="L151" t="str">
        <f>IF(OR(C151 = "Dual 775pro", C151 = "Dual Redline", C151 = "Dual BAG"), "Include", "Exclude")</f>
        <v>Include</v>
      </c>
      <c r="M151" t="str">
        <f>IF(OR(C151 = "775pro", C151 = "Redline", C151 = "BAG"), "Include", "Exclude")</f>
        <v>Exclude</v>
      </c>
      <c r="N151" t="str">
        <f>CONCATENATE("VP V2 Output Stage ", SUBSTITUTE(F151, "/", "-"))</f>
        <v>VP V2 Output Stage 3-8in Hex</v>
      </c>
      <c r="O151" t="str">
        <f>IF(C151="CIM","VP CIM Input",CONCATENATE("VP ",C151," Input"))</f>
        <v>VP Dual Redline Input</v>
      </c>
      <c r="P151" t="str">
        <f>O151</f>
        <v>VP Dual Redline Input</v>
      </c>
      <c r="Q151" t="str">
        <f>P151</f>
        <v>VP Dual Redline Input</v>
      </c>
    </row>
    <row r="152" spans="1:17" x14ac:dyDescent="0.4">
      <c r="A152" t="str">
        <f>CONCATENATE(C152, ", ", D152, " Stages,", IF(E152="Yes", " Encoder, ", " "), SUBSTITUTE(F152, "/", "-"), " Output")</f>
        <v>Dual Redline, 1 Stages, CIM Output</v>
      </c>
      <c r="B152" t="str">
        <f>CONCATENATE(C152,"_",D152,"_",IF(E152="Yes","E_", ""),SUBSTITUTE(SUBSTITUTE(F152,"/","-")," ",""))</f>
        <v>Dual Redline_1_CIM</v>
      </c>
      <c r="C152" t="s">
        <v>27</v>
      </c>
      <c r="D152">
        <v>1</v>
      </c>
      <c r="E152" t="s">
        <v>18</v>
      </c>
      <c r="F152" t="s">
        <v>21</v>
      </c>
      <c r="G152" t="str">
        <f>IF(AND(D152 &gt; 0, E152 = "No"), "Include", "Exclude")</f>
        <v>Include</v>
      </c>
      <c r="H152" t="str">
        <f>IF(D152 &gt; 1, "Include", "Exclude")</f>
        <v>Exclude</v>
      </c>
      <c r="I152" t="str">
        <f>IF(D152 &gt; 2, "Include", "Exclude")</f>
        <v>Exclude</v>
      </c>
      <c r="J152" t="str">
        <f>IF(E152 = "Yes", "Include", "Exclude")</f>
        <v>Exclude</v>
      </c>
      <c r="K152" t="str">
        <f>IF(OR(C152 = "CIM", C152 = "MiniCIM"), "Include", "Exclude")</f>
        <v>Exclude</v>
      </c>
      <c r="L152" t="str">
        <f>IF(OR(C152 = "Dual 775pro", C152 = "Dual Redline", C152 = "Dual BAG"), "Include", "Exclude")</f>
        <v>Include</v>
      </c>
      <c r="M152" t="str">
        <f>IF(OR(C152 = "775pro", C152 = "Redline", C152 = "BAG"), "Include", "Exclude")</f>
        <v>Exclude</v>
      </c>
      <c r="N152" t="str">
        <f>CONCATENATE("VP V2 Output Stage ", SUBSTITUTE(F152, "/", "-"))</f>
        <v>VP V2 Output Stage CIM</v>
      </c>
      <c r="O152" t="str">
        <f>IF(C152="CIM","VP CIM Input",CONCATENATE("VP ",C152," Input"))</f>
        <v>VP Dual Redline Input</v>
      </c>
      <c r="P152" t="str">
        <f>O152</f>
        <v>VP Dual Redline Input</v>
      </c>
      <c r="Q152" t="str">
        <f>P152</f>
        <v>VP Dual Redline Input</v>
      </c>
    </row>
    <row r="153" spans="1:17" x14ac:dyDescent="0.4">
      <c r="A153" t="str">
        <f>CONCATENATE(C153, ", ", D153, " Stages,", IF(E153="Yes", " Encoder, ", " "), SUBSTITUTE(F153, "/", "-"), " Output")</f>
        <v>Dual Redline, 1 Stages, Encoder, CIM Output</v>
      </c>
      <c r="B153" t="str">
        <f>CONCATENATE(C153,"_",D153,"_",IF(E153="Yes","E_", ""),SUBSTITUTE(SUBSTITUTE(F153,"/","-")," ",""))</f>
        <v>Dual Redline_1_E_CIM</v>
      </c>
      <c r="C153" t="s">
        <v>27</v>
      </c>
      <c r="D153">
        <v>1</v>
      </c>
      <c r="E153" t="s">
        <v>22</v>
      </c>
      <c r="F153" t="s">
        <v>21</v>
      </c>
      <c r="G153" t="str">
        <f>IF(AND(D153 &gt; 0, E153 = "No"), "Include", "Exclude")</f>
        <v>Exclude</v>
      </c>
      <c r="H153" t="str">
        <f>IF(D153 &gt; 1, "Include", "Exclude")</f>
        <v>Exclude</v>
      </c>
      <c r="I153" t="str">
        <f>IF(D153 &gt; 2, "Include", "Exclude")</f>
        <v>Exclude</v>
      </c>
      <c r="J153" t="str">
        <f>IF(E153 = "Yes", "Include", "Exclude")</f>
        <v>Include</v>
      </c>
      <c r="K153" t="str">
        <f>IF(OR(C153 = "CIM", C153 = "MiniCIM"), "Include", "Exclude")</f>
        <v>Exclude</v>
      </c>
      <c r="L153" t="str">
        <f>IF(OR(C153 = "Dual 775pro", C153 = "Dual Redline", C153 = "Dual BAG"), "Include", "Exclude")</f>
        <v>Include</v>
      </c>
      <c r="M153" t="str">
        <f>IF(OR(C153 = "775pro", C153 = "Redline", C153 = "BAG"), "Include", "Exclude")</f>
        <v>Exclude</v>
      </c>
      <c r="N153" t="str">
        <f>CONCATENATE("VP V2 Output Stage ", SUBSTITUTE(F153, "/", "-"))</f>
        <v>VP V2 Output Stage CIM</v>
      </c>
      <c r="O153" t="str">
        <f>IF(C153="CIM","VP CIM Input",CONCATENATE("VP ",C153," Input"))</f>
        <v>VP Dual Redline Input</v>
      </c>
      <c r="P153" t="str">
        <f>O153</f>
        <v>VP Dual Redline Input</v>
      </c>
      <c r="Q153" t="str">
        <f>P153</f>
        <v>VP Dual Redline Input</v>
      </c>
    </row>
    <row r="154" spans="1:17" x14ac:dyDescent="0.4">
      <c r="A154" t="str">
        <f>CONCATENATE(C154, ", ", D154, " Stages,", IF(E154="Yes", " Encoder, ", " "), SUBSTITUTE(F154, "/", "-"), " Output")</f>
        <v>Dual Redline, 2 Stages, CIM Output</v>
      </c>
      <c r="B154" t="str">
        <f>CONCATENATE(C154,"_",D154,"_",IF(E154="Yes","E_", ""),SUBSTITUTE(SUBSTITUTE(F154,"/","-")," ",""))</f>
        <v>Dual Redline_2_CIM</v>
      </c>
      <c r="C154" t="s">
        <v>27</v>
      </c>
      <c r="D154">
        <v>2</v>
      </c>
      <c r="E154" t="s">
        <v>18</v>
      </c>
      <c r="F154" t="s">
        <v>21</v>
      </c>
      <c r="G154" t="str">
        <f>IF(AND(D154 &gt; 0, E154 = "No"), "Include", "Exclude")</f>
        <v>Include</v>
      </c>
      <c r="H154" t="str">
        <f>IF(D154 &gt; 1, "Include", "Exclude")</f>
        <v>Include</v>
      </c>
      <c r="I154" t="str">
        <f>IF(D154 &gt; 2, "Include", "Exclude")</f>
        <v>Exclude</v>
      </c>
      <c r="J154" t="str">
        <f>IF(E154 = "Yes", "Include", "Exclude")</f>
        <v>Exclude</v>
      </c>
      <c r="K154" t="str">
        <f>IF(OR(C154 = "CIM", C154 = "MiniCIM"), "Include", "Exclude")</f>
        <v>Exclude</v>
      </c>
      <c r="L154" t="str">
        <f>IF(OR(C154 = "Dual 775pro", C154 = "Dual Redline", C154 = "Dual BAG"), "Include", "Exclude")</f>
        <v>Include</v>
      </c>
      <c r="M154" t="str">
        <f>IF(OR(C154 = "775pro", C154 = "Redline", C154 = "BAG"), "Include", "Exclude")</f>
        <v>Exclude</v>
      </c>
      <c r="N154" t="str">
        <f>CONCATENATE("VP V2 Output Stage ", SUBSTITUTE(F154, "/", "-"))</f>
        <v>VP V2 Output Stage CIM</v>
      </c>
      <c r="O154" t="str">
        <f>IF(C154="CIM","VP CIM Input",CONCATENATE("VP ",C154," Input"))</f>
        <v>VP Dual Redline Input</v>
      </c>
      <c r="P154" t="str">
        <f>O154</f>
        <v>VP Dual Redline Input</v>
      </c>
      <c r="Q154" t="str">
        <f>P154</f>
        <v>VP Dual Redline Input</v>
      </c>
    </row>
    <row r="155" spans="1:17" x14ac:dyDescent="0.4">
      <c r="A155" t="str">
        <f>CONCATENATE(C155, ", ", D155, " Stages,", IF(E155="Yes", " Encoder, ", " "), SUBSTITUTE(F155, "/", "-"), " Output")</f>
        <v>Dual Redline, 2 Stages, Encoder, CIM Output</v>
      </c>
      <c r="B155" t="str">
        <f>CONCATENATE(C155,"_",D155,"_",IF(E155="Yes","E_", ""),SUBSTITUTE(SUBSTITUTE(F155,"/","-")," ",""))</f>
        <v>Dual Redline_2_E_CIM</v>
      </c>
      <c r="C155" t="s">
        <v>27</v>
      </c>
      <c r="D155">
        <v>2</v>
      </c>
      <c r="E155" t="s">
        <v>22</v>
      </c>
      <c r="F155" t="s">
        <v>21</v>
      </c>
      <c r="G155" t="str">
        <f>IF(AND(D155 &gt; 0, E155 = "No"), "Include", "Exclude")</f>
        <v>Exclude</v>
      </c>
      <c r="H155" t="str">
        <f>IF(D155 &gt; 1, "Include", "Exclude")</f>
        <v>Include</v>
      </c>
      <c r="I155" t="str">
        <f>IF(D155 &gt; 2, "Include", "Exclude")</f>
        <v>Exclude</v>
      </c>
      <c r="J155" t="str">
        <f>IF(E155 = "Yes", "Include", "Exclude")</f>
        <v>Include</v>
      </c>
      <c r="K155" t="str">
        <f>IF(OR(C155 = "CIM", C155 = "MiniCIM"), "Include", "Exclude")</f>
        <v>Exclude</v>
      </c>
      <c r="L155" t="str">
        <f>IF(OR(C155 = "Dual 775pro", C155 = "Dual Redline", C155 = "Dual BAG"), "Include", "Exclude")</f>
        <v>Include</v>
      </c>
      <c r="M155" t="str">
        <f>IF(OR(C155 = "775pro", C155 = "Redline", C155 = "BAG"), "Include", "Exclude")</f>
        <v>Exclude</v>
      </c>
      <c r="N155" t="str">
        <f>CONCATENATE("VP V2 Output Stage ", SUBSTITUTE(F155, "/", "-"))</f>
        <v>VP V2 Output Stage CIM</v>
      </c>
      <c r="O155" t="str">
        <f>IF(C155="CIM","VP CIM Input",CONCATENATE("VP ",C155," Input"))</f>
        <v>VP Dual Redline Input</v>
      </c>
      <c r="P155" t="str">
        <f>O155</f>
        <v>VP Dual Redline Input</v>
      </c>
      <c r="Q155" t="str">
        <f>P155</f>
        <v>VP Dual Redline Input</v>
      </c>
    </row>
    <row r="156" spans="1:17" x14ac:dyDescent="0.4">
      <c r="A156" t="str">
        <f>CONCATENATE(C156, ", ", D156, " Stages,", IF(E156="Yes", " Encoder, ", " "), SUBSTITUTE(F156, "/", "-"), " Output")</f>
        <v>Dual Redline, 3 Stages, CIM Output</v>
      </c>
      <c r="B156" t="str">
        <f>CONCATENATE(C156,"_",D156,"_",IF(E156="Yes","E_", ""),SUBSTITUTE(SUBSTITUTE(F156,"/","-")," ",""))</f>
        <v>Dual Redline_3_CIM</v>
      </c>
      <c r="C156" t="s">
        <v>27</v>
      </c>
      <c r="D156">
        <v>3</v>
      </c>
      <c r="E156" t="s">
        <v>18</v>
      </c>
      <c r="F156" t="s">
        <v>21</v>
      </c>
      <c r="G156" t="str">
        <f>IF(AND(D156 &gt; 0, E156 = "No"), "Include", "Exclude")</f>
        <v>Include</v>
      </c>
      <c r="H156" t="str">
        <f>IF(D156 &gt; 1, "Include", "Exclude")</f>
        <v>Include</v>
      </c>
      <c r="I156" t="str">
        <f>IF(D156 &gt; 2, "Include", "Exclude")</f>
        <v>Include</v>
      </c>
      <c r="J156" t="str">
        <f>IF(E156 = "Yes", "Include", "Exclude")</f>
        <v>Exclude</v>
      </c>
      <c r="K156" t="str">
        <f>IF(OR(C156 = "CIM", C156 = "MiniCIM"), "Include", "Exclude")</f>
        <v>Exclude</v>
      </c>
      <c r="L156" t="str">
        <f>IF(OR(C156 = "Dual 775pro", C156 = "Dual Redline", C156 = "Dual BAG"), "Include", "Exclude")</f>
        <v>Include</v>
      </c>
      <c r="M156" t="str">
        <f>IF(OR(C156 = "775pro", C156 = "Redline", C156 = "BAG"), "Include", "Exclude")</f>
        <v>Exclude</v>
      </c>
      <c r="N156" t="str">
        <f>CONCATENATE("VP V2 Output Stage ", SUBSTITUTE(F156, "/", "-"))</f>
        <v>VP V2 Output Stage CIM</v>
      </c>
      <c r="O156" t="str">
        <f>IF(C156="CIM","VP CIM Input",CONCATENATE("VP ",C156," Input"))</f>
        <v>VP Dual Redline Input</v>
      </c>
      <c r="P156" t="str">
        <f>O156</f>
        <v>VP Dual Redline Input</v>
      </c>
      <c r="Q156" t="str">
        <f>P156</f>
        <v>VP Dual Redline Input</v>
      </c>
    </row>
    <row r="157" spans="1:17" x14ac:dyDescent="0.4">
      <c r="A157" t="str">
        <f>CONCATENATE(C157, ", ", D157, " Stages,", IF(E157="Yes", " Encoder, ", " "), SUBSTITUTE(F157, "/", "-"), " Output")</f>
        <v>Dual Redline, 3 Stages, Encoder, CIM Output</v>
      </c>
      <c r="B157" t="str">
        <f>CONCATENATE(C157,"_",D157,"_",IF(E157="Yes","E_", ""),SUBSTITUTE(SUBSTITUTE(F157,"/","-")," ",""))</f>
        <v>Dual Redline_3_E_CIM</v>
      </c>
      <c r="C157" t="s">
        <v>27</v>
      </c>
      <c r="D157">
        <v>3</v>
      </c>
      <c r="E157" t="s">
        <v>22</v>
      </c>
      <c r="F157" t="s">
        <v>21</v>
      </c>
      <c r="G157" t="str">
        <f>IF(AND(D157 &gt; 0, E157 = "No"), "Include", "Exclude")</f>
        <v>Exclude</v>
      </c>
      <c r="H157" t="str">
        <f>IF(D157 &gt; 1, "Include", "Exclude")</f>
        <v>Include</v>
      </c>
      <c r="I157" t="str">
        <f>IF(D157 &gt; 2, "Include", "Exclude")</f>
        <v>Include</v>
      </c>
      <c r="J157" t="str">
        <f>IF(E157 = "Yes", "Include", "Exclude")</f>
        <v>Include</v>
      </c>
      <c r="K157" t="str">
        <f>IF(OR(C157 = "CIM", C157 = "MiniCIM"), "Include", "Exclude")</f>
        <v>Exclude</v>
      </c>
      <c r="L157" t="str">
        <f>IF(OR(C157 = "Dual 775pro", C157 = "Dual Redline", C157 = "Dual BAG"), "Include", "Exclude")</f>
        <v>Include</v>
      </c>
      <c r="M157" t="str">
        <f>IF(OR(C157 = "775pro", C157 = "Redline", C157 = "BAG"), "Include", "Exclude")</f>
        <v>Exclude</v>
      </c>
      <c r="N157" t="str">
        <f>CONCATENATE("VP V2 Output Stage ", SUBSTITUTE(F157, "/", "-"))</f>
        <v>VP V2 Output Stage CIM</v>
      </c>
      <c r="O157" t="str">
        <f>IF(C157="CIM","VP CIM Input",CONCATENATE("VP ",C157," Input"))</f>
        <v>VP Dual Redline Input</v>
      </c>
      <c r="P157" t="str">
        <f>O157</f>
        <v>VP Dual Redline Input</v>
      </c>
      <c r="Q157" t="str">
        <f>P157</f>
        <v>VP Dual Redline Input</v>
      </c>
    </row>
    <row r="158" spans="1:17" x14ac:dyDescent="0.4">
      <c r="A158" t="str">
        <f>CONCATENATE(C158, ", ", D158, " Stages,", IF(E158="Yes", " Encoder, ", " "), SUBSTITUTE(F158, "/", "-"), " Output")</f>
        <v>MiniCIM, 0 Stages, 1-2in Hex Output</v>
      </c>
      <c r="B158" t="str">
        <f>CONCATENATE(C158,"_",D158,"_",IF(E158="Yes","E_", ""),SUBSTITUTE(SUBSTITUTE(F158,"/","-")," ",""))</f>
        <v>MiniCIM_0_1-2inHex</v>
      </c>
      <c r="C158" t="s">
        <v>25</v>
      </c>
      <c r="D158">
        <v>0</v>
      </c>
      <c r="E158" t="s">
        <v>18</v>
      </c>
      <c r="F158" t="s">
        <v>19</v>
      </c>
      <c r="G158" t="str">
        <f>IF(AND(D158 &gt; 0, E158 = "No"), "Include", "Exclude")</f>
        <v>Exclude</v>
      </c>
      <c r="H158" t="str">
        <f>IF(D158 &gt; 1, "Include", "Exclude")</f>
        <v>Exclude</v>
      </c>
      <c r="I158" t="str">
        <f>IF(D158 &gt; 2, "Include", "Exclude")</f>
        <v>Exclude</v>
      </c>
      <c r="J158" t="str">
        <f>IF(E158 = "Yes", "Include", "Exclude")</f>
        <v>Exclude</v>
      </c>
      <c r="K158" t="str">
        <f>IF(OR(C158 = "CIM", C158 = "MiniCIM"), "Include", "Exclude")</f>
        <v>Include</v>
      </c>
      <c r="L158" t="str">
        <f>IF(OR(C158 = "Dual 775pro", C158 = "Dual Redline", C158 = "Dual BAG"), "Include", "Exclude")</f>
        <v>Exclude</v>
      </c>
      <c r="M158" t="str">
        <f>IF(OR(C158 = "775pro", C158 = "Redline", C158 = "BAG"), "Include", "Exclude")</f>
        <v>Exclude</v>
      </c>
      <c r="N158" t="str">
        <f>CONCATENATE("VP V2 Output Stage ", SUBSTITUTE(F158, "/", "-"))</f>
        <v>VP V2 Output Stage 1-2in Hex</v>
      </c>
      <c r="O158" t="str">
        <f>IF(C158="CIM","VP CIM Input",CONCATENATE("VP ",C158," Input"))</f>
        <v>VP MiniCIM Input</v>
      </c>
      <c r="P158" t="str">
        <f>O158</f>
        <v>VP MiniCIM Input</v>
      </c>
      <c r="Q158" t="str">
        <f>P158</f>
        <v>VP MiniCIM Input</v>
      </c>
    </row>
    <row r="159" spans="1:17" x14ac:dyDescent="0.4">
      <c r="A159" t="str">
        <f>CONCATENATE(C159, ", ", D159, " Stages,", IF(E159="Yes", " Encoder, ", " "), SUBSTITUTE(F159, "/", "-"), " Output")</f>
        <v>MiniCIM, 1 Stages, 1-2in Hex Output</v>
      </c>
      <c r="B159" t="str">
        <f>CONCATENATE(C159,"_",D159,"_",IF(E159="Yes","E_", ""),SUBSTITUTE(SUBSTITUTE(F159,"/","-")," ",""))</f>
        <v>MiniCIM_1_1-2inHex</v>
      </c>
      <c r="C159" t="s">
        <v>25</v>
      </c>
      <c r="D159">
        <v>1</v>
      </c>
      <c r="E159" t="s">
        <v>18</v>
      </c>
      <c r="F159" t="s">
        <v>19</v>
      </c>
      <c r="G159" t="str">
        <f>IF(AND(D159 &gt; 0, E159 = "No"), "Include", "Exclude")</f>
        <v>Include</v>
      </c>
      <c r="H159" t="str">
        <f>IF(D159 &gt; 1, "Include", "Exclude")</f>
        <v>Exclude</v>
      </c>
      <c r="I159" t="str">
        <f>IF(D159 &gt; 2, "Include", "Exclude")</f>
        <v>Exclude</v>
      </c>
      <c r="J159" t="str">
        <f>IF(E159 = "Yes", "Include", "Exclude")</f>
        <v>Exclude</v>
      </c>
      <c r="K159" t="str">
        <f>IF(OR(C159 = "CIM", C159 = "MiniCIM"), "Include", "Exclude")</f>
        <v>Include</v>
      </c>
      <c r="L159" t="str">
        <f>IF(OR(C159 = "Dual 775pro", C159 = "Dual Redline", C159 = "Dual BAG"), "Include", "Exclude")</f>
        <v>Exclude</v>
      </c>
      <c r="M159" t="str">
        <f>IF(OR(C159 = "775pro", C159 = "Redline", C159 = "BAG"), "Include", "Exclude")</f>
        <v>Exclude</v>
      </c>
      <c r="N159" t="str">
        <f>CONCATENATE("VP V2 Output Stage ", SUBSTITUTE(F159, "/", "-"))</f>
        <v>VP V2 Output Stage 1-2in Hex</v>
      </c>
      <c r="O159" t="str">
        <f>IF(C159="CIM","VP CIM Input",CONCATENATE("VP ",C159," Input"))</f>
        <v>VP MiniCIM Input</v>
      </c>
      <c r="P159" t="str">
        <f>O159</f>
        <v>VP MiniCIM Input</v>
      </c>
      <c r="Q159" t="str">
        <f>P159</f>
        <v>VP MiniCIM Input</v>
      </c>
    </row>
    <row r="160" spans="1:17" x14ac:dyDescent="0.4">
      <c r="A160" t="str">
        <f>CONCATENATE(C160, ", ", D160, " Stages,", IF(E160="Yes", " Encoder, ", " "), SUBSTITUTE(F160, "/", "-"), " Output")</f>
        <v>MiniCIM, 1 Stages, Encoder, 1-2in Hex Output</v>
      </c>
      <c r="B160" t="str">
        <f>CONCATENATE(C160,"_",D160,"_",IF(E160="Yes","E_", ""),SUBSTITUTE(SUBSTITUTE(F160,"/","-")," ",""))</f>
        <v>MiniCIM_1_E_1-2inHex</v>
      </c>
      <c r="C160" t="s">
        <v>25</v>
      </c>
      <c r="D160">
        <v>1</v>
      </c>
      <c r="E160" t="s">
        <v>22</v>
      </c>
      <c r="F160" t="s">
        <v>19</v>
      </c>
      <c r="G160" t="str">
        <f>IF(AND(D160 &gt; 0, E160 = "No"), "Include", "Exclude")</f>
        <v>Exclude</v>
      </c>
      <c r="H160" t="str">
        <f>IF(D160 &gt; 1, "Include", "Exclude")</f>
        <v>Exclude</v>
      </c>
      <c r="I160" t="str">
        <f>IF(D160 &gt; 2, "Include", "Exclude")</f>
        <v>Exclude</v>
      </c>
      <c r="J160" t="str">
        <f>IF(E160 = "Yes", "Include", "Exclude")</f>
        <v>Include</v>
      </c>
      <c r="K160" t="str">
        <f>IF(OR(C160 = "CIM", C160 = "MiniCIM"), "Include", "Exclude")</f>
        <v>Include</v>
      </c>
      <c r="L160" t="str">
        <f>IF(OR(C160 = "Dual 775pro", C160 = "Dual Redline", C160 = "Dual BAG"), "Include", "Exclude")</f>
        <v>Exclude</v>
      </c>
      <c r="M160" t="str">
        <f>IF(OR(C160 = "775pro", C160 = "Redline", C160 = "BAG"), "Include", "Exclude")</f>
        <v>Exclude</v>
      </c>
      <c r="N160" t="str">
        <f>CONCATENATE("VP V2 Output Stage ", SUBSTITUTE(F160, "/", "-"))</f>
        <v>VP V2 Output Stage 1-2in Hex</v>
      </c>
      <c r="O160" t="str">
        <f>IF(C160="CIM","VP CIM Input",CONCATENATE("VP ",C160," Input"))</f>
        <v>VP MiniCIM Input</v>
      </c>
      <c r="P160" t="str">
        <f>O160</f>
        <v>VP MiniCIM Input</v>
      </c>
      <c r="Q160" t="str">
        <f>P160</f>
        <v>VP MiniCIM Input</v>
      </c>
    </row>
    <row r="161" spans="1:17" x14ac:dyDescent="0.4">
      <c r="A161" t="str">
        <f>CONCATENATE(C161, ", ", D161, " Stages,", IF(E161="Yes", " Encoder, ", " "), SUBSTITUTE(F161, "/", "-"), " Output")</f>
        <v>MiniCIM, 2 Stages, 1-2in Hex Output</v>
      </c>
      <c r="B161" t="str">
        <f>CONCATENATE(C161,"_",D161,"_",IF(E161="Yes","E_", ""),SUBSTITUTE(SUBSTITUTE(F161,"/","-")," ",""))</f>
        <v>MiniCIM_2_1-2inHex</v>
      </c>
      <c r="C161" t="s">
        <v>25</v>
      </c>
      <c r="D161">
        <v>2</v>
      </c>
      <c r="E161" t="s">
        <v>18</v>
      </c>
      <c r="F161" t="s">
        <v>19</v>
      </c>
      <c r="G161" t="str">
        <f>IF(AND(D161 &gt; 0, E161 = "No"), "Include", "Exclude")</f>
        <v>Include</v>
      </c>
      <c r="H161" t="str">
        <f>IF(D161 &gt; 1, "Include", "Exclude")</f>
        <v>Include</v>
      </c>
      <c r="I161" t="str">
        <f>IF(D161 &gt; 2, "Include", "Exclude")</f>
        <v>Exclude</v>
      </c>
      <c r="J161" t="str">
        <f>IF(E161 = "Yes", "Include", "Exclude")</f>
        <v>Exclude</v>
      </c>
      <c r="K161" t="str">
        <f>IF(OR(C161 = "CIM", C161 = "MiniCIM"), "Include", "Exclude")</f>
        <v>Include</v>
      </c>
      <c r="L161" t="str">
        <f>IF(OR(C161 = "Dual 775pro", C161 = "Dual Redline", C161 = "Dual BAG"), "Include", "Exclude")</f>
        <v>Exclude</v>
      </c>
      <c r="M161" t="str">
        <f>IF(OR(C161 = "775pro", C161 = "Redline", C161 = "BAG"), "Include", "Exclude")</f>
        <v>Exclude</v>
      </c>
      <c r="N161" t="str">
        <f>CONCATENATE("VP V2 Output Stage ", SUBSTITUTE(F161, "/", "-"))</f>
        <v>VP V2 Output Stage 1-2in Hex</v>
      </c>
      <c r="O161" t="str">
        <f>IF(C161="CIM","VP CIM Input",CONCATENATE("VP ",C161," Input"))</f>
        <v>VP MiniCIM Input</v>
      </c>
      <c r="P161" t="str">
        <f>O161</f>
        <v>VP MiniCIM Input</v>
      </c>
      <c r="Q161" t="str">
        <f>P161</f>
        <v>VP MiniCIM Input</v>
      </c>
    </row>
    <row r="162" spans="1:17" x14ac:dyDescent="0.4">
      <c r="A162" t="str">
        <f>CONCATENATE(C162, ", ", D162, " Stages,", IF(E162="Yes", " Encoder, ", " "), SUBSTITUTE(F162, "/", "-"), " Output")</f>
        <v>MiniCIM, 2 Stages, Encoder, 1-2in Hex Output</v>
      </c>
      <c r="B162" t="str">
        <f>CONCATENATE(C162,"_",D162,"_",IF(E162="Yes","E_", ""),SUBSTITUTE(SUBSTITUTE(F162,"/","-")," ",""))</f>
        <v>MiniCIM_2_E_1-2inHex</v>
      </c>
      <c r="C162" t="s">
        <v>25</v>
      </c>
      <c r="D162">
        <v>2</v>
      </c>
      <c r="E162" t="s">
        <v>22</v>
      </c>
      <c r="F162" t="s">
        <v>19</v>
      </c>
      <c r="G162" t="str">
        <f>IF(AND(D162 &gt; 0, E162 = "No"), "Include", "Exclude")</f>
        <v>Exclude</v>
      </c>
      <c r="H162" t="str">
        <f>IF(D162 &gt; 1, "Include", "Exclude")</f>
        <v>Include</v>
      </c>
      <c r="I162" t="str">
        <f>IF(D162 &gt; 2, "Include", "Exclude")</f>
        <v>Exclude</v>
      </c>
      <c r="J162" t="str">
        <f>IF(E162 = "Yes", "Include", "Exclude")</f>
        <v>Include</v>
      </c>
      <c r="K162" t="str">
        <f>IF(OR(C162 = "CIM", C162 = "MiniCIM"), "Include", "Exclude")</f>
        <v>Include</v>
      </c>
      <c r="L162" t="str">
        <f>IF(OR(C162 = "Dual 775pro", C162 = "Dual Redline", C162 = "Dual BAG"), "Include", "Exclude")</f>
        <v>Exclude</v>
      </c>
      <c r="M162" t="str">
        <f>IF(OR(C162 = "775pro", C162 = "Redline", C162 = "BAG"), "Include", "Exclude")</f>
        <v>Exclude</v>
      </c>
      <c r="N162" t="str">
        <f>CONCATENATE("VP V2 Output Stage ", SUBSTITUTE(F162, "/", "-"))</f>
        <v>VP V2 Output Stage 1-2in Hex</v>
      </c>
      <c r="O162" t="str">
        <f>IF(C162="CIM","VP CIM Input",CONCATENATE("VP ",C162," Input"))</f>
        <v>VP MiniCIM Input</v>
      </c>
      <c r="P162" t="str">
        <f>O162</f>
        <v>VP MiniCIM Input</v>
      </c>
      <c r="Q162" t="str">
        <f>P162</f>
        <v>VP MiniCIM Input</v>
      </c>
    </row>
    <row r="163" spans="1:17" x14ac:dyDescent="0.4">
      <c r="A163" t="str">
        <f>CONCATENATE(C163, ", ", D163, " Stages,", IF(E163="Yes", " Encoder, ", " "), SUBSTITUTE(F163, "/", "-"), " Output")</f>
        <v>MiniCIM, 0 Stages, Round Output</v>
      </c>
      <c r="B163" t="str">
        <f>CONCATENATE(C163,"_",D163,"_",IF(E163="Yes","E_", ""),SUBSTITUTE(SUBSTITUTE(F163,"/","-")," ",""))</f>
        <v>MiniCIM_0_Round</v>
      </c>
      <c r="C163" t="s">
        <v>25</v>
      </c>
      <c r="D163">
        <v>0</v>
      </c>
      <c r="E163" t="s">
        <v>18</v>
      </c>
      <c r="F163" t="s">
        <v>29</v>
      </c>
      <c r="G163" t="str">
        <f>IF(AND(D163 &gt; 0, E163 = "No"), "Include", "Exclude")</f>
        <v>Exclude</v>
      </c>
      <c r="H163" t="str">
        <f>IF(D163 &gt; 1, "Include", "Exclude")</f>
        <v>Exclude</v>
      </c>
      <c r="I163" t="str">
        <f>IF(D163 &gt; 2, "Include", "Exclude")</f>
        <v>Exclude</v>
      </c>
      <c r="J163" t="str">
        <f>IF(E163 = "Yes", "Include", "Exclude")</f>
        <v>Exclude</v>
      </c>
      <c r="K163" t="str">
        <f>IF(OR(C163 = "CIM", C163 = "MiniCIM"), "Include", "Exclude")</f>
        <v>Include</v>
      </c>
      <c r="L163" t="str">
        <f>IF(OR(C163 = "Dual 775pro", C163 = "Dual Redline", C163 = "Dual BAG"), "Include", "Exclude")</f>
        <v>Exclude</v>
      </c>
      <c r="M163" t="str">
        <f>IF(OR(C163 = "775pro", C163 = "Redline", C163 = "BAG"), "Include", "Exclude")</f>
        <v>Exclude</v>
      </c>
      <c r="N163" t="str">
        <f>CONCATENATE("VP V2 Output Stage ", SUBSTITUTE(F163, "/", "-"))</f>
        <v>VP V2 Output Stage Round</v>
      </c>
      <c r="O163" t="str">
        <f>IF(C163="CIM","VP CIM Input",CONCATENATE("VP ",C163," Input"))</f>
        <v>VP MiniCIM Input</v>
      </c>
      <c r="P163" t="str">
        <f>O163</f>
        <v>VP MiniCIM Input</v>
      </c>
      <c r="Q163" t="str">
        <f>P163</f>
        <v>VP MiniCIM Input</v>
      </c>
    </row>
    <row r="164" spans="1:17" x14ac:dyDescent="0.4">
      <c r="A164" t="str">
        <f>CONCATENATE(C164, ", ", D164, " Stages,", IF(E164="Yes", " Encoder, ", " "), SUBSTITUTE(F164, "/", "-"), " Output")</f>
        <v>MiniCIM, 1 Stages, Round Output</v>
      </c>
      <c r="B164" t="str">
        <f>CONCATENATE(C164,"_",D164,"_",IF(E164="Yes","E_", ""),SUBSTITUTE(SUBSTITUTE(F164,"/","-")," ",""))</f>
        <v>MiniCIM_1_Round</v>
      </c>
      <c r="C164" t="s">
        <v>25</v>
      </c>
      <c r="D164">
        <v>1</v>
      </c>
      <c r="E164" t="s">
        <v>18</v>
      </c>
      <c r="F164" t="s">
        <v>29</v>
      </c>
      <c r="G164" t="str">
        <f>IF(AND(D164 &gt; 0, E164 = "No"), "Include", "Exclude")</f>
        <v>Include</v>
      </c>
      <c r="H164" t="str">
        <f>IF(D164 &gt; 1, "Include", "Exclude")</f>
        <v>Exclude</v>
      </c>
      <c r="I164" t="str">
        <f>IF(D164 &gt; 2, "Include", "Exclude")</f>
        <v>Exclude</v>
      </c>
      <c r="J164" t="str">
        <f>IF(E164 = "Yes", "Include", "Exclude")</f>
        <v>Exclude</v>
      </c>
      <c r="K164" t="str">
        <f>IF(OR(C164 = "CIM", C164 = "MiniCIM"), "Include", "Exclude")</f>
        <v>Include</v>
      </c>
      <c r="L164" t="str">
        <f>IF(OR(C164 = "Dual 775pro", C164 = "Dual Redline", C164 = "Dual BAG"), "Include", "Exclude")</f>
        <v>Exclude</v>
      </c>
      <c r="M164" t="str">
        <f>IF(OR(C164 = "775pro", C164 = "Redline", C164 = "BAG"), "Include", "Exclude")</f>
        <v>Exclude</v>
      </c>
      <c r="N164" t="str">
        <f>CONCATENATE("VP V2 Output Stage ", SUBSTITUTE(F164, "/", "-"))</f>
        <v>VP V2 Output Stage Round</v>
      </c>
      <c r="O164" t="str">
        <f>IF(C164="CIM","VP CIM Input",CONCATENATE("VP ",C164," Input"))</f>
        <v>VP MiniCIM Input</v>
      </c>
      <c r="P164" t="str">
        <f>O164</f>
        <v>VP MiniCIM Input</v>
      </c>
      <c r="Q164" t="str">
        <f>P164</f>
        <v>VP MiniCIM Input</v>
      </c>
    </row>
    <row r="165" spans="1:17" x14ac:dyDescent="0.4">
      <c r="A165" t="str">
        <f>CONCATENATE(C165, ", ", D165, " Stages,", IF(E165="Yes", " Encoder, ", " "), SUBSTITUTE(F165, "/", "-"), " Output")</f>
        <v>MiniCIM, 1 Stages, Encoder, Round Output</v>
      </c>
      <c r="B165" t="str">
        <f>CONCATENATE(C165,"_",D165,"_",IF(E165="Yes","E_", ""),SUBSTITUTE(SUBSTITUTE(F165,"/","-")," ",""))</f>
        <v>MiniCIM_1_E_Round</v>
      </c>
      <c r="C165" t="s">
        <v>25</v>
      </c>
      <c r="D165">
        <v>1</v>
      </c>
      <c r="E165" t="s">
        <v>22</v>
      </c>
      <c r="F165" t="s">
        <v>29</v>
      </c>
      <c r="G165" t="str">
        <f>IF(AND(D165 &gt; 0, E165 = "No"), "Include", "Exclude")</f>
        <v>Exclude</v>
      </c>
      <c r="H165" t="str">
        <f>IF(D165 &gt; 1, "Include", "Exclude")</f>
        <v>Exclude</v>
      </c>
      <c r="I165" t="str">
        <f>IF(D165 &gt; 2, "Include", "Exclude")</f>
        <v>Exclude</v>
      </c>
      <c r="J165" t="str">
        <f>IF(E165 = "Yes", "Include", "Exclude")</f>
        <v>Include</v>
      </c>
      <c r="K165" t="str">
        <f>IF(OR(C165 = "CIM", C165 = "MiniCIM"), "Include", "Exclude")</f>
        <v>Include</v>
      </c>
      <c r="L165" t="str">
        <f>IF(OR(C165 = "Dual 775pro", C165 = "Dual Redline", C165 = "Dual BAG"), "Include", "Exclude")</f>
        <v>Exclude</v>
      </c>
      <c r="M165" t="str">
        <f>IF(OR(C165 = "775pro", C165 = "Redline", C165 = "BAG"), "Include", "Exclude")</f>
        <v>Exclude</v>
      </c>
      <c r="N165" t="str">
        <f>CONCATENATE("VP V2 Output Stage ", SUBSTITUTE(F165, "/", "-"))</f>
        <v>VP V2 Output Stage Round</v>
      </c>
      <c r="O165" t="str">
        <f>IF(C165="CIM","VP CIM Input",CONCATENATE("VP ",C165," Input"))</f>
        <v>VP MiniCIM Input</v>
      </c>
      <c r="P165" t="str">
        <f>O165</f>
        <v>VP MiniCIM Input</v>
      </c>
      <c r="Q165" t="str">
        <f>P165</f>
        <v>VP MiniCIM Input</v>
      </c>
    </row>
    <row r="166" spans="1:17" x14ac:dyDescent="0.4">
      <c r="A166" t="str">
        <f>CONCATENATE(C166, ", ", D166, " Stages,", IF(E166="Yes", " Encoder, ", " "), SUBSTITUTE(F166, "/", "-"), " Output")</f>
        <v>MiniCIM, 2 Stages, Round Output</v>
      </c>
      <c r="B166" t="str">
        <f>CONCATENATE(C166,"_",D166,"_",IF(E166="Yes","E_", ""),SUBSTITUTE(SUBSTITUTE(F166,"/","-")," ",""))</f>
        <v>MiniCIM_2_Round</v>
      </c>
      <c r="C166" t="s">
        <v>25</v>
      </c>
      <c r="D166">
        <v>2</v>
      </c>
      <c r="E166" t="s">
        <v>18</v>
      </c>
      <c r="F166" t="s">
        <v>29</v>
      </c>
      <c r="G166" t="str">
        <f>IF(AND(D166 &gt; 0, E166 = "No"), "Include", "Exclude")</f>
        <v>Include</v>
      </c>
      <c r="H166" t="str">
        <f>IF(D166 &gt; 1, "Include", "Exclude")</f>
        <v>Include</v>
      </c>
      <c r="I166" t="str">
        <f>IF(D166 &gt; 2, "Include", "Exclude")</f>
        <v>Exclude</v>
      </c>
      <c r="J166" t="str">
        <f>IF(E166 = "Yes", "Include", "Exclude")</f>
        <v>Exclude</v>
      </c>
      <c r="K166" t="str">
        <f>IF(OR(C166 = "CIM", C166 = "MiniCIM"), "Include", "Exclude")</f>
        <v>Include</v>
      </c>
      <c r="L166" t="str">
        <f>IF(OR(C166 = "Dual 775pro", C166 = "Dual Redline", C166 = "Dual BAG"), "Include", "Exclude")</f>
        <v>Exclude</v>
      </c>
      <c r="M166" t="str">
        <f>IF(OR(C166 = "775pro", C166 = "Redline", C166 = "BAG"), "Include", "Exclude")</f>
        <v>Exclude</v>
      </c>
      <c r="N166" t="str">
        <f>CONCATENATE("VP V2 Output Stage ", SUBSTITUTE(F166, "/", "-"))</f>
        <v>VP V2 Output Stage Round</v>
      </c>
      <c r="O166" t="str">
        <f>IF(C166="CIM","VP CIM Input",CONCATENATE("VP ",C166," Input"))</f>
        <v>VP MiniCIM Input</v>
      </c>
      <c r="P166" t="str">
        <f>O166</f>
        <v>VP MiniCIM Input</v>
      </c>
      <c r="Q166" t="str">
        <f>P166</f>
        <v>VP MiniCIM Input</v>
      </c>
    </row>
    <row r="167" spans="1:17" x14ac:dyDescent="0.4">
      <c r="A167" t="str">
        <f>CONCATENATE(C167, ", ", D167, " Stages,", IF(E167="Yes", " Encoder, ", " "), SUBSTITUTE(F167, "/", "-"), " Output")</f>
        <v>MiniCIM, 2 Stages, Encoder, Round Output</v>
      </c>
      <c r="B167" t="str">
        <f>CONCATENATE(C167,"_",D167,"_",IF(E167="Yes","E_", ""),SUBSTITUTE(SUBSTITUTE(F167,"/","-")," ",""))</f>
        <v>MiniCIM_2_E_Round</v>
      </c>
      <c r="C167" t="s">
        <v>25</v>
      </c>
      <c r="D167">
        <v>2</v>
      </c>
      <c r="E167" t="s">
        <v>22</v>
      </c>
      <c r="F167" t="s">
        <v>29</v>
      </c>
      <c r="G167" t="str">
        <f>IF(AND(D167 &gt; 0, E167 = "No"), "Include", "Exclude")</f>
        <v>Exclude</v>
      </c>
      <c r="H167" t="str">
        <f>IF(D167 &gt; 1, "Include", "Exclude")</f>
        <v>Include</v>
      </c>
      <c r="I167" t="str">
        <f>IF(D167 &gt; 2, "Include", "Exclude")</f>
        <v>Exclude</v>
      </c>
      <c r="J167" t="str">
        <f>IF(E167 = "Yes", "Include", "Exclude")</f>
        <v>Include</v>
      </c>
      <c r="K167" t="str">
        <f>IF(OR(C167 = "CIM", C167 = "MiniCIM"), "Include", "Exclude")</f>
        <v>Include</v>
      </c>
      <c r="L167" t="str">
        <f>IF(OR(C167 = "Dual 775pro", C167 = "Dual Redline", C167 = "Dual BAG"), "Include", "Exclude")</f>
        <v>Exclude</v>
      </c>
      <c r="M167" t="str">
        <f>IF(OR(C167 = "775pro", C167 = "Redline", C167 = "BAG"), "Include", "Exclude")</f>
        <v>Exclude</v>
      </c>
      <c r="N167" t="str">
        <f>CONCATENATE("VP V2 Output Stage ", SUBSTITUTE(F167, "/", "-"))</f>
        <v>VP V2 Output Stage Round</v>
      </c>
      <c r="O167" t="str">
        <f>IF(C167="CIM","VP CIM Input",CONCATENATE("VP ",C167," Input"))</f>
        <v>VP MiniCIM Input</v>
      </c>
      <c r="P167" t="str">
        <f>O167</f>
        <v>VP MiniCIM Input</v>
      </c>
      <c r="Q167" t="str">
        <f>P167</f>
        <v>VP MiniCIM Input</v>
      </c>
    </row>
    <row r="168" spans="1:17" x14ac:dyDescent="0.4">
      <c r="A168" t="str">
        <f>CONCATENATE(C168, ", ", D168, " Stages,", IF(E168="Yes", " Encoder, ", " "), SUBSTITUTE(F168, "/", "-"), " Output")</f>
        <v>MiniCIM, 0 Stages, 3-8in Hex Output</v>
      </c>
      <c r="B168" t="str">
        <f>CONCATENATE(C168,"_",D168,"_",IF(E168="Yes","E_", ""),SUBSTITUTE(SUBSTITUTE(F168,"/","-")," ",""))</f>
        <v>MiniCIM_0_3-8inHex</v>
      </c>
      <c r="C168" t="s">
        <v>25</v>
      </c>
      <c r="D168">
        <v>0</v>
      </c>
      <c r="E168" t="s">
        <v>18</v>
      </c>
      <c r="F168" t="s">
        <v>20</v>
      </c>
      <c r="G168" t="str">
        <f>IF(AND(D168 &gt; 0, E168 = "No"), "Include", "Exclude")</f>
        <v>Exclude</v>
      </c>
      <c r="H168" t="str">
        <f>IF(D168 &gt; 1, "Include", "Exclude")</f>
        <v>Exclude</v>
      </c>
      <c r="I168" t="str">
        <f>IF(D168 &gt; 2, "Include", "Exclude")</f>
        <v>Exclude</v>
      </c>
      <c r="J168" t="str">
        <f>IF(E168 = "Yes", "Include", "Exclude")</f>
        <v>Exclude</v>
      </c>
      <c r="K168" t="str">
        <f>IF(OR(C168 = "CIM", C168 = "MiniCIM"), "Include", "Exclude")</f>
        <v>Include</v>
      </c>
      <c r="L168" t="str">
        <f>IF(OR(C168 = "Dual 775pro", C168 = "Dual Redline", C168 = "Dual BAG"), "Include", "Exclude")</f>
        <v>Exclude</v>
      </c>
      <c r="M168" t="str">
        <f>IF(OR(C168 = "775pro", C168 = "Redline", C168 = "BAG"), "Include", "Exclude")</f>
        <v>Exclude</v>
      </c>
      <c r="N168" t="str">
        <f>CONCATENATE("VP V2 Output Stage ", SUBSTITUTE(F168, "/", "-"))</f>
        <v>VP V2 Output Stage 3-8in Hex</v>
      </c>
      <c r="O168" t="str">
        <f>IF(C168="CIM","VP CIM Input",CONCATENATE("VP ",C168," Input"))</f>
        <v>VP MiniCIM Input</v>
      </c>
      <c r="P168" t="str">
        <f>O168</f>
        <v>VP MiniCIM Input</v>
      </c>
      <c r="Q168" t="str">
        <f>P168</f>
        <v>VP MiniCIM Input</v>
      </c>
    </row>
    <row r="169" spans="1:17" x14ac:dyDescent="0.4">
      <c r="A169" t="str">
        <f>CONCATENATE(C169, ", ", D169, " Stages,", IF(E169="Yes", " Encoder, ", " "), SUBSTITUTE(F169, "/", "-"), " Output")</f>
        <v>MiniCIM, 1 Stages, 3-8in Hex Output</v>
      </c>
      <c r="B169" t="str">
        <f>CONCATENATE(C169,"_",D169,"_",IF(E169="Yes","E_", ""),SUBSTITUTE(SUBSTITUTE(F169,"/","-")," ",""))</f>
        <v>MiniCIM_1_3-8inHex</v>
      </c>
      <c r="C169" t="s">
        <v>25</v>
      </c>
      <c r="D169">
        <v>1</v>
      </c>
      <c r="E169" t="s">
        <v>18</v>
      </c>
      <c r="F169" t="s">
        <v>20</v>
      </c>
      <c r="G169" t="str">
        <f>IF(AND(D169 &gt; 0, E169 = "No"), "Include", "Exclude")</f>
        <v>Include</v>
      </c>
      <c r="H169" t="str">
        <f>IF(D169 &gt; 1, "Include", "Exclude")</f>
        <v>Exclude</v>
      </c>
      <c r="I169" t="str">
        <f>IF(D169 &gt; 2, "Include", "Exclude")</f>
        <v>Exclude</v>
      </c>
      <c r="J169" t="str">
        <f>IF(E169 = "Yes", "Include", "Exclude")</f>
        <v>Exclude</v>
      </c>
      <c r="K169" t="str">
        <f>IF(OR(C169 = "CIM", C169 = "MiniCIM"), "Include", "Exclude")</f>
        <v>Include</v>
      </c>
      <c r="L169" t="str">
        <f>IF(OR(C169 = "Dual 775pro", C169 = "Dual Redline", C169 = "Dual BAG"), "Include", "Exclude")</f>
        <v>Exclude</v>
      </c>
      <c r="M169" t="str">
        <f>IF(OR(C169 = "775pro", C169 = "Redline", C169 = "BAG"), "Include", "Exclude")</f>
        <v>Exclude</v>
      </c>
      <c r="N169" t="str">
        <f>CONCATENATE("VP V2 Output Stage ", SUBSTITUTE(F169, "/", "-"))</f>
        <v>VP V2 Output Stage 3-8in Hex</v>
      </c>
      <c r="O169" t="str">
        <f>IF(C169="CIM","VP CIM Input",CONCATENATE("VP ",C169," Input"))</f>
        <v>VP MiniCIM Input</v>
      </c>
      <c r="P169" t="str">
        <f>O169</f>
        <v>VP MiniCIM Input</v>
      </c>
      <c r="Q169" t="str">
        <f>P169</f>
        <v>VP MiniCIM Input</v>
      </c>
    </row>
    <row r="170" spans="1:17" x14ac:dyDescent="0.4">
      <c r="A170" t="str">
        <f>CONCATENATE(C170, ", ", D170, " Stages,", IF(E170="Yes", " Encoder, ", " "), SUBSTITUTE(F170, "/", "-"), " Output")</f>
        <v>MiniCIM, 1 Stages, Encoder, 3-8in Hex Output</v>
      </c>
      <c r="B170" t="str">
        <f>CONCATENATE(C170,"_",D170,"_",IF(E170="Yes","E_", ""),SUBSTITUTE(SUBSTITUTE(F170,"/","-")," ",""))</f>
        <v>MiniCIM_1_E_3-8inHex</v>
      </c>
      <c r="C170" t="s">
        <v>25</v>
      </c>
      <c r="D170">
        <v>1</v>
      </c>
      <c r="E170" t="s">
        <v>22</v>
      </c>
      <c r="F170" t="s">
        <v>20</v>
      </c>
      <c r="G170" t="str">
        <f>IF(AND(D170 &gt; 0, E170 = "No"), "Include", "Exclude")</f>
        <v>Exclude</v>
      </c>
      <c r="H170" t="str">
        <f>IF(D170 &gt; 1, "Include", "Exclude")</f>
        <v>Exclude</v>
      </c>
      <c r="I170" t="str">
        <f>IF(D170 &gt; 2, "Include", "Exclude")</f>
        <v>Exclude</v>
      </c>
      <c r="J170" t="str">
        <f>IF(E170 = "Yes", "Include", "Exclude")</f>
        <v>Include</v>
      </c>
      <c r="K170" t="str">
        <f>IF(OR(C170 = "CIM", C170 = "MiniCIM"), "Include", "Exclude")</f>
        <v>Include</v>
      </c>
      <c r="L170" t="str">
        <f>IF(OR(C170 = "Dual 775pro", C170 = "Dual Redline", C170 = "Dual BAG"), "Include", "Exclude")</f>
        <v>Exclude</v>
      </c>
      <c r="M170" t="str">
        <f>IF(OR(C170 = "775pro", C170 = "Redline", C170 = "BAG"), "Include", "Exclude")</f>
        <v>Exclude</v>
      </c>
      <c r="N170" t="str">
        <f>CONCATENATE("VP V2 Output Stage ", SUBSTITUTE(F170, "/", "-"))</f>
        <v>VP V2 Output Stage 3-8in Hex</v>
      </c>
      <c r="O170" t="str">
        <f>IF(C170="CIM","VP CIM Input",CONCATENATE("VP ",C170," Input"))</f>
        <v>VP MiniCIM Input</v>
      </c>
      <c r="P170" t="str">
        <f>O170</f>
        <v>VP MiniCIM Input</v>
      </c>
      <c r="Q170" t="str">
        <f>P170</f>
        <v>VP MiniCIM Input</v>
      </c>
    </row>
    <row r="171" spans="1:17" x14ac:dyDescent="0.4">
      <c r="A171" t="str">
        <f>CONCATENATE(C171, ", ", D171, " Stages,", IF(E171="Yes", " Encoder, ", " "), SUBSTITUTE(F171, "/", "-"), " Output")</f>
        <v>MiniCIM, 2 Stages, 3-8in Hex Output</v>
      </c>
      <c r="B171" t="str">
        <f>CONCATENATE(C171,"_",D171,"_",IF(E171="Yes","E_", ""),SUBSTITUTE(SUBSTITUTE(F171,"/","-")," ",""))</f>
        <v>MiniCIM_2_3-8inHex</v>
      </c>
      <c r="C171" t="s">
        <v>25</v>
      </c>
      <c r="D171">
        <v>2</v>
      </c>
      <c r="E171" t="s">
        <v>18</v>
      </c>
      <c r="F171" t="s">
        <v>20</v>
      </c>
      <c r="G171" t="str">
        <f>IF(AND(D171 &gt; 0, E171 = "No"), "Include", "Exclude")</f>
        <v>Include</v>
      </c>
      <c r="H171" t="str">
        <f>IF(D171 &gt; 1, "Include", "Exclude")</f>
        <v>Include</v>
      </c>
      <c r="I171" t="str">
        <f>IF(D171 &gt; 2, "Include", "Exclude")</f>
        <v>Exclude</v>
      </c>
      <c r="J171" t="str">
        <f>IF(E171 = "Yes", "Include", "Exclude")</f>
        <v>Exclude</v>
      </c>
      <c r="K171" t="str">
        <f>IF(OR(C171 = "CIM", C171 = "MiniCIM"), "Include", "Exclude")</f>
        <v>Include</v>
      </c>
      <c r="L171" t="str">
        <f>IF(OR(C171 = "Dual 775pro", C171 = "Dual Redline", C171 = "Dual BAG"), "Include", "Exclude")</f>
        <v>Exclude</v>
      </c>
      <c r="M171" t="str">
        <f>IF(OR(C171 = "775pro", C171 = "Redline", C171 = "BAG"), "Include", "Exclude")</f>
        <v>Exclude</v>
      </c>
      <c r="N171" t="str">
        <f>CONCATENATE("VP V2 Output Stage ", SUBSTITUTE(F171, "/", "-"))</f>
        <v>VP V2 Output Stage 3-8in Hex</v>
      </c>
      <c r="O171" t="str">
        <f>IF(C171="CIM","VP CIM Input",CONCATENATE("VP ",C171," Input"))</f>
        <v>VP MiniCIM Input</v>
      </c>
      <c r="P171" t="str">
        <f>O171</f>
        <v>VP MiniCIM Input</v>
      </c>
      <c r="Q171" t="str">
        <f>P171</f>
        <v>VP MiniCIM Input</v>
      </c>
    </row>
    <row r="172" spans="1:17" x14ac:dyDescent="0.4">
      <c r="A172" t="str">
        <f>CONCATENATE(C172, ", ", D172, " Stages,", IF(E172="Yes", " Encoder, ", " "), SUBSTITUTE(F172, "/", "-"), " Output")</f>
        <v>MiniCIM, 2 Stages, Encoder, 3-8in Hex Output</v>
      </c>
      <c r="B172" t="str">
        <f>CONCATENATE(C172,"_",D172,"_",IF(E172="Yes","E_", ""),SUBSTITUTE(SUBSTITUTE(F172,"/","-")," ",""))</f>
        <v>MiniCIM_2_E_3-8inHex</v>
      </c>
      <c r="C172" t="s">
        <v>25</v>
      </c>
      <c r="D172">
        <v>2</v>
      </c>
      <c r="E172" t="s">
        <v>22</v>
      </c>
      <c r="F172" t="s">
        <v>20</v>
      </c>
      <c r="G172" t="str">
        <f>IF(AND(D172 &gt; 0, E172 = "No"), "Include", "Exclude")</f>
        <v>Exclude</v>
      </c>
      <c r="H172" t="str">
        <f>IF(D172 &gt; 1, "Include", "Exclude")</f>
        <v>Include</v>
      </c>
      <c r="I172" t="str">
        <f>IF(D172 &gt; 2, "Include", "Exclude")</f>
        <v>Exclude</v>
      </c>
      <c r="J172" t="str">
        <f>IF(E172 = "Yes", "Include", "Exclude")</f>
        <v>Include</v>
      </c>
      <c r="K172" t="str">
        <f>IF(OR(C172 = "CIM", C172 = "MiniCIM"), "Include", "Exclude")</f>
        <v>Include</v>
      </c>
      <c r="L172" t="str">
        <f>IF(OR(C172 = "Dual 775pro", C172 = "Dual Redline", C172 = "Dual BAG"), "Include", "Exclude")</f>
        <v>Exclude</v>
      </c>
      <c r="M172" t="str">
        <f>IF(OR(C172 = "775pro", C172 = "Redline", C172 = "BAG"), "Include", "Exclude")</f>
        <v>Exclude</v>
      </c>
      <c r="N172" t="str">
        <f>CONCATENATE("VP V2 Output Stage ", SUBSTITUTE(F172, "/", "-"))</f>
        <v>VP V2 Output Stage 3-8in Hex</v>
      </c>
      <c r="O172" t="str">
        <f>IF(C172="CIM","VP CIM Input",CONCATENATE("VP ",C172," Input"))</f>
        <v>VP MiniCIM Input</v>
      </c>
      <c r="P172" t="str">
        <f>O172</f>
        <v>VP MiniCIM Input</v>
      </c>
      <c r="Q172" t="str">
        <f>P172</f>
        <v>VP MiniCIM Input</v>
      </c>
    </row>
    <row r="173" spans="1:17" x14ac:dyDescent="0.4">
      <c r="A173" t="str">
        <f>CONCATENATE(C173, ", ", D173, " Stages,", IF(E173="Yes", " Encoder, ", " "), SUBSTITUTE(F173, "/", "-"), " Output")</f>
        <v>MiniCIM, 1 Stages, CIM Output</v>
      </c>
      <c r="B173" t="str">
        <f>CONCATENATE(C173,"_",D173,"_",IF(E173="Yes","E_", ""),SUBSTITUTE(SUBSTITUTE(F173,"/","-")," ",""))</f>
        <v>MiniCIM_1_CIM</v>
      </c>
      <c r="C173" t="s">
        <v>25</v>
      </c>
      <c r="D173">
        <v>1</v>
      </c>
      <c r="E173" t="s">
        <v>18</v>
      </c>
      <c r="F173" t="s">
        <v>21</v>
      </c>
      <c r="G173" t="str">
        <f>IF(AND(D173 &gt; 0, E173 = "No"), "Include", "Exclude")</f>
        <v>Include</v>
      </c>
      <c r="H173" t="str">
        <f>IF(D173 &gt; 1, "Include", "Exclude")</f>
        <v>Exclude</v>
      </c>
      <c r="I173" t="str">
        <f>IF(D173 &gt; 2, "Include", "Exclude")</f>
        <v>Exclude</v>
      </c>
      <c r="J173" t="str">
        <f>IF(E173 = "Yes", "Include", "Exclude")</f>
        <v>Exclude</v>
      </c>
      <c r="K173" t="str">
        <f>IF(OR(C173 = "CIM", C173 = "MiniCIM"), "Include", "Exclude")</f>
        <v>Include</v>
      </c>
      <c r="L173" t="str">
        <f>IF(OR(C173 = "Dual 775pro", C173 = "Dual Redline", C173 = "Dual BAG"), "Include", "Exclude")</f>
        <v>Exclude</v>
      </c>
      <c r="M173" t="str">
        <f>IF(OR(C173 = "775pro", C173 = "Redline", C173 = "BAG"), "Include", "Exclude")</f>
        <v>Exclude</v>
      </c>
      <c r="N173" t="str">
        <f>CONCATENATE("VP V2 Output Stage ", SUBSTITUTE(F173, "/", "-"))</f>
        <v>VP V2 Output Stage CIM</v>
      </c>
      <c r="O173" t="str">
        <f>IF(C173="CIM","VP CIM Input",CONCATENATE("VP ",C173," Input"))</f>
        <v>VP MiniCIM Input</v>
      </c>
      <c r="P173" t="str">
        <f>O173</f>
        <v>VP MiniCIM Input</v>
      </c>
      <c r="Q173" t="str">
        <f>P173</f>
        <v>VP MiniCIM Input</v>
      </c>
    </row>
    <row r="174" spans="1:17" x14ac:dyDescent="0.4">
      <c r="A174" t="str">
        <f>CONCATENATE(C174, ", ", D174, " Stages,", IF(E174="Yes", " Encoder, ", " "), SUBSTITUTE(F174, "/", "-"), " Output")</f>
        <v>MiniCIM, 1 Stages, Encoder, CIM Output</v>
      </c>
      <c r="B174" t="str">
        <f>CONCATENATE(C174,"_",D174,"_",IF(E174="Yes","E_", ""),SUBSTITUTE(SUBSTITUTE(F174,"/","-")," ",""))</f>
        <v>MiniCIM_1_E_CIM</v>
      </c>
      <c r="C174" t="s">
        <v>25</v>
      </c>
      <c r="D174">
        <v>1</v>
      </c>
      <c r="E174" t="s">
        <v>22</v>
      </c>
      <c r="F174" t="s">
        <v>21</v>
      </c>
      <c r="G174" t="str">
        <f>IF(AND(D174 &gt; 0, E174 = "No"), "Include", "Exclude")</f>
        <v>Exclude</v>
      </c>
      <c r="H174" t="str">
        <f>IF(D174 &gt; 1, "Include", "Exclude")</f>
        <v>Exclude</v>
      </c>
      <c r="I174" t="str">
        <f>IF(D174 &gt; 2, "Include", "Exclude")</f>
        <v>Exclude</v>
      </c>
      <c r="J174" t="str">
        <f>IF(E174 = "Yes", "Include", "Exclude")</f>
        <v>Include</v>
      </c>
      <c r="K174" t="str">
        <f>IF(OR(C174 = "CIM", C174 = "MiniCIM"), "Include", "Exclude")</f>
        <v>Include</v>
      </c>
      <c r="L174" t="str">
        <f>IF(OR(C174 = "Dual 775pro", C174 = "Dual Redline", C174 = "Dual BAG"), "Include", "Exclude")</f>
        <v>Exclude</v>
      </c>
      <c r="M174" t="str">
        <f>IF(OR(C174 = "775pro", C174 = "Redline", C174 = "BAG"), "Include", "Exclude")</f>
        <v>Exclude</v>
      </c>
      <c r="N174" t="str">
        <f>CONCATENATE("VP V2 Output Stage ", SUBSTITUTE(F174, "/", "-"))</f>
        <v>VP V2 Output Stage CIM</v>
      </c>
      <c r="O174" t="str">
        <f>IF(C174="CIM","VP CIM Input",CONCATENATE("VP ",C174," Input"))</f>
        <v>VP MiniCIM Input</v>
      </c>
      <c r="P174" t="str">
        <f>O174</f>
        <v>VP MiniCIM Input</v>
      </c>
      <c r="Q174" t="str">
        <f>P174</f>
        <v>VP MiniCIM Input</v>
      </c>
    </row>
    <row r="175" spans="1:17" x14ac:dyDescent="0.4">
      <c r="A175" t="str">
        <f>CONCATENATE(C175, ", ", D175, " Stages,", IF(E175="Yes", " Encoder, ", " "), SUBSTITUTE(F175, "/", "-"), " Output")</f>
        <v>MiniCIM, 2 Stages, CIM Output</v>
      </c>
      <c r="B175" t="str">
        <f>CONCATENATE(C175,"_",D175,"_",IF(E175="Yes","E_", ""),SUBSTITUTE(SUBSTITUTE(F175,"/","-")," ",""))</f>
        <v>MiniCIM_2_CIM</v>
      </c>
      <c r="C175" t="s">
        <v>25</v>
      </c>
      <c r="D175">
        <v>2</v>
      </c>
      <c r="E175" t="s">
        <v>18</v>
      </c>
      <c r="F175" t="s">
        <v>21</v>
      </c>
      <c r="G175" t="str">
        <f>IF(AND(D175 &gt; 0, E175 = "No"), "Include", "Exclude")</f>
        <v>Include</v>
      </c>
      <c r="H175" t="str">
        <f>IF(D175 &gt; 1, "Include", "Exclude")</f>
        <v>Include</v>
      </c>
      <c r="I175" t="str">
        <f>IF(D175 &gt; 2, "Include", "Exclude")</f>
        <v>Exclude</v>
      </c>
      <c r="J175" t="str">
        <f>IF(E175 = "Yes", "Include", "Exclude")</f>
        <v>Exclude</v>
      </c>
      <c r="K175" t="str">
        <f>IF(OR(C175 = "CIM", C175 = "MiniCIM"), "Include", "Exclude")</f>
        <v>Include</v>
      </c>
      <c r="L175" t="str">
        <f>IF(OR(C175 = "Dual 775pro", C175 = "Dual Redline", C175 = "Dual BAG"), "Include", "Exclude")</f>
        <v>Exclude</v>
      </c>
      <c r="M175" t="str">
        <f>IF(OR(C175 = "775pro", C175 = "Redline", C175 = "BAG"), "Include", "Exclude")</f>
        <v>Exclude</v>
      </c>
      <c r="N175" t="str">
        <f>CONCATENATE("VP V2 Output Stage ", SUBSTITUTE(F175, "/", "-"))</f>
        <v>VP V2 Output Stage CIM</v>
      </c>
      <c r="O175" t="str">
        <f>IF(C175="CIM","VP CIM Input",CONCATENATE("VP ",C175," Input"))</f>
        <v>VP MiniCIM Input</v>
      </c>
      <c r="P175" t="str">
        <f>O175</f>
        <v>VP MiniCIM Input</v>
      </c>
      <c r="Q175" t="str">
        <f>P175</f>
        <v>VP MiniCIM Input</v>
      </c>
    </row>
    <row r="176" spans="1:17" x14ac:dyDescent="0.4">
      <c r="A176" t="str">
        <f>CONCATENATE(C176, ", ", D176, " Stages,", IF(E176="Yes", " Encoder, ", " "), SUBSTITUTE(F176, "/", "-"), " Output")</f>
        <v>MiniCIM, 2 Stages, Encoder, CIM Output</v>
      </c>
      <c r="B176" t="str">
        <f>CONCATENATE(C176,"_",D176,"_",IF(E176="Yes","E_", ""),SUBSTITUTE(SUBSTITUTE(F176,"/","-")," ",""))</f>
        <v>MiniCIM_2_E_CIM</v>
      </c>
      <c r="C176" t="s">
        <v>25</v>
      </c>
      <c r="D176">
        <v>2</v>
      </c>
      <c r="E176" t="s">
        <v>22</v>
      </c>
      <c r="F176" t="s">
        <v>21</v>
      </c>
      <c r="G176" t="str">
        <f>IF(AND(D176 &gt; 0, E176 = "No"), "Include", "Exclude")</f>
        <v>Exclude</v>
      </c>
      <c r="H176" t="str">
        <f>IF(D176 &gt; 1, "Include", "Exclude")</f>
        <v>Include</v>
      </c>
      <c r="I176" t="str">
        <f>IF(D176 &gt; 2, "Include", "Exclude")</f>
        <v>Exclude</v>
      </c>
      <c r="J176" t="str">
        <f>IF(E176 = "Yes", "Include", "Exclude")</f>
        <v>Include</v>
      </c>
      <c r="K176" t="str">
        <f>IF(OR(C176 = "CIM", C176 = "MiniCIM"), "Include", "Exclude")</f>
        <v>Include</v>
      </c>
      <c r="L176" t="str">
        <f>IF(OR(C176 = "Dual 775pro", C176 = "Dual Redline", C176 = "Dual BAG"), "Include", "Exclude")</f>
        <v>Exclude</v>
      </c>
      <c r="M176" t="str">
        <f>IF(OR(C176 = "775pro", C176 = "Redline", C176 = "BAG"), "Include", "Exclude")</f>
        <v>Exclude</v>
      </c>
      <c r="N176" t="str">
        <f>CONCATENATE("VP V2 Output Stage ", SUBSTITUTE(F176, "/", "-"))</f>
        <v>VP V2 Output Stage CIM</v>
      </c>
      <c r="O176" t="str">
        <f>IF(C176="CIM","VP CIM Input",CONCATENATE("VP ",C176," Input"))</f>
        <v>VP MiniCIM Input</v>
      </c>
      <c r="P176" t="str">
        <f>O176</f>
        <v>VP MiniCIM Input</v>
      </c>
      <c r="Q176" t="str">
        <f>P176</f>
        <v>VP MiniCIM Input</v>
      </c>
    </row>
    <row r="177" spans="1:17" x14ac:dyDescent="0.4">
      <c r="A177" t="str">
        <f>CONCATENATE(C177, ", ", D177, " Stages,", IF(E177="Yes", " Encoder, ", " "), SUBSTITUTE(F177, "/", "-"), " Output")</f>
        <v>Redline, 0 Stages, 1-2in Hex Output</v>
      </c>
      <c r="B177" t="str">
        <f>CONCATENATE(C177,"_",D177,"_",IF(E177="Yes","E_", ""),SUBSTITUTE(SUBSTITUTE(F177,"/","-")," ",""))</f>
        <v>Redline_0_1-2inHex</v>
      </c>
      <c r="C177" t="s">
        <v>23</v>
      </c>
      <c r="D177">
        <v>0</v>
      </c>
      <c r="E177" t="s">
        <v>18</v>
      </c>
      <c r="F177" t="s">
        <v>19</v>
      </c>
      <c r="G177" t="str">
        <f>IF(AND(D177 &gt; 0, E177 = "No"), "Include", "Exclude")</f>
        <v>Exclude</v>
      </c>
      <c r="H177" t="str">
        <f>IF(D177 &gt; 1, "Include", "Exclude")</f>
        <v>Exclude</v>
      </c>
      <c r="I177" t="str">
        <f>IF(D177 &gt; 2, "Include", "Exclude")</f>
        <v>Exclude</v>
      </c>
      <c r="J177" t="str">
        <f>IF(E177 = "Yes", "Include", "Exclude")</f>
        <v>Exclude</v>
      </c>
      <c r="K177" t="str">
        <f>IF(OR(C177 = "CIM", C177 = "MiniCIM"), "Include", "Exclude")</f>
        <v>Exclude</v>
      </c>
      <c r="L177" t="str">
        <f>IF(OR(C177 = "Dual 775pro", C177 = "Dual Redline", C177 = "Dual BAG"), "Include", "Exclude")</f>
        <v>Exclude</v>
      </c>
      <c r="M177" t="str">
        <f>IF(OR(C177 = "775pro", C177 = "Redline", C177 = "BAG"), "Include", "Exclude")</f>
        <v>Include</v>
      </c>
      <c r="N177" t="str">
        <f>CONCATENATE("VP V2 Output Stage ", SUBSTITUTE(F177, "/", "-"))</f>
        <v>VP V2 Output Stage 1-2in Hex</v>
      </c>
      <c r="O177" t="str">
        <f>IF(C177="CIM","VP CIM Input",CONCATENATE("VP ",C177," Input"))</f>
        <v>VP Redline Input</v>
      </c>
      <c r="P177" t="str">
        <f>O177</f>
        <v>VP Redline Input</v>
      </c>
      <c r="Q177" t="str">
        <f>P177</f>
        <v>VP Redline Input</v>
      </c>
    </row>
    <row r="178" spans="1:17" x14ac:dyDescent="0.4">
      <c r="A178" t="str">
        <f>CONCATENATE(C178, ", ", D178, " Stages,", IF(E178="Yes", " Encoder, ", " "), SUBSTITUTE(F178, "/", "-"), " Output")</f>
        <v>Redline, 1 Stages, 1-2in Hex Output</v>
      </c>
      <c r="B178" t="str">
        <f>CONCATENATE(C178,"_",D178,"_",IF(E178="Yes","E_", ""),SUBSTITUTE(SUBSTITUTE(F178,"/","-")," ",""))</f>
        <v>Redline_1_1-2inHex</v>
      </c>
      <c r="C178" t="s">
        <v>23</v>
      </c>
      <c r="D178">
        <v>1</v>
      </c>
      <c r="E178" t="s">
        <v>18</v>
      </c>
      <c r="F178" t="s">
        <v>19</v>
      </c>
      <c r="G178" t="str">
        <f>IF(AND(D178 &gt; 0, E178 = "No"), "Include", "Exclude")</f>
        <v>Include</v>
      </c>
      <c r="H178" t="str">
        <f>IF(D178 &gt; 1, "Include", "Exclude")</f>
        <v>Exclude</v>
      </c>
      <c r="I178" t="str">
        <f>IF(D178 &gt; 2, "Include", "Exclude")</f>
        <v>Exclude</v>
      </c>
      <c r="J178" t="str">
        <f>IF(E178 = "Yes", "Include", "Exclude")</f>
        <v>Exclude</v>
      </c>
      <c r="K178" t="str">
        <f>IF(OR(C178 = "CIM", C178 = "MiniCIM"), "Include", "Exclude")</f>
        <v>Exclude</v>
      </c>
      <c r="L178" t="str">
        <f>IF(OR(C178 = "Dual 775pro", C178 = "Dual Redline", C178 = "Dual BAG"), "Include", "Exclude")</f>
        <v>Exclude</v>
      </c>
      <c r="M178" t="str">
        <f>IF(OR(C178 = "775pro", C178 = "Redline", C178 = "BAG"), "Include", "Exclude")</f>
        <v>Include</v>
      </c>
      <c r="N178" t="str">
        <f>CONCATENATE("VP V2 Output Stage ", SUBSTITUTE(F178, "/", "-"))</f>
        <v>VP V2 Output Stage 1-2in Hex</v>
      </c>
      <c r="O178" t="str">
        <f>IF(C178="CIM","VP CIM Input",CONCATENATE("VP ",C178," Input"))</f>
        <v>VP Redline Input</v>
      </c>
      <c r="P178" t="str">
        <f>O178</f>
        <v>VP Redline Input</v>
      </c>
      <c r="Q178" t="str">
        <f>P178</f>
        <v>VP Redline Input</v>
      </c>
    </row>
    <row r="179" spans="1:17" x14ac:dyDescent="0.4">
      <c r="A179" t="str">
        <f>CONCATENATE(C179, ", ", D179, " Stages,", IF(E179="Yes", " Encoder, ", " "), SUBSTITUTE(F179, "/", "-"), " Output")</f>
        <v>Redline, 1 Stages, Encoder, 1-2in Hex Output</v>
      </c>
      <c r="B179" t="str">
        <f>CONCATENATE(C179,"_",D179,"_",IF(E179="Yes","E_", ""),SUBSTITUTE(SUBSTITUTE(F179,"/","-")," ",""))</f>
        <v>Redline_1_E_1-2inHex</v>
      </c>
      <c r="C179" t="s">
        <v>23</v>
      </c>
      <c r="D179">
        <v>1</v>
      </c>
      <c r="E179" t="s">
        <v>22</v>
      </c>
      <c r="F179" t="s">
        <v>19</v>
      </c>
      <c r="G179" t="str">
        <f>IF(AND(D179 &gt; 0, E179 = "No"), "Include", "Exclude")</f>
        <v>Exclude</v>
      </c>
      <c r="H179" t="str">
        <f>IF(D179 &gt; 1, "Include", "Exclude")</f>
        <v>Exclude</v>
      </c>
      <c r="I179" t="str">
        <f>IF(D179 &gt; 2, "Include", "Exclude")</f>
        <v>Exclude</v>
      </c>
      <c r="J179" t="str">
        <f>IF(E179 = "Yes", "Include", "Exclude")</f>
        <v>Include</v>
      </c>
      <c r="K179" t="str">
        <f>IF(OR(C179 = "CIM", C179 = "MiniCIM"), "Include", "Exclude")</f>
        <v>Exclude</v>
      </c>
      <c r="L179" t="str">
        <f>IF(OR(C179 = "Dual 775pro", C179 = "Dual Redline", C179 = "Dual BAG"), "Include", "Exclude")</f>
        <v>Exclude</v>
      </c>
      <c r="M179" t="str">
        <f>IF(OR(C179 = "775pro", C179 = "Redline", C179 = "BAG"), "Include", "Exclude")</f>
        <v>Include</v>
      </c>
      <c r="N179" t="str">
        <f>CONCATENATE("VP V2 Output Stage ", SUBSTITUTE(F179, "/", "-"))</f>
        <v>VP V2 Output Stage 1-2in Hex</v>
      </c>
      <c r="O179" t="str">
        <f>IF(C179="CIM","VP CIM Input",CONCATENATE("VP ",C179," Input"))</f>
        <v>VP Redline Input</v>
      </c>
      <c r="P179" t="str">
        <f>O179</f>
        <v>VP Redline Input</v>
      </c>
      <c r="Q179" t="str">
        <f>P179</f>
        <v>VP Redline Input</v>
      </c>
    </row>
    <row r="180" spans="1:17" x14ac:dyDescent="0.4">
      <c r="A180" t="str">
        <f>CONCATENATE(C180, ", ", D180, " Stages,", IF(E180="Yes", " Encoder, ", " "), SUBSTITUTE(F180, "/", "-"), " Output")</f>
        <v>Redline, 2 Stages, 1-2in Hex Output</v>
      </c>
      <c r="B180" t="str">
        <f>CONCATENATE(C180,"_",D180,"_",IF(E180="Yes","E_", ""),SUBSTITUTE(SUBSTITUTE(F180,"/","-")," ",""))</f>
        <v>Redline_2_1-2inHex</v>
      </c>
      <c r="C180" t="s">
        <v>23</v>
      </c>
      <c r="D180">
        <v>2</v>
      </c>
      <c r="E180" t="s">
        <v>18</v>
      </c>
      <c r="F180" t="s">
        <v>19</v>
      </c>
      <c r="G180" t="str">
        <f>IF(AND(D180 &gt; 0, E180 = "No"), "Include", "Exclude")</f>
        <v>Include</v>
      </c>
      <c r="H180" t="str">
        <f>IF(D180 &gt; 1, "Include", "Exclude")</f>
        <v>Include</v>
      </c>
      <c r="I180" t="str">
        <f>IF(D180 &gt; 2, "Include", "Exclude")</f>
        <v>Exclude</v>
      </c>
      <c r="J180" t="str">
        <f>IF(E180 = "Yes", "Include", "Exclude")</f>
        <v>Exclude</v>
      </c>
      <c r="K180" t="str">
        <f>IF(OR(C180 = "CIM", C180 = "MiniCIM"), "Include", "Exclude")</f>
        <v>Exclude</v>
      </c>
      <c r="L180" t="str">
        <f>IF(OR(C180 = "Dual 775pro", C180 = "Dual Redline", C180 = "Dual BAG"), "Include", "Exclude")</f>
        <v>Exclude</v>
      </c>
      <c r="M180" t="str">
        <f>IF(OR(C180 = "775pro", C180 = "Redline", C180 = "BAG"), "Include", "Exclude")</f>
        <v>Include</v>
      </c>
      <c r="N180" t="str">
        <f>CONCATENATE("VP V2 Output Stage ", SUBSTITUTE(F180, "/", "-"))</f>
        <v>VP V2 Output Stage 1-2in Hex</v>
      </c>
      <c r="O180" t="str">
        <f>IF(C180="CIM","VP CIM Input",CONCATENATE("VP ",C180," Input"))</f>
        <v>VP Redline Input</v>
      </c>
      <c r="P180" t="str">
        <f>O180</f>
        <v>VP Redline Input</v>
      </c>
      <c r="Q180" t="str">
        <f>P180</f>
        <v>VP Redline Input</v>
      </c>
    </row>
    <row r="181" spans="1:17" x14ac:dyDescent="0.4">
      <c r="A181" t="str">
        <f>CONCATENATE(C181, ", ", D181, " Stages,", IF(E181="Yes", " Encoder, ", " "), SUBSTITUTE(F181, "/", "-"), " Output")</f>
        <v>Redline, 2 Stages, Encoder, 1-2in Hex Output</v>
      </c>
      <c r="B181" t="str">
        <f>CONCATENATE(C181,"_",D181,"_",IF(E181="Yes","E_", ""),SUBSTITUTE(SUBSTITUTE(F181,"/","-")," ",""))</f>
        <v>Redline_2_E_1-2inHex</v>
      </c>
      <c r="C181" t="s">
        <v>23</v>
      </c>
      <c r="D181">
        <v>2</v>
      </c>
      <c r="E181" t="s">
        <v>22</v>
      </c>
      <c r="F181" t="s">
        <v>19</v>
      </c>
      <c r="G181" t="str">
        <f>IF(AND(D181 &gt; 0, E181 = "No"), "Include", "Exclude")</f>
        <v>Exclude</v>
      </c>
      <c r="H181" t="str">
        <f>IF(D181 &gt; 1, "Include", "Exclude")</f>
        <v>Include</v>
      </c>
      <c r="I181" t="str">
        <f>IF(D181 &gt; 2, "Include", "Exclude")</f>
        <v>Exclude</v>
      </c>
      <c r="J181" t="str">
        <f>IF(E181 = "Yes", "Include", "Exclude")</f>
        <v>Include</v>
      </c>
      <c r="K181" t="str">
        <f>IF(OR(C181 = "CIM", C181 = "MiniCIM"), "Include", "Exclude")</f>
        <v>Exclude</v>
      </c>
      <c r="L181" t="str">
        <f>IF(OR(C181 = "Dual 775pro", C181 = "Dual Redline", C181 = "Dual BAG"), "Include", "Exclude")</f>
        <v>Exclude</v>
      </c>
      <c r="M181" t="str">
        <f>IF(OR(C181 = "775pro", C181 = "Redline", C181 = "BAG"), "Include", "Exclude")</f>
        <v>Include</v>
      </c>
      <c r="N181" t="str">
        <f>CONCATENATE("VP V2 Output Stage ", SUBSTITUTE(F181, "/", "-"))</f>
        <v>VP V2 Output Stage 1-2in Hex</v>
      </c>
      <c r="O181" t="str">
        <f>IF(C181="CIM","VP CIM Input",CONCATENATE("VP ",C181," Input"))</f>
        <v>VP Redline Input</v>
      </c>
      <c r="P181" t="str">
        <f>O181</f>
        <v>VP Redline Input</v>
      </c>
      <c r="Q181" t="str">
        <f>P181</f>
        <v>VP Redline Input</v>
      </c>
    </row>
    <row r="182" spans="1:17" x14ac:dyDescent="0.4">
      <c r="A182" t="str">
        <f>CONCATENATE(C182, ", ", D182, " Stages,", IF(E182="Yes", " Encoder, ", " "), SUBSTITUTE(F182, "/", "-"), " Output")</f>
        <v>Redline, 3 Stages, 1-2in Hex Output</v>
      </c>
      <c r="B182" t="str">
        <f>CONCATENATE(C182,"_",D182,"_",IF(E182="Yes","E_", ""),SUBSTITUTE(SUBSTITUTE(F182,"/","-")," ",""))</f>
        <v>Redline_3_1-2inHex</v>
      </c>
      <c r="C182" t="s">
        <v>23</v>
      </c>
      <c r="D182">
        <v>3</v>
      </c>
      <c r="E182" t="s">
        <v>18</v>
      </c>
      <c r="F182" t="s">
        <v>19</v>
      </c>
      <c r="G182" t="str">
        <f>IF(AND(D182 &gt; 0, E182 = "No"), "Include", "Exclude")</f>
        <v>Include</v>
      </c>
      <c r="H182" t="str">
        <f>IF(D182 &gt; 1, "Include", "Exclude")</f>
        <v>Include</v>
      </c>
      <c r="I182" t="str">
        <f>IF(D182 &gt; 2, "Include", "Exclude")</f>
        <v>Include</v>
      </c>
      <c r="J182" t="str">
        <f>IF(E182 = "Yes", "Include", "Exclude")</f>
        <v>Exclude</v>
      </c>
      <c r="K182" t="str">
        <f>IF(OR(C182 = "CIM", C182 = "MiniCIM"), "Include", "Exclude")</f>
        <v>Exclude</v>
      </c>
      <c r="L182" t="str">
        <f>IF(OR(C182 = "Dual 775pro", C182 = "Dual Redline", C182 = "Dual BAG"), "Include", "Exclude")</f>
        <v>Exclude</v>
      </c>
      <c r="M182" t="str">
        <f>IF(OR(C182 = "775pro", C182 = "Redline", C182 = "BAG"), "Include", "Exclude")</f>
        <v>Include</v>
      </c>
      <c r="N182" t="str">
        <f>CONCATENATE("VP V2 Output Stage ", SUBSTITUTE(F182, "/", "-"))</f>
        <v>VP V2 Output Stage 1-2in Hex</v>
      </c>
      <c r="O182" t="str">
        <f>IF(C182="CIM","VP CIM Input",CONCATENATE("VP ",C182," Input"))</f>
        <v>VP Redline Input</v>
      </c>
      <c r="P182" t="str">
        <f>O182</f>
        <v>VP Redline Input</v>
      </c>
      <c r="Q182" t="str">
        <f>P182</f>
        <v>VP Redline Input</v>
      </c>
    </row>
    <row r="183" spans="1:17" x14ac:dyDescent="0.4">
      <c r="A183" t="str">
        <f>CONCATENATE(C183, ", ", D183, " Stages,", IF(E183="Yes", " Encoder, ", " "), SUBSTITUTE(F183, "/", "-"), " Output")</f>
        <v>Redline, 3 Stages, Encoder, 1-2in Hex Output</v>
      </c>
      <c r="B183" t="str">
        <f>CONCATENATE(C183,"_",D183,"_",IF(E183="Yes","E_", ""),SUBSTITUTE(SUBSTITUTE(F183,"/","-")," ",""))</f>
        <v>Redline_3_E_1-2inHex</v>
      </c>
      <c r="C183" t="s">
        <v>23</v>
      </c>
      <c r="D183">
        <v>3</v>
      </c>
      <c r="E183" t="s">
        <v>22</v>
      </c>
      <c r="F183" t="s">
        <v>19</v>
      </c>
      <c r="G183" t="str">
        <f>IF(AND(D183 &gt; 0, E183 = "No"), "Include", "Exclude")</f>
        <v>Exclude</v>
      </c>
      <c r="H183" t="str">
        <f>IF(D183 &gt; 1, "Include", "Exclude")</f>
        <v>Include</v>
      </c>
      <c r="I183" t="str">
        <f>IF(D183 &gt; 2, "Include", "Exclude")</f>
        <v>Include</v>
      </c>
      <c r="J183" t="str">
        <f>IF(E183 = "Yes", "Include", "Exclude")</f>
        <v>Include</v>
      </c>
      <c r="K183" t="str">
        <f>IF(OR(C183 = "CIM", C183 = "MiniCIM"), "Include", "Exclude")</f>
        <v>Exclude</v>
      </c>
      <c r="L183" t="str">
        <f>IF(OR(C183 = "Dual 775pro", C183 = "Dual Redline", C183 = "Dual BAG"), "Include", "Exclude")</f>
        <v>Exclude</v>
      </c>
      <c r="M183" t="str">
        <f>IF(OR(C183 = "775pro", C183 = "Redline", C183 = "BAG"), "Include", "Exclude")</f>
        <v>Include</v>
      </c>
      <c r="N183" t="str">
        <f>CONCATENATE("VP V2 Output Stage ", SUBSTITUTE(F183, "/", "-"))</f>
        <v>VP V2 Output Stage 1-2in Hex</v>
      </c>
      <c r="O183" t="str">
        <f>IF(C183="CIM","VP CIM Input",CONCATENATE("VP ",C183," Input"))</f>
        <v>VP Redline Input</v>
      </c>
      <c r="P183" t="str">
        <f>O183</f>
        <v>VP Redline Input</v>
      </c>
      <c r="Q183" t="str">
        <f>P183</f>
        <v>VP Redline Input</v>
      </c>
    </row>
    <row r="184" spans="1:17" x14ac:dyDescent="0.4">
      <c r="A184" t="str">
        <f>CONCATENATE(C184, ", ", D184, " Stages,", IF(E184="Yes", " Encoder, ", " "), SUBSTITUTE(F184, "/", "-"), " Output")</f>
        <v>Redline, 0 Stages, Round Output</v>
      </c>
      <c r="B184" t="str">
        <f>CONCATENATE(C184,"_",D184,"_",IF(E184="Yes","E_", ""),SUBSTITUTE(SUBSTITUTE(F184,"/","-")," ",""))</f>
        <v>Redline_0_Round</v>
      </c>
      <c r="C184" t="s">
        <v>23</v>
      </c>
      <c r="D184">
        <v>0</v>
      </c>
      <c r="E184" t="s">
        <v>18</v>
      </c>
      <c r="F184" t="s">
        <v>29</v>
      </c>
      <c r="G184" t="str">
        <f>IF(AND(D184 &gt; 0, E184 = "No"), "Include", "Exclude")</f>
        <v>Exclude</v>
      </c>
      <c r="H184" t="str">
        <f>IF(D184 &gt; 1, "Include", "Exclude")</f>
        <v>Exclude</v>
      </c>
      <c r="I184" t="str">
        <f>IF(D184 &gt; 2, "Include", "Exclude")</f>
        <v>Exclude</v>
      </c>
      <c r="J184" t="str">
        <f>IF(E184 = "Yes", "Include", "Exclude")</f>
        <v>Exclude</v>
      </c>
      <c r="K184" t="str">
        <f>IF(OR(C184 = "CIM", C184 = "MiniCIM"), "Include", "Exclude")</f>
        <v>Exclude</v>
      </c>
      <c r="L184" t="str">
        <f>IF(OR(C184 = "Dual 775pro", C184 = "Dual Redline", C184 = "Dual BAG"), "Include", "Exclude")</f>
        <v>Exclude</v>
      </c>
      <c r="M184" t="str">
        <f>IF(OR(C184 = "775pro", C184 = "Redline", C184 = "BAG"), "Include", "Exclude")</f>
        <v>Include</v>
      </c>
      <c r="N184" t="str">
        <f>CONCATENATE("VP V2 Output Stage ", SUBSTITUTE(F184, "/", "-"))</f>
        <v>VP V2 Output Stage Round</v>
      </c>
      <c r="O184" t="str">
        <f>IF(C184="CIM","VP CIM Input",CONCATENATE("VP ",C184," Input"))</f>
        <v>VP Redline Input</v>
      </c>
      <c r="P184" t="str">
        <f>O184</f>
        <v>VP Redline Input</v>
      </c>
      <c r="Q184" t="str">
        <f>P184</f>
        <v>VP Redline Input</v>
      </c>
    </row>
    <row r="185" spans="1:17" x14ac:dyDescent="0.4">
      <c r="A185" t="str">
        <f>CONCATENATE(C185, ", ", D185, " Stages,", IF(E185="Yes", " Encoder, ", " "), SUBSTITUTE(F185, "/", "-"), " Output")</f>
        <v>Redline, 1 Stages, Round Output</v>
      </c>
      <c r="B185" t="str">
        <f>CONCATENATE(C185,"_",D185,"_",IF(E185="Yes","E_", ""),SUBSTITUTE(SUBSTITUTE(F185,"/","-")," ",""))</f>
        <v>Redline_1_Round</v>
      </c>
      <c r="C185" t="s">
        <v>23</v>
      </c>
      <c r="D185">
        <v>1</v>
      </c>
      <c r="E185" t="s">
        <v>18</v>
      </c>
      <c r="F185" t="s">
        <v>29</v>
      </c>
      <c r="G185" t="str">
        <f>IF(AND(D185 &gt; 0, E185 = "No"), "Include", "Exclude")</f>
        <v>Include</v>
      </c>
      <c r="H185" t="str">
        <f>IF(D185 &gt; 1, "Include", "Exclude")</f>
        <v>Exclude</v>
      </c>
      <c r="I185" t="str">
        <f>IF(D185 &gt; 2, "Include", "Exclude")</f>
        <v>Exclude</v>
      </c>
      <c r="J185" t="str">
        <f>IF(E185 = "Yes", "Include", "Exclude")</f>
        <v>Exclude</v>
      </c>
      <c r="K185" t="str">
        <f>IF(OR(C185 = "CIM", C185 = "MiniCIM"), "Include", "Exclude")</f>
        <v>Exclude</v>
      </c>
      <c r="L185" t="str">
        <f>IF(OR(C185 = "Dual 775pro", C185 = "Dual Redline", C185 = "Dual BAG"), "Include", "Exclude")</f>
        <v>Exclude</v>
      </c>
      <c r="M185" t="str">
        <f>IF(OR(C185 = "775pro", C185 = "Redline", C185 = "BAG"), "Include", "Exclude")</f>
        <v>Include</v>
      </c>
      <c r="N185" t="str">
        <f>CONCATENATE("VP V2 Output Stage ", SUBSTITUTE(F185, "/", "-"))</f>
        <v>VP V2 Output Stage Round</v>
      </c>
      <c r="O185" t="str">
        <f>IF(C185="CIM","VP CIM Input",CONCATENATE("VP ",C185," Input"))</f>
        <v>VP Redline Input</v>
      </c>
      <c r="P185" t="str">
        <f>O185</f>
        <v>VP Redline Input</v>
      </c>
      <c r="Q185" t="str">
        <f>P185</f>
        <v>VP Redline Input</v>
      </c>
    </row>
    <row r="186" spans="1:17" x14ac:dyDescent="0.4">
      <c r="A186" t="str">
        <f>CONCATENATE(C186, ", ", D186, " Stages,", IF(E186="Yes", " Encoder, ", " "), SUBSTITUTE(F186, "/", "-"), " Output")</f>
        <v>Redline, 1 Stages, Encoder, Round Output</v>
      </c>
      <c r="B186" t="str">
        <f>CONCATENATE(C186,"_",D186,"_",IF(E186="Yes","E_", ""),SUBSTITUTE(SUBSTITUTE(F186,"/","-")," ",""))</f>
        <v>Redline_1_E_Round</v>
      </c>
      <c r="C186" t="s">
        <v>23</v>
      </c>
      <c r="D186">
        <v>1</v>
      </c>
      <c r="E186" t="s">
        <v>22</v>
      </c>
      <c r="F186" t="s">
        <v>29</v>
      </c>
      <c r="G186" t="str">
        <f>IF(AND(D186 &gt; 0, E186 = "No"), "Include", "Exclude")</f>
        <v>Exclude</v>
      </c>
      <c r="H186" t="str">
        <f>IF(D186 &gt; 1, "Include", "Exclude")</f>
        <v>Exclude</v>
      </c>
      <c r="I186" t="str">
        <f>IF(D186 &gt; 2, "Include", "Exclude")</f>
        <v>Exclude</v>
      </c>
      <c r="J186" t="str">
        <f>IF(E186 = "Yes", "Include", "Exclude")</f>
        <v>Include</v>
      </c>
      <c r="K186" t="str">
        <f>IF(OR(C186 = "CIM", C186 = "MiniCIM"), "Include", "Exclude")</f>
        <v>Exclude</v>
      </c>
      <c r="L186" t="str">
        <f>IF(OR(C186 = "Dual 775pro", C186 = "Dual Redline", C186 = "Dual BAG"), "Include", "Exclude")</f>
        <v>Exclude</v>
      </c>
      <c r="M186" t="str">
        <f>IF(OR(C186 = "775pro", C186 = "Redline", C186 = "BAG"), "Include", "Exclude")</f>
        <v>Include</v>
      </c>
      <c r="N186" t="str">
        <f>CONCATENATE("VP V2 Output Stage ", SUBSTITUTE(F186, "/", "-"))</f>
        <v>VP V2 Output Stage Round</v>
      </c>
      <c r="O186" t="str">
        <f>IF(C186="CIM","VP CIM Input",CONCATENATE("VP ",C186," Input"))</f>
        <v>VP Redline Input</v>
      </c>
      <c r="P186" t="str">
        <f>O186</f>
        <v>VP Redline Input</v>
      </c>
      <c r="Q186" t="str">
        <f>P186</f>
        <v>VP Redline Input</v>
      </c>
    </row>
    <row r="187" spans="1:17" x14ac:dyDescent="0.4">
      <c r="A187" t="str">
        <f>CONCATENATE(C187, ", ", D187, " Stages,", IF(E187="Yes", " Encoder, ", " "), SUBSTITUTE(F187, "/", "-"), " Output")</f>
        <v>Redline, 2 Stages, Round Output</v>
      </c>
      <c r="B187" t="str">
        <f>CONCATENATE(C187,"_",D187,"_",IF(E187="Yes","E_", ""),SUBSTITUTE(SUBSTITUTE(F187,"/","-")," ",""))</f>
        <v>Redline_2_Round</v>
      </c>
      <c r="C187" t="s">
        <v>23</v>
      </c>
      <c r="D187">
        <v>2</v>
      </c>
      <c r="E187" t="s">
        <v>18</v>
      </c>
      <c r="F187" t="s">
        <v>29</v>
      </c>
      <c r="G187" t="str">
        <f>IF(AND(D187 &gt; 0, E187 = "No"), "Include", "Exclude")</f>
        <v>Include</v>
      </c>
      <c r="H187" t="str">
        <f>IF(D187 &gt; 1, "Include", "Exclude")</f>
        <v>Include</v>
      </c>
      <c r="I187" t="str">
        <f>IF(D187 &gt; 2, "Include", "Exclude")</f>
        <v>Exclude</v>
      </c>
      <c r="J187" t="str">
        <f>IF(E187 = "Yes", "Include", "Exclude")</f>
        <v>Exclude</v>
      </c>
      <c r="K187" t="str">
        <f>IF(OR(C187 = "CIM", C187 = "MiniCIM"), "Include", "Exclude")</f>
        <v>Exclude</v>
      </c>
      <c r="L187" t="str">
        <f>IF(OR(C187 = "Dual 775pro", C187 = "Dual Redline", C187 = "Dual BAG"), "Include", "Exclude")</f>
        <v>Exclude</v>
      </c>
      <c r="M187" t="str">
        <f>IF(OR(C187 = "775pro", C187 = "Redline", C187 = "BAG"), "Include", "Exclude")</f>
        <v>Include</v>
      </c>
      <c r="N187" t="str">
        <f>CONCATENATE("VP V2 Output Stage ", SUBSTITUTE(F187, "/", "-"))</f>
        <v>VP V2 Output Stage Round</v>
      </c>
      <c r="O187" t="str">
        <f>IF(C187="CIM","VP CIM Input",CONCATENATE("VP ",C187," Input"))</f>
        <v>VP Redline Input</v>
      </c>
      <c r="P187" t="str">
        <f>O187</f>
        <v>VP Redline Input</v>
      </c>
      <c r="Q187" t="str">
        <f>P187</f>
        <v>VP Redline Input</v>
      </c>
    </row>
    <row r="188" spans="1:17" x14ac:dyDescent="0.4">
      <c r="A188" t="str">
        <f>CONCATENATE(C188, ", ", D188, " Stages,", IF(E188="Yes", " Encoder, ", " "), SUBSTITUTE(F188, "/", "-"), " Output")</f>
        <v>Redline, 2 Stages, Encoder, Round Output</v>
      </c>
      <c r="B188" t="str">
        <f>CONCATENATE(C188,"_",D188,"_",IF(E188="Yes","E_", ""),SUBSTITUTE(SUBSTITUTE(F188,"/","-")," ",""))</f>
        <v>Redline_2_E_Round</v>
      </c>
      <c r="C188" t="s">
        <v>23</v>
      </c>
      <c r="D188">
        <v>2</v>
      </c>
      <c r="E188" t="s">
        <v>22</v>
      </c>
      <c r="F188" t="s">
        <v>29</v>
      </c>
      <c r="G188" t="str">
        <f>IF(AND(D188 &gt; 0, E188 = "No"), "Include", "Exclude")</f>
        <v>Exclude</v>
      </c>
      <c r="H188" t="str">
        <f>IF(D188 &gt; 1, "Include", "Exclude")</f>
        <v>Include</v>
      </c>
      <c r="I188" t="str">
        <f>IF(D188 &gt; 2, "Include", "Exclude")</f>
        <v>Exclude</v>
      </c>
      <c r="J188" t="str">
        <f>IF(E188 = "Yes", "Include", "Exclude")</f>
        <v>Include</v>
      </c>
      <c r="K188" t="str">
        <f>IF(OR(C188 = "CIM", C188 = "MiniCIM"), "Include", "Exclude")</f>
        <v>Exclude</v>
      </c>
      <c r="L188" t="str">
        <f>IF(OR(C188 = "Dual 775pro", C188 = "Dual Redline", C188 = "Dual BAG"), "Include", "Exclude")</f>
        <v>Exclude</v>
      </c>
      <c r="M188" t="str">
        <f>IF(OR(C188 = "775pro", C188 = "Redline", C188 = "BAG"), "Include", "Exclude")</f>
        <v>Include</v>
      </c>
      <c r="N188" t="str">
        <f>CONCATENATE("VP V2 Output Stage ", SUBSTITUTE(F188, "/", "-"))</f>
        <v>VP V2 Output Stage Round</v>
      </c>
      <c r="O188" t="str">
        <f>IF(C188="CIM","VP CIM Input",CONCATENATE("VP ",C188," Input"))</f>
        <v>VP Redline Input</v>
      </c>
      <c r="P188" t="str">
        <f>O188</f>
        <v>VP Redline Input</v>
      </c>
      <c r="Q188" t="str">
        <f>P188</f>
        <v>VP Redline Input</v>
      </c>
    </row>
    <row r="189" spans="1:17" x14ac:dyDescent="0.4">
      <c r="A189" t="str">
        <f>CONCATENATE(C189, ", ", D189, " Stages,", IF(E189="Yes", " Encoder, ", " "), SUBSTITUTE(F189, "/", "-"), " Output")</f>
        <v>Redline, 3 Stages, Round Output</v>
      </c>
      <c r="B189" t="str">
        <f>CONCATENATE(C189,"_",D189,"_",IF(E189="Yes","E_", ""),SUBSTITUTE(SUBSTITUTE(F189,"/","-")," ",""))</f>
        <v>Redline_3_Round</v>
      </c>
      <c r="C189" t="s">
        <v>23</v>
      </c>
      <c r="D189">
        <v>3</v>
      </c>
      <c r="E189" t="s">
        <v>18</v>
      </c>
      <c r="F189" t="s">
        <v>29</v>
      </c>
      <c r="G189" t="str">
        <f>IF(AND(D189 &gt; 0, E189 = "No"), "Include", "Exclude")</f>
        <v>Include</v>
      </c>
      <c r="H189" t="str">
        <f>IF(D189 &gt; 1, "Include", "Exclude")</f>
        <v>Include</v>
      </c>
      <c r="I189" t="str">
        <f>IF(D189 &gt; 2, "Include", "Exclude")</f>
        <v>Include</v>
      </c>
      <c r="J189" t="str">
        <f>IF(E189 = "Yes", "Include", "Exclude")</f>
        <v>Exclude</v>
      </c>
      <c r="K189" t="str">
        <f>IF(OR(C189 = "CIM", C189 = "MiniCIM"), "Include", "Exclude")</f>
        <v>Exclude</v>
      </c>
      <c r="L189" t="str">
        <f>IF(OR(C189 = "Dual 775pro", C189 = "Dual Redline", C189 = "Dual BAG"), "Include", "Exclude")</f>
        <v>Exclude</v>
      </c>
      <c r="M189" t="str">
        <f>IF(OR(C189 = "775pro", C189 = "Redline", C189 = "BAG"), "Include", "Exclude")</f>
        <v>Include</v>
      </c>
      <c r="N189" t="str">
        <f>CONCATENATE("VP V2 Output Stage ", SUBSTITUTE(F189, "/", "-"))</f>
        <v>VP V2 Output Stage Round</v>
      </c>
      <c r="O189" t="str">
        <f>IF(C189="CIM","VP CIM Input",CONCATENATE("VP ",C189," Input"))</f>
        <v>VP Redline Input</v>
      </c>
      <c r="P189" t="str">
        <f>O189</f>
        <v>VP Redline Input</v>
      </c>
      <c r="Q189" t="str">
        <f>P189</f>
        <v>VP Redline Input</v>
      </c>
    </row>
    <row r="190" spans="1:17" x14ac:dyDescent="0.4">
      <c r="A190" t="str">
        <f>CONCATENATE(C190, ", ", D190, " Stages,", IF(E190="Yes", " Encoder, ", " "), SUBSTITUTE(F190, "/", "-"), " Output")</f>
        <v>Redline, 3 Stages, Encoder, Round Output</v>
      </c>
      <c r="B190" t="str">
        <f>CONCATENATE(C190,"_",D190,"_",IF(E190="Yes","E_", ""),SUBSTITUTE(SUBSTITUTE(F190,"/","-")," ",""))</f>
        <v>Redline_3_E_Round</v>
      </c>
      <c r="C190" t="s">
        <v>23</v>
      </c>
      <c r="D190">
        <v>3</v>
      </c>
      <c r="E190" t="s">
        <v>22</v>
      </c>
      <c r="F190" t="s">
        <v>29</v>
      </c>
      <c r="G190" t="str">
        <f>IF(AND(D190 &gt; 0, E190 = "No"), "Include", "Exclude")</f>
        <v>Exclude</v>
      </c>
      <c r="H190" t="str">
        <f>IF(D190 &gt; 1, "Include", "Exclude")</f>
        <v>Include</v>
      </c>
      <c r="I190" t="str">
        <f>IF(D190 &gt; 2, "Include", "Exclude")</f>
        <v>Include</v>
      </c>
      <c r="J190" t="str">
        <f>IF(E190 = "Yes", "Include", "Exclude")</f>
        <v>Include</v>
      </c>
      <c r="K190" t="str">
        <f>IF(OR(C190 = "CIM", C190 = "MiniCIM"), "Include", "Exclude")</f>
        <v>Exclude</v>
      </c>
      <c r="L190" t="str">
        <f>IF(OR(C190 = "Dual 775pro", C190 = "Dual Redline", C190 = "Dual BAG"), "Include", "Exclude")</f>
        <v>Exclude</v>
      </c>
      <c r="M190" t="str">
        <f>IF(OR(C190 = "775pro", C190 = "Redline", C190 = "BAG"), "Include", "Exclude")</f>
        <v>Include</v>
      </c>
      <c r="N190" t="str">
        <f>CONCATENATE("VP V2 Output Stage ", SUBSTITUTE(F190, "/", "-"))</f>
        <v>VP V2 Output Stage Round</v>
      </c>
      <c r="O190" t="str">
        <f>IF(C190="CIM","VP CIM Input",CONCATENATE("VP ",C190," Input"))</f>
        <v>VP Redline Input</v>
      </c>
      <c r="P190" t="str">
        <f>O190</f>
        <v>VP Redline Input</v>
      </c>
      <c r="Q190" t="str">
        <f>P190</f>
        <v>VP Redline Input</v>
      </c>
    </row>
    <row r="191" spans="1:17" x14ac:dyDescent="0.4">
      <c r="A191" t="str">
        <f>CONCATENATE(C191, ", ", D191, " Stages,", IF(E191="Yes", " Encoder, ", " "), SUBSTITUTE(F191, "/", "-"), " Output")</f>
        <v>Redline, 0 Stages, 3-8in Hex Output</v>
      </c>
      <c r="B191" t="str">
        <f>CONCATENATE(C191,"_",D191,"_",IF(E191="Yes","E_", ""),SUBSTITUTE(SUBSTITUTE(F191,"/","-")," ",""))</f>
        <v>Redline_0_3-8inHex</v>
      </c>
      <c r="C191" t="s">
        <v>23</v>
      </c>
      <c r="D191">
        <v>0</v>
      </c>
      <c r="E191" t="s">
        <v>18</v>
      </c>
      <c r="F191" t="s">
        <v>20</v>
      </c>
      <c r="G191" t="str">
        <f>IF(AND(D191 &gt; 0, E191 = "No"), "Include", "Exclude")</f>
        <v>Exclude</v>
      </c>
      <c r="H191" t="str">
        <f>IF(D191 &gt; 1, "Include", "Exclude")</f>
        <v>Exclude</v>
      </c>
      <c r="I191" t="str">
        <f>IF(D191 &gt; 2, "Include", "Exclude")</f>
        <v>Exclude</v>
      </c>
      <c r="J191" t="str">
        <f>IF(E191 = "Yes", "Include", "Exclude")</f>
        <v>Exclude</v>
      </c>
      <c r="K191" t="str">
        <f>IF(OR(C191 = "CIM", C191 = "MiniCIM"), "Include", "Exclude")</f>
        <v>Exclude</v>
      </c>
      <c r="L191" t="str">
        <f>IF(OR(C191 = "Dual 775pro", C191 = "Dual Redline", C191 = "Dual BAG"), "Include", "Exclude")</f>
        <v>Exclude</v>
      </c>
      <c r="M191" t="str">
        <f>IF(OR(C191 = "775pro", C191 = "Redline", C191 = "BAG"), "Include", "Exclude")</f>
        <v>Include</v>
      </c>
      <c r="N191" t="str">
        <f>CONCATENATE("VP V2 Output Stage ", SUBSTITUTE(F191, "/", "-"))</f>
        <v>VP V2 Output Stage 3-8in Hex</v>
      </c>
      <c r="O191" t="str">
        <f>IF(C191="CIM","VP CIM Input",CONCATENATE("VP ",C191," Input"))</f>
        <v>VP Redline Input</v>
      </c>
      <c r="P191" t="str">
        <f>O191</f>
        <v>VP Redline Input</v>
      </c>
      <c r="Q191" t="str">
        <f>P191</f>
        <v>VP Redline Input</v>
      </c>
    </row>
    <row r="192" spans="1:17" x14ac:dyDescent="0.4">
      <c r="A192" t="str">
        <f>CONCATENATE(C192, ", ", D192, " Stages,", IF(E192="Yes", " Encoder, ", " "), SUBSTITUTE(F192, "/", "-"), " Output")</f>
        <v>Redline, 1 Stages, 3-8in Hex Output</v>
      </c>
      <c r="B192" t="str">
        <f>CONCATENATE(C192,"_",D192,"_",IF(E192="Yes","E_", ""),SUBSTITUTE(SUBSTITUTE(F192,"/","-")," ",""))</f>
        <v>Redline_1_3-8inHex</v>
      </c>
      <c r="C192" t="s">
        <v>23</v>
      </c>
      <c r="D192">
        <v>1</v>
      </c>
      <c r="E192" t="s">
        <v>18</v>
      </c>
      <c r="F192" t="s">
        <v>20</v>
      </c>
      <c r="G192" t="str">
        <f>IF(AND(D192 &gt; 0, E192 = "No"), "Include", "Exclude")</f>
        <v>Include</v>
      </c>
      <c r="H192" t="str">
        <f>IF(D192 &gt; 1, "Include", "Exclude")</f>
        <v>Exclude</v>
      </c>
      <c r="I192" t="str">
        <f>IF(D192 &gt; 2, "Include", "Exclude")</f>
        <v>Exclude</v>
      </c>
      <c r="J192" t="str">
        <f>IF(E192 = "Yes", "Include", "Exclude")</f>
        <v>Exclude</v>
      </c>
      <c r="K192" t="str">
        <f>IF(OR(C192 = "CIM", C192 = "MiniCIM"), "Include", "Exclude")</f>
        <v>Exclude</v>
      </c>
      <c r="L192" t="str">
        <f>IF(OR(C192 = "Dual 775pro", C192 = "Dual Redline", C192 = "Dual BAG"), "Include", "Exclude")</f>
        <v>Exclude</v>
      </c>
      <c r="M192" t="str">
        <f>IF(OR(C192 = "775pro", C192 = "Redline", C192 = "BAG"), "Include", "Exclude")</f>
        <v>Include</v>
      </c>
      <c r="N192" t="str">
        <f>CONCATENATE("VP V2 Output Stage ", SUBSTITUTE(F192, "/", "-"))</f>
        <v>VP V2 Output Stage 3-8in Hex</v>
      </c>
      <c r="O192" t="str">
        <f>IF(C192="CIM","VP CIM Input",CONCATENATE("VP ",C192," Input"))</f>
        <v>VP Redline Input</v>
      </c>
      <c r="P192" t="str">
        <f>O192</f>
        <v>VP Redline Input</v>
      </c>
      <c r="Q192" t="str">
        <f>P192</f>
        <v>VP Redline Input</v>
      </c>
    </row>
    <row r="193" spans="1:17" x14ac:dyDescent="0.4">
      <c r="A193" t="str">
        <f>CONCATENATE(C193, ", ", D193, " Stages,", IF(E193="Yes", " Encoder, ", " "), SUBSTITUTE(F193, "/", "-"), " Output")</f>
        <v>Redline, 1 Stages, Encoder, 3-8in Hex Output</v>
      </c>
      <c r="B193" t="str">
        <f>CONCATENATE(C193,"_",D193,"_",IF(E193="Yes","E_", ""),SUBSTITUTE(SUBSTITUTE(F193,"/","-")," ",""))</f>
        <v>Redline_1_E_3-8inHex</v>
      </c>
      <c r="C193" t="s">
        <v>23</v>
      </c>
      <c r="D193">
        <v>1</v>
      </c>
      <c r="E193" t="s">
        <v>22</v>
      </c>
      <c r="F193" t="s">
        <v>20</v>
      </c>
      <c r="G193" t="str">
        <f>IF(AND(D193 &gt; 0, E193 = "No"), "Include", "Exclude")</f>
        <v>Exclude</v>
      </c>
      <c r="H193" t="str">
        <f>IF(D193 &gt; 1, "Include", "Exclude")</f>
        <v>Exclude</v>
      </c>
      <c r="I193" t="str">
        <f>IF(D193 &gt; 2, "Include", "Exclude")</f>
        <v>Exclude</v>
      </c>
      <c r="J193" t="str">
        <f>IF(E193 = "Yes", "Include", "Exclude")</f>
        <v>Include</v>
      </c>
      <c r="K193" t="str">
        <f>IF(OR(C193 = "CIM", C193 = "MiniCIM"), "Include", "Exclude")</f>
        <v>Exclude</v>
      </c>
      <c r="L193" t="str">
        <f>IF(OR(C193 = "Dual 775pro", C193 = "Dual Redline", C193 = "Dual BAG"), "Include", "Exclude")</f>
        <v>Exclude</v>
      </c>
      <c r="M193" t="str">
        <f>IF(OR(C193 = "775pro", C193 = "Redline", C193 = "BAG"), "Include", "Exclude")</f>
        <v>Include</v>
      </c>
      <c r="N193" t="str">
        <f>CONCATENATE("VP V2 Output Stage ", SUBSTITUTE(F193, "/", "-"))</f>
        <v>VP V2 Output Stage 3-8in Hex</v>
      </c>
      <c r="O193" t="str">
        <f>IF(C193="CIM","VP CIM Input",CONCATENATE("VP ",C193," Input"))</f>
        <v>VP Redline Input</v>
      </c>
      <c r="P193" t="str">
        <f>O193</f>
        <v>VP Redline Input</v>
      </c>
      <c r="Q193" t="str">
        <f>P193</f>
        <v>VP Redline Input</v>
      </c>
    </row>
    <row r="194" spans="1:17" x14ac:dyDescent="0.4">
      <c r="A194" t="str">
        <f>CONCATENATE(C194, ", ", D194, " Stages,", IF(E194="Yes", " Encoder, ", " "), SUBSTITUTE(F194, "/", "-"), " Output")</f>
        <v>Redline, 2 Stages, 3-8in Hex Output</v>
      </c>
      <c r="B194" t="str">
        <f>CONCATENATE(C194,"_",D194,"_",IF(E194="Yes","E_", ""),SUBSTITUTE(SUBSTITUTE(F194,"/","-")," ",""))</f>
        <v>Redline_2_3-8inHex</v>
      </c>
      <c r="C194" t="s">
        <v>23</v>
      </c>
      <c r="D194">
        <v>2</v>
      </c>
      <c r="E194" t="s">
        <v>18</v>
      </c>
      <c r="F194" t="s">
        <v>20</v>
      </c>
      <c r="G194" t="str">
        <f>IF(AND(D194 &gt; 0, E194 = "No"), "Include", "Exclude")</f>
        <v>Include</v>
      </c>
      <c r="H194" t="str">
        <f>IF(D194 &gt; 1, "Include", "Exclude")</f>
        <v>Include</v>
      </c>
      <c r="I194" t="str">
        <f>IF(D194 &gt; 2, "Include", "Exclude")</f>
        <v>Exclude</v>
      </c>
      <c r="J194" t="str">
        <f>IF(E194 = "Yes", "Include", "Exclude")</f>
        <v>Exclude</v>
      </c>
      <c r="K194" t="str">
        <f>IF(OR(C194 = "CIM", C194 = "MiniCIM"), "Include", "Exclude")</f>
        <v>Exclude</v>
      </c>
      <c r="L194" t="str">
        <f>IF(OR(C194 = "Dual 775pro", C194 = "Dual Redline", C194 = "Dual BAG"), "Include", "Exclude")</f>
        <v>Exclude</v>
      </c>
      <c r="M194" t="str">
        <f>IF(OR(C194 = "775pro", C194 = "Redline", C194 = "BAG"), "Include", "Exclude")</f>
        <v>Include</v>
      </c>
      <c r="N194" t="str">
        <f>CONCATENATE("VP V2 Output Stage ", SUBSTITUTE(F194, "/", "-"))</f>
        <v>VP V2 Output Stage 3-8in Hex</v>
      </c>
      <c r="O194" t="str">
        <f>IF(C194="CIM","VP CIM Input",CONCATENATE("VP ",C194," Input"))</f>
        <v>VP Redline Input</v>
      </c>
      <c r="P194" t="str">
        <f>O194</f>
        <v>VP Redline Input</v>
      </c>
      <c r="Q194" t="str">
        <f>P194</f>
        <v>VP Redline Input</v>
      </c>
    </row>
    <row r="195" spans="1:17" x14ac:dyDescent="0.4">
      <c r="A195" t="str">
        <f>CONCATENATE(C195, ", ", D195, " Stages,", IF(E195="Yes", " Encoder, ", " "), SUBSTITUTE(F195, "/", "-"), " Output")</f>
        <v>Redline, 2 Stages, Encoder, 3-8in Hex Output</v>
      </c>
      <c r="B195" t="str">
        <f>CONCATENATE(C195,"_",D195,"_",IF(E195="Yes","E_", ""),SUBSTITUTE(SUBSTITUTE(F195,"/","-")," ",""))</f>
        <v>Redline_2_E_3-8inHex</v>
      </c>
      <c r="C195" t="s">
        <v>23</v>
      </c>
      <c r="D195">
        <v>2</v>
      </c>
      <c r="E195" t="s">
        <v>22</v>
      </c>
      <c r="F195" t="s">
        <v>20</v>
      </c>
      <c r="G195" t="str">
        <f>IF(AND(D195 &gt; 0, E195 = "No"), "Include", "Exclude")</f>
        <v>Exclude</v>
      </c>
      <c r="H195" t="str">
        <f>IF(D195 &gt; 1, "Include", "Exclude")</f>
        <v>Include</v>
      </c>
      <c r="I195" t="str">
        <f>IF(D195 &gt; 2, "Include", "Exclude")</f>
        <v>Exclude</v>
      </c>
      <c r="J195" t="str">
        <f>IF(E195 = "Yes", "Include", "Exclude")</f>
        <v>Include</v>
      </c>
      <c r="K195" t="str">
        <f>IF(OR(C195 = "CIM", C195 = "MiniCIM"), "Include", "Exclude")</f>
        <v>Exclude</v>
      </c>
      <c r="L195" t="str">
        <f>IF(OR(C195 = "Dual 775pro", C195 = "Dual Redline", C195 = "Dual BAG"), "Include", "Exclude")</f>
        <v>Exclude</v>
      </c>
      <c r="M195" t="str">
        <f>IF(OR(C195 = "775pro", C195 = "Redline", C195 = "BAG"), "Include", "Exclude")</f>
        <v>Include</v>
      </c>
      <c r="N195" t="str">
        <f>CONCATENATE("VP V2 Output Stage ", SUBSTITUTE(F195, "/", "-"))</f>
        <v>VP V2 Output Stage 3-8in Hex</v>
      </c>
      <c r="O195" t="str">
        <f>IF(C195="CIM","VP CIM Input",CONCATENATE("VP ",C195," Input"))</f>
        <v>VP Redline Input</v>
      </c>
      <c r="P195" t="str">
        <f>O195</f>
        <v>VP Redline Input</v>
      </c>
      <c r="Q195" t="str">
        <f>P195</f>
        <v>VP Redline Input</v>
      </c>
    </row>
    <row r="196" spans="1:17" x14ac:dyDescent="0.4">
      <c r="A196" t="str">
        <f>CONCATENATE(C196, ", ", D196, " Stages,", IF(E196="Yes", " Encoder, ", " "), SUBSTITUTE(F196, "/", "-"), " Output")</f>
        <v>Redline, 3 Stages, 3-8in Hex Output</v>
      </c>
      <c r="B196" t="str">
        <f>CONCATENATE(C196,"_",D196,"_",IF(E196="Yes","E_", ""),SUBSTITUTE(SUBSTITUTE(F196,"/","-")," ",""))</f>
        <v>Redline_3_3-8inHex</v>
      </c>
      <c r="C196" t="s">
        <v>23</v>
      </c>
      <c r="D196">
        <v>3</v>
      </c>
      <c r="E196" t="s">
        <v>18</v>
      </c>
      <c r="F196" t="s">
        <v>20</v>
      </c>
      <c r="G196" t="str">
        <f>IF(AND(D196 &gt; 0, E196 = "No"), "Include", "Exclude")</f>
        <v>Include</v>
      </c>
      <c r="H196" t="str">
        <f>IF(D196 &gt; 1, "Include", "Exclude")</f>
        <v>Include</v>
      </c>
      <c r="I196" t="str">
        <f>IF(D196 &gt; 2, "Include", "Exclude")</f>
        <v>Include</v>
      </c>
      <c r="J196" t="str">
        <f>IF(E196 = "Yes", "Include", "Exclude")</f>
        <v>Exclude</v>
      </c>
      <c r="K196" t="str">
        <f>IF(OR(C196 = "CIM", C196 = "MiniCIM"), "Include", "Exclude")</f>
        <v>Exclude</v>
      </c>
      <c r="L196" t="str">
        <f>IF(OR(C196 = "Dual 775pro", C196 = "Dual Redline", C196 = "Dual BAG"), "Include", "Exclude")</f>
        <v>Exclude</v>
      </c>
      <c r="M196" t="str">
        <f>IF(OR(C196 = "775pro", C196 = "Redline", C196 = "BAG"), "Include", "Exclude")</f>
        <v>Include</v>
      </c>
      <c r="N196" t="str">
        <f>CONCATENATE("VP V2 Output Stage ", SUBSTITUTE(F196, "/", "-"))</f>
        <v>VP V2 Output Stage 3-8in Hex</v>
      </c>
      <c r="O196" t="str">
        <f>IF(C196="CIM","VP CIM Input",CONCATENATE("VP ",C196," Input"))</f>
        <v>VP Redline Input</v>
      </c>
      <c r="P196" t="str">
        <f>O196</f>
        <v>VP Redline Input</v>
      </c>
      <c r="Q196" t="str">
        <f>P196</f>
        <v>VP Redline Input</v>
      </c>
    </row>
    <row r="197" spans="1:17" x14ac:dyDescent="0.4">
      <c r="A197" t="str">
        <f>CONCATENATE(C197, ", ", D197, " Stages,", IF(E197="Yes", " Encoder, ", " "), SUBSTITUTE(F197, "/", "-"), " Output")</f>
        <v>Redline, 3 Stages, Encoder, 3-8in Hex Output</v>
      </c>
      <c r="B197" t="str">
        <f>CONCATENATE(C197,"_",D197,"_",IF(E197="Yes","E_", ""),SUBSTITUTE(SUBSTITUTE(F197,"/","-")," ",""))</f>
        <v>Redline_3_E_3-8inHex</v>
      </c>
      <c r="C197" t="s">
        <v>23</v>
      </c>
      <c r="D197">
        <v>3</v>
      </c>
      <c r="E197" t="s">
        <v>22</v>
      </c>
      <c r="F197" t="s">
        <v>20</v>
      </c>
      <c r="G197" t="str">
        <f>IF(AND(D197 &gt; 0, E197 = "No"), "Include", "Exclude")</f>
        <v>Exclude</v>
      </c>
      <c r="H197" t="str">
        <f>IF(D197 &gt; 1, "Include", "Exclude")</f>
        <v>Include</v>
      </c>
      <c r="I197" t="str">
        <f>IF(D197 &gt; 2, "Include", "Exclude")</f>
        <v>Include</v>
      </c>
      <c r="J197" t="str">
        <f>IF(E197 = "Yes", "Include", "Exclude")</f>
        <v>Include</v>
      </c>
      <c r="K197" t="str">
        <f>IF(OR(C197 = "CIM", C197 = "MiniCIM"), "Include", "Exclude")</f>
        <v>Exclude</v>
      </c>
      <c r="L197" t="str">
        <f>IF(OR(C197 = "Dual 775pro", C197 = "Dual Redline", C197 = "Dual BAG"), "Include", "Exclude")</f>
        <v>Exclude</v>
      </c>
      <c r="M197" t="str">
        <f>IF(OR(C197 = "775pro", C197 = "Redline", C197 = "BAG"), "Include", "Exclude")</f>
        <v>Include</v>
      </c>
      <c r="N197" t="str">
        <f>CONCATENATE("VP V2 Output Stage ", SUBSTITUTE(F197, "/", "-"))</f>
        <v>VP V2 Output Stage 3-8in Hex</v>
      </c>
      <c r="O197" t="str">
        <f>IF(C197="CIM","VP CIM Input",CONCATENATE("VP ",C197," Input"))</f>
        <v>VP Redline Input</v>
      </c>
      <c r="P197" t="str">
        <f>O197</f>
        <v>VP Redline Input</v>
      </c>
      <c r="Q197" t="str">
        <f>P197</f>
        <v>VP Redline Input</v>
      </c>
    </row>
    <row r="198" spans="1:17" x14ac:dyDescent="0.4">
      <c r="A198" t="str">
        <f>CONCATENATE(C198, ", ", D198, " Stages,", IF(E198="Yes", " Encoder, ", " "), SUBSTITUTE(F198, "/", "-"), " Output")</f>
        <v>Redline, 0 Stages, CIM Output</v>
      </c>
      <c r="B198" t="str">
        <f>CONCATENATE(C198,"_",D198,"_",IF(E198="Yes","E_", ""),SUBSTITUTE(SUBSTITUTE(F198,"/","-")," ",""))</f>
        <v>Redline_0_CIM</v>
      </c>
      <c r="C198" t="s">
        <v>23</v>
      </c>
      <c r="D198">
        <v>0</v>
      </c>
      <c r="E198" t="s">
        <v>18</v>
      </c>
      <c r="F198" t="s">
        <v>21</v>
      </c>
      <c r="G198" t="str">
        <f>IF(AND(D198 &gt; 0, E198 = "No"), "Include", "Exclude")</f>
        <v>Exclude</v>
      </c>
      <c r="H198" t="str">
        <f>IF(D198 &gt; 1, "Include", "Exclude")</f>
        <v>Exclude</v>
      </c>
      <c r="I198" t="str">
        <f>IF(D198 &gt; 2, "Include", "Exclude")</f>
        <v>Exclude</v>
      </c>
      <c r="J198" t="str">
        <f>IF(E198 = "Yes", "Include", "Exclude")</f>
        <v>Exclude</v>
      </c>
      <c r="K198" t="str">
        <f>IF(OR(C198 = "CIM", C198 = "MiniCIM"), "Include", "Exclude")</f>
        <v>Exclude</v>
      </c>
      <c r="L198" t="str">
        <f>IF(OR(C198 = "Dual 775pro", C198 = "Dual Redline", C198 = "Dual BAG"), "Include", "Exclude")</f>
        <v>Exclude</v>
      </c>
      <c r="M198" t="str">
        <f>IF(OR(C198 = "775pro", C198 = "Redline", C198 = "BAG"), "Include", "Exclude")</f>
        <v>Include</v>
      </c>
      <c r="N198" t="str">
        <f>CONCATENATE("VP V2 Output Stage ", SUBSTITUTE(F198, "/", "-"))</f>
        <v>VP V2 Output Stage CIM</v>
      </c>
      <c r="O198" t="str">
        <f>IF(C198="CIM","VP CIM Input",CONCATENATE("VP ",C198," Input"))</f>
        <v>VP Redline Input</v>
      </c>
      <c r="P198" t="str">
        <f>O198</f>
        <v>VP Redline Input</v>
      </c>
      <c r="Q198" t="str">
        <f>P198</f>
        <v>VP Redline Input</v>
      </c>
    </row>
    <row r="199" spans="1:17" x14ac:dyDescent="0.4">
      <c r="A199" t="str">
        <f>CONCATENATE(C199, ", ", D199, " Stages,", IF(E199="Yes", " Encoder, ", " "), SUBSTITUTE(F199, "/", "-"), " Output")</f>
        <v>Redline, 1 Stages, CIM Output</v>
      </c>
      <c r="B199" t="str">
        <f>CONCATENATE(C199,"_",D199,"_",IF(E199="Yes","E_", ""),SUBSTITUTE(SUBSTITUTE(F199,"/","-")," ",""))</f>
        <v>Redline_1_CIM</v>
      </c>
      <c r="C199" t="s">
        <v>23</v>
      </c>
      <c r="D199">
        <v>1</v>
      </c>
      <c r="E199" t="s">
        <v>18</v>
      </c>
      <c r="F199" t="s">
        <v>21</v>
      </c>
      <c r="G199" t="str">
        <f>IF(AND(D199 &gt; 0, E199 = "No"), "Include", "Exclude")</f>
        <v>Include</v>
      </c>
      <c r="H199" t="str">
        <f>IF(D199 &gt; 1, "Include", "Exclude")</f>
        <v>Exclude</v>
      </c>
      <c r="I199" t="str">
        <f>IF(D199 &gt; 2, "Include", "Exclude")</f>
        <v>Exclude</v>
      </c>
      <c r="J199" t="str">
        <f>IF(E199 = "Yes", "Include", "Exclude")</f>
        <v>Exclude</v>
      </c>
      <c r="K199" t="str">
        <f>IF(OR(C199 = "CIM", C199 = "MiniCIM"), "Include", "Exclude")</f>
        <v>Exclude</v>
      </c>
      <c r="L199" t="str">
        <f>IF(OR(C199 = "Dual 775pro", C199 = "Dual Redline", C199 = "Dual BAG"), "Include", "Exclude")</f>
        <v>Exclude</v>
      </c>
      <c r="M199" t="str">
        <f>IF(OR(C199 = "775pro", C199 = "Redline", C199 = "BAG"), "Include", "Exclude")</f>
        <v>Include</v>
      </c>
      <c r="N199" t="str">
        <f>CONCATENATE("VP V2 Output Stage ", SUBSTITUTE(F199, "/", "-"))</f>
        <v>VP V2 Output Stage CIM</v>
      </c>
      <c r="O199" t="str">
        <f>IF(C199="CIM","VP CIM Input",CONCATENATE("VP ",C199," Input"))</f>
        <v>VP Redline Input</v>
      </c>
      <c r="P199" t="str">
        <f>O199</f>
        <v>VP Redline Input</v>
      </c>
      <c r="Q199" t="str">
        <f>P199</f>
        <v>VP Redline Input</v>
      </c>
    </row>
    <row r="200" spans="1:17" x14ac:dyDescent="0.4">
      <c r="A200" t="str">
        <f>CONCATENATE(C200, ", ", D200, " Stages,", IF(E200="Yes", " Encoder, ", " "), SUBSTITUTE(F200, "/", "-"), " Output")</f>
        <v>Redline, 1 Stages, Encoder, CIM Output</v>
      </c>
      <c r="B200" t="str">
        <f>CONCATENATE(C200,"_",D200,"_",IF(E200="Yes","E_", ""),SUBSTITUTE(SUBSTITUTE(F200,"/","-")," ",""))</f>
        <v>Redline_1_E_CIM</v>
      </c>
      <c r="C200" t="s">
        <v>23</v>
      </c>
      <c r="D200">
        <v>1</v>
      </c>
      <c r="E200" t="s">
        <v>22</v>
      </c>
      <c r="F200" t="s">
        <v>21</v>
      </c>
      <c r="G200" t="str">
        <f>IF(AND(D200 &gt; 0, E200 = "No"), "Include", "Exclude")</f>
        <v>Exclude</v>
      </c>
      <c r="H200" t="str">
        <f>IF(D200 &gt; 1, "Include", "Exclude")</f>
        <v>Exclude</v>
      </c>
      <c r="I200" t="str">
        <f>IF(D200 &gt; 2, "Include", "Exclude")</f>
        <v>Exclude</v>
      </c>
      <c r="J200" t="str">
        <f>IF(E200 = "Yes", "Include", "Exclude")</f>
        <v>Include</v>
      </c>
      <c r="K200" t="str">
        <f>IF(OR(C200 = "CIM", C200 = "MiniCIM"), "Include", "Exclude")</f>
        <v>Exclude</v>
      </c>
      <c r="L200" t="str">
        <f>IF(OR(C200 = "Dual 775pro", C200 = "Dual Redline", C200 = "Dual BAG"), "Include", "Exclude")</f>
        <v>Exclude</v>
      </c>
      <c r="M200" t="str">
        <f>IF(OR(C200 = "775pro", C200 = "Redline", C200 = "BAG"), "Include", "Exclude")</f>
        <v>Include</v>
      </c>
      <c r="N200" t="str">
        <f>CONCATENATE("VP V2 Output Stage ", SUBSTITUTE(F200, "/", "-"))</f>
        <v>VP V2 Output Stage CIM</v>
      </c>
      <c r="O200" t="str">
        <f>IF(C200="CIM","VP CIM Input",CONCATENATE("VP ",C200," Input"))</f>
        <v>VP Redline Input</v>
      </c>
      <c r="P200" t="str">
        <f>O200</f>
        <v>VP Redline Input</v>
      </c>
      <c r="Q200" t="str">
        <f>P200</f>
        <v>VP Redline Input</v>
      </c>
    </row>
    <row r="201" spans="1:17" x14ac:dyDescent="0.4">
      <c r="A201" t="str">
        <f>CONCATENATE(C201, ", ", D201, " Stages,", IF(E201="Yes", " Encoder, ", " "), SUBSTITUTE(F201, "/", "-"), " Output")</f>
        <v>Redline, 2 Stages, CIM Output</v>
      </c>
      <c r="B201" t="str">
        <f>CONCATENATE(C201,"_",D201,"_",IF(E201="Yes","E_", ""),SUBSTITUTE(SUBSTITUTE(F201,"/","-")," ",""))</f>
        <v>Redline_2_CIM</v>
      </c>
      <c r="C201" t="s">
        <v>23</v>
      </c>
      <c r="D201">
        <v>2</v>
      </c>
      <c r="E201" t="s">
        <v>18</v>
      </c>
      <c r="F201" t="s">
        <v>21</v>
      </c>
      <c r="G201" t="str">
        <f>IF(AND(D201 &gt; 0, E201 = "No"), "Include", "Exclude")</f>
        <v>Include</v>
      </c>
      <c r="H201" t="str">
        <f>IF(D201 &gt; 1, "Include", "Exclude")</f>
        <v>Include</v>
      </c>
      <c r="I201" t="str">
        <f>IF(D201 &gt; 2, "Include", "Exclude")</f>
        <v>Exclude</v>
      </c>
      <c r="J201" t="str">
        <f>IF(E201 = "Yes", "Include", "Exclude")</f>
        <v>Exclude</v>
      </c>
      <c r="K201" t="str">
        <f>IF(OR(C201 = "CIM", C201 = "MiniCIM"), "Include", "Exclude")</f>
        <v>Exclude</v>
      </c>
      <c r="L201" t="str">
        <f>IF(OR(C201 = "Dual 775pro", C201 = "Dual Redline", C201 = "Dual BAG"), "Include", "Exclude")</f>
        <v>Exclude</v>
      </c>
      <c r="M201" t="str">
        <f>IF(OR(C201 = "775pro", C201 = "Redline", C201 = "BAG"), "Include", "Exclude")</f>
        <v>Include</v>
      </c>
      <c r="N201" t="str">
        <f>CONCATENATE("VP V2 Output Stage ", SUBSTITUTE(F201, "/", "-"))</f>
        <v>VP V2 Output Stage CIM</v>
      </c>
      <c r="O201" t="str">
        <f>IF(C201="CIM","VP CIM Input",CONCATENATE("VP ",C201," Input"))</f>
        <v>VP Redline Input</v>
      </c>
      <c r="P201" t="str">
        <f>O201</f>
        <v>VP Redline Input</v>
      </c>
      <c r="Q201" t="str">
        <f>P201</f>
        <v>VP Redline Input</v>
      </c>
    </row>
    <row r="202" spans="1:17" x14ac:dyDescent="0.4">
      <c r="A202" t="str">
        <f>CONCATENATE(C202, ", ", D202, " Stages,", IF(E202="Yes", " Encoder, ", " "), SUBSTITUTE(F202, "/", "-"), " Output")</f>
        <v>Redline, 2 Stages, Encoder, CIM Output</v>
      </c>
      <c r="B202" t="str">
        <f>CONCATENATE(C202,"_",D202,"_",IF(E202="Yes","E_", ""),SUBSTITUTE(SUBSTITUTE(F202,"/","-")," ",""))</f>
        <v>Redline_2_E_CIM</v>
      </c>
      <c r="C202" t="s">
        <v>23</v>
      </c>
      <c r="D202">
        <v>2</v>
      </c>
      <c r="E202" t="s">
        <v>22</v>
      </c>
      <c r="F202" t="s">
        <v>21</v>
      </c>
      <c r="G202" t="str">
        <f>IF(AND(D202 &gt; 0, E202 = "No"), "Include", "Exclude")</f>
        <v>Exclude</v>
      </c>
      <c r="H202" t="str">
        <f>IF(D202 &gt; 1, "Include", "Exclude")</f>
        <v>Include</v>
      </c>
      <c r="I202" t="str">
        <f>IF(D202 &gt; 2, "Include", "Exclude")</f>
        <v>Exclude</v>
      </c>
      <c r="J202" t="str">
        <f>IF(E202 = "Yes", "Include", "Exclude")</f>
        <v>Include</v>
      </c>
      <c r="K202" t="str">
        <f>IF(OR(C202 = "CIM", C202 = "MiniCIM"), "Include", "Exclude")</f>
        <v>Exclude</v>
      </c>
      <c r="L202" t="str">
        <f>IF(OR(C202 = "Dual 775pro", C202 = "Dual Redline", C202 = "Dual BAG"), "Include", "Exclude")</f>
        <v>Exclude</v>
      </c>
      <c r="M202" t="str">
        <f>IF(OR(C202 = "775pro", C202 = "Redline", C202 = "BAG"), "Include", "Exclude")</f>
        <v>Include</v>
      </c>
      <c r="N202" t="str">
        <f>CONCATENATE("VP V2 Output Stage ", SUBSTITUTE(F202, "/", "-"))</f>
        <v>VP V2 Output Stage CIM</v>
      </c>
      <c r="O202" t="str">
        <f>IF(C202="CIM","VP CIM Input",CONCATENATE("VP ",C202," Input"))</f>
        <v>VP Redline Input</v>
      </c>
      <c r="P202" t="str">
        <f>O202</f>
        <v>VP Redline Input</v>
      </c>
      <c r="Q202" t="str">
        <f>P202</f>
        <v>VP Redline Input</v>
      </c>
    </row>
    <row r="203" spans="1:17" x14ac:dyDescent="0.4">
      <c r="A203" t="str">
        <f>CONCATENATE(C203, ", ", D203, " Stages,", IF(E203="Yes", " Encoder, ", " "), SUBSTITUTE(F203, "/", "-"), " Output")</f>
        <v>Redline, 3 Stages, CIM Output</v>
      </c>
      <c r="B203" t="str">
        <f>CONCATENATE(C203,"_",D203,"_",IF(E203="Yes","E_", ""),SUBSTITUTE(SUBSTITUTE(F203,"/","-")," ",""))</f>
        <v>Redline_3_CIM</v>
      </c>
      <c r="C203" t="s">
        <v>23</v>
      </c>
      <c r="D203">
        <v>3</v>
      </c>
      <c r="E203" t="s">
        <v>18</v>
      </c>
      <c r="F203" t="s">
        <v>21</v>
      </c>
      <c r="G203" t="str">
        <f>IF(AND(D203 &gt; 0, E203 = "No"), "Include", "Exclude")</f>
        <v>Include</v>
      </c>
      <c r="H203" t="str">
        <f>IF(D203 &gt; 1, "Include", "Exclude")</f>
        <v>Include</v>
      </c>
      <c r="I203" t="str">
        <f>IF(D203 &gt; 2, "Include", "Exclude")</f>
        <v>Include</v>
      </c>
      <c r="J203" t="str">
        <f>IF(E203 = "Yes", "Include", "Exclude")</f>
        <v>Exclude</v>
      </c>
      <c r="K203" t="str">
        <f>IF(OR(C203 = "CIM", C203 = "MiniCIM"), "Include", "Exclude")</f>
        <v>Exclude</v>
      </c>
      <c r="L203" t="str">
        <f>IF(OR(C203 = "Dual 775pro", C203 = "Dual Redline", C203 = "Dual BAG"), "Include", "Exclude")</f>
        <v>Exclude</v>
      </c>
      <c r="M203" t="str">
        <f>IF(OR(C203 = "775pro", C203 = "Redline", C203 = "BAG"), "Include", "Exclude")</f>
        <v>Include</v>
      </c>
      <c r="N203" t="str">
        <f>CONCATENATE("VP V2 Output Stage ", SUBSTITUTE(F203, "/", "-"))</f>
        <v>VP V2 Output Stage CIM</v>
      </c>
      <c r="O203" t="str">
        <f>IF(C203="CIM","VP CIM Input",CONCATENATE("VP ",C203," Input"))</f>
        <v>VP Redline Input</v>
      </c>
      <c r="P203" t="str">
        <f>O203</f>
        <v>VP Redline Input</v>
      </c>
      <c r="Q203" t="str">
        <f>P203</f>
        <v>VP Redline Input</v>
      </c>
    </row>
    <row r="204" spans="1:17" x14ac:dyDescent="0.4">
      <c r="A204" t="str">
        <f>CONCATENATE(C204, ", ", D204, " Stages,", IF(E204="Yes", " Encoder, ", " "), SUBSTITUTE(F204, "/", "-"), " Output")</f>
        <v>Redline, 3 Stages, Encoder, CIM Output</v>
      </c>
      <c r="B204" t="str">
        <f>CONCATENATE(C204,"_",D204,"_",IF(E204="Yes","E_", ""),SUBSTITUTE(SUBSTITUTE(F204,"/","-")," ",""))</f>
        <v>Redline_3_E_CIM</v>
      </c>
      <c r="C204" t="s">
        <v>23</v>
      </c>
      <c r="D204">
        <v>3</v>
      </c>
      <c r="E204" t="s">
        <v>22</v>
      </c>
      <c r="F204" t="s">
        <v>21</v>
      </c>
      <c r="G204" t="str">
        <f>IF(AND(D204 &gt; 0, E204 = "No"), "Include", "Exclude")</f>
        <v>Exclude</v>
      </c>
      <c r="H204" t="str">
        <f>IF(D204 &gt; 1, "Include", "Exclude")</f>
        <v>Include</v>
      </c>
      <c r="I204" t="str">
        <f>IF(D204 &gt; 2, "Include", "Exclude")</f>
        <v>Include</v>
      </c>
      <c r="J204" t="str">
        <f>IF(E204 = "Yes", "Include", "Exclude")</f>
        <v>Include</v>
      </c>
      <c r="K204" t="str">
        <f>IF(OR(C204 = "CIM", C204 = "MiniCIM"), "Include", "Exclude")</f>
        <v>Exclude</v>
      </c>
      <c r="L204" t="str">
        <f>IF(OR(C204 = "Dual 775pro", C204 = "Dual Redline", C204 = "Dual BAG"), "Include", "Exclude")</f>
        <v>Exclude</v>
      </c>
      <c r="M204" t="str">
        <f>IF(OR(C204 = "775pro", C204 = "Redline", C204 = "BAG"), "Include", "Exclude")</f>
        <v>Include</v>
      </c>
      <c r="N204" t="str">
        <f>CONCATENATE("VP V2 Output Stage ", SUBSTITUTE(F204, "/", "-"))</f>
        <v>VP V2 Output Stage CIM</v>
      </c>
      <c r="O204" t="str">
        <f>IF(C204="CIM","VP CIM Input",CONCATENATE("VP ",C204," Input"))</f>
        <v>VP Redline Input</v>
      </c>
      <c r="P204" t="str">
        <f>O204</f>
        <v>VP Redline Input</v>
      </c>
      <c r="Q204" t="str">
        <f>P204</f>
        <v>VP Redline Input</v>
      </c>
    </row>
  </sheetData>
  <sortState ref="A2:Q20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Pedersen</dc:creator>
  <cp:lastModifiedBy>Rafi Pedersen</cp:lastModifiedBy>
  <dcterms:created xsi:type="dcterms:W3CDTF">2018-08-19T19:58:55Z</dcterms:created>
  <dcterms:modified xsi:type="dcterms:W3CDTF">2018-08-19T20:28:58Z</dcterms:modified>
</cp:coreProperties>
</file>