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filterPrivacy="1" defaultThemeVersion="202300"/>
  <xr:revisionPtr revIDLastSave="0" documentId="13_ncr:1_{879340C6-0B3E-9947-BDD6-CBE6BFC96371}" xr6:coauthVersionLast="47" xr6:coauthVersionMax="47" xr10:uidLastSave="{00000000-0000-0000-0000-000000000000}"/>
  <bookViews>
    <workbookView xWindow="20" yWindow="760" windowWidth="29400" windowHeight="17300" xr2:uid="{39A6E024-2D34-4B47-9584-39351E4FA760}"/>
  </bookViews>
  <sheets>
    <sheet name="Muster" sheetId="1" r:id="rId1"/>
  </sheets>
  <definedNames>
    <definedName name="_xlnm.Print_Area" localSheetId="0">Muster!$A$1:$AF$66</definedName>
    <definedName name="Jahr" localSheetId="0">Muster!$A$1</definedName>
    <definedName name="Monat" localSheetId="0">Muster!$A1</definedName>
    <definedName name="Tag" localSheetId="0">Muster!A$1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2" i="1"/>
  <c r="G52" i="1"/>
  <c r="F52" i="1"/>
  <c r="E52" i="1"/>
  <c r="D52" i="1"/>
  <c r="C52" i="1"/>
  <c r="B52" i="1"/>
  <c r="A52" i="1"/>
  <c r="A8" i="1"/>
  <c r="A54" i="1" s="1"/>
  <c r="B10" i="1"/>
  <c r="B12" i="1" s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P12" i="1" s="1"/>
  <c r="Q10" i="1"/>
  <c r="R10" i="1"/>
  <c r="S10" i="1"/>
  <c r="T10" i="1"/>
  <c r="U10" i="1"/>
  <c r="V10" i="1"/>
  <c r="W10" i="1"/>
  <c r="X10" i="1"/>
  <c r="X12" i="1" s="1"/>
  <c r="Y10" i="1"/>
  <c r="Z10" i="1"/>
  <c r="AA10" i="1"/>
  <c r="AB10" i="1"/>
  <c r="AC10" i="1"/>
  <c r="AD10" i="1"/>
  <c r="AD12" i="1" s="1"/>
  <c r="AE10" i="1"/>
  <c r="AF10" i="1"/>
  <c r="A12" i="1"/>
  <c r="A55" i="1" s="1"/>
  <c r="B14" i="1"/>
  <c r="C14" i="1"/>
  <c r="D14" i="1"/>
  <c r="E14" i="1"/>
  <c r="F14" i="1"/>
  <c r="G14" i="1"/>
  <c r="H14" i="1"/>
  <c r="H16" i="1" s="1"/>
  <c r="I14" i="1"/>
  <c r="J14" i="1"/>
  <c r="K14" i="1"/>
  <c r="K16" i="1" s="1"/>
  <c r="L14" i="1"/>
  <c r="M14" i="1"/>
  <c r="M16" i="1" s="1"/>
  <c r="N14" i="1"/>
  <c r="O14" i="1"/>
  <c r="O16" i="1" s="1"/>
  <c r="P14" i="1"/>
  <c r="Q14" i="1"/>
  <c r="R14" i="1"/>
  <c r="S14" i="1"/>
  <c r="T14" i="1"/>
  <c r="U14" i="1"/>
  <c r="U16" i="1" s="1"/>
  <c r="V14" i="1"/>
  <c r="V16" i="1" s="1"/>
  <c r="W14" i="1"/>
  <c r="X14" i="1"/>
  <c r="Y14" i="1"/>
  <c r="Z14" i="1"/>
  <c r="AA14" i="1"/>
  <c r="AB14" i="1"/>
  <c r="AC14" i="1"/>
  <c r="AD14" i="1"/>
  <c r="AE14" i="1"/>
  <c r="AF14" i="1"/>
  <c r="AF15" i="1" s="1"/>
  <c r="A16" i="1"/>
  <c r="A56" i="1" s="1"/>
  <c r="B18" i="1"/>
  <c r="C18" i="1"/>
  <c r="D18" i="1"/>
  <c r="D20" i="1" s="1"/>
  <c r="E18" i="1"/>
  <c r="F18" i="1"/>
  <c r="G18" i="1"/>
  <c r="H18" i="1"/>
  <c r="I18" i="1"/>
  <c r="J18" i="1"/>
  <c r="K18" i="1"/>
  <c r="K20" i="1" s="1"/>
  <c r="L18" i="1"/>
  <c r="M18" i="1"/>
  <c r="N18" i="1"/>
  <c r="O18" i="1"/>
  <c r="P18" i="1"/>
  <c r="Q18" i="1"/>
  <c r="R18" i="1"/>
  <c r="S18" i="1"/>
  <c r="S20" i="1" s="1"/>
  <c r="T18" i="1"/>
  <c r="T20" i="1" s="1"/>
  <c r="U18" i="1"/>
  <c r="V18" i="1"/>
  <c r="W18" i="1"/>
  <c r="X18" i="1"/>
  <c r="Y18" i="1"/>
  <c r="Z18" i="1"/>
  <c r="AA18" i="1"/>
  <c r="AB18" i="1"/>
  <c r="AC18" i="1"/>
  <c r="AD18" i="1"/>
  <c r="AE18" i="1"/>
  <c r="AF18" i="1"/>
  <c r="A20" i="1"/>
  <c r="A57" i="1" s="1"/>
  <c r="B20" i="1"/>
  <c r="C20" i="1"/>
  <c r="B22" i="1"/>
  <c r="B24" i="1" s="1"/>
  <c r="C22" i="1"/>
  <c r="D22" i="1"/>
  <c r="D24" i="1" s="1"/>
  <c r="E22" i="1"/>
  <c r="F22" i="1"/>
  <c r="G22" i="1"/>
  <c r="H22" i="1"/>
  <c r="I22" i="1"/>
  <c r="J22" i="1"/>
  <c r="K22" i="1"/>
  <c r="L22" i="1"/>
  <c r="L24" i="1" s="1"/>
  <c r="M22" i="1"/>
  <c r="N22" i="1"/>
  <c r="O22" i="1"/>
  <c r="P22" i="1"/>
  <c r="Q22" i="1"/>
  <c r="R22" i="1"/>
  <c r="S22" i="1"/>
  <c r="T22" i="1"/>
  <c r="T24" i="1" s="1"/>
  <c r="U22" i="1"/>
  <c r="V22" i="1"/>
  <c r="W22" i="1"/>
  <c r="X22" i="1"/>
  <c r="Y22" i="1"/>
  <c r="Y24" i="1" s="1"/>
  <c r="Z22" i="1"/>
  <c r="Z24" i="1" s="1"/>
  <c r="AA22" i="1"/>
  <c r="AB22" i="1"/>
  <c r="AB24" i="1" s="1"/>
  <c r="AC22" i="1"/>
  <c r="AD22" i="1"/>
  <c r="AE22" i="1"/>
  <c r="AF22" i="1"/>
  <c r="AF23" i="1" s="1"/>
  <c r="A24" i="1"/>
  <c r="A58" i="1" s="1"/>
  <c r="B26" i="1"/>
  <c r="C26" i="1"/>
  <c r="D26" i="1"/>
  <c r="E26" i="1"/>
  <c r="F26" i="1"/>
  <c r="G26" i="1"/>
  <c r="H26" i="1"/>
  <c r="I26" i="1"/>
  <c r="I28" i="1" s="1"/>
  <c r="J26" i="1"/>
  <c r="K26" i="1"/>
  <c r="L26" i="1"/>
  <c r="M26" i="1"/>
  <c r="N26" i="1"/>
  <c r="O26" i="1"/>
  <c r="P26" i="1"/>
  <c r="Q26" i="1"/>
  <c r="Q28" i="1" s="1"/>
  <c r="R26" i="1"/>
  <c r="S26" i="1"/>
  <c r="T26" i="1"/>
  <c r="U26" i="1"/>
  <c r="V26" i="1"/>
  <c r="W26" i="1"/>
  <c r="X26" i="1"/>
  <c r="X28" i="1" s="1"/>
  <c r="Y26" i="1"/>
  <c r="Y28" i="1" s="1"/>
  <c r="Z26" i="1"/>
  <c r="AA26" i="1"/>
  <c r="AB26" i="1"/>
  <c r="AC26" i="1"/>
  <c r="AD26" i="1"/>
  <c r="AE26" i="1"/>
  <c r="AF26" i="1"/>
  <c r="A28" i="1"/>
  <c r="A59" i="1" s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R32" i="1" s="1"/>
  <c r="S30" i="1"/>
  <c r="T30" i="1"/>
  <c r="U30" i="1"/>
  <c r="V30" i="1"/>
  <c r="W30" i="1"/>
  <c r="X30" i="1"/>
  <c r="Y30" i="1"/>
  <c r="Z30" i="1"/>
  <c r="Z32" i="1" s="1"/>
  <c r="AA30" i="1"/>
  <c r="AB30" i="1"/>
  <c r="AC30" i="1"/>
  <c r="AD30" i="1"/>
  <c r="AE30" i="1"/>
  <c r="AF30" i="1"/>
  <c r="A32" i="1"/>
  <c r="A60" i="1" s="1"/>
  <c r="B34" i="1"/>
  <c r="C34" i="1"/>
  <c r="D34" i="1"/>
  <c r="E34" i="1"/>
  <c r="F34" i="1"/>
  <c r="G34" i="1"/>
  <c r="G36" i="1" s="1"/>
  <c r="H34" i="1"/>
  <c r="H36" i="1" s="1"/>
  <c r="I34" i="1"/>
  <c r="J34" i="1"/>
  <c r="K34" i="1"/>
  <c r="L34" i="1"/>
  <c r="M34" i="1"/>
  <c r="N34" i="1"/>
  <c r="O34" i="1"/>
  <c r="O36" i="1" s="1"/>
  <c r="P34" i="1"/>
  <c r="Q34" i="1"/>
  <c r="R34" i="1"/>
  <c r="S34" i="1"/>
  <c r="T34" i="1"/>
  <c r="U34" i="1"/>
  <c r="V34" i="1"/>
  <c r="W34" i="1"/>
  <c r="W36" i="1" s="1"/>
  <c r="X34" i="1"/>
  <c r="X36" i="1" s="1"/>
  <c r="Y34" i="1"/>
  <c r="Z34" i="1"/>
  <c r="AA34" i="1"/>
  <c r="AB34" i="1"/>
  <c r="AC34" i="1"/>
  <c r="AD34" i="1"/>
  <c r="AE34" i="1"/>
  <c r="AE36" i="1" s="1"/>
  <c r="AF34" i="1"/>
  <c r="AF36" i="1" s="1"/>
  <c r="A36" i="1"/>
  <c r="A61" i="1" s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O40" i="1" s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40" i="1"/>
  <c r="A62" i="1" s="1"/>
  <c r="B42" i="1"/>
  <c r="C42" i="1"/>
  <c r="D42" i="1"/>
  <c r="E42" i="1"/>
  <c r="F42" i="1"/>
  <c r="G42" i="1"/>
  <c r="H42" i="1"/>
  <c r="I42" i="1"/>
  <c r="J42" i="1"/>
  <c r="J44" i="1" s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F43" i="1" s="1"/>
  <c r="A44" i="1"/>
  <c r="A63" i="1" s="1"/>
  <c r="B44" i="1"/>
  <c r="B46" i="1"/>
  <c r="C46" i="1"/>
  <c r="D46" i="1"/>
  <c r="E46" i="1"/>
  <c r="F46" i="1"/>
  <c r="F48" i="1" s="1"/>
  <c r="G46" i="1"/>
  <c r="H46" i="1"/>
  <c r="I46" i="1"/>
  <c r="J46" i="1"/>
  <c r="K46" i="1"/>
  <c r="L46" i="1"/>
  <c r="M46" i="1"/>
  <c r="N46" i="1"/>
  <c r="N48" i="1" s="1"/>
  <c r="O46" i="1"/>
  <c r="P46" i="1"/>
  <c r="Q46" i="1"/>
  <c r="R46" i="1"/>
  <c r="S46" i="1"/>
  <c r="T46" i="1"/>
  <c r="U46" i="1"/>
  <c r="V46" i="1"/>
  <c r="W46" i="1"/>
  <c r="W48" i="1" s="1"/>
  <c r="X46" i="1"/>
  <c r="Y46" i="1"/>
  <c r="Z46" i="1"/>
  <c r="AA46" i="1"/>
  <c r="AB46" i="1"/>
  <c r="AC46" i="1"/>
  <c r="AD46" i="1"/>
  <c r="AE46" i="1"/>
  <c r="AF46" i="1"/>
  <c r="A48" i="1"/>
  <c r="A64" i="1" s="1"/>
  <c r="AF6" i="1"/>
  <c r="AF7" i="1" s="1"/>
  <c r="AE6" i="1"/>
  <c r="AD6" i="1"/>
  <c r="AC6" i="1"/>
  <c r="AB6" i="1"/>
  <c r="AA6" i="1"/>
  <c r="Z6" i="1"/>
  <c r="Z8" i="1" s="1"/>
  <c r="Y6" i="1"/>
  <c r="X6" i="1"/>
  <c r="W6" i="1"/>
  <c r="V6" i="1"/>
  <c r="U6" i="1"/>
  <c r="T6" i="1"/>
  <c r="T8" i="1" s="1"/>
  <c r="S6" i="1"/>
  <c r="S8" i="1" s="1"/>
  <c r="R6" i="1"/>
  <c r="R8" i="1" s="1"/>
  <c r="Q6" i="1"/>
  <c r="P6" i="1"/>
  <c r="O6" i="1"/>
  <c r="N6" i="1"/>
  <c r="M6" i="1"/>
  <c r="L6" i="1"/>
  <c r="K6" i="1"/>
  <c r="J6" i="1"/>
  <c r="J8" i="1" s="1"/>
  <c r="I6" i="1"/>
  <c r="H6" i="1"/>
  <c r="G6" i="1"/>
  <c r="F6" i="1"/>
  <c r="E6" i="1"/>
  <c r="D6" i="1"/>
  <c r="D8" i="1" s="1"/>
  <c r="C6" i="1"/>
  <c r="C8" i="1" s="1"/>
  <c r="B6" i="1"/>
  <c r="B8" i="1" s="1"/>
  <c r="AJ66" i="1"/>
  <c r="A4" i="1"/>
  <c r="A53" i="1" s="1"/>
  <c r="AJ56" i="1"/>
  <c r="AJ54" i="1" s="1"/>
  <c r="AJ65" i="1"/>
  <c r="AJ64" i="1"/>
  <c r="AJ63" i="1"/>
  <c r="AJ62" i="1"/>
  <c r="AJ61" i="1"/>
  <c r="AJ57" i="1"/>
  <c r="AJ53" i="1"/>
  <c r="C2" i="1"/>
  <c r="D2" i="1"/>
  <c r="E2" i="1"/>
  <c r="F2" i="1"/>
  <c r="F4" i="1" s="1"/>
  <c r="G2" i="1"/>
  <c r="G4" i="1" s="1"/>
  <c r="H2" i="1"/>
  <c r="H4" i="1" s="1"/>
  <c r="I2" i="1"/>
  <c r="I4" i="1" s="1"/>
  <c r="J2" i="1"/>
  <c r="J4" i="1" s="1"/>
  <c r="K2" i="1"/>
  <c r="L2" i="1"/>
  <c r="M2" i="1"/>
  <c r="N2" i="1"/>
  <c r="O2" i="1"/>
  <c r="O4" i="1" s="1"/>
  <c r="P2" i="1"/>
  <c r="P4" i="1" s="1"/>
  <c r="Q2" i="1"/>
  <c r="Q4" i="1" s="1"/>
  <c r="R2" i="1"/>
  <c r="R4" i="1" s="1"/>
  <c r="S2" i="1"/>
  <c r="T2" i="1"/>
  <c r="U2" i="1"/>
  <c r="V2" i="1"/>
  <c r="V4" i="1" s="1"/>
  <c r="W2" i="1"/>
  <c r="W4" i="1" s="1"/>
  <c r="X2" i="1"/>
  <c r="X4" i="1" s="1"/>
  <c r="Y2" i="1"/>
  <c r="Y4" i="1" s="1"/>
  <c r="Z2" i="1"/>
  <c r="Z4" i="1" s="1"/>
  <c r="AA2" i="1"/>
  <c r="AB2" i="1"/>
  <c r="AC2" i="1"/>
  <c r="AD2" i="1"/>
  <c r="AE2" i="1"/>
  <c r="AE4" i="1" s="1"/>
  <c r="AF2" i="1"/>
  <c r="AF4" i="1" s="1"/>
  <c r="B2" i="1"/>
  <c r="B4" i="1" s="1"/>
  <c r="M32" i="1" l="1"/>
  <c r="I16" i="1"/>
  <c r="I12" i="1"/>
  <c r="AC32" i="1"/>
  <c r="E32" i="1"/>
  <c r="U32" i="1"/>
  <c r="AC4" i="1"/>
  <c r="U4" i="1"/>
  <c r="M4" i="1"/>
  <c r="E4" i="1"/>
  <c r="E8" i="1"/>
  <c r="U8" i="1"/>
  <c r="E48" i="1"/>
  <c r="V40" i="1"/>
  <c r="N40" i="1"/>
  <c r="N36" i="1"/>
  <c r="F36" i="1"/>
  <c r="Q16" i="1"/>
  <c r="AD4" i="1"/>
  <c r="N4" i="1"/>
  <c r="AE32" i="1"/>
  <c r="W32" i="1"/>
  <c r="O28" i="1"/>
  <c r="W24" i="1"/>
  <c r="O24" i="1"/>
  <c r="G24" i="1"/>
  <c r="R20" i="1"/>
  <c r="J20" i="1"/>
  <c r="AE7" i="1"/>
  <c r="AB36" i="1"/>
  <c r="L32" i="1"/>
  <c r="C40" i="1"/>
  <c r="AA32" i="1"/>
  <c r="AA24" i="1"/>
  <c r="K24" i="1"/>
  <c r="C24" i="1"/>
  <c r="AB32" i="1"/>
  <c r="AE20" i="1"/>
  <c r="K44" i="1"/>
  <c r="K40" i="1"/>
  <c r="S32" i="1"/>
  <c r="AF16" i="1"/>
  <c r="X16" i="1"/>
  <c r="C44" i="1"/>
  <c r="S40" i="1"/>
  <c r="C32" i="1"/>
  <c r="AF35" i="1"/>
  <c r="T4" i="1"/>
  <c r="AD8" i="1"/>
  <c r="F24" i="1"/>
  <c r="Q20" i="1"/>
  <c r="AB12" i="1"/>
  <c r="L12" i="1"/>
  <c r="AA4" i="1"/>
  <c r="K4" i="1"/>
  <c r="X20" i="1"/>
  <c r="S16" i="1"/>
  <c r="L4" i="1"/>
  <c r="N8" i="1"/>
  <c r="T48" i="1"/>
  <c r="E40" i="1"/>
  <c r="AD24" i="1"/>
  <c r="D16" i="1"/>
  <c r="S4" i="1"/>
  <c r="E36" i="1"/>
  <c r="P20" i="1"/>
  <c r="S12" i="1"/>
  <c r="D4" i="1"/>
  <c r="V8" i="1"/>
  <c r="L48" i="1"/>
  <c r="N28" i="1"/>
  <c r="N24" i="1"/>
  <c r="I20" i="1"/>
  <c r="C4" i="1"/>
  <c r="AC24" i="1"/>
  <c r="AF20" i="1"/>
  <c r="AB4" i="1"/>
  <c r="F8" i="1"/>
  <c r="V24" i="1"/>
  <c r="Y20" i="1"/>
  <c r="T12" i="1"/>
  <c r="H20" i="1"/>
  <c r="U24" i="1"/>
  <c r="B32" i="1"/>
  <c r="E24" i="1"/>
  <c r="Y16" i="1"/>
  <c r="K12" i="1"/>
  <c r="AE24" i="1"/>
  <c r="T16" i="1"/>
  <c r="M8" i="1"/>
  <c r="L8" i="1"/>
  <c r="AC8" i="1"/>
  <c r="C12" i="1"/>
  <c r="AA12" i="1"/>
  <c r="AB8" i="1"/>
  <c r="Y40" i="1"/>
  <c r="N12" i="1"/>
  <c r="AC12" i="1"/>
  <c r="E12" i="1"/>
  <c r="W40" i="1"/>
  <c r="T44" i="1"/>
  <c r="L44" i="1"/>
  <c r="D44" i="1"/>
  <c r="C36" i="1"/>
  <c r="F12" i="1"/>
  <c r="X40" i="1"/>
  <c r="AE40" i="1"/>
  <c r="S24" i="1"/>
  <c r="H48" i="1"/>
  <c r="Y32" i="1"/>
  <c r="K8" i="1"/>
  <c r="AF32" i="1"/>
  <c r="P32" i="1"/>
  <c r="H32" i="1"/>
  <c r="H40" i="1"/>
  <c r="P48" i="1"/>
  <c r="I32" i="1"/>
  <c r="AA8" i="1"/>
  <c r="I40" i="1"/>
  <c r="V12" i="1"/>
  <c r="AF40" i="1"/>
  <c r="M12" i="1"/>
  <c r="G40" i="1"/>
  <c r="X48" i="1"/>
  <c r="J36" i="1"/>
  <c r="Q32" i="1"/>
  <c r="U12" i="1"/>
  <c r="X32" i="1"/>
  <c r="AF48" i="1"/>
  <c r="AB44" i="1"/>
  <c r="U44" i="1"/>
  <c r="M44" i="1"/>
  <c r="AD16" i="1"/>
  <c r="N16" i="1"/>
  <c r="Y8" i="1"/>
  <c r="Q8" i="1"/>
  <c r="I8" i="1"/>
  <c r="AF8" i="1"/>
  <c r="X8" i="1"/>
  <c r="P8" i="1"/>
  <c r="H8" i="1"/>
  <c r="O48" i="1"/>
  <c r="AE8" i="1"/>
  <c r="W8" i="1"/>
  <c r="O8" i="1"/>
  <c r="G8" i="1"/>
  <c r="D12" i="1"/>
  <c r="AC40" i="1"/>
  <c r="AC28" i="1"/>
  <c r="R28" i="1"/>
  <c r="AA48" i="1"/>
  <c r="AC44" i="1"/>
  <c r="AD48" i="1"/>
  <c r="AD40" i="1"/>
  <c r="F40" i="1"/>
  <c r="K36" i="1"/>
  <c r="M24" i="1"/>
  <c r="Z12" i="1"/>
  <c r="R12" i="1"/>
  <c r="J12" i="1"/>
  <c r="U28" i="1"/>
  <c r="Y12" i="1"/>
  <c r="AB48" i="1"/>
  <c r="Y44" i="1"/>
  <c r="D28" i="1"/>
  <c r="X44" i="1"/>
  <c r="AA40" i="1"/>
  <c r="P16" i="1"/>
  <c r="T32" i="1"/>
  <c r="D32" i="1"/>
  <c r="L28" i="1"/>
  <c r="J28" i="1"/>
  <c r="AE16" i="1"/>
  <c r="G16" i="1"/>
  <c r="AA36" i="1"/>
  <c r="R36" i="1"/>
  <c r="B36" i="1"/>
  <c r="K32" i="1"/>
  <c r="AB28" i="1"/>
  <c r="F16" i="1"/>
  <c r="AC48" i="1"/>
  <c r="E28" i="1"/>
  <c r="T28" i="1"/>
  <c r="M28" i="1"/>
  <c r="S36" i="1"/>
  <c r="U40" i="1"/>
  <c r="Z36" i="1"/>
  <c r="J32" i="1"/>
  <c r="Z28" i="1"/>
  <c r="AB20" i="1"/>
  <c r="L20" i="1"/>
  <c r="AC16" i="1"/>
  <c r="E16" i="1"/>
  <c r="M40" i="1"/>
  <c r="B40" i="1"/>
  <c r="B28" i="1"/>
  <c r="E44" i="1"/>
  <c r="AE48" i="1"/>
  <c r="G48" i="1"/>
  <c r="P36" i="1"/>
  <c r="W16" i="1"/>
  <c r="AA20" i="1"/>
  <c r="AB16" i="1"/>
  <c r="Q40" i="1"/>
  <c r="Z20" i="1"/>
  <c r="P40" i="1"/>
  <c r="D48" i="1"/>
  <c r="C48" i="1"/>
  <c r="J48" i="1"/>
  <c r="S48" i="1"/>
  <c r="Z44" i="1"/>
  <c r="P44" i="1"/>
  <c r="P28" i="1"/>
  <c r="H28" i="1"/>
  <c r="O20" i="1"/>
  <c r="G20" i="1"/>
  <c r="AD36" i="1"/>
  <c r="V36" i="1"/>
  <c r="G28" i="1"/>
  <c r="AD20" i="1"/>
  <c r="F20" i="1"/>
  <c r="U36" i="1"/>
  <c r="M36" i="1"/>
  <c r="AD28" i="1"/>
  <c r="L36" i="1"/>
  <c r="D36" i="1"/>
  <c r="O32" i="1"/>
  <c r="G32" i="1"/>
  <c r="R24" i="1"/>
  <c r="J24" i="1"/>
  <c r="W44" i="1"/>
  <c r="D40" i="1"/>
  <c r="T36" i="1"/>
  <c r="AD32" i="1"/>
  <c r="V32" i="1"/>
  <c r="N32" i="1"/>
  <c r="F32" i="1"/>
  <c r="W28" i="1"/>
  <c r="I24" i="1"/>
  <c r="N20" i="1"/>
  <c r="B48" i="1"/>
  <c r="S44" i="1"/>
  <c r="I44" i="1"/>
  <c r="V28" i="1"/>
  <c r="Z48" i="1"/>
  <c r="AF44" i="1"/>
  <c r="AE44" i="1"/>
  <c r="AB40" i="1"/>
  <c r="L40" i="1"/>
  <c r="V48" i="1"/>
  <c r="U48" i="1"/>
  <c r="K48" i="1"/>
  <c r="R44" i="1"/>
  <c r="H44" i="1"/>
  <c r="Z40" i="1"/>
  <c r="R40" i="1"/>
  <c r="J40" i="1"/>
  <c r="AF28" i="1"/>
  <c r="F28" i="1"/>
  <c r="Q24" i="1"/>
  <c r="W20" i="1"/>
  <c r="M48" i="1"/>
  <c r="R48" i="1"/>
  <c r="O44" i="1"/>
  <c r="G44" i="1"/>
  <c r="T40" i="1"/>
  <c r="AA44" i="1"/>
  <c r="Q44" i="1"/>
  <c r="AC36" i="1"/>
  <c r="AE28" i="1"/>
  <c r="V20" i="1"/>
  <c r="L16" i="1"/>
  <c r="C16" i="1"/>
  <c r="Q12" i="1"/>
  <c r="H12" i="1"/>
  <c r="AF24" i="1"/>
  <c r="X24" i="1"/>
  <c r="P24" i="1"/>
  <c r="H24" i="1"/>
  <c r="AC20" i="1"/>
  <c r="U20" i="1"/>
  <c r="M20" i="1"/>
  <c r="E20" i="1"/>
  <c r="AA16" i="1"/>
  <c r="Z16" i="1"/>
  <c r="R16" i="1"/>
  <c r="J16" i="1"/>
  <c r="B16" i="1"/>
  <c r="AF12" i="1"/>
  <c r="AE12" i="1"/>
  <c r="W12" i="1"/>
  <c r="O12" i="1"/>
  <c r="G12" i="1"/>
  <c r="Y48" i="1"/>
  <c r="Q48" i="1"/>
  <c r="I48" i="1"/>
  <c r="AD44" i="1"/>
  <c r="V44" i="1"/>
  <c r="N44" i="1"/>
  <c r="F44" i="1"/>
  <c r="Y36" i="1"/>
  <c r="Q36" i="1"/>
  <c r="I36" i="1"/>
  <c r="AA28" i="1"/>
  <c r="S28" i="1"/>
  <c r="K28" i="1"/>
  <c r="C28" i="1"/>
  <c r="AJ55" i="1"/>
  <c r="AJ58" i="1"/>
  <c r="AJ59" i="1"/>
  <c r="AJ60" i="1"/>
  <c r="K49" i="1" l="1"/>
  <c r="J49" i="1"/>
  <c r="D5" i="1"/>
  <c r="C5" i="1"/>
  <c r="AD7" i="1"/>
  <c r="AD19" i="1"/>
  <c r="J11" i="1"/>
  <c r="E37" i="1"/>
  <c r="X5" i="1"/>
  <c r="B3" i="1"/>
  <c r="G5" i="1"/>
  <c r="S7" i="1"/>
  <c r="AB11" i="1"/>
  <c r="U17" i="1"/>
  <c r="S15" i="1"/>
  <c r="T17" i="1"/>
  <c r="AC11" i="1"/>
  <c r="AD15" i="1"/>
  <c r="X11" i="1"/>
  <c r="Q25" i="1"/>
  <c r="C33" i="1"/>
  <c r="L23" i="1"/>
  <c r="J47" i="1"/>
  <c r="H37" i="1"/>
  <c r="R29" i="1"/>
  <c r="B5" i="1"/>
  <c r="AB39" i="1"/>
  <c r="Q23" i="1"/>
  <c r="W17" i="1"/>
  <c r="S29" i="1"/>
  <c r="P7" i="1"/>
  <c r="L19" i="1"/>
  <c r="K5" i="1"/>
  <c r="AE41" i="1"/>
  <c r="F31" i="1"/>
  <c r="V43" i="1"/>
  <c r="K7" i="1"/>
  <c r="AF5" i="1"/>
  <c r="X3" i="1"/>
  <c r="Z7" i="1"/>
  <c r="U13" i="1"/>
  <c r="AC15" i="1"/>
  <c r="Z31" i="1"/>
  <c r="W47" i="1"/>
  <c r="AD47" i="1"/>
  <c r="X7" i="1"/>
  <c r="I31" i="1"/>
  <c r="P15" i="1"/>
  <c r="W19" i="1"/>
  <c r="I43" i="1"/>
  <c r="G33" i="1"/>
  <c r="B31" i="1"/>
  <c r="K41" i="1"/>
  <c r="AE21" i="1"/>
  <c r="T43" i="1"/>
  <c r="V11" i="1"/>
  <c r="AE17" i="1"/>
  <c r="AA29" i="1"/>
  <c r="H25" i="1"/>
  <c r="AB19" i="1"/>
  <c r="D37" i="1"/>
  <c r="K3" i="1"/>
  <c r="AF49" i="1"/>
  <c r="F35" i="1"/>
  <c r="AC23" i="1"/>
  <c r="Q17" i="1"/>
  <c r="J7" i="1"/>
  <c r="I37" i="1"/>
  <c r="D29" i="1"/>
  <c r="C3" i="1"/>
  <c r="P25" i="1"/>
  <c r="C43" i="1"/>
  <c r="S47" i="1"/>
  <c r="AA21" i="1"/>
  <c r="O27" i="1"/>
  <c r="J41" i="1"/>
  <c r="M49" i="1"/>
  <c r="AF31" i="1"/>
  <c r="X21" i="1"/>
  <c r="AF39" i="1"/>
  <c r="E13" i="1"/>
  <c r="G47" i="1"/>
  <c r="Q35" i="1"/>
  <c r="X41" i="1"/>
  <c r="G45" i="1"/>
  <c r="AA11" i="1"/>
  <c r="F47" i="1"/>
  <c r="I39" i="1"/>
  <c r="AB29" i="1"/>
  <c r="B35" i="1"/>
  <c r="Y47" i="1"/>
  <c r="S17" i="1"/>
  <c r="M29" i="1"/>
  <c r="AE3" i="1"/>
  <c r="U9" i="1"/>
  <c r="I27" i="1"/>
  <c r="W39" i="1"/>
  <c r="R23" i="1"/>
  <c r="T25" i="1"/>
  <c r="Y29" i="1"/>
  <c r="B43" i="1"/>
  <c r="AD35" i="1"/>
  <c r="W3" i="1"/>
  <c r="I3" i="1"/>
  <c r="T7" i="1"/>
  <c r="AB9" i="1"/>
  <c r="B13" i="1"/>
  <c r="D15" i="1"/>
  <c r="T13" i="1"/>
  <c r="R9" i="1"/>
  <c r="N17" i="1"/>
  <c r="G39" i="1"/>
  <c r="G29" i="1"/>
  <c r="Y39" i="1"/>
  <c r="C45" i="1"/>
  <c r="AF11" i="1"/>
  <c r="D45" i="1"/>
  <c r="W11" i="1"/>
  <c r="U19" i="1"/>
  <c r="Q9" i="1"/>
  <c r="AA19" i="1"/>
  <c r="X43" i="1"/>
  <c r="D25" i="1"/>
  <c r="C39" i="1"/>
  <c r="J33" i="1"/>
  <c r="P11" i="1"/>
  <c r="Q41" i="1"/>
  <c r="AE31" i="1"/>
  <c r="M35" i="1"/>
  <c r="AB49" i="1"/>
  <c r="Q5" i="1"/>
  <c r="M15" i="1"/>
  <c r="N47" i="1"/>
  <c r="AA35" i="1"/>
  <c r="J31" i="1"/>
  <c r="K33" i="1"/>
  <c r="AD5" i="1"/>
  <c r="E15" i="1"/>
  <c r="X27" i="1"/>
  <c r="H33" i="1"/>
  <c r="AD21" i="1"/>
  <c r="D21" i="1"/>
  <c r="L29" i="1"/>
  <c r="X25" i="1"/>
  <c r="R43" i="1"/>
  <c r="H7" i="1"/>
  <c r="B49" i="1"/>
  <c r="AC21" i="1"/>
  <c r="J19" i="1"/>
  <c r="Q37" i="1"/>
  <c r="P33" i="1"/>
  <c r="M21" i="1"/>
  <c r="Q45" i="1"/>
  <c r="AF33" i="1"/>
  <c r="O29" i="1"/>
  <c r="X17" i="1"/>
  <c r="R49" i="1"/>
  <c r="B41" i="1"/>
  <c r="AE29" i="1"/>
  <c r="G11" i="1"/>
  <c r="I7" i="1"/>
  <c r="Q49" i="1"/>
  <c r="AF45" i="1"/>
  <c r="S19" i="1"/>
  <c r="C19" i="1"/>
  <c r="Y7" i="1"/>
  <c r="AA49" i="1"/>
  <c r="Z45" i="1"/>
  <c r="Y33" i="1"/>
  <c r="W25" i="1"/>
  <c r="P45" i="1"/>
  <c r="O33" i="1"/>
  <c r="W13" i="1"/>
  <c r="AF37" i="1"/>
  <c r="X29" i="1"/>
  <c r="I9" i="1"/>
  <c r="P37" i="1"/>
  <c r="L21" i="1"/>
  <c r="J45" i="1"/>
  <c r="I33" i="1"/>
  <c r="G25" i="1"/>
  <c r="V13" i="1"/>
  <c r="AB21" i="1"/>
  <c r="F13" i="1"/>
  <c r="Z37" i="1"/>
  <c r="V21" i="1"/>
  <c r="N29" i="1"/>
  <c r="H9" i="1"/>
  <c r="J37" i="1"/>
  <c r="H29" i="1"/>
  <c r="F21" i="1"/>
  <c r="AE33" i="1"/>
  <c r="V17" i="1"/>
  <c r="AD29" i="1"/>
  <c r="D47" i="1"/>
  <c r="E35" i="1"/>
  <c r="E29" i="1"/>
  <c r="X19" i="1"/>
  <c r="Q15" i="1"/>
  <c r="I11" i="1"/>
  <c r="L35" i="1"/>
  <c r="AB47" i="1"/>
  <c r="U35" i="1"/>
  <c r="P43" i="1"/>
  <c r="O49" i="1"/>
  <c r="P23" i="1"/>
  <c r="U45" i="1"/>
  <c r="Z49" i="1"/>
  <c r="H31" i="1"/>
  <c r="AC5" i="1"/>
  <c r="U7" i="1"/>
  <c r="M47" i="1"/>
  <c r="N45" i="1"/>
  <c r="V39" i="1"/>
  <c r="V37" i="1"/>
  <c r="AD31" i="1"/>
  <c r="AD27" i="1"/>
  <c r="V23" i="1"/>
  <c r="Q21" i="1"/>
  <c r="R17" i="1"/>
  <c r="I17" i="1"/>
  <c r="Z41" i="1"/>
  <c r="AD49" i="1"/>
  <c r="G27" i="1"/>
  <c r="Z21" i="1"/>
  <c r="C17" i="1"/>
  <c r="L25" i="1"/>
  <c r="F11" i="1"/>
  <c r="J23" i="1"/>
  <c r="Q43" i="1"/>
  <c r="AB27" i="1"/>
  <c r="J9" i="1"/>
  <c r="Q33" i="1"/>
  <c r="D19" i="1"/>
  <c r="Q29" i="1"/>
  <c r="P9" i="1"/>
  <c r="K37" i="1"/>
  <c r="V19" i="1"/>
  <c r="G13" i="1"/>
  <c r="W45" i="1"/>
  <c r="G41" i="1"/>
  <c r="L37" i="1"/>
  <c r="G19" i="1"/>
  <c r="AB23" i="1"/>
  <c r="S35" i="1"/>
  <c r="Z35" i="1"/>
  <c r="J29" i="1"/>
  <c r="N13" i="1"/>
  <c r="X37" i="1"/>
  <c r="C27" i="1"/>
  <c r="Z47" i="1"/>
  <c r="L41" i="1"/>
  <c r="AF17" i="1"/>
  <c r="P29" i="1"/>
  <c r="X9" i="1"/>
  <c r="AA37" i="1"/>
  <c r="X47" i="1"/>
  <c r="I35" i="1"/>
  <c r="H17" i="1"/>
  <c r="Y37" i="1"/>
  <c r="S23" i="1"/>
  <c r="H35" i="1"/>
  <c r="AD17" i="1"/>
  <c r="AA7" i="1"/>
  <c r="B25" i="1"/>
  <c r="AE47" i="1"/>
  <c r="L13" i="1"/>
  <c r="O15" i="1"/>
  <c r="L15" i="1"/>
  <c r="AE15" i="1"/>
  <c r="J13" i="1"/>
  <c r="D11" i="1"/>
  <c r="S9" i="1"/>
  <c r="K9" i="1"/>
  <c r="Z5" i="1"/>
  <c r="AF3" i="1"/>
  <c r="Q3" i="1"/>
  <c r="J3" i="1"/>
  <c r="Y5" i="1"/>
  <c r="T5" i="1"/>
  <c r="M45" i="1"/>
  <c r="E27" i="1"/>
  <c r="P21" i="1"/>
  <c r="R41" i="1"/>
  <c r="T31" i="1"/>
  <c r="AC45" i="1"/>
  <c r="P35" i="1"/>
  <c r="H23" i="1"/>
  <c r="U43" i="1"/>
  <c r="U33" i="1"/>
  <c r="AA31" i="1"/>
  <c r="M25" i="1"/>
  <c r="AC3" i="1"/>
  <c r="E5" i="1"/>
  <c r="AC9" i="1"/>
  <c r="N43" i="1"/>
  <c r="V35" i="1"/>
  <c r="AD33" i="1"/>
  <c r="V27" i="1"/>
  <c r="V25" i="1"/>
  <c r="Q19" i="1"/>
  <c r="J17" i="1"/>
  <c r="D23" i="1"/>
  <c r="K43" i="1"/>
  <c r="V49" i="1"/>
  <c r="W31" i="1"/>
  <c r="AE23" i="1"/>
  <c r="AA13" i="1"/>
  <c r="AB25" i="1"/>
  <c r="H15" i="1"/>
  <c r="Z23" i="1"/>
  <c r="B47" i="1"/>
  <c r="O39" i="1"/>
  <c r="AA3" i="1"/>
  <c r="L45" i="1"/>
  <c r="L33" i="1"/>
  <c r="R45" i="1"/>
  <c r="AD11" i="1"/>
  <c r="I29" i="1"/>
  <c r="S45" i="1"/>
  <c r="AA25" i="1"/>
  <c r="N19" i="1"/>
  <c r="C21" i="1"/>
  <c r="H49" i="1"/>
  <c r="W41" i="1"/>
  <c r="W9" i="1"/>
  <c r="G21" i="1"/>
  <c r="P39" i="1"/>
  <c r="S37" i="1"/>
  <c r="R35" i="1"/>
  <c r="B29" i="1"/>
  <c r="Z9" i="1"/>
  <c r="H45" i="1"/>
  <c r="S27" i="1"/>
  <c r="O9" i="1"/>
  <c r="T37" i="1"/>
  <c r="B37" i="1"/>
  <c r="AA45" i="1"/>
  <c r="C35" i="1"/>
  <c r="P47" i="1"/>
  <c r="Y31" i="1"/>
  <c r="E21" i="1"/>
  <c r="I45" i="1"/>
  <c r="D27" i="1"/>
  <c r="X35" i="1"/>
  <c r="Y25" i="1"/>
  <c r="AC17" i="1"/>
  <c r="Z25" i="1"/>
  <c r="AB7" i="1"/>
  <c r="D13" i="1"/>
  <c r="C15" i="1"/>
  <c r="T15" i="1"/>
  <c r="O17" i="1"/>
  <c r="C11" i="1"/>
  <c r="L11" i="1"/>
  <c r="T9" i="1"/>
  <c r="D9" i="1"/>
  <c r="F5" i="1"/>
  <c r="J5" i="1"/>
  <c r="Y3" i="1"/>
  <c r="R3" i="1"/>
  <c r="AC25" i="1"/>
  <c r="M43" i="1"/>
  <c r="M33" i="1"/>
  <c r="M23" i="1"/>
  <c r="P19" i="1"/>
  <c r="I15" i="1"/>
  <c r="AA47" i="1"/>
  <c r="P13" i="1"/>
  <c r="AC43" i="1"/>
  <c r="AC33" i="1"/>
  <c r="S31" i="1"/>
  <c r="X31" i="1"/>
  <c r="L3" i="1"/>
  <c r="AC41" i="1"/>
  <c r="U31" i="1"/>
  <c r="K31" i="1"/>
  <c r="T3" i="1"/>
  <c r="E3" i="1"/>
  <c r="AC7" i="1"/>
  <c r="E49" i="1"/>
  <c r="F45" i="1"/>
  <c r="N41" i="1"/>
  <c r="V33" i="1"/>
  <c r="V29" i="1"/>
  <c r="N23" i="1"/>
  <c r="I21" i="1"/>
  <c r="J15" i="1"/>
  <c r="T23" i="1"/>
  <c r="AA43" i="1"/>
  <c r="AE43" i="1"/>
  <c r="O31" i="1"/>
  <c r="R21" i="1"/>
  <c r="S13" i="1"/>
  <c r="O37" i="1"/>
  <c r="I23" i="1"/>
  <c r="K27" i="1"/>
  <c r="R47" i="1"/>
  <c r="AE39" i="1"/>
  <c r="AA5" i="1"/>
  <c r="L43" i="1"/>
  <c r="T29" i="1"/>
  <c r="K19" i="1"/>
  <c r="N11" i="1"/>
  <c r="AF25" i="1"/>
  <c r="AA39" i="1"/>
  <c r="AA33" i="1"/>
  <c r="S25" i="1"/>
  <c r="F19" i="1"/>
  <c r="S21" i="1"/>
  <c r="X49" i="1"/>
  <c r="H43" i="1"/>
  <c r="T45" i="1"/>
  <c r="AB33" i="1"/>
  <c r="P17" i="1"/>
  <c r="S43" i="1"/>
  <c r="J35" i="1"/>
  <c r="R25" i="1"/>
  <c r="F17" i="1"/>
  <c r="X45" i="1"/>
  <c r="D31" i="1"/>
  <c r="O7" i="1"/>
  <c r="T33" i="1"/>
  <c r="X15" i="1"/>
  <c r="B45" i="1"/>
  <c r="C37" i="1"/>
  <c r="H47" i="1"/>
  <c r="Q31" i="1"/>
  <c r="U21" i="1"/>
  <c r="Y45" i="1"/>
  <c r="T27" i="1"/>
  <c r="O11" i="1"/>
  <c r="E17" i="1"/>
  <c r="F49" i="1"/>
  <c r="AB17" i="1"/>
  <c r="W49" i="1"/>
  <c r="K15" i="1"/>
  <c r="AB15" i="1"/>
  <c r="M17" i="1"/>
  <c r="K11" i="1"/>
  <c r="T11" i="1"/>
  <c r="E9" i="1"/>
  <c r="C7" i="1"/>
  <c r="N5" i="1"/>
  <c r="G3" i="1"/>
  <c r="R5" i="1"/>
  <c r="AB5" i="1"/>
  <c r="U41" i="1"/>
  <c r="M31" i="1"/>
  <c r="E23" i="1"/>
  <c r="H21" i="1"/>
  <c r="Y13" i="1"/>
  <c r="S49" i="1"/>
  <c r="E45" i="1"/>
  <c r="AC31" i="1"/>
  <c r="C31" i="1"/>
  <c r="P31" i="1"/>
  <c r="L5" i="1"/>
  <c r="AC39" i="1"/>
  <c r="U29" i="1"/>
  <c r="Q47" i="1"/>
  <c r="N9" i="1"/>
  <c r="U5" i="1"/>
  <c r="AC49" i="1"/>
  <c r="E47" i="1"/>
  <c r="F43" i="1"/>
  <c r="N39" i="1"/>
  <c r="N37" i="1"/>
  <c r="V31" i="1"/>
  <c r="N27" i="1"/>
  <c r="N25" i="1"/>
  <c r="I19" i="1"/>
  <c r="B15" i="1"/>
  <c r="G35" i="1"/>
  <c r="W43" i="1"/>
  <c r="G31" i="1"/>
  <c r="W23" i="1"/>
  <c r="K13" i="1"/>
  <c r="AE37" i="1"/>
  <c r="Y23" i="1"/>
  <c r="AA27" i="1"/>
  <c r="H11" i="1"/>
  <c r="AB3" i="1"/>
  <c r="U39" i="1"/>
  <c r="AC27" i="1"/>
  <c r="E25" i="1"/>
  <c r="H19" i="1"/>
  <c r="Y11" i="1"/>
  <c r="K47" i="1"/>
  <c r="D3" i="1"/>
  <c r="E43" i="1"/>
  <c r="Y9" i="1"/>
  <c r="AF27" i="1"/>
  <c r="V9" i="1"/>
  <c r="E41" i="1"/>
  <c r="U27" i="1"/>
  <c r="Z43" i="1"/>
  <c r="N7" i="1"/>
  <c r="U3" i="1"/>
  <c r="E7" i="1"/>
  <c r="AC47" i="1"/>
  <c r="AD45" i="1"/>
  <c r="AD41" i="1"/>
  <c r="F41" i="1"/>
  <c r="N35" i="1"/>
  <c r="N31" i="1"/>
  <c r="F27" i="1"/>
  <c r="F23" i="1"/>
  <c r="B17" i="1"/>
  <c r="W35" i="1"/>
  <c r="AD3" i="1"/>
  <c r="O43" i="1"/>
  <c r="AE27" i="1"/>
  <c r="J21" i="1"/>
  <c r="C13" i="1"/>
  <c r="O45" i="1"/>
  <c r="J27" i="1"/>
  <c r="L31" i="1"/>
  <c r="Z19" i="1"/>
  <c r="AD9" i="1"/>
  <c r="AC37" i="1"/>
  <c r="AC29" i="1"/>
  <c r="AF21" i="1"/>
  <c r="Y15" i="1"/>
  <c r="Q13" i="1"/>
  <c r="C49" i="1"/>
  <c r="F9" i="1"/>
  <c r="M41" i="1"/>
  <c r="E33" i="1"/>
  <c r="Y49" i="1"/>
  <c r="P27" i="1"/>
  <c r="V7" i="1"/>
  <c r="E39" i="1"/>
  <c r="U23" i="1"/>
  <c r="AE49" i="1"/>
  <c r="L49" i="1"/>
  <c r="M9" i="1"/>
  <c r="U49" i="1"/>
  <c r="AD43" i="1"/>
  <c r="AD39" i="1"/>
  <c r="F39" i="1"/>
  <c r="N33" i="1"/>
  <c r="F29" i="1"/>
  <c r="F25" i="1"/>
  <c r="Z17" i="1"/>
  <c r="Z13" i="1"/>
  <c r="H39" i="1"/>
  <c r="G43" i="1"/>
  <c r="W27" i="1"/>
  <c r="O23" i="1"/>
  <c r="B21" i="1"/>
  <c r="B9" i="1"/>
  <c r="AE45" i="1"/>
  <c r="Z27" i="1"/>
  <c r="AB31" i="1"/>
  <c r="K23" i="1"/>
  <c r="AC35" i="1"/>
  <c r="M27" i="1"/>
  <c r="AF19" i="1"/>
  <c r="Y17" i="1"/>
  <c r="Q11" i="1"/>
  <c r="AB35" i="1"/>
  <c r="F7" i="1"/>
  <c r="M39" i="1"/>
  <c r="E31" i="1"/>
  <c r="I49" i="1"/>
  <c r="H27" i="1"/>
  <c r="T49" i="1"/>
  <c r="M37" i="1"/>
  <c r="U25" i="1"/>
  <c r="G49" i="1"/>
  <c r="L47" i="1"/>
  <c r="M3" i="1"/>
  <c r="M7" i="1"/>
  <c r="U47" i="1"/>
  <c r="V45" i="1"/>
  <c r="AD37" i="1"/>
  <c r="F37" i="1"/>
  <c r="F33" i="1"/>
  <c r="AD23" i="1"/>
  <c r="Y21" i="1"/>
  <c r="Z15" i="1"/>
  <c r="R13" i="1"/>
  <c r="X39" i="1"/>
  <c r="N3" i="1"/>
  <c r="AA17" i="1"/>
  <c r="K21" i="1"/>
  <c r="P49" i="1"/>
  <c r="O41" i="1"/>
  <c r="P41" i="1"/>
  <c r="AA23" i="1"/>
  <c r="C47" i="1"/>
  <c r="G7" i="1"/>
  <c r="AB37" i="1"/>
  <c r="N21" i="1"/>
  <c r="T19" i="1"/>
  <c r="B33" i="1"/>
  <c r="AC13" i="1"/>
  <c r="C41" i="1"/>
  <c r="K29" i="1"/>
  <c r="C25" i="1"/>
  <c r="AE13" i="1"/>
  <c r="W37" i="1"/>
  <c r="R27" i="1"/>
  <c r="S3" i="1"/>
  <c r="D39" i="1"/>
  <c r="AE19" i="1"/>
  <c r="R37" i="1"/>
  <c r="K39" i="1"/>
  <c r="R39" i="1"/>
  <c r="Z29" i="1"/>
  <c r="M19" i="1"/>
  <c r="W33" i="1"/>
  <c r="B23" i="1"/>
  <c r="Y43" i="1"/>
  <c r="D43" i="1"/>
  <c r="W21" i="1"/>
  <c r="X13" i="1"/>
  <c r="O35" i="1"/>
  <c r="S41" i="1"/>
  <c r="J39" i="1"/>
  <c r="Y35" i="1"/>
  <c r="S5" i="1"/>
  <c r="X33" i="1"/>
  <c r="R19" i="1"/>
  <c r="Y41" i="1"/>
  <c r="AD13" i="1"/>
  <c r="V47" i="1"/>
  <c r="E11" i="1"/>
  <c r="O47" i="1"/>
  <c r="AB13" i="1"/>
  <c r="R31" i="1"/>
  <c r="K17" i="1"/>
  <c r="U15" i="1"/>
  <c r="R11" i="1"/>
  <c r="M13" i="1"/>
  <c r="AA9" i="1"/>
  <c r="R7" i="1"/>
  <c r="D7" i="1"/>
  <c r="P3" i="1"/>
  <c r="AE5" i="1"/>
  <c r="V5" i="1"/>
  <c r="W15" i="1"/>
  <c r="AE11" i="1"/>
  <c r="Q39" i="1"/>
  <c r="L39" i="1"/>
  <c r="B39" i="1"/>
  <c r="I47" i="1"/>
  <c r="K35" i="1"/>
  <c r="T39" i="1"/>
  <c r="R15" i="1"/>
  <c r="O3" i="1"/>
  <c r="W5" i="1"/>
  <c r="L9" i="1"/>
  <c r="B11" i="1"/>
  <c r="Z11" i="1"/>
  <c r="G15" i="1"/>
  <c r="D17" i="1"/>
  <c r="M11" i="1"/>
  <c r="F15" i="1"/>
  <c r="C23" i="1"/>
  <c r="AF9" i="1"/>
  <c r="AF47" i="1"/>
  <c r="AF13" i="1"/>
  <c r="AB43" i="1"/>
  <c r="W7" i="1"/>
  <c r="AC19" i="1"/>
  <c r="Q7" i="1"/>
  <c r="AF29" i="1"/>
  <c r="D41" i="1"/>
  <c r="D35" i="1"/>
  <c r="O13" i="1"/>
  <c r="R33" i="1"/>
  <c r="O21" i="1"/>
  <c r="AE9" i="1"/>
  <c r="L27" i="1"/>
  <c r="G23" i="1"/>
  <c r="Y19" i="1"/>
  <c r="V41" i="1"/>
  <c r="M5" i="1"/>
  <c r="T47" i="1"/>
  <c r="T35" i="1"/>
  <c r="D49" i="1"/>
  <c r="H3" i="1"/>
  <c r="Y27" i="1"/>
  <c r="J43" i="1"/>
  <c r="F3" i="1"/>
  <c r="T21" i="1"/>
  <c r="P5" i="1"/>
  <c r="B7" i="1"/>
  <c r="Q27" i="1"/>
  <c r="I41" i="1"/>
  <c r="S39" i="1"/>
  <c r="H41" i="1"/>
  <c r="K45" i="1"/>
  <c r="G37" i="1"/>
  <c r="T41" i="1"/>
  <c r="H5" i="1"/>
  <c r="S11" i="1"/>
  <c r="N49" i="1"/>
  <c r="W29" i="1"/>
  <c r="H13" i="1"/>
  <c r="E19" i="1"/>
  <c r="D33" i="1"/>
  <c r="K25" i="1"/>
  <c r="AE25" i="1"/>
  <c r="U37" i="1"/>
  <c r="Z3" i="1"/>
  <c r="O5" i="1"/>
  <c r="C9" i="1"/>
  <c r="I13" i="1"/>
  <c r="V15" i="1"/>
  <c r="AA15" i="1"/>
  <c r="L17" i="1"/>
  <c r="U11" i="1"/>
  <c r="N15" i="1"/>
  <c r="B19" i="1"/>
  <c r="I25" i="1"/>
  <c r="Z39" i="1"/>
  <c r="AE35" i="1"/>
  <c r="AB45" i="1"/>
  <c r="V3" i="1"/>
  <c r="J25" i="1"/>
  <c r="S33" i="1"/>
  <c r="O25" i="1"/>
  <c r="AB41" i="1"/>
  <c r="B27" i="1"/>
  <c r="G17" i="1"/>
  <c r="C29" i="1"/>
  <c r="AA41" i="1"/>
  <c r="Z33" i="1"/>
  <c r="O19" i="1"/>
  <c r="G9" i="1"/>
  <c r="AF41" i="1"/>
  <c r="L7" i="1"/>
  <c r="AD25" i="1"/>
  <c r="X23" i="1"/>
  <c r="H54" i="1" l="1"/>
  <c r="H61" i="1"/>
  <c r="H64" i="1"/>
  <c r="H55" i="1"/>
  <c r="H57" i="1"/>
  <c r="H58" i="1"/>
  <c r="H53" i="1"/>
  <c r="H60" i="1"/>
  <c r="H62" i="1"/>
  <c r="H63" i="1"/>
  <c r="H56" i="1"/>
  <c r="H59" i="1"/>
  <c r="E60" i="1"/>
  <c r="F62" i="1"/>
  <c r="C59" i="1"/>
  <c r="M61" i="1"/>
  <c r="C64" i="1"/>
  <c r="G53" i="1"/>
  <c r="M58" i="1"/>
  <c r="E61" i="1"/>
  <c r="D63" i="1"/>
  <c r="D57" i="1"/>
  <c r="C54" i="1"/>
  <c r="E56" i="1"/>
  <c r="F56" i="1"/>
  <c r="F60" i="1"/>
  <c r="B61" i="1"/>
  <c r="M64" i="1"/>
  <c r="M55" i="1"/>
  <c r="E63" i="1"/>
  <c r="M62" i="1"/>
  <c r="M59" i="1"/>
  <c r="M57" i="1"/>
  <c r="G58" i="1"/>
  <c r="G64" i="1"/>
  <c r="F57" i="1"/>
  <c r="C55" i="1"/>
  <c r="F53" i="1"/>
  <c r="B63" i="1"/>
  <c r="D54" i="1"/>
  <c r="M53" i="1"/>
  <c r="F59" i="1"/>
  <c r="M60" i="1"/>
  <c r="B56" i="1"/>
  <c r="M63" i="1"/>
  <c r="D61" i="1"/>
  <c r="M56" i="1"/>
  <c r="D60" i="1"/>
  <c r="M54" i="1"/>
  <c r="D62" i="1"/>
  <c r="G62" i="1"/>
  <c r="E62" i="1"/>
  <c r="F64" i="1"/>
  <c r="C62" i="1"/>
  <c r="G55" i="1"/>
  <c r="G59" i="1"/>
  <c r="C57" i="1"/>
  <c r="C61" i="1"/>
  <c r="B62" i="1"/>
  <c r="F58" i="1"/>
  <c r="E57" i="1"/>
  <c r="G63" i="1"/>
  <c r="B53" i="1"/>
  <c r="C63" i="1"/>
  <c r="B57" i="1"/>
  <c r="D64" i="1"/>
  <c r="E58" i="1"/>
  <c r="E53" i="1"/>
  <c r="B59" i="1"/>
  <c r="G61" i="1"/>
  <c r="E54" i="1"/>
  <c r="C53" i="1"/>
  <c r="B64" i="1"/>
  <c r="C60" i="1"/>
  <c r="B58" i="1"/>
  <c r="D59" i="1"/>
  <c r="G57" i="1"/>
  <c r="B54" i="1"/>
  <c r="E59" i="1"/>
  <c r="C56" i="1"/>
  <c r="B55" i="1"/>
  <c r="F54" i="1"/>
  <c r="D53" i="1"/>
  <c r="G56" i="1"/>
  <c r="G60" i="1"/>
  <c r="F63" i="1"/>
  <c r="C58" i="1"/>
  <c r="D55" i="1"/>
  <c r="F61" i="1"/>
  <c r="D56" i="1"/>
  <c r="B60" i="1"/>
  <c r="F55" i="1"/>
  <c r="E55" i="1"/>
  <c r="G54" i="1"/>
  <c r="E64" i="1"/>
  <c r="D58" i="1"/>
  <c r="H66" i="1" l="1"/>
  <c r="J57" i="1"/>
  <c r="J63" i="1"/>
  <c r="J55" i="1"/>
  <c r="J58" i="1"/>
  <c r="J59" i="1"/>
  <c r="J53" i="1"/>
  <c r="J61" i="1"/>
  <c r="J64" i="1"/>
  <c r="J62" i="1"/>
  <c r="J56" i="1"/>
  <c r="J60" i="1"/>
  <c r="J54" i="1"/>
  <c r="L64" i="1"/>
  <c r="L54" i="1"/>
  <c r="L62" i="1"/>
  <c r="L60" i="1"/>
  <c r="L55" i="1"/>
  <c r="L59" i="1"/>
  <c r="L56" i="1"/>
  <c r="L58" i="1"/>
  <c r="L61" i="1"/>
  <c r="L63" i="1"/>
  <c r="L57" i="1"/>
  <c r="D66" i="1"/>
  <c r="F66" i="1"/>
  <c r="L53" i="1"/>
  <c r="C66" i="1"/>
  <c r="G66" i="1"/>
  <c r="E66" i="1"/>
  <c r="B66" i="1"/>
  <c r="L66" i="1" l="1"/>
  <c r="J66" i="1"/>
</calcChain>
</file>

<file path=xl/sharedStrings.xml><?xml version="1.0" encoding="utf-8"?>
<sst xmlns="http://schemas.openxmlformats.org/spreadsheetml/2006/main" count="32" uniqueCount="32">
  <si>
    <t>Feiertage</t>
  </si>
  <si>
    <t>Neujahr</t>
  </si>
  <si>
    <t>Rosenmontag</t>
  </si>
  <si>
    <t>Karfreitag</t>
  </si>
  <si>
    <t>Ostermontag</t>
  </si>
  <si>
    <t>Tag der Arbeit</t>
  </si>
  <si>
    <t>Christi Himmelfahrt</t>
  </si>
  <si>
    <t>Pfingstmontag</t>
  </si>
  <si>
    <t>Fronleichnam</t>
  </si>
  <si>
    <t>Tag der deutschen Einheit</t>
  </si>
  <si>
    <t>Allerheiligen</t>
  </si>
  <si>
    <t>Heiligabend</t>
  </si>
  <si>
    <t>Weihnachten 1</t>
  </si>
  <si>
    <t>Weihnachten 2</t>
  </si>
  <si>
    <t>Silvester</t>
  </si>
  <si>
    <t>Status</t>
  </si>
  <si>
    <t>Büro</t>
  </si>
  <si>
    <t>B</t>
  </si>
  <si>
    <t>M</t>
  </si>
  <si>
    <t>Dienstreise</t>
  </si>
  <si>
    <t>DR</t>
  </si>
  <si>
    <t>Urlaub</t>
  </si>
  <si>
    <t>U</t>
  </si>
  <si>
    <t>Gleittag</t>
  </si>
  <si>
    <t>GT</t>
  </si>
  <si>
    <t>Krank</t>
  </si>
  <si>
    <t>K</t>
  </si>
  <si>
    <t>Mobiles Arbeiten</t>
  </si>
  <si>
    <t>Feiertag</t>
  </si>
  <si>
    <t>FT</t>
  </si>
  <si>
    <t>Arbeitstage</t>
  </si>
  <si>
    <t>mobil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</si>
</sst>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mmm"/>
  </numFmts>
  <fonts count="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i/>
      <sz val="10"/>
      <color theme="1"/>
      <name val="Aptos Narrow"/>
      <scheme val="minor"/>
    </font>
    <font>
      <b/>
      <u/>
      <sz val="10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/>
    <xf numFmtId="0" fontId="4" fillId="2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5" fillId="0" borderId="4" xfId="0" applyFont="1" applyBorder="1"/>
    <xf numFmtId="0" fontId="5" fillId="0" borderId="1" xfId="0" applyFont="1" applyBorder="1"/>
    <xf numFmtId="165" fontId="5" fillId="0" borderId="1" xfId="0" applyNumberFormat="1" applyFont="1" applyBorder="1"/>
    <xf numFmtId="0" fontId="4" fillId="0" borderId="1" xfId="0" applyFont="1" applyBorder="1" applyAlignment="1">
      <alignment horizontal="right"/>
    </xf>
    <xf numFmtId="1" fontId="5" fillId="0" borderId="4" xfId="0" applyNumberFormat="1" applyFont="1" applyBorder="1"/>
    <xf numFmtId="9" fontId="5" fillId="0" borderId="1" xfId="0" applyNumberFormat="1" applyFont="1" applyBorder="1"/>
    <xf numFmtId="1" fontId="5" fillId="0" borderId="1" xfId="0" applyNumberFormat="1" applyFont="1" applyBorder="1"/>
    <xf numFmtId="14" fontId="4" fillId="0" borderId="0" xfId="0" applyNumberFormat="1" applyFont="1"/>
    <xf numFmtId="0" fontId="4" fillId="0" borderId="5" xfId="0" applyFont="1" applyBorder="1"/>
    <xf numFmtId="9" fontId="4" fillId="0" borderId="5" xfId="0" applyNumberFormat="1" applyFont="1" applyBorder="1"/>
    <xf numFmtId="164" fontId="4" fillId="0" borderId="3" xfId="0" applyNumberFormat="1" applyFont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Standard" xfId="0" builtinId="0"/>
  </cellStyles>
  <dxfs count="6">
    <dxf>
      <fill>
        <patternFill patternType="darkTrellis">
          <fgColor theme="9" tint="0.39991454817346722"/>
          <bgColor theme="9" tint="-0.499984740745262"/>
        </patternFill>
      </fill>
    </dxf>
    <dxf>
      <fill>
        <patternFill patternType="solid">
          <fgColor auto="1"/>
          <bgColor theme="0" tint="-0.24994659260841701"/>
        </patternFill>
      </fill>
    </dxf>
    <dxf>
      <font>
        <b/>
        <i val="0"/>
        <color rgb="FFC00000"/>
      </font>
      <fill>
        <patternFill patternType="darkUp">
          <fgColor theme="0" tint="-0.2499465926084170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ill>
        <patternFill patternType="lightUp">
          <fgColor rgb="FFFFFF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88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5B69-1DCF-6E40-81E0-6F86F8D98F5D}">
  <dimension ref="A1:AM66"/>
  <sheetViews>
    <sheetView showGridLines="0" showRowColHeaders="0" tabSelected="1" zoomScale="12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5" sqref="I5"/>
    </sheetView>
  </sheetViews>
  <sheetFormatPr baseColWidth="10" defaultRowHeight="14" x14ac:dyDescent="0.2"/>
  <cols>
    <col min="1" max="1" width="6.5" style="1" bestFit="1" customWidth="1"/>
    <col min="2" max="32" width="4.83203125" style="1" customWidth="1"/>
    <col min="33" max="33" width="5.83203125" style="1" customWidth="1"/>
    <col min="34" max="34" width="10.83203125" style="1"/>
    <col min="35" max="35" width="21.6640625" style="1" customWidth="1"/>
    <col min="36" max="36" width="8.1640625" style="1" customWidth="1"/>
    <col min="37" max="37" width="10.83203125" style="1" customWidth="1"/>
    <col min="38" max="38" width="14.6640625" style="1" bestFit="1" customWidth="1"/>
    <col min="39" max="39" width="10.83203125" style="1" customWidth="1"/>
    <col min="40" max="16384" width="10.83203125" style="1"/>
  </cols>
  <sheetData>
    <row r="1" spans="1:34" ht="22" x14ac:dyDescent="0.3">
      <c r="A1" s="19">
        <v>2025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</row>
    <row r="2" spans="1:34" hidden="1" x14ac:dyDescent="0.2">
      <c r="A2" s="2">
        <v>1</v>
      </c>
      <c r="B2" s="3">
        <f t="shared" ref="B2:AF2" si="0">IF(MONTH(DATE(Jahr,Monat,Tag))=Monat,DATE(Jahr,Monat,Tag),"")</f>
        <v>45658</v>
      </c>
      <c r="C2" s="3">
        <f t="shared" si="0"/>
        <v>45659</v>
      </c>
      <c r="D2" s="3">
        <f t="shared" si="0"/>
        <v>45660</v>
      </c>
      <c r="E2" s="3">
        <f t="shared" si="0"/>
        <v>45661</v>
      </c>
      <c r="F2" s="3">
        <f t="shared" si="0"/>
        <v>45662</v>
      </c>
      <c r="G2" s="3">
        <f t="shared" si="0"/>
        <v>45663</v>
      </c>
      <c r="H2" s="3">
        <f t="shared" si="0"/>
        <v>45664</v>
      </c>
      <c r="I2" s="3">
        <f t="shared" si="0"/>
        <v>45665</v>
      </c>
      <c r="J2" s="3">
        <f t="shared" si="0"/>
        <v>45666</v>
      </c>
      <c r="K2" s="3">
        <f t="shared" si="0"/>
        <v>45667</v>
      </c>
      <c r="L2" s="3">
        <f t="shared" si="0"/>
        <v>45668</v>
      </c>
      <c r="M2" s="3">
        <f t="shared" si="0"/>
        <v>45669</v>
      </c>
      <c r="N2" s="3">
        <f t="shared" si="0"/>
        <v>45670</v>
      </c>
      <c r="O2" s="3">
        <f t="shared" si="0"/>
        <v>45671</v>
      </c>
      <c r="P2" s="3">
        <f t="shared" si="0"/>
        <v>45672</v>
      </c>
      <c r="Q2" s="3">
        <f t="shared" si="0"/>
        <v>45673</v>
      </c>
      <c r="R2" s="3">
        <f t="shared" si="0"/>
        <v>45674</v>
      </c>
      <c r="S2" s="3">
        <f t="shared" si="0"/>
        <v>45675</v>
      </c>
      <c r="T2" s="3">
        <f t="shared" si="0"/>
        <v>45676</v>
      </c>
      <c r="U2" s="3">
        <f t="shared" si="0"/>
        <v>45677</v>
      </c>
      <c r="V2" s="3">
        <f t="shared" si="0"/>
        <v>45678</v>
      </c>
      <c r="W2" s="3">
        <f t="shared" si="0"/>
        <v>45679</v>
      </c>
      <c r="X2" s="3">
        <f t="shared" si="0"/>
        <v>45680</v>
      </c>
      <c r="Y2" s="3">
        <f t="shared" si="0"/>
        <v>45681</v>
      </c>
      <c r="Z2" s="3">
        <f t="shared" si="0"/>
        <v>45682</v>
      </c>
      <c r="AA2" s="3">
        <f t="shared" si="0"/>
        <v>45683</v>
      </c>
      <c r="AB2" s="3">
        <f t="shared" si="0"/>
        <v>45684</v>
      </c>
      <c r="AC2" s="3">
        <f t="shared" si="0"/>
        <v>45685</v>
      </c>
      <c r="AD2" s="3">
        <f t="shared" si="0"/>
        <v>45686</v>
      </c>
      <c r="AE2" s="3">
        <f t="shared" si="0"/>
        <v>45687</v>
      </c>
      <c r="AF2" s="3">
        <f t="shared" si="0"/>
        <v>45688</v>
      </c>
    </row>
    <row r="3" spans="1:34" hidden="1" x14ac:dyDescent="0.2">
      <c r="A3" s="2"/>
      <c r="B3" s="4">
        <f t="shared" ref="B3:AF3" si="1">IF(B2&lt;&gt;"",IF(AND(B2&lt;&gt;"",COUNTIF($AJ$53:$AJ$70,B2)=0,WEEKDAY(B2,2)&lt;6),1,0),0)</f>
        <v>0</v>
      </c>
      <c r="C3" s="4">
        <f t="shared" si="1"/>
        <v>1</v>
      </c>
      <c r="D3" s="4">
        <f t="shared" si="1"/>
        <v>1</v>
      </c>
      <c r="E3" s="4">
        <f t="shared" si="1"/>
        <v>0</v>
      </c>
      <c r="F3" s="4">
        <f t="shared" si="1"/>
        <v>0</v>
      </c>
      <c r="G3" s="4">
        <f t="shared" si="1"/>
        <v>1</v>
      </c>
      <c r="H3" s="4">
        <f t="shared" si="1"/>
        <v>1</v>
      </c>
      <c r="I3" s="4">
        <f t="shared" si="1"/>
        <v>1</v>
      </c>
      <c r="J3" s="4">
        <f t="shared" si="1"/>
        <v>1</v>
      </c>
      <c r="K3" s="4">
        <f t="shared" si="1"/>
        <v>1</v>
      </c>
      <c r="L3" s="4">
        <f t="shared" si="1"/>
        <v>0</v>
      </c>
      <c r="M3" s="4">
        <f t="shared" si="1"/>
        <v>0</v>
      </c>
      <c r="N3" s="4">
        <f t="shared" si="1"/>
        <v>1</v>
      </c>
      <c r="O3" s="4">
        <f t="shared" si="1"/>
        <v>1</v>
      </c>
      <c r="P3" s="4">
        <f t="shared" si="1"/>
        <v>1</v>
      </c>
      <c r="Q3" s="4">
        <f t="shared" si="1"/>
        <v>1</v>
      </c>
      <c r="R3" s="4">
        <f t="shared" si="1"/>
        <v>1</v>
      </c>
      <c r="S3" s="4">
        <f t="shared" si="1"/>
        <v>0</v>
      </c>
      <c r="T3" s="4">
        <f t="shared" si="1"/>
        <v>0</v>
      </c>
      <c r="U3" s="4">
        <f t="shared" si="1"/>
        <v>1</v>
      </c>
      <c r="V3" s="4">
        <f t="shared" si="1"/>
        <v>1</v>
      </c>
      <c r="W3" s="4">
        <f t="shared" si="1"/>
        <v>1</v>
      </c>
      <c r="X3" s="4">
        <f t="shared" si="1"/>
        <v>1</v>
      </c>
      <c r="Y3" s="4">
        <f t="shared" si="1"/>
        <v>1</v>
      </c>
      <c r="Z3" s="4">
        <f t="shared" si="1"/>
        <v>0</v>
      </c>
      <c r="AA3" s="4">
        <f t="shared" si="1"/>
        <v>0</v>
      </c>
      <c r="AB3" s="4">
        <f t="shared" si="1"/>
        <v>1</v>
      </c>
      <c r="AC3" s="4">
        <f t="shared" si="1"/>
        <v>1</v>
      </c>
      <c r="AD3" s="4">
        <f t="shared" si="1"/>
        <v>1</v>
      </c>
      <c r="AE3" s="4">
        <f t="shared" si="1"/>
        <v>1</v>
      </c>
      <c r="AF3" s="4">
        <f t="shared" si="1"/>
        <v>1</v>
      </c>
    </row>
    <row r="4" spans="1:34" x14ac:dyDescent="0.2">
      <c r="A4" s="23">
        <f>DATE(Jahr,A2,1)</f>
        <v>45658</v>
      </c>
      <c r="B4" s="5">
        <f>IF(B2&lt;&gt;"",WEEKDAY(B2),"")</f>
        <v>4</v>
      </c>
      <c r="C4" s="5">
        <f t="shared" ref="C4:AF4" si="2">IF(C2&lt;&gt;"",WEEKDAY(C2),"")</f>
        <v>5</v>
      </c>
      <c r="D4" s="5">
        <f t="shared" si="2"/>
        <v>6</v>
      </c>
      <c r="E4" s="5">
        <f t="shared" si="2"/>
        <v>7</v>
      </c>
      <c r="F4" s="5">
        <f t="shared" si="2"/>
        <v>1</v>
      </c>
      <c r="G4" s="5">
        <f t="shared" si="2"/>
        <v>2</v>
      </c>
      <c r="H4" s="5">
        <f t="shared" si="2"/>
        <v>3</v>
      </c>
      <c r="I4" s="5">
        <f t="shared" si="2"/>
        <v>4</v>
      </c>
      <c r="J4" s="5">
        <f t="shared" si="2"/>
        <v>5</v>
      </c>
      <c r="K4" s="5">
        <f t="shared" si="2"/>
        <v>6</v>
      </c>
      <c r="L4" s="5">
        <f t="shared" si="2"/>
        <v>7</v>
      </c>
      <c r="M4" s="5">
        <f t="shared" si="2"/>
        <v>1</v>
      </c>
      <c r="N4" s="5">
        <f t="shared" si="2"/>
        <v>2</v>
      </c>
      <c r="O4" s="5">
        <f t="shared" si="2"/>
        <v>3</v>
      </c>
      <c r="P4" s="5">
        <f t="shared" si="2"/>
        <v>4</v>
      </c>
      <c r="Q4" s="5">
        <f t="shared" si="2"/>
        <v>5</v>
      </c>
      <c r="R4" s="5">
        <f t="shared" si="2"/>
        <v>6</v>
      </c>
      <c r="S4" s="5">
        <f t="shared" si="2"/>
        <v>7</v>
      </c>
      <c r="T4" s="5">
        <f t="shared" si="2"/>
        <v>1</v>
      </c>
      <c r="U4" s="5">
        <f t="shared" si="2"/>
        <v>2</v>
      </c>
      <c r="V4" s="5">
        <f t="shared" si="2"/>
        <v>3</v>
      </c>
      <c r="W4" s="5">
        <f t="shared" si="2"/>
        <v>4</v>
      </c>
      <c r="X4" s="5">
        <f t="shared" si="2"/>
        <v>5</v>
      </c>
      <c r="Y4" s="5">
        <f t="shared" si="2"/>
        <v>6</v>
      </c>
      <c r="Z4" s="5">
        <f t="shared" si="2"/>
        <v>7</v>
      </c>
      <c r="AA4" s="5">
        <f t="shared" si="2"/>
        <v>1</v>
      </c>
      <c r="AB4" s="5">
        <f t="shared" si="2"/>
        <v>2</v>
      </c>
      <c r="AC4" s="5">
        <f t="shared" si="2"/>
        <v>3</v>
      </c>
      <c r="AD4" s="5">
        <f t="shared" si="2"/>
        <v>4</v>
      </c>
      <c r="AE4" s="5">
        <f t="shared" si="2"/>
        <v>5</v>
      </c>
      <c r="AF4" s="5">
        <f t="shared" si="2"/>
        <v>6</v>
      </c>
    </row>
    <row r="5" spans="1:34" x14ac:dyDescent="0.2">
      <c r="A5" s="24"/>
      <c r="B5" s="18" t="str">
        <f t="shared" ref="B5:AF5" si="3">IF(AND(B2&lt;&gt;"",COUNTIF($AJ$53:$AJ$70,B2)&gt;0),$AM$59,"")</f>
        <v>FT</v>
      </c>
      <c r="C5" s="18" t="str">
        <f t="shared" si="3"/>
        <v/>
      </c>
      <c r="D5" s="18" t="str">
        <f t="shared" si="3"/>
        <v/>
      </c>
      <c r="E5" s="18" t="str">
        <f t="shared" si="3"/>
        <v/>
      </c>
      <c r="F5" s="18" t="str">
        <f t="shared" si="3"/>
        <v/>
      </c>
      <c r="G5" s="18" t="str">
        <f t="shared" si="3"/>
        <v/>
      </c>
      <c r="H5" s="18" t="str">
        <f t="shared" si="3"/>
        <v/>
      </c>
      <c r="I5" s="18" t="str">
        <f t="shared" si="3"/>
        <v/>
      </c>
      <c r="J5" s="18" t="str">
        <f t="shared" si="3"/>
        <v/>
      </c>
      <c r="K5" s="18" t="str">
        <f t="shared" si="3"/>
        <v/>
      </c>
      <c r="L5" s="18" t="str">
        <f t="shared" si="3"/>
        <v/>
      </c>
      <c r="M5" s="18" t="str">
        <f t="shared" si="3"/>
        <v/>
      </c>
      <c r="N5" s="18" t="str">
        <f t="shared" si="3"/>
        <v/>
      </c>
      <c r="O5" s="18" t="str">
        <f t="shared" si="3"/>
        <v/>
      </c>
      <c r="P5" s="18" t="str">
        <f t="shared" si="3"/>
        <v/>
      </c>
      <c r="Q5" s="18" t="str">
        <f t="shared" si="3"/>
        <v/>
      </c>
      <c r="R5" s="18" t="str">
        <f t="shared" si="3"/>
        <v/>
      </c>
      <c r="S5" s="18" t="str">
        <f t="shared" si="3"/>
        <v/>
      </c>
      <c r="T5" s="18" t="str">
        <f t="shared" si="3"/>
        <v/>
      </c>
      <c r="U5" s="18" t="str">
        <f t="shared" si="3"/>
        <v/>
      </c>
      <c r="V5" s="18" t="str">
        <f t="shared" si="3"/>
        <v/>
      </c>
      <c r="W5" s="18" t="str">
        <f t="shared" si="3"/>
        <v/>
      </c>
      <c r="X5" s="18" t="str">
        <f t="shared" si="3"/>
        <v/>
      </c>
      <c r="Y5" s="18" t="str">
        <f t="shared" si="3"/>
        <v/>
      </c>
      <c r="Z5" s="18" t="str">
        <f t="shared" si="3"/>
        <v/>
      </c>
      <c r="AA5" s="18" t="str">
        <f t="shared" si="3"/>
        <v/>
      </c>
      <c r="AB5" s="18" t="str">
        <f t="shared" si="3"/>
        <v/>
      </c>
      <c r="AC5" s="18" t="str">
        <f t="shared" si="3"/>
        <v/>
      </c>
      <c r="AD5" s="18" t="str">
        <f t="shared" si="3"/>
        <v/>
      </c>
      <c r="AE5" s="18" t="str">
        <f t="shared" si="3"/>
        <v/>
      </c>
      <c r="AF5" s="18" t="str">
        <f t="shared" si="3"/>
        <v/>
      </c>
    </row>
    <row r="6" spans="1:34" hidden="1" x14ac:dyDescent="0.2">
      <c r="A6" s="20">
        <v>2</v>
      </c>
      <c r="B6" s="3">
        <f t="shared" ref="B6:AF6" si="4">IF(MONTH(DATE(Jahr,Monat,Tag))=Monat,DATE(Jahr,Monat,Tag),"")</f>
        <v>45689</v>
      </c>
      <c r="C6" s="3">
        <f t="shared" si="4"/>
        <v>45690</v>
      </c>
      <c r="D6" s="3">
        <f t="shared" si="4"/>
        <v>45691</v>
      </c>
      <c r="E6" s="3">
        <f t="shared" si="4"/>
        <v>45692</v>
      </c>
      <c r="F6" s="3">
        <f t="shared" si="4"/>
        <v>45693</v>
      </c>
      <c r="G6" s="3">
        <f t="shared" si="4"/>
        <v>45694</v>
      </c>
      <c r="H6" s="3">
        <f t="shared" si="4"/>
        <v>45695</v>
      </c>
      <c r="I6" s="3">
        <f t="shared" si="4"/>
        <v>45696</v>
      </c>
      <c r="J6" s="3">
        <f t="shared" si="4"/>
        <v>45697</v>
      </c>
      <c r="K6" s="3">
        <f t="shared" si="4"/>
        <v>45698</v>
      </c>
      <c r="L6" s="3">
        <f t="shared" si="4"/>
        <v>45699</v>
      </c>
      <c r="M6" s="3">
        <f t="shared" si="4"/>
        <v>45700</v>
      </c>
      <c r="N6" s="3">
        <f t="shared" si="4"/>
        <v>45701</v>
      </c>
      <c r="O6" s="3">
        <f t="shared" si="4"/>
        <v>45702</v>
      </c>
      <c r="P6" s="3">
        <f t="shared" si="4"/>
        <v>45703</v>
      </c>
      <c r="Q6" s="3">
        <f t="shared" si="4"/>
        <v>45704</v>
      </c>
      <c r="R6" s="3">
        <f t="shared" si="4"/>
        <v>45705</v>
      </c>
      <c r="S6" s="3">
        <f t="shared" si="4"/>
        <v>45706</v>
      </c>
      <c r="T6" s="3">
        <f t="shared" si="4"/>
        <v>45707</v>
      </c>
      <c r="U6" s="3">
        <f t="shared" si="4"/>
        <v>45708</v>
      </c>
      <c r="V6" s="3">
        <f t="shared" si="4"/>
        <v>45709</v>
      </c>
      <c r="W6" s="3">
        <f t="shared" si="4"/>
        <v>45710</v>
      </c>
      <c r="X6" s="3">
        <f t="shared" si="4"/>
        <v>45711</v>
      </c>
      <c r="Y6" s="3">
        <f t="shared" si="4"/>
        <v>45712</v>
      </c>
      <c r="Z6" s="3">
        <f t="shared" si="4"/>
        <v>45713</v>
      </c>
      <c r="AA6" s="3">
        <f t="shared" si="4"/>
        <v>45714</v>
      </c>
      <c r="AB6" s="3">
        <f t="shared" si="4"/>
        <v>45715</v>
      </c>
      <c r="AC6" s="3">
        <f t="shared" si="4"/>
        <v>45716</v>
      </c>
      <c r="AD6" s="3" t="str">
        <f t="shared" si="4"/>
        <v/>
      </c>
      <c r="AE6" s="3" t="str">
        <f t="shared" si="4"/>
        <v/>
      </c>
      <c r="AF6" s="3" t="str">
        <f t="shared" si="4"/>
        <v/>
      </c>
    </row>
    <row r="7" spans="1:34" hidden="1" x14ac:dyDescent="0.2">
      <c r="A7" s="20"/>
      <c r="B7" s="4">
        <f t="shared" ref="B7:AF7" si="5">IF(B6&lt;&gt;"",IF(AND(B6&lt;&gt;"",COUNTIF($AJ$53:$AJ$70,B6)=0,WEEKDAY(B6,2)&lt;6),1,0),0)</f>
        <v>0</v>
      </c>
      <c r="C7" s="4">
        <f t="shared" si="5"/>
        <v>0</v>
      </c>
      <c r="D7" s="4">
        <f t="shared" si="5"/>
        <v>1</v>
      </c>
      <c r="E7" s="4">
        <f t="shared" si="5"/>
        <v>1</v>
      </c>
      <c r="F7" s="4">
        <f t="shared" si="5"/>
        <v>1</v>
      </c>
      <c r="G7" s="4">
        <f t="shared" si="5"/>
        <v>1</v>
      </c>
      <c r="H7" s="4">
        <f t="shared" si="5"/>
        <v>1</v>
      </c>
      <c r="I7" s="4">
        <f t="shared" si="5"/>
        <v>0</v>
      </c>
      <c r="J7" s="4">
        <f t="shared" si="5"/>
        <v>0</v>
      </c>
      <c r="K7" s="4">
        <f t="shared" si="5"/>
        <v>1</v>
      </c>
      <c r="L7" s="4">
        <f t="shared" si="5"/>
        <v>1</v>
      </c>
      <c r="M7" s="4">
        <f t="shared" si="5"/>
        <v>1</v>
      </c>
      <c r="N7" s="4">
        <f t="shared" si="5"/>
        <v>1</v>
      </c>
      <c r="O7" s="4">
        <f t="shared" si="5"/>
        <v>1</v>
      </c>
      <c r="P7" s="4">
        <f t="shared" si="5"/>
        <v>0</v>
      </c>
      <c r="Q7" s="4">
        <f t="shared" si="5"/>
        <v>0</v>
      </c>
      <c r="R7" s="4">
        <f t="shared" si="5"/>
        <v>1</v>
      </c>
      <c r="S7" s="4">
        <f t="shared" si="5"/>
        <v>1</v>
      </c>
      <c r="T7" s="4">
        <f t="shared" si="5"/>
        <v>1</v>
      </c>
      <c r="U7" s="4">
        <f t="shared" si="5"/>
        <v>1</v>
      </c>
      <c r="V7" s="4">
        <f t="shared" si="5"/>
        <v>1</v>
      </c>
      <c r="W7" s="4">
        <f t="shared" si="5"/>
        <v>0</v>
      </c>
      <c r="X7" s="4">
        <f t="shared" si="5"/>
        <v>0</v>
      </c>
      <c r="Y7" s="4">
        <f t="shared" si="5"/>
        <v>1</v>
      </c>
      <c r="Z7" s="4">
        <f t="shared" si="5"/>
        <v>1</v>
      </c>
      <c r="AA7" s="4">
        <f t="shared" si="5"/>
        <v>1</v>
      </c>
      <c r="AB7" s="4">
        <f t="shared" si="5"/>
        <v>1</v>
      </c>
      <c r="AC7" s="4">
        <f t="shared" si="5"/>
        <v>1</v>
      </c>
      <c r="AD7" s="4">
        <f t="shared" si="5"/>
        <v>0</v>
      </c>
      <c r="AE7" s="4">
        <f t="shared" si="5"/>
        <v>0</v>
      </c>
      <c r="AF7" s="4">
        <f t="shared" si="5"/>
        <v>0</v>
      </c>
    </row>
    <row r="8" spans="1:34" x14ac:dyDescent="0.2">
      <c r="A8" s="23">
        <f>DATE(Jahr,A6,1)</f>
        <v>45689</v>
      </c>
      <c r="B8" s="5">
        <f>IF(B6&lt;&gt;"",WEEKDAY(B6),"")</f>
        <v>7</v>
      </c>
      <c r="C8" s="5">
        <f t="shared" ref="C8" si="6">IF(C6&lt;&gt;"",WEEKDAY(C6),"")</f>
        <v>1</v>
      </c>
      <c r="D8" s="5">
        <f t="shared" ref="D8" si="7">IF(D6&lt;&gt;"",WEEKDAY(D6),"")</f>
        <v>2</v>
      </c>
      <c r="E8" s="5">
        <f t="shared" ref="E8" si="8">IF(E6&lt;&gt;"",WEEKDAY(E6),"")</f>
        <v>3</v>
      </c>
      <c r="F8" s="5">
        <f t="shared" ref="F8" si="9">IF(F6&lt;&gt;"",WEEKDAY(F6),"")</f>
        <v>4</v>
      </c>
      <c r="G8" s="5">
        <f t="shared" ref="G8" si="10">IF(G6&lt;&gt;"",WEEKDAY(G6),"")</f>
        <v>5</v>
      </c>
      <c r="H8" s="5">
        <f t="shared" ref="H8" si="11">IF(H6&lt;&gt;"",WEEKDAY(H6),"")</f>
        <v>6</v>
      </c>
      <c r="I8" s="5">
        <f t="shared" ref="I8" si="12">IF(I6&lt;&gt;"",WEEKDAY(I6),"")</f>
        <v>7</v>
      </c>
      <c r="J8" s="5">
        <f t="shared" ref="J8" si="13">IF(J6&lt;&gt;"",WEEKDAY(J6),"")</f>
        <v>1</v>
      </c>
      <c r="K8" s="5">
        <f t="shared" ref="K8" si="14">IF(K6&lt;&gt;"",WEEKDAY(K6),"")</f>
        <v>2</v>
      </c>
      <c r="L8" s="5">
        <f t="shared" ref="L8" si="15">IF(L6&lt;&gt;"",WEEKDAY(L6),"")</f>
        <v>3</v>
      </c>
      <c r="M8" s="5">
        <f t="shared" ref="M8" si="16">IF(M6&lt;&gt;"",WEEKDAY(M6),"")</f>
        <v>4</v>
      </c>
      <c r="N8" s="5">
        <f t="shared" ref="N8" si="17">IF(N6&lt;&gt;"",WEEKDAY(N6),"")</f>
        <v>5</v>
      </c>
      <c r="O8" s="5">
        <f t="shared" ref="O8" si="18">IF(O6&lt;&gt;"",WEEKDAY(O6),"")</f>
        <v>6</v>
      </c>
      <c r="P8" s="5">
        <f t="shared" ref="P8" si="19">IF(P6&lt;&gt;"",WEEKDAY(P6),"")</f>
        <v>7</v>
      </c>
      <c r="Q8" s="5">
        <f t="shared" ref="Q8" si="20">IF(Q6&lt;&gt;"",WEEKDAY(Q6),"")</f>
        <v>1</v>
      </c>
      <c r="R8" s="5">
        <f t="shared" ref="R8" si="21">IF(R6&lt;&gt;"",WEEKDAY(R6),"")</f>
        <v>2</v>
      </c>
      <c r="S8" s="5">
        <f t="shared" ref="S8" si="22">IF(S6&lt;&gt;"",WEEKDAY(S6),"")</f>
        <v>3</v>
      </c>
      <c r="T8" s="5">
        <f t="shared" ref="T8" si="23">IF(T6&lt;&gt;"",WEEKDAY(T6),"")</f>
        <v>4</v>
      </c>
      <c r="U8" s="5">
        <f t="shared" ref="U8" si="24">IF(U6&lt;&gt;"",WEEKDAY(U6),"")</f>
        <v>5</v>
      </c>
      <c r="V8" s="5">
        <f t="shared" ref="V8" si="25">IF(V6&lt;&gt;"",WEEKDAY(V6),"")</f>
        <v>6</v>
      </c>
      <c r="W8" s="5">
        <f t="shared" ref="W8" si="26">IF(W6&lt;&gt;"",WEEKDAY(W6),"")</f>
        <v>7</v>
      </c>
      <c r="X8" s="5">
        <f t="shared" ref="X8" si="27">IF(X6&lt;&gt;"",WEEKDAY(X6),"")</f>
        <v>1</v>
      </c>
      <c r="Y8" s="5">
        <f t="shared" ref="Y8" si="28">IF(Y6&lt;&gt;"",WEEKDAY(Y6),"")</f>
        <v>2</v>
      </c>
      <c r="Z8" s="5">
        <f t="shared" ref="Z8" si="29">IF(Z6&lt;&gt;"",WEEKDAY(Z6),"")</f>
        <v>3</v>
      </c>
      <c r="AA8" s="5">
        <f t="shared" ref="AA8" si="30">IF(AA6&lt;&gt;"",WEEKDAY(AA6),"")</f>
        <v>4</v>
      </c>
      <c r="AB8" s="5">
        <f t="shared" ref="AB8" si="31">IF(AB6&lt;&gt;"",WEEKDAY(AB6),"")</f>
        <v>5</v>
      </c>
      <c r="AC8" s="5">
        <f t="shared" ref="AC8" si="32">IF(AC6&lt;&gt;"",WEEKDAY(AC6),"")</f>
        <v>6</v>
      </c>
      <c r="AD8" s="5" t="str">
        <f t="shared" ref="AD8" si="33">IF(AD6&lt;&gt;"",WEEKDAY(AD6),"")</f>
        <v/>
      </c>
      <c r="AE8" s="5" t="str">
        <f t="shared" ref="AE8" si="34">IF(AE6&lt;&gt;"",WEEKDAY(AE6),"")</f>
        <v/>
      </c>
      <c r="AF8" s="5" t="str">
        <f t="shared" ref="AF8" si="35">IF(AF6&lt;&gt;"",WEEKDAY(AF6),"")</f>
        <v/>
      </c>
    </row>
    <row r="9" spans="1:34" x14ac:dyDescent="0.2">
      <c r="A9" s="24"/>
      <c r="B9" s="18" t="str">
        <f t="shared" ref="B9:AF9" si="36">IF(AND(B6&lt;&gt;"",COUNTIF($AJ$53:$AJ$70,B6)&gt;0),$AM$59,"")</f>
        <v/>
      </c>
      <c r="C9" s="18" t="str">
        <f t="shared" si="36"/>
        <v/>
      </c>
      <c r="D9" s="18" t="str">
        <f t="shared" si="36"/>
        <v/>
      </c>
      <c r="E9" s="18" t="str">
        <f t="shared" si="36"/>
        <v/>
      </c>
      <c r="F9" s="18" t="str">
        <f t="shared" si="36"/>
        <v/>
      </c>
      <c r="G9" s="18" t="str">
        <f t="shared" si="36"/>
        <v/>
      </c>
      <c r="H9" s="18" t="str">
        <f t="shared" si="36"/>
        <v/>
      </c>
      <c r="I9" s="18" t="str">
        <f t="shared" si="36"/>
        <v/>
      </c>
      <c r="J9" s="18" t="str">
        <f t="shared" si="36"/>
        <v/>
      </c>
      <c r="K9" s="18" t="str">
        <f t="shared" si="36"/>
        <v/>
      </c>
      <c r="L9" s="18" t="str">
        <f t="shared" si="36"/>
        <v/>
      </c>
      <c r="M9" s="18" t="str">
        <f t="shared" si="36"/>
        <v/>
      </c>
      <c r="N9" s="18" t="str">
        <f t="shared" si="36"/>
        <v/>
      </c>
      <c r="O9" s="18" t="str">
        <f t="shared" si="36"/>
        <v/>
      </c>
      <c r="P9" s="18" t="str">
        <f t="shared" si="36"/>
        <v/>
      </c>
      <c r="Q9" s="18" t="str">
        <f t="shared" si="36"/>
        <v/>
      </c>
      <c r="R9" s="18" t="str">
        <f t="shared" si="36"/>
        <v/>
      </c>
      <c r="S9" s="18" t="str">
        <f t="shared" si="36"/>
        <v/>
      </c>
      <c r="T9" s="18" t="str">
        <f t="shared" si="36"/>
        <v/>
      </c>
      <c r="U9" s="18" t="str">
        <f t="shared" si="36"/>
        <v/>
      </c>
      <c r="V9" s="18" t="str">
        <f t="shared" si="36"/>
        <v/>
      </c>
      <c r="W9" s="18" t="str">
        <f t="shared" si="36"/>
        <v/>
      </c>
      <c r="X9" s="18" t="str">
        <f t="shared" si="36"/>
        <v/>
      </c>
      <c r="Y9" s="18" t="str">
        <f t="shared" si="36"/>
        <v/>
      </c>
      <c r="Z9" s="18" t="str">
        <f t="shared" si="36"/>
        <v/>
      </c>
      <c r="AA9" s="18" t="str">
        <f t="shared" si="36"/>
        <v/>
      </c>
      <c r="AB9" s="18" t="str">
        <f t="shared" si="36"/>
        <v/>
      </c>
      <c r="AC9" s="18" t="str">
        <f t="shared" si="36"/>
        <v/>
      </c>
      <c r="AD9" s="18" t="str">
        <f t="shared" si="36"/>
        <v/>
      </c>
      <c r="AE9" s="18" t="str">
        <f t="shared" si="36"/>
        <v/>
      </c>
      <c r="AF9" s="18" t="str">
        <f t="shared" si="36"/>
        <v/>
      </c>
    </row>
    <row r="10" spans="1:34" hidden="1" x14ac:dyDescent="0.2">
      <c r="A10" s="20">
        <v>3</v>
      </c>
      <c r="B10" s="3">
        <f t="shared" ref="B10:AF10" si="37">IF(MONTH(DATE(Jahr,Monat,Tag))=Monat,DATE(Jahr,Monat,Tag),"")</f>
        <v>45717</v>
      </c>
      <c r="C10" s="3">
        <f t="shared" si="37"/>
        <v>45718</v>
      </c>
      <c r="D10" s="3">
        <f t="shared" si="37"/>
        <v>45719</v>
      </c>
      <c r="E10" s="3">
        <f t="shared" si="37"/>
        <v>45720</v>
      </c>
      <c r="F10" s="3">
        <f t="shared" si="37"/>
        <v>45721</v>
      </c>
      <c r="G10" s="3">
        <f t="shared" si="37"/>
        <v>45722</v>
      </c>
      <c r="H10" s="3">
        <f t="shared" si="37"/>
        <v>45723</v>
      </c>
      <c r="I10" s="3">
        <f t="shared" si="37"/>
        <v>45724</v>
      </c>
      <c r="J10" s="3">
        <f t="shared" si="37"/>
        <v>45725</v>
      </c>
      <c r="K10" s="3">
        <f t="shared" si="37"/>
        <v>45726</v>
      </c>
      <c r="L10" s="3">
        <f t="shared" si="37"/>
        <v>45727</v>
      </c>
      <c r="M10" s="3">
        <f t="shared" si="37"/>
        <v>45728</v>
      </c>
      <c r="N10" s="3">
        <f t="shared" si="37"/>
        <v>45729</v>
      </c>
      <c r="O10" s="3">
        <f t="shared" si="37"/>
        <v>45730</v>
      </c>
      <c r="P10" s="3">
        <f t="shared" si="37"/>
        <v>45731</v>
      </c>
      <c r="Q10" s="3">
        <f t="shared" si="37"/>
        <v>45732</v>
      </c>
      <c r="R10" s="3">
        <f t="shared" si="37"/>
        <v>45733</v>
      </c>
      <c r="S10" s="3">
        <f t="shared" si="37"/>
        <v>45734</v>
      </c>
      <c r="T10" s="3">
        <f t="shared" si="37"/>
        <v>45735</v>
      </c>
      <c r="U10" s="3">
        <f t="shared" si="37"/>
        <v>45736</v>
      </c>
      <c r="V10" s="3">
        <f t="shared" si="37"/>
        <v>45737</v>
      </c>
      <c r="W10" s="3">
        <f t="shared" si="37"/>
        <v>45738</v>
      </c>
      <c r="X10" s="3">
        <f t="shared" si="37"/>
        <v>45739</v>
      </c>
      <c r="Y10" s="3">
        <f t="shared" si="37"/>
        <v>45740</v>
      </c>
      <c r="Z10" s="3">
        <f t="shared" si="37"/>
        <v>45741</v>
      </c>
      <c r="AA10" s="3">
        <f t="shared" si="37"/>
        <v>45742</v>
      </c>
      <c r="AB10" s="3">
        <f t="shared" si="37"/>
        <v>45743</v>
      </c>
      <c r="AC10" s="3">
        <f t="shared" si="37"/>
        <v>45744</v>
      </c>
      <c r="AD10" s="3">
        <f t="shared" si="37"/>
        <v>45745</v>
      </c>
      <c r="AE10" s="3">
        <f t="shared" si="37"/>
        <v>45746</v>
      </c>
      <c r="AF10" s="3">
        <f t="shared" si="37"/>
        <v>45747</v>
      </c>
    </row>
    <row r="11" spans="1:34" hidden="1" x14ac:dyDescent="0.2">
      <c r="A11" s="20"/>
      <c r="B11" s="4">
        <f t="shared" ref="B11:AF11" si="38">IF(B10&lt;&gt;"",IF(AND(B10&lt;&gt;"",COUNTIF($AJ$53:$AJ$70,B10)=0,WEEKDAY(B10,2)&lt;6),1,0),0)</f>
        <v>0</v>
      </c>
      <c r="C11" s="4">
        <f t="shared" si="38"/>
        <v>0</v>
      </c>
      <c r="D11" s="4">
        <f t="shared" si="38"/>
        <v>0</v>
      </c>
      <c r="E11" s="4">
        <f t="shared" si="38"/>
        <v>1</v>
      </c>
      <c r="F11" s="4">
        <f t="shared" si="38"/>
        <v>1</v>
      </c>
      <c r="G11" s="4">
        <f t="shared" si="38"/>
        <v>1</v>
      </c>
      <c r="H11" s="4">
        <f t="shared" si="38"/>
        <v>1</v>
      </c>
      <c r="I11" s="4">
        <f t="shared" si="38"/>
        <v>0</v>
      </c>
      <c r="J11" s="4">
        <f t="shared" si="38"/>
        <v>0</v>
      </c>
      <c r="K11" s="4">
        <f t="shared" si="38"/>
        <v>1</v>
      </c>
      <c r="L11" s="4">
        <f t="shared" si="38"/>
        <v>1</v>
      </c>
      <c r="M11" s="4">
        <f t="shared" si="38"/>
        <v>1</v>
      </c>
      <c r="N11" s="4">
        <f t="shared" si="38"/>
        <v>1</v>
      </c>
      <c r="O11" s="4">
        <f t="shared" si="38"/>
        <v>1</v>
      </c>
      <c r="P11" s="4">
        <f t="shared" si="38"/>
        <v>0</v>
      </c>
      <c r="Q11" s="4">
        <f t="shared" si="38"/>
        <v>0</v>
      </c>
      <c r="R11" s="4">
        <f t="shared" si="38"/>
        <v>1</v>
      </c>
      <c r="S11" s="4">
        <f t="shared" si="38"/>
        <v>1</v>
      </c>
      <c r="T11" s="4">
        <f t="shared" si="38"/>
        <v>1</v>
      </c>
      <c r="U11" s="4">
        <f t="shared" si="38"/>
        <v>1</v>
      </c>
      <c r="V11" s="4">
        <f t="shared" si="38"/>
        <v>1</v>
      </c>
      <c r="W11" s="4">
        <f t="shared" si="38"/>
        <v>0</v>
      </c>
      <c r="X11" s="4">
        <f t="shared" si="38"/>
        <v>0</v>
      </c>
      <c r="Y11" s="4">
        <f t="shared" si="38"/>
        <v>1</v>
      </c>
      <c r="Z11" s="4">
        <f t="shared" si="38"/>
        <v>1</v>
      </c>
      <c r="AA11" s="4">
        <f t="shared" si="38"/>
        <v>1</v>
      </c>
      <c r="AB11" s="4">
        <f t="shared" si="38"/>
        <v>1</v>
      </c>
      <c r="AC11" s="4">
        <f t="shared" si="38"/>
        <v>1</v>
      </c>
      <c r="AD11" s="4">
        <f t="shared" si="38"/>
        <v>0</v>
      </c>
      <c r="AE11" s="4">
        <f t="shared" si="38"/>
        <v>0</v>
      </c>
      <c r="AF11" s="4">
        <f t="shared" si="38"/>
        <v>1</v>
      </c>
    </row>
    <row r="12" spans="1:34" x14ac:dyDescent="0.2">
      <c r="A12" s="23">
        <f>DATE(Jahr,A10,1)</f>
        <v>45717</v>
      </c>
      <c r="B12" s="5">
        <f>IF(B10&lt;&gt;"",WEEKDAY(B10),"")</f>
        <v>7</v>
      </c>
      <c r="C12" s="5">
        <f t="shared" ref="C12" si="39">IF(C10&lt;&gt;"",WEEKDAY(C10),"")</f>
        <v>1</v>
      </c>
      <c r="D12" s="5">
        <f t="shared" ref="D12" si="40">IF(D10&lt;&gt;"",WEEKDAY(D10),"")</f>
        <v>2</v>
      </c>
      <c r="E12" s="5">
        <f t="shared" ref="E12" si="41">IF(E10&lt;&gt;"",WEEKDAY(E10),"")</f>
        <v>3</v>
      </c>
      <c r="F12" s="5">
        <f t="shared" ref="F12" si="42">IF(F10&lt;&gt;"",WEEKDAY(F10),"")</f>
        <v>4</v>
      </c>
      <c r="G12" s="5">
        <f t="shared" ref="G12" si="43">IF(G10&lt;&gt;"",WEEKDAY(G10),"")</f>
        <v>5</v>
      </c>
      <c r="H12" s="5">
        <f t="shared" ref="H12" si="44">IF(H10&lt;&gt;"",WEEKDAY(H10),"")</f>
        <v>6</v>
      </c>
      <c r="I12" s="5">
        <f t="shared" ref="I12" si="45">IF(I10&lt;&gt;"",WEEKDAY(I10),"")</f>
        <v>7</v>
      </c>
      <c r="J12" s="5">
        <f t="shared" ref="J12" si="46">IF(J10&lt;&gt;"",WEEKDAY(J10),"")</f>
        <v>1</v>
      </c>
      <c r="K12" s="5">
        <f t="shared" ref="K12" si="47">IF(K10&lt;&gt;"",WEEKDAY(K10),"")</f>
        <v>2</v>
      </c>
      <c r="L12" s="5">
        <f t="shared" ref="L12" si="48">IF(L10&lt;&gt;"",WEEKDAY(L10),"")</f>
        <v>3</v>
      </c>
      <c r="M12" s="5">
        <f t="shared" ref="M12" si="49">IF(M10&lt;&gt;"",WEEKDAY(M10),"")</f>
        <v>4</v>
      </c>
      <c r="N12" s="5">
        <f t="shared" ref="N12" si="50">IF(N10&lt;&gt;"",WEEKDAY(N10),"")</f>
        <v>5</v>
      </c>
      <c r="O12" s="5">
        <f t="shared" ref="O12" si="51">IF(O10&lt;&gt;"",WEEKDAY(O10),"")</f>
        <v>6</v>
      </c>
      <c r="P12" s="5">
        <f t="shared" ref="P12" si="52">IF(P10&lt;&gt;"",WEEKDAY(P10),"")</f>
        <v>7</v>
      </c>
      <c r="Q12" s="5">
        <f t="shared" ref="Q12" si="53">IF(Q10&lt;&gt;"",WEEKDAY(Q10),"")</f>
        <v>1</v>
      </c>
      <c r="R12" s="5">
        <f t="shared" ref="R12" si="54">IF(R10&lt;&gt;"",WEEKDAY(R10),"")</f>
        <v>2</v>
      </c>
      <c r="S12" s="5">
        <f t="shared" ref="S12" si="55">IF(S10&lt;&gt;"",WEEKDAY(S10),"")</f>
        <v>3</v>
      </c>
      <c r="T12" s="5">
        <f t="shared" ref="T12" si="56">IF(T10&lt;&gt;"",WEEKDAY(T10),"")</f>
        <v>4</v>
      </c>
      <c r="U12" s="5">
        <f t="shared" ref="U12" si="57">IF(U10&lt;&gt;"",WEEKDAY(U10),"")</f>
        <v>5</v>
      </c>
      <c r="V12" s="5">
        <f t="shared" ref="V12" si="58">IF(V10&lt;&gt;"",WEEKDAY(V10),"")</f>
        <v>6</v>
      </c>
      <c r="W12" s="5">
        <f t="shared" ref="W12" si="59">IF(W10&lt;&gt;"",WEEKDAY(W10),"")</f>
        <v>7</v>
      </c>
      <c r="X12" s="5">
        <f t="shared" ref="X12" si="60">IF(X10&lt;&gt;"",WEEKDAY(X10),"")</f>
        <v>1</v>
      </c>
      <c r="Y12" s="5">
        <f t="shared" ref="Y12" si="61">IF(Y10&lt;&gt;"",WEEKDAY(Y10),"")</f>
        <v>2</v>
      </c>
      <c r="Z12" s="5">
        <f t="shared" ref="Z12" si="62">IF(Z10&lt;&gt;"",WEEKDAY(Z10),"")</f>
        <v>3</v>
      </c>
      <c r="AA12" s="5">
        <f t="shared" ref="AA12" si="63">IF(AA10&lt;&gt;"",WEEKDAY(AA10),"")</f>
        <v>4</v>
      </c>
      <c r="AB12" s="5">
        <f t="shared" ref="AB12" si="64">IF(AB10&lt;&gt;"",WEEKDAY(AB10),"")</f>
        <v>5</v>
      </c>
      <c r="AC12" s="5">
        <f t="shared" ref="AC12" si="65">IF(AC10&lt;&gt;"",WEEKDAY(AC10),"")</f>
        <v>6</v>
      </c>
      <c r="AD12" s="5">
        <f t="shared" ref="AD12" si="66">IF(AD10&lt;&gt;"",WEEKDAY(AD10),"")</f>
        <v>7</v>
      </c>
      <c r="AE12" s="5">
        <f t="shared" ref="AE12" si="67">IF(AE10&lt;&gt;"",WEEKDAY(AE10),"")</f>
        <v>1</v>
      </c>
      <c r="AF12" s="5">
        <f t="shared" ref="AF12" si="68">IF(AF10&lt;&gt;"",WEEKDAY(AF10),"")</f>
        <v>2</v>
      </c>
    </row>
    <row r="13" spans="1:34" x14ac:dyDescent="0.2">
      <c r="A13" s="24"/>
      <c r="B13" s="18" t="str">
        <f t="shared" ref="B13:AF13" si="69">IF(AND(B10&lt;&gt;"",COUNTIF($AJ$53:$AJ$70,B10)&gt;0),$AM$59,"")</f>
        <v/>
      </c>
      <c r="C13" s="18" t="str">
        <f t="shared" si="69"/>
        <v/>
      </c>
      <c r="D13" s="18" t="str">
        <f t="shared" si="69"/>
        <v>FT</v>
      </c>
      <c r="E13" s="18" t="str">
        <f t="shared" si="69"/>
        <v/>
      </c>
      <c r="F13" s="18" t="str">
        <f t="shared" si="69"/>
        <v/>
      </c>
      <c r="G13" s="18" t="str">
        <f t="shared" si="69"/>
        <v/>
      </c>
      <c r="H13" s="18" t="str">
        <f t="shared" si="69"/>
        <v/>
      </c>
      <c r="I13" s="18" t="str">
        <f t="shared" si="69"/>
        <v/>
      </c>
      <c r="J13" s="18" t="str">
        <f t="shared" si="69"/>
        <v/>
      </c>
      <c r="K13" s="18" t="str">
        <f t="shared" si="69"/>
        <v/>
      </c>
      <c r="L13" s="18" t="str">
        <f t="shared" si="69"/>
        <v/>
      </c>
      <c r="M13" s="18" t="str">
        <f t="shared" si="69"/>
        <v/>
      </c>
      <c r="N13" s="18" t="str">
        <f t="shared" si="69"/>
        <v/>
      </c>
      <c r="O13" s="18" t="str">
        <f t="shared" si="69"/>
        <v/>
      </c>
      <c r="P13" s="18" t="str">
        <f t="shared" si="69"/>
        <v/>
      </c>
      <c r="Q13" s="18" t="str">
        <f t="shared" si="69"/>
        <v/>
      </c>
      <c r="R13" s="18" t="str">
        <f t="shared" si="69"/>
        <v/>
      </c>
      <c r="S13" s="18" t="str">
        <f t="shared" si="69"/>
        <v/>
      </c>
      <c r="T13" s="18" t="str">
        <f t="shared" si="69"/>
        <v/>
      </c>
      <c r="U13" s="18" t="str">
        <f t="shared" si="69"/>
        <v/>
      </c>
      <c r="V13" s="18" t="str">
        <f t="shared" si="69"/>
        <v/>
      </c>
      <c r="W13" s="18" t="str">
        <f t="shared" si="69"/>
        <v/>
      </c>
      <c r="X13" s="18" t="str">
        <f t="shared" si="69"/>
        <v/>
      </c>
      <c r="Y13" s="18" t="str">
        <f t="shared" si="69"/>
        <v/>
      </c>
      <c r="Z13" s="18" t="str">
        <f t="shared" si="69"/>
        <v/>
      </c>
      <c r="AA13" s="18" t="str">
        <f t="shared" si="69"/>
        <v/>
      </c>
      <c r="AB13" s="18" t="str">
        <f t="shared" si="69"/>
        <v/>
      </c>
      <c r="AC13" s="18" t="str">
        <f t="shared" si="69"/>
        <v/>
      </c>
      <c r="AD13" s="18" t="str">
        <f t="shared" si="69"/>
        <v/>
      </c>
      <c r="AE13" s="18" t="str">
        <f t="shared" si="69"/>
        <v/>
      </c>
      <c r="AF13" s="18" t="str">
        <f t="shared" si="69"/>
        <v/>
      </c>
      <c r="AH13" s="15"/>
    </row>
    <row r="14" spans="1:34" hidden="1" x14ac:dyDescent="0.2">
      <c r="A14" s="20">
        <v>4</v>
      </c>
      <c r="B14" s="3">
        <f t="shared" ref="B14:AF14" si="70">IF(MONTH(DATE(Jahr,Monat,Tag))=Monat,DATE(Jahr,Monat,Tag),"")</f>
        <v>45748</v>
      </c>
      <c r="C14" s="3">
        <f t="shared" si="70"/>
        <v>45749</v>
      </c>
      <c r="D14" s="3">
        <f t="shared" si="70"/>
        <v>45750</v>
      </c>
      <c r="E14" s="3">
        <f t="shared" si="70"/>
        <v>45751</v>
      </c>
      <c r="F14" s="3">
        <f t="shared" si="70"/>
        <v>45752</v>
      </c>
      <c r="G14" s="3">
        <f t="shared" si="70"/>
        <v>45753</v>
      </c>
      <c r="H14" s="3">
        <f t="shared" si="70"/>
        <v>45754</v>
      </c>
      <c r="I14" s="3">
        <f t="shared" si="70"/>
        <v>45755</v>
      </c>
      <c r="J14" s="3">
        <f t="shared" si="70"/>
        <v>45756</v>
      </c>
      <c r="K14" s="3">
        <f t="shared" si="70"/>
        <v>45757</v>
      </c>
      <c r="L14" s="3">
        <f t="shared" si="70"/>
        <v>45758</v>
      </c>
      <c r="M14" s="3">
        <f t="shared" si="70"/>
        <v>45759</v>
      </c>
      <c r="N14" s="3">
        <f t="shared" si="70"/>
        <v>45760</v>
      </c>
      <c r="O14" s="3">
        <f t="shared" si="70"/>
        <v>45761</v>
      </c>
      <c r="P14" s="3">
        <f t="shared" si="70"/>
        <v>45762</v>
      </c>
      <c r="Q14" s="3">
        <f t="shared" si="70"/>
        <v>45763</v>
      </c>
      <c r="R14" s="3">
        <f t="shared" si="70"/>
        <v>45764</v>
      </c>
      <c r="S14" s="3">
        <f t="shared" si="70"/>
        <v>45765</v>
      </c>
      <c r="T14" s="3">
        <f t="shared" si="70"/>
        <v>45766</v>
      </c>
      <c r="U14" s="3">
        <f t="shared" si="70"/>
        <v>45767</v>
      </c>
      <c r="V14" s="3">
        <f t="shared" si="70"/>
        <v>45768</v>
      </c>
      <c r="W14" s="3">
        <f t="shared" si="70"/>
        <v>45769</v>
      </c>
      <c r="X14" s="3">
        <f t="shared" si="70"/>
        <v>45770</v>
      </c>
      <c r="Y14" s="3">
        <f t="shared" si="70"/>
        <v>45771</v>
      </c>
      <c r="Z14" s="3">
        <f t="shared" si="70"/>
        <v>45772</v>
      </c>
      <c r="AA14" s="3">
        <f t="shared" si="70"/>
        <v>45773</v>
      </c>
      <c r="AB14" s="3">
        <f t="shared" si="70"/>
        <v>45774</v>
      </c>
      <c r="AC14" s="3">
        <f t="shared" si="70"/>
        <v>45775</v>
      </c>
      <c r="AD14" s="3">
        <f t="shared" si="70"/>
        <v>45776</v>
      </c>
      <c r="AE14" s="3">
        <f t="shared" si="70"/>
        <v>45777</v>
      </c>
      <c r="AF14" s="3" t="str">
        <f t="shared" si="70"/>
        <v/>
      </c>
    </row>
    <row r="15" spans="1:34" hidden="1" x14ac:dyDescent="0.2">
      <c r="A15" s="20"/>
      <c r="B15" s="4">
        <f t="shared" ref="B15:AF15" si="71">IF(B14&lt;&gt;"",IF(AND(B14&lt;&gt;"",COUNTIF($AJ$53:$AJ$70,B14)=0,WEEKDAY(B14,2)&lt;6),1,0),0)</f>
        <v>1</v>
      </c>
      <c r="C15" s="4">
        <f t="shared" si="71"/>
        <v>1</v>
      </c>
      <c r="D15" s="4">
        <f t="shared" si="71"/>
        <v>1</v>
      </c>
      <c r="E15" s="4">
        <f t="shared" si="71"/>
        <v>1</v>
      </c>
      <c r="F15" s="4">
        <f t="shared" si="71"/>
        <v>0</v>
      </c>
      <c r="G15" s="4">
        <f t="shared" si="71"/>
        <v>0</v>
      </c>
      <c r="H15" s="4">
        <f t="shared" si="71"/>
        <v>1</v>
      </c>
      <c r="I15" s="4">
        <f t="shared" si="71"/>
        <v>1</v>
      </c>
      <c r="J15" s="4">
        <f t="shared" si="71"/>
        <v>1</v>
      </c>
      <c r="K15" s="4">
        <f t="shared" si="71"/>
        <v>1</v>
      </c>
      <c r="L15" s="4">
        <f t="shared" si="71"/>
        <v>1</v>
      </c>
      <c r="M15" s="4">
        <f t="shared" si="71"/>
        <v>0</v>
      </c>
      <c r="N15" s="4">
        <f t="shared" si="71"/>
        <v>0</v>
      </c>
      <c r="O15" s="4">
        <f t="shared" si="71"/>
        <v>1</v>
      </c>
      <c r="P15" s="4">
        <f t="shared" si="71"/>
        <v>1</v>
      </c>
      <c r="Q15" s="4">
        <f t="shared" si="71"/>
        <v>1</v>
      </c>
      <c r="R15" s="4">
        <f t="shared" si="71"/>
        <v>1</v>
      </c>
      <c r="S15" s="4">
        <f t="shared" si="71"/>
        <v>0</v>
      </c>
      <c r="T15" s="4">
        <f t="shared" si="71"/>
        <v>0</v>
      </c>
      <c r="U15" s="4">
        <f t="shared" si="71"/>
        <v>0</v>
      </c>
      <c r="V15" s="4">
        <f t="shared" si="71"/>
        <v>0</v>
      </c>
      <c r="W15" s="4">
        <f t="shared" si="71"/>
        <v>1</v>
      </c>
      <c r="X15" s="4">
        <f t="shared" si="71"/>
        <v>1</v>
      </c>
      <c r="Y15" s="4">
        <f t="shared" si="71"/>
        <v>1</v>
      </c>
      <c r="Z15" s="4">
        <f t="shared" si="71"/>
        <v>1</v>
      </c>
      <c r="AA15" s="4">
        <f t="shared" si="71"/>
        <v>0</v>
      </c>
      <c r="AB15" s="4">
        <f t="shared" si="71"/>
        <v>0</v>
      </c>
      <c r="AC15" s="4">
        <f t="shared" si="71"/>
        <v>1</v>
      </c>
      <c r="AD15" s="4">
        <f t="shared" si="71"/>
        <v>1</v>
      </c>
      <c r="AE15" s="4">
        <f t="shared" si="71"/>
        <v>1</v>
      </c>
      <c r="AF15" s="4">
        <f t="shared" si="71"/>
        <v>0</v>
      </c>
    </row>
    <row r="16" spans="1:34" x14ac:dyDescent="0.2">
      <c r="A16" s="23">
        <f>DATE(Jahr,A14,1)</f>
        <v>45748</v>
      </c>
      <c r="B16" s="5">
        <f>IF(B14&lt;&gt;"",WEEKDAY(B14),"")</f>
        <v>3</v>
      </c>
      <c r="C16" s="5">
        <f t="shared" ref="C16" si="72">IF(C14&lt;&gt;"",WEEKDAY(C14),"")</f>
        <v>4</v>
      </c>
      <c r="D16" s="5">
        <f t="shared" ref="D16" si="73">IF(D14&lt;&gt;"",WEEKDAY(D14),"")</f>
        <v>5</v>
      </c>
      <c r="E16" s="5">
        <f t="shared" ref="E16" si="74">IF(E14&lt;&gt;"",WEEKDAY(E14),"")</f>
        <v>6</v>
      </c>
      <c r="F16" s="5">
        <f t="shared" ref="F16" si="75">IF(F14&lt;&gt;"",WEEKDAY(F14),"")</f>
        <v>7</v>
      </c>
      <c r="G16" s="5">
        <f t="shared" ref="G16" si="76">IF(G14&lt;&gt;"",WEEKDAY(G14),"")</f>
        <v>1</v>
      </c>
      <c r="H16" s="5">
        <f t="shared" ref="H16" si="77">IF(H14&lt;&gt;"",WEEKDAY(H14),"")</f>
        <v>2</v>
      </c>
      <c r="I16" s="5">
        <f t="shared" ref="I16" si="78">IF(I14&lt;&gt;"",WEEKDAY(I14),"")</f>
        <v>3</v>
      </c>
      <c r="J16" s="5">
        <f t="shared" ref="J16" si="79">IF(J14&lt;&gt;"",WEEKDAY(J14),"")</f>
        <v>4</v>
      </c>
      <c r="K16" s="5">
        <f t="shared" ref="K16" si="80">IF(K14&lt;&gt;"",WEEKDAY(K14),"")</f>
        <v>5</v>
      </c>
      <c r="L16" s="5">
        <f t="shared" ref="L16" si="81">IF(L14&lt;&gt;"",WEEKDAY(L14),"")</f>
        <v>6</v>
      </c>
      <c r="M16" s="5">
        <f t="shared" ref="M16" si="82">IF(M14&lt;&gt;"",WEEKDAY(M14),"")</f>
        <v>7</v>
      </c>
      <c r="N16" s="5">
        <f t="shared" ref="N16" si="83">IF(N14&lt;&gt;"",WEEKDAY(N14),"")</f>
        <v>1</v>
      </c>
      <c r="O16" s="5">
        <f t="shared" ref="O16" si="84">IF(O14&lt;&gt;"",WEEKDAY(O14),"")</f>
        <v>2</v>
      </c>
      <c r="P16" s="5">
        <f t="shared" ref="P16" si="85">IF(P14&lt;&gt;"",WEEKDAY(P14),"")</f>
        <v>3</v>
      </c>
      <c r="Q16" s="5">
        <f t="shared" ref="Q16" si="86">IF(Q14&lt;&gt;"",WEEKDAY(Q14),"")</f>
        <v>4</v>
      </c>
      <c r="R16" s="5">
        <f t="shared" ref="R16" si="87">IF(R14&lt;&gt;"",WEEKDAY(R14),"")</f>
        <v>5</v>
      </c>
      <c r="S16" s="5">
        <f t="shared" ref="S16" si="88">IF(S14&lt;&gt;"",WEEKDAY(S14),"")</f>
        <v>6</v>
      </c>
      <c r="T16" s="5">
        <f t="shared" ref="T16" si="89">IF(T14&lt;&gt;"",WEEKDAY(T14),"")</f>
        <v>7</v>
      </c>
      <c r="U16" s="5">
        <f t="shared" ref="U16" si="90">IF(U14&lt;&gt;"",WEEKDAY(U14),"")</f>
        <v>1</v>
      </c>
      <c r="V16" s="5">
        <f t="shared" ref="V16" si="91">IF(V14&lt;&gt;"",WEEKDAY(V14),"")</f>
        <v>2</v>
      </c>
      <c r="W16" s="5">
        <f t="shared" ref="W16" si="92">IF(W14&lt;&gt;"",WEEKDAY(W14),"")</f>
        <v>3</v>
      </c>
      <c r="X16" s="5">
        <f t="shared" ref="X16" si="93">IF(X14&lt;&gt;"",WEEKDAY(X14),"")</f>
        <v>4</v>
      </c>
      <c r="Y16" s="5">
        <f t="shared" ref="Y16" si="94">IF(Y14&lt;&gt;"",WEEKDAY(Y14),"")</f>
        <v>5</v>
      </c>
      <c r="Z16" s="5">
        <f t="shared" ref="Z16" si="95">IF(Z14&lt;&gt;"",WEEKDAY(Z14),"")</f>
        <v>6</v>
      </c>
      <c r="AA16" s="5">
        <f t="shared" ref="AA16" si="96">IF(AA14&lt;&gt;"",WEEKDAY(AA14),"")</f>
        <v>7</v>
      </c>
      <c r="AB16" s="5">
        <f t="shared" ref="AB16" si="97">IF(AB14&lt;&gt;"",WEEKDAY(AB14),"")</f>
        <v>1</v>
      </c>
      <c r="AC16" s="5">
        <f t="shared" ref="AC16" si="98">IF(AC14&lt;&gt;"",WEEKDAY(AC14),"")</f>
        <v>2</v>
      </c>
      <c r="AD16" s="5">
        <f t="shared" ref="AD16" si="99">IF(AD14&lt;&gt;"",WEEKDAY(AD14),"")</f>
        <v>3</v>
      </c>
      <c r="AE16" s="5">
        <f t="shared" ref="AE16" si="100">IF(AE14&lt;&gt;"",WEEKDAY(AE14),"")</f>
        <v>4</v>
      </c>
      <c r="AF16" s="5" t="str">
        <f t="shared" ref="AF16" si="101">IF(AF14&lt;&gt;"",WEEKDAY(AF14),"")</f>
        <v/>
      </c>
    </row>
    <row r="17" spans="1:32" x14ac:dyDescent="0.2">
      <c r="A17" s="24"/>
      <c r="B17" s="18" t="str">
        <f t="shared" ref="B17:AF17" si="102">IF(AND(B14&lt;&gt;"",COUNTIF($AJ$53:$AJ$70,B14)&gt;0),$AM$59,"")</f>
        <v/>
      </c>
      <c r="C17" s="18" t="str">
        <f t="shared" si="102"/>
        <v/>
      </c>
      <c r="D17" s="18" t="str">
        <f t="shared" si="102"/>
        <v/>
      </c>
      <c r="E17" s="18" t="str">
        <f t="shared" si="102"/>
        <v/>
      </c>
      <c r="F17" s="18" t="str">
        <f t="shared" si="102"/>
        <v/>
      </c>
      <c r="G17" s="18" t="str">
        <f t="shared" si="102"/>
        <v/>
      </c>
      <c r="H17" s="18" t="str">
        <f t="shared" si="102"/>
        <v/>
      </c>
      <c r="I17" s="18" t="str">
        <f t="shared" si="102"/>
        <v/>
      </c>
      <c r="J17" s="18" t="str">
        <f t="shared" si="102"/>
        <v/>
      </c>
      <c r="K17" s="18" t="str">
        <f t="shared" si="102"/>
        <v/>
      </c>
      <c r="L17" s="18" t="str">
        <f t="shared" si="102"/>
        <v/>
      </c>
      <c r="M17" s="18" t="str">
        <f t="shared" si="102"/>
        <v/>
      </c>
      <c r="N17" s="18" t="str">
        <f t="shared" si="102"/>
        <v/>
      </c>
      <c r="O17" s="18" t="str">
        <f t="shared" si="102"/>
        <v/>
      </c>
      <c r="P17" s="18" t="str">
        <f t="shared" si="102"/>
        <v/>
      </c>
      <c r="Q17" s="18" t="str">
        <f t="shared" si="102"/>
        <v/>
      </c>
      <c r="R17" s="18" t="str">
        <f t="shared" si="102"/>
        <v/>
      </c>
      <c r="S17" s="18" t="str">
        <f t="shared" si="102"/>
        <v>FT</v>
      </c>
      <c r="T17" s="18" t="str">
        <f t="shared" si="102"/>
        <v/>
      </c>
      <c r="U17" s="18" t="str">
        <f t="shared" si="102"/>
        <v/>
      </c>
      <c r="V17" s="18" t="str">
        <f t="shared" si="102"/>
        <v>FT</v>
      </c>
      <c r="W17" s="18" t="str">
        <f t="shared" si="102"/>
        <v/>
      </c>
      <c r="X17" s="18" t="str">
        <f t="shared" si="102"/>
        <v/>
      </c>
      <c r="Y17" s="18" t="str">
        <f t="shared" si="102"/>
        <v/>
      </c>
      <c r="Z17" s="18" t="str">
        <f t="shared" si="102"/>
        <v/>
      </c>
      <c r="AA17" s="18" t="str">
        <f t="shared" si="102"/>
        <v/>
      </c>
      <c r="AB17" s="18" t="str">
        <f t="shared" si="102"/>
        <v/>
      </c>
      <c r="AC17" s="18" t="str">
        <f t="shared" si="102"/>
        <v/>
      </c>
      <c r="AD17" s="18" t="str">
        <f t="shared" si="102"/>
        <v/>
      </c>
      <c r="AE17" s="18" t="str">
        <f t="shared" si="102"/>
        <v/>
      </c>
      <c r="AF17" s="18" t="str">
        <f t="shared" si="102"/>
        <v/>
      </c>
    </row>
    <row r="18" spans="1:32" hidden="1" x14ac:dyDescent="0.2">
      <c r="A18" s="20">
        <v>5</v>
      </c>
      <c r="B18" s="3">
        <f t="shared" ref="B18:AF18" si="103">IF(MONTH(DATE(Jahr,Monat,Tag))=Monat,DATE(Jahr,Monat,Tag),"")</f>
        <v>45778</v>
      </c>
      <c r="C18" s="3">
        <f t="shared" si="103"/>
        <v>45779</v>
      </c>
      <c r="D18" s="3">
        <f t="shared" si="103"/>
        <v>45780</v>
      </c>
      <c r="E18" s="3">
        <f t="shared" si="103"/>
        <v>45781</v>
      </c>
      <c r="F18" s="3">
        <f t="shared" si="103"/>
        <v>45782</v>
      </c>
      <c r="G18" s="3">
        <f t="shared" si="103"/>
        <v>45783</v>
      </c>
      <c r="H18" s="3">
        <f t="shared" si="103"/>
        <v>45784</v>
      </c>
      <c r="I18" s="3">
        <f t="shared" si="103"/>
        <v>45785</v>
      </c>
      <c r="J18" s="3">
        <f t="shared" si="103"/>
        <v>45786</v>
      </c>
      <c r="K18" s="3">
        <f t="shared" si="103"/>
        <v>45787</v>
      </c>
      <c r="L18" s="3">
        <f t="shared" si="103"/>
        <v>45788</v>
      </c>
      <c r="M18" s="3">
        <f t="shared" si="103"/>
        <v>45789</v>
      </c>
      <c r="N18" s="3">
        <f t="shared" si="103"/>
        <v>45790</v>
      </c>
      <c r="O18" s="3">
        <f t="shared" si="103"/>
        <v>45791</v>
      </c>
      <c r="P18" s="3">
        <f t="shared" si="103"/>
        <v>45792</v>
      </c>
      <c r="Q18" s="3">
        <f t="shared" si="103"/>
        <v>45793</v>
      </c>
      <c r="R18" s="3">
        <f t="shared" si="103"/>
        <v>45794</v>
      </c>
      <c r="S18" s="3">
        <f t="shared" si="103"/>
        <v>45795</v>
      </c>
      <c r="T18" s="3">
        <f t="shared" si="103"/>
        <v>45796</v>
      </c>
      <c r="U18" s="3">
        <f t="shared" si="103"/>
        <v>45797</v>
      </c>
      <c r="V18" s="3">
        <f t="shared" si="103"/>
        <v>45798</v>
      </c>
      <c r="W18" s="3">
        <f t="shared" si="103"/>
        <v>45799</v>
      </c>
      <c r="X18" s="3">
        <f t="shared" si="103"/>
        <v>45800</v>
      </c>
      <c r="Y18" s="3">
        <f t="shared" si="103"/>
        <v>45801</v>
      </c>
      <c r="Z18" s="3">
        <f t="shared" si="103"/>
        <v>45802</v>
      </c>
      <c r="AA18" s="3">
        <f t="shared" si="103"/>
        <v>45803</v>
      </c>
      <c r="AB18" s="3">
        <f t="shared" si="103"/>
        <v>45804</v>
      </c>
      <c r="AC18" s="3">
        <f t="shared" si="103"/>
        <v>45805</v>
      </c>
      <c r="AD18" s="3">
        <f t="shared" si="103"/>
        <v>45806</v>
      </c>
      <c r="AE18" s="3">
        <f t="shared" si="103"/>
        <v>45807</v>
      </c>
      <c r="AF18" s="3">
        <f t="shared" si="103"/>
        <v>45808</v>
      </c>
    </row>
    <row r="19" spans="1:32" hidden="1" x14ac:dyDescent="0.2">
      <c r="A19" s="20"/>
      <c r="B19" s="4">
        <f t="shared" ref="B19:AF19" si="104">IF(B18&lt;&gt;"",IF(AND(B18&lt;&gt;"",COUNTIF($AJ$53:$AJ$70,B18)=0,WEEKDAY(B18,2)&lt;6),1,0),0)</f>
        <v>0</v>
      </c>
      <c r="C19" s="4">
        <f t="shared" si="104"/>
        <v>1</v>
      </c>
      <c r="D19" s="4">
        <f t="shared" si="104"/>
        <v>0</v>
      </c>
      <c r="E19" s="4">
        <f t="shared" si="104"/>
        <v>0</v>
      </c>
      <c r="F19" s="4">
        <f t="shared" si="104"/>
        <v>1</v>
      </c>
      <c r="G19" s="4">
        <f t="shared" si="104"/>
        <v>1</v>
      </c>
      <c r="H19" s="4">
        <f t="shared" si="104"/>
        <v>1</v>
      </c>
      <c r="I19" s="4">
        <f t="shared" si="104"/>
        <v>1</v>
      </c>
      <c r="J19" s="4">
        <f t="shared" si="104"/>
        <v>1</v>
      </c>
      <c r="K19" s="4">
        <f t="shared" si="104"/>
        <v>0</v>
      </c>
      <c r="L19" s="4">
        <f t="shared" si="104"/>
        <v>0</v>
      </c>
      <c r="M19" s="4">
        <f t="shared" si="104"/>
        <v>1</v>
      </c>
      <c r="N19" s="4">
        <f t="shared" si="104"/>
        <v>1</v>
      </c>
      <c r="O19" s="4">
        <f t="shared" si="104"/>
        <v>1</v>
      </c>
      <c r="P19" s="4">
        <f t="shared" si="104"/>
        <v>1</v>
      </c>
      <c r="Q19" s="4">
        <f t="shared" si="104"/>
        <v>1</v>
      </c>
      <c r="R19" s="4">
        <f t="shared" si="104"/>
        <v>0</v>
      </c>
      <c r="S19" s="4">
        <f t="shared" si="104"/>
        <v>0</v>
      </c>
      <c r="T19" s="4">
        <f t="shared" si="104"/>
        <v>1</v>
      </c>
      <c r="U19" s="4">
        <f t="shared" si="104"/>
        <v>1</v>
      </c>
      <c r="V19" s="4">
        <f t="shared" si="104"/>
        <v>1</v>
      </c>
      <c r="W19" s="4">
        <f t="shared" si="104"/>
        <v>1</v>
      </c>
      <c r="X19" s="4">
        <f t="shared" si="104"/>
        <v>1</v>
      </c>
      <c r="Y19" s="4">
        <f t="shared" si="104"/>
        <v>0</v>
      </c>
      <c r="Z19" s="4">
        <f t="shared" si="104"/>
        <v>0</v>
      </c>
      <c r="AA19" s="4">
        <f t="shared" si="104"/>
        <v>1</v>
      </c>
      <c r="AB19" s="4">
        <f t="shared" si="104"/>
        <v>1</v>
      </c>
      <c r="AC19" s="4">
        <f t="shared" si="104"/>
        <v>1</v>
      </c>
      <c r="AD19" s="4">
        <f t="shared" si="104"/>
        <v>0</v>
      </c>
      <c r="AE19" s="4">
        <f t="shared" si="104"/>
        <v>1</v>
      </c>
      <c r="AF19" s="4">
        <f t="shared" si="104"/>
        <v>0</v>
      </c>
    </row>
    <row r="20" spans="1:32" x14ac:dyDescent="0.2">
      <c r="A20" s="23">
        <f>DATE(Jahr,A18,1)</f>
        <v>45778</v>
      </c>
      <c r="B20" s="5">
        <f>IF(B18&lt;&gt;"",WEEKDAY(B18),"")</f>
        <v>5</v>
      </c>
      <c r="C20" s="5">
        <f t="shared" ref="C20" si="105">IF(C18&lt;&gt;"",WEEKDAY(C18),"")</f>
        <v>6</v>
      </c>
      <c r="D20" s="5">
        <f t="shared" ref="D20" si="106">IF(D18&lt;&gt;"",WEEKDAY(D18),"")</f>
        <v>7</v>
      </c>
      <c r="E20" s="5">
        <f t="shared" ref="E20" si="107">IF(E18&lt;&gt;"",WEEKDAY(E18),"")</f>
        <v>1</v>
      </c>
      <c r="F20" s="5">
        <f t="shared" ref="F20" si="108">IF(F18&lt;&gt;"",WEEKDAY(F18),"")</f>
        <v>2</v>
      </c>
      <c r="G20" s="5">
        <f t="shared" ref="G20" si="109">IF(G18&lt;&gt;"",WEEKDAY(G18),"")</f>
        <v>3</v>
      </c>
      <c r="H20" s="5">
        <f t="shared" ref="H20" si="110">IF(H18&lt;&gt;"",WEEKDAY(H18),"")</f>
        <v>4</v>
      </c>
      <c r="I20" s="5">
        <f t="shared" ref="I20" si="111">IF(I18&lt;&gt;"",WEEKDAY(I18),"")</f>
        <v>5</v>
      </c>
      <c r="J20" s="5">
        <f t="shared" ref="J20" si="112">IF(J18&lt;&gt;"",WEEKDAY(J18),"")</f>
        <v>6</v>
      </c>
      <c r="K20" s="5">
        <f t="shared" ref="K20" si="113">IF(K18&lt;&gt;"",WEEKDAY(K18),"")</f>
        <v>7</v>
      </c>
      <c r="L20" s="5">
        <f t="shared" ref="L20" si="114">IF(L18&lt;&gt;"",WEEKDAY(L18),"")</f>
        <v>1</v>
      </c>
      <c r="M20" s="5">
        <f t="shared" ref="M20" si="115">IF(M18&lt;&gt;"",WEEKDAY(M18),"")</f>
        <v>2</v>
      </c>
      <c r="N20" s="5">
        <f t="shared" ref="N20" si="116">IF(N18&lt;&gt;"",WEEKDAY(N18),"")</f>
        <v>3</v>
      </c>
      <c r="O20" s="5">
        <f t="shared" ref="O20" si="117">IF(O18&lt;&gt;"",WEEKDAY(O18),"")</f>
        <v>4</v>
      </c>
      <c r="P20" s="5">
        <f t="shared" ref="P20" si="118">IF(P18&lt;&gt;"",WEEKDAY(P18),"")</f>
        <v>5</v>
      </c>
      <c r="Q20" s="5">
        <f t="shared" ref="Q20" si="119">IF(Q18&lt;&gt;"",WEEKDAY(Q18),"")</f>
        <v>6</v>
      </c>
      <c r="R20" s="5">
        <f t="shared" ref="R20" si="120">IF(R18&lt;&gt;"",WEEKDAY(R18),"")</f>
        <v>7</v>
      </c>
      <c r="S20" s="5">
        <f t="shared" ref="S20" si="121">IF(S18&lt;&gt;"",WEEKDAY(S18),"")</f>
        <v>1</v>
      </c>
      <c r="T20" s="5">
        <f t="shared" ref="T20" si="122">IF(T18&lt;&gt;"",WEEKDAY(T18),"")</f>
        <v>2</v>
      </c>
      <c r="U20" s="5">
        <f t="shared" ref="U20" si="123">IF(U18&lt;&gt;"",WEEKDAY(U18),"")</f>
        <v>3</v>
      </c>
      <c r="V20" s="5">
        <f t="shared" ref="V20" si="124">IF(V18&lt;&gt;"",WEEKDAY(V18),"")</f>
        <v>4</v>
      </c>
      <c r="W20" s="5">
        <f t="shared" ref="W20" si="125">IF(W18&lt;&gt;"",WEEKDAY(W18),"")</f>
        <v>5</v>
      </c>
      <c r="X20" s="5">
        <f t="shared" ref="X20" si="126">IF(X18&lt;&gt;"",WEEKDAY(X18),"")</f>
        <v>6</v>
      </c>
      <c r="Y20" s="5">
        <f t="shared" ref="Y20" si="127">IF(Y18&lt;&gt;"",WEEKDAY(Y18),"")</f>
        <v>7</v>
      </c>
      <c r="Z20" s="5">
        <f t="shared" ref="Z20" si="128">IF(Z18&lt;&gt;"",WEEKDAY(Z18),"")</f>
        <v>1</v>
      </c>
      <c r="AA20" s="5">
        <f t="shared" ref="AA20" si="129">IF(AA18&lt;&gt;"",WEEKDAY(AA18),"")</f>
        <v>2</v>
      </c>
      <c r="AB20" s="5">
        <f t="shared" ref="AB20" si="130">IF(AB18&lt;&gt;"",WEEKDAY(AB18),"")</f>
        <v>3</v>
      </c>
      <c r="AC20" s="5">
        <f t="shared" ref="AC20" si="131">IF(AC18&lt;&gt;"",WEEKDAY(AC18),"")</f>
        <v>4</v>
      </c>
      <c r="AD20" s="5">
        <f t="shared" ref="AD20" si="132">IF(AD18&lt;&gt;"",WEEKDAY(AD18),"")</f>
        <v>5</v>
      </c>
      <c r="AE20" s="5">
        <f t="shared" ref="AE20" si="133">IF(AE18&lt;&gt;"",WEEKDAY(AE18),"")</f>
        <v>6</v>
      </c>
      <c r="AF20" s="5">
        <f t="shared" ref="AF20" si="134">IF(AF18&lt;&gt;"",WEEKDAY(AF18),"")</f>
        <v>7</v>
      </c>
    </row>
    <row r="21" spans="1:32" x14ac:dyDescent="0.2">
      <c r="A21" s="24"/>
      <c r="B21" s="18" t="str">
        <f t="shared" ref="B21:AF21" si="135">IF(AND(B18&lt;&gt;"",COUNTIF($AJ$53:$AJ$70,B18)&gt;0),$AM$59,"")</f>
        <v>FT</v>
      </c>
      <c r="C21" s="18" t="str">
        <f t="shared" si="135"/>
        <v/>
      </c>
      <c r="D21" s="18" t="str">
        <f t="shared" si="135"/>
        <v/>
      </c>
      <c r="E21" s="18" t="str">
        <f t="shared" si="135"/>
        <v/>
      </c>
      <c r="F21" s="18" t="str">
        <f t="shared" si="135"/>
        <v/>
      </c>
      <c r="G21" s="18" t="str">
        <f t="shared" si="135"/>
        <v/>
      </c>
      <c r="H21" s="18" t="str">
        <f t="shared" si="135"/>
        <v/>
      </c>
      <c r="I21" s="18" t="str">
        <f t="shared" si="135"/>
        <v/>
      </c>
      <c r="J21" s="18" t="str">
        <f t="shared" si="135"/>
        <v/>
      </c>
      <c r="K21" s="18" t="str">
        <f t="shared" si="135"/>
        <v/>
      </c>
      <c r="L21" s="18" t="str">
        <f t="shared" si="135"/>
        <v/>
      </c>
      <c r="M21" s="18" t="str">
        <f t="shared" si="135"/>
        <v/>
      </c>
      <c r="N21" s="18" t="str">
        <f t="shared" si="135"/>
        <v/>
      </c>
      <c r="O21" s="18" t="str">
        <f t="shared" si="135"/>
        <v/>
      </c>
      <c r="P21" s="18" t="str">
        <f t="shared" si="135"/>
        <v/>
      </c>
      <c r="Q21" s="18" t="str">
        <f t="shared" si="135"/>
        <v/>
      </c>
      <c r="R21" s="18" t="str">
        <f t="shared" si="135"/>
        <v/>
      </c>
      <c r="S21" s="18" t="str">
        <f t="shared" si="135"/>
        <v/>
      </c>
      <c r="T21" s="18" t="str">
        <f t="shared" si="135"/>
        <v/>
      </c>
      <c r="U21" s="18" t="str">
        <f t="shared" si="135"/>
        <v/>
      </c>
      <c r="V21" s="18" t="str">
        <f t="shared" si="135"/>
        <v/>
      </c>
      <c r="W21" s="18" t="str">
        <f t="shared" si="135"/>
        <v/>
      </c>
      <c r="X21" s="18" t="str">
        <f t="shared" si="135"/>
        <v/>
      </c>
      <c r="Y21" s="18" t="str">
        <f t="shared" si="135"/>
        <v/>
      </c>
      <c r="Z21" s="18" t="str">
        <f t="shared" si="135"/>
        <v/>
      </c>
      <c r="AA21" s="18" t="str">
        <f t="shared" si="135"/>
        <v/>
      </c>
      <c r="AB21" s="18" t="str">
        <f t="shared" si="135"/>
        <v/>
      </c>
      <c r="AC21" s="18" t="str">
        <f t="shared" si="135"/>
        <v/>
      </c>
      <c r="AD21" s="18" t="str">
        <f t="shared" si="135"/>
        <v>FT</v>
      </c>
      <c r="AE21" s="18" t="str">
        <f t="shared" si="135"/>
        <v/>
      </c>
      <c r="AF21" s="18" t="str">
        <f t="shared" si="135"/>
        <v/>
      </c>
    </row>
    <row r="22" spans="1:32" hidden="1" x14ac:dyDescent="0.2">
      <c r="A22" s="20">
        <v>6</v>
      </c>
      <c r="B22" s="3">
        <f t="shared" ref="B22:AF22" si="136">IF(MONTH(DATE(Jahr,Monat,Tag))=Monat,DATE(Jahr,Monat,Tag),"")</f>
        <v>45809</v>
      </c>
      <c r="C22" s="3">
        <f t="shared" si="136"/>
        <v>45810</v>
      </c>
      <c r="D22" s="3">
        <f t="shared" si="136"/>
        <v>45811</v>
      </c>
      <c r="E22" s="3">
        <f t="shared" si="136"/>
        <v>45812</v>
      </c>
      <c r="F22" s="3">
        <f t="shared" si="136"/>
        <v>45813</v>
      </c>
      <c r="G22" s="3">
        <f t="shared" si="136"/>
        <v>45814</v>
      </c>
      <c r="H22" s="3">
        <f t="shared" si="136"/>
        <v>45815</v>
      </c>
      <c r="I22" s="3">
        <f t="shared" si="136"/>
        <v>45816</v>
      </c>
      <c r="J22" s="3">
        <f t="shared" si="136"/>
        <v>45817</v>
      </c>
      <c r="K22" s="3">
        <f t="shared" si="136"/>
        <v>45818</v>
      </c>
      <c r="L22" s="3">
        <f t="shared" si="136"/>
        <v>45819</v>
      </c>
      <c r="M22" s="3">
        <f t="shared" si="136"/>
        <v>45820</v>
      </c>
      <c r="N22" s="3">
        <f t="shared" si="136"/>
        <v>45821</v>
      </c>
      <c r="O22" s="3">
        <f t="shared" si="136"/>
        <v>45822</v>
      </c>
      <c r="P22" s="3">
        <f t="shared" si="136"/>
        <v>45823</v>
      </c>
      <c r="Q22" s="3">
        <f t="shared" si="136"/>
        <v>45824</v>
      </c>
      <c r="R22" s="3">
        <f t="shared" si="136"/>
        <v>45825</v>
      </c>
      <c r="S22" s="3">
        <f t="shared" si="136"/>
        <v>45826</v>
      </c>
      <c r="T22" s="3">
        <f t="shared" si="136"/>
        <v>45827</v>
      </c>
      <c r="U22" s="3">
        <f t="shared" si="136"/>
        <v>45828</v>
      </c>
      <c r="V22" s="3">
        <f t="shared" si="136"/>
        <v>45829</v>
      </c>
      <c r="W22" s="3">
        <f t="shared" si="136"/>
        <v>45830</v>
      </c>
      <c r="X22" s="3">
        <f t="shared" si="136"/>
        <v>45831</v>
      </c>
      <c r="Y22" s="3">
        <f t="shared" si="136"/>
        <v>45832</v>
      </c>
      <c r="Z22" s="3">
        <f t="shared" si="136"/>
        <v>45833</v>
      </c>
      <c r="AA22" s="3">
        <f t="shared" si="136"/>
        <v>45834</v>
      </c>
      <c r="AB22" s="3">
        <f t="shared" si="136"/>
        <v>45835</v>
      </c>
      <c r="AC22" s="3">
        <f t="shared" si="136"/>
        <v>45836</v>
      </c>
      <c r="AD22" s="3">
        <f t="shared" si="136"/>
        <v>45837</v>
      </c>
      <c r="AE22" s="3">
        <f t="shared" si="136"/>
        <v>45838</v>
      </c>
      <c r="AF22" s="3" t="str">
        <f t="shared" si="136"/>
        <v/>
      </c>
    </row>
    <row r="23" spans="1:32" hidden="1" x14ac:dyDescent="0.2">
      <c r="A23" s="20"/>
      <c r="B23" s="4">
        <f t="shared" ref="B23:AF23" si="137">IF(B22&lt;&gt;"",IF(AND(B22&lt;&gt;"",COUNTIF($AJ$53:$AJ$70,B22)=0,WEEKDAY(B22,2)&lt;6),1,0),0)</f>
        <v>0</v>
      </c>
      <c r="C23" s="4">
        <f t="shared" si="137"/>
        <v>1</v>
      </c>
      <c r="D23" s="4">
        <f t="shared" si="137"/>
        <v>1</v>
      </c>
      <c r="E23" s="4">
        <f t="shared" si="137"/>
        <v>1</v>
      </c>
      <c r="F23" s="4">
        <f t="shared" si="137"/>
        <v>1</v>
      </c>
      <c r="G23" s="4">
        <f t="shared" si="137"/>
        <v>1</v>
      </c>
      <c r="H23" s="4">
        <f t="shared" si="137"/>
        <v>0</v>
      </c>
      <c r="I23" s="4">
        <f t="shared" si="137"/>
        <v>0</v>
      </c>
      <c r="J23" s="4">
        <f t="shared" si="137"/>
        <v>0</v>
      </c>
      <c r="K23" s="4">
        <f t="shared" si="137"/>
        <v>1</v>
      </c>
      <c r="L23" s="4">
        <f t="shared" si="137"/>
        <v>1</v>
      </c>
      <c r="M23" s="4">
        <f t="shared" si="137"/>
        <v>1</v>
      </c>
      <c r="N23" s="4">
        <f t="shared" si="137"/>
        <v>1</v>
      </c>
      <c r="O23" s="4">
        <f t="shared" si="137"/>
        <v>0</v>
      </c>
      <c r="P23" s="4">
        <f t="shared" si="137"/>
        <v>0</v>
      </c>
      <c r="Q23" s="4">
        <f t="shared" si="137"/>
        <v>1</v>
      </c>
      <c r="R23" s="4">
        <f t="shared" si="137"/>
        <v>1</v>
      </c>
      <c r="S23" s="4">
        <f t="shared" si="137"/>
        <v>1</v>
      </c>
      <c r="T23" s="4">
        <f t="shared" si="137"/>
        <v>0</v>
      </c>
      <c r="U23" s="4">
        <f t="shared" si="137"/>
        <v>1</v>
      </c>
      <c r="V23" s="4">
        <f t="shared" si="137"/>
        <v>0</v>
      </c>
      <c r="W23" s="4">
        <f t="shared" si="137"/>
        <v>0</v>
      </c>
      <c r="X23" s="4">
        <f t="shared" si="137"/>
        <v>1</v>
      </c>
      <c r="Y23" s="4">
        <f t="shared" si="137"/>
        <v>1</v>
      </c>
      <c r="Z23" s="4">
        <f t="shared" si="137"/>
        <v>1</v>
      </c>
      <c r="AA23" s="4">
        <f t="shared" si="137"/>
        <v>1</v>
      </c>
      <c r="AB23" s="4">
        <f t="shared" si="137"/>
        <v>1</v>
      </c>
      <c r="AC23" s="4">
        <f t="shared" si="137"/>
        <v>0</v>
      </c>
      <c r="AD23" s="4">
        <f t="shared" si="137"/>
        <v>0</v>
      </c>
      <c r="AE23" s="4">
        <f t="shared" si="137"/>
        <v>1</v>
      </c>
      <c r="AF23" s="4">
        <f t="shared" si="137"/>
        <v>0</v>
      </c>
    </row>
    <row r="24" spans="1:32" x14ac:dyDescent="0.2">
      <c r="A24" s="23">
        <f>DATE(Jahr,A22,1)</f>
        <v>45809</v>
      </c>
      <c r="B24" s="5">
        <f>IF(B22&lt;&gt;"",WEEKDAY(B22),"")</f>
        <v>1</v>
      </c>
      <c r="C24" s="5">
        <f t="shared" ref="C24" si="138">IF(C22&lt;&gt;"",WEEKDAY(C22),"")</f>
        <v>2</v>
      </c>
      <c r="D24" s="5">
        <f t="shared" ref="D24" si="139">IF(D22&lt;&gt;"",WEEKDAY(D22),"")</f>
        <v>3</v>
      </c>
      <c r="E24" s="5">
        <f t="shared" ref="E24" si="140">IF(E22&lt;&gt;"",WEEKDAY(E22),"")</f>
        <v>4</v>
      </c>
      <c r="F24" s="5">
        <f t="shared" ref="F24" si="141">IF(F22&lt;&gt;"",WEEKDAY(F22),"")</f>
        <v>5</v>
      </c>
      <c r="G24" s="5">
        <f t="shared" ref="G24" si="142">IF(G22&lt;&gt;"",WEEKDAY(G22),"")</f>
        <v>6</v>
      </c>
      <c r="H24" s="5">
        <f t="shared" ref="H24" si="143">IF(H22&lt;&gt;"",WEEKDAY(H22),"")</f>
        <v>7</v>
      </c>
      <c r="I24" s="5">
        <f t="shared" ref="I24" si="144">IF(I22&lt;&gt;"",WEEKDAY(I22),"")</f>
        <v>1</v>
      </c>
      <c r="J24" s="5">
        <f t="shared" ref="J24" si="145">IF(J22&lt;&gt;"",WEEKDAY(J22),"")</f>
        <v>2</v>
      </c>
      <c r="K24" s="5">
        <f t="shared" ref="K24" si="146">IF(K22&lt;&gt;"",WEEKDAY(K22),"")</f>
        <v>3</v>
      </c>
      <c r="L24" s="5">
        <f t="shared" ref="L24" si="147">IF(L22&lt;&gt;"",WEEKDAY(L22),"")</f>
        <v>4</v>
      </c>
      <c r="M24" s="5">
        <f t="shared" ref="M24" si="148">IF(M22&lt;&gt;"",WEEKDAY(M22),"")</f>
        <v>5</v>
      </c>
      <c r="N24" s="5">
        <f t="shared" ref="N24" si="149">IF(N22&lt;&gt;"",WEEKDAY(N22),"")</f>
        <v>6</v>
      </c>
      <c r="O24" s="5">
        <f t="shared" ref="O24" si="150">IF(O22&lt;&gt;"",WEEKDAY(O22),"")</f>
        <v>7</v>
      </c>
      <c r="P24" s="5">
        <f t="shared" ref="P24" si="151">IF(P22&lt;&gt;"",WEEKDAY(P22),"")</f>
        <v>1</v>
      </c>
      <c r="Q24" s="5">
        <f t="shared" ref="Q24" si="152">IF(Q22&lt;&gt;"",WEEKDAY(Q22),"")</f>
        <v>2</v>
      </c>
      <c r="R24" s="5">
        <f t="shared" ref="R24" si="153">IF(R22&lt;&gt;"",WEEKDAY(R22),"")</f>
        <v>3</v>
      </c>
      <c r="S24" s="5">
        <f t="shared" ref="S24" si="154">IF(S22&lt;&gt;"",WEEKDAY(S22),"")</f>
        <v>4</v>
      </c>
      <c r="T24" s="5">
        <f t="shared" ref="T24" si="155">IF(T22&lt;&gt;"",WEEKDAY(T22),"")</f>
        <v>5</v>
      </c>
      <c r="U24" s="5">
        <f t="shared" ref="U24" si="156">IF(U22&lt;&gt;"",WEEKDAY(U22),"")</f>
        <v>6</v>
      </c>
      <c r="V24" s="5">
        <f t="shared" ref="V24" si="157">IF(V22&lt;&gt;"",WEEKDAY(V22),"")</f>
        <v>7</v>
      </c>
      <c r="W24" s="5">
        <f t="shared" ref="W24" si="158">IF(W22&lt;&gt;"",WEEKDAY(W22),"")</f>
        <v>1</v>
      </c>
      <c r="X24" s="5">
        <f t="shared" ref="X24" si="159">IF(X22&lt;&gt;"",WEEKDAY(X22),"")</f>
        <v>2</v>
      </c>
      <c r="Y24" s="5">
        <f t="shared" ref="Y24" si="160">IF(Y22&lt;&gt;"",WEEKDAY(Y22),"")</f>
        <v>3</v>
      </c>
      <c r="Z24" s="5">
        <f t="shared" ref="Z24" si="161">IF(Z22&lt;&gt;"",WEEKDAY(Z22),"")</f>
        <v>4</v>
      </c>
      <c r="AA24" s="5">
        <f t="shared" ref="AA24" si="162">IF(AA22&lt;&gt;"",WEEKDAY(AA22),"")</f>
        <v>5</v>
      </c>
      <c r="AB24" s="5">
        <f t="shared" ref="AB24" si="163">IF(AB22&lt;&gt;"",WEEKDAY(AB22),"")</f>
        <v>6</v>
      </c>
      <c r="AC24" s="5">
        <f t="shared" ref="AC24" si="164">IF(AC22&lt;&gt;"",WEEKDAY(AC22),"")</f>
        <v>7</v>
      </c>
      <c r="AD24" s="5">
        <f t="shared" ref="AD24" si="165">IF(AD22&lt;&gt;"",WEEKDAY(AD22),"")</f>
        <v>1</v>
      </c>
      <c r="AE24" s="5">
        <f t="shared" ref="AE24" si="166">IF(AE22&lt;&gt;"",WEEKDAY(AE22),"")</f>
        <v>2</v>
      </c>
      <c r="AF24" s="5" t="str">
        <f t="shared" ref="AF24" si="167">IF(AF22&lt;&gt;"",WEEKDAY(AF22),"")</f>
        <v/>
      </c>
    </row>
    <row r="25" spans="1:32" x14ac:dyDescent="0.2">
      <c r="A25" s="24"/>
      <c r="B25" s="18" t="str">
        <f t="shared" ref="B25:AF25" si="168">IF(AND(B22&lt;&gt;"",COUNTIF($AJ$53:$AJ$70,B22)&gt;0),$AM$59,"")</f>
        <v/>
      </c>
      <c r="C25" s="18" t="str">
        <f t="shared" si="168"/>
        <v/>
      </c>
      <c r="D25" s="18" t="str">
        <f t="shared" si="168"/>
        <v/>
      </c>
      <c r="E25" s="18" t="str">
        <f t="shared" si="168"/>
        <v/>
      </c>
      <c r="F25" s="18" t="str">
        <f t="shared" si="168"/>
        <v/>
      </c>
      <c r="G25" s="18" t="str">
        <f t="shared" si="168"/>
        <v/>
      </c>
      <c r="H25" s="18" t="str">
        <f t="shared" si="168"/>
        <v/>
      </c>
      <c r="I25" s="18" t="str">
        <f t="shared" si="168"/>
        <v/>
      </c>
      <c r="J25" s="18" t="str">
        <f t="shared" si="168"/>
        <v>FT</v>
      </c>
      <c r="K25" s="18" t="str">
        <f t="shared" si="168"/>
        <v/>
      </c>
      <c r="L25" s="18" t="str">
        <f t="shared" si="168"/>
        <v/>
      </c>
      <c r="M25" s="18" t="str">
        <f t="shared" si="168"/>
        <v/>
      </c>
      <c r="N25" s="18" t="str">
        <f t="shared" si="168"/>
        <v/>
      </c>
      <c r="O25" s="18" t="str">
        <f t="shared" si="168"/>
        <v/>
      </c>
      <c r="P25" s="18" t="str">
        <f t="shared" si="168"/>
        <v/>
      </c>
      <c r="Q25" s="18" t="str">
        <f t="shared" si="168"/>
        <v/>
      </c>
      <c r="R25" s="18" t="str">
        <f t="shared" si="168"/>
        <v/>
      </c>
      <c r="S25" s="18" t="str">
        <f t="shared" si="168"/>
        <v/>
      </c>
      <c r="T25" s="18" t="str">
        <f t="shared" si="168"/>
        <v>FT</v>
      </c>
      <c r="U25" s="18" t="str">
        <f t="shared" si="168"/>
        <v/>
      </c>
      <c r="V25" s="18" t="str">
        <f t="shared" si="168"/>
        <v/>
      </c>
      <c r="W25" s="18" t="str">
        <f t="shared" si="168"/>
        <v/>
      </c>
      <c r="X25" s="18" t="str">
        <f t="shared" si="168"/>
        <v/>
      </c>
      <c r="Y25" s="18" t="str">
        <f t="shared" si="168"/>
        <v/>
      </c>
      <c r="Z25" s="18" t="str">
        <f t="shared" si="168"/>
        <v/>
      </c>
      <c r="AA25" s="18" t="str">
        <f t="shared" si="168"/>
        <v/>
      </c>
      <c r="AB25" s="18" t="str">
        <f t="shared" si="168"/>
        <v/>
      </c>
      <c r="AC25" s="18" t="str">
        <f t="shared" si="168"/>
        <v/>
      </c>
      <c r="AD25" s="18" t="str">
        <f t="shared" si="168"/>
        <v/>
      </c>
      <c r="AE25" s="18" t="str">
        <f t="shared" si="168"/>
        <v/>
      </c>
      <c r="AF25" s="18" t="str">
        <f t="shared" si="168"/>
        <v/>
      </c>
    </row>
    <row r="26" spans="1:32" hidden="1" x14ac:dyDescent="0.2">
      <c r="A26" s="20">
        <v>7</v>
      </c>
      <c r="B26" s="3">
        <f t="shared" ref="B26:AF26" si="169">IF(MONTH(DATE(Jahr,Monat,Tag))=Monat,DATE(Jahr,Monat,Tag),"")</f>
        <v>45839</v>
      </c>
      <c r="C26" s="3">
        <f t="shared" si="169"/>
        <v>45840</v>
      </c>
      <c r="D26" s="3">
        <f t="shared" si="169"/>
        <v>45841</v>
      </c>
      <c r="E26" s="3">
        <f t="shared" si="169"/>
        <v>45842</v>
      </c>
      <c r="F26" s="3">
        <f t="shared" si="169"/>
        <v>45843</v>
      </c>
      <c r="G26" s="3">
        <f t="shared" si="169"/>
        <v>45844</v>
      </c>
      <c r="H26" s="3">
        <f t="shared" si="169"/>
        <v>45845</v>
      </c>
      <c r="I26" s="3">
        <f t="shared" si="169"/>
        <v>45846</v>
      </c>
      <c r="J26" s="3">
        <f t="shared" si="169"/>
        <v>45847</v>
      </c>
      <c r="K26" s="3">
        <f t="shared" si="169"/>
        <v>45848</v>
      </c>
      <c r="L26" s="3">
        <f t="shared" si="169"/>
        <v>45849</v>
      </c>
      <c r="M26" s="3">
        <f t="shared" si="169"/>
        <v>45850</v>
      </c>
      <c r="N26" s="3">
        <f t="shared" si="169"/>
        <v>45851</v>
      </c>
      <c r="O26" s="3">
        <f t="shared" si="169"/>
        <v>45852</v>
      </c>
      <c r="P26" s="3">
        <f t="shared" si="169"/>
        <v>45853</v>
      </c>
      <c r="Q26" s="3">
        <f t="shared" si="169"/>
        <v>45854</v>
      </c>
      <c r="R26" s="3">
        <f t="shared" si="169"/>
        <v>45855</v>
      </c>
      <c r="S26" s="3">
        <f t="shared" si="169"/>
        <v>45856</v>
      </c>
      <c r="T26" s="3">
        <f t="shared" si="169"/>
        <v>45857</v>
      </c>
      <c r="U26" s="3">
        <f t="shared" si="169"/>
        <v>45858</v>
      </c>
      <c r="V26" s="3">
        <f t="shared" si="169"/>
        <v>45859</v>
      </c>
      <c r="W26" s="3">
        <f t="shared" si="169"/>
        <v>45860</v>
      </c>
      <c r="X26" s="3">
        <f t="shared" si="169"/>
        <v>45861</v>
      </c>
      <c r="Y26" s="3">
        <f t="shared" si="169"/>
        <v>45862</v>
      </c>
      <c r="Z26" s="3">
        <f t="shared" si="169"/>
        <v>45863</v>
      </c>
      <c r="AA26" s="3">
        <f t="shared" si="169"/>
        <v>45864</v>
      </c>
      <c r="AB26" s="3">
        <f t="shared" si="169"/>
        <v>45865</v>
      </c>
      <c r="AC26" s="3">
        <f t="shared" si="169"/>
        <v>45866</v>
      </c>
      <c r="AD26" s="3">
        <f t="shared" si="169"/>
        <v>45867</v>
      </c>
      <c r="AE26" s="3">
        <f t="shared" si="169"/>
        <v>45868</v>
      </c>
      <c r="AF26" s="3">
        <f t="shared" si="169"/>
        <v>45869</v>
      </c>
    </row>
    <row r="27" spans="1:32" hidden="1" x14ac:dyDescent="0.2">
      <c r="A27" s="20"/>
      <c r="B27" s="4">
        <f t="shared" ref="B27:AF27" si="170">IF(B26&lt;&gt;"",IF(AND(B26&lt;&gt;"",COUNTIF($AJ$53:$AJ$70,B26)=0,WEEKDAY(B26,2)&lt;6),1,0),0)</f>
        <v>1</v>
      </c>
      <c r="C27" s="4">
        <f t="shared" si="170"/>
        <v>1</v>
      </c>
      <c r="D27" s="4">
        <f t="shared" si="170"/>
        <v>1</v>
      </c>
      <c r="E27" s="4">
        <f t="shared" si="170"/>
        <v>1</v>
      </c>
      <c r="F27" s="4">
        <f t="shared" si="170"/>
        <v>0</v>
      </c>
      <c r="G27" s="4">
        <f t="shared" si="170"/>
        <v>0</v>
      </c>
      <c r="H27" s="4">
        <f t="shared" si="170"/>
        <v>1</v>
      </c>
      <c r="I27" s="4">
        <f t="shared" si="170"/>
        <v>1</v>
      </c>
      <c r="J27" s="4">
        <f t="shared" si="170"/>
        <v>1</v>
      </c>
      <c r="K27" s="4">
        <f t="shared" si="170"/>
        <v>1</v>
      </c>
      <c r="L27" s="4">
        <f t="shared" si="170"/>
        <v>1</v>
      </c>
      <c r="M27" s="4">
        <f t="shared" si="170"/>
        <v>0</v>
      </c>
      <c r="N27" s="4">
        <f t="shared" si="170"/>
        <v>0</v>
      </c>
      <c r="O27" s="4">
        <f t="shared" si="170"/>
        <v>1</v>
      </c>
      <c r="P27" s="4">
        <f t="shared" si="170"/>
        <v>1</v>
      </c>
      <c r="Q27" s="4">
        <f t="shared" si="170"/>
        <v>1</v>
      </c>
      <c r="R27" s="4">
        <f t="shared" si="170"/>
        <v>1</v>
      </c>
      <c r="S27" s="4">
        <f t="shared" si="170"/>
        <v>1</v>
      </c>
      <c r="T27" s="4">
        <f t="shared" si="170"/>
        <v>0</v>
      </c>
      <c r="U27" s="4">
        <f t="shared" si="170"/>
        <v>0</v>
      </c>
      <c r="V27" s="4">
        <f t="shared" si="170"/>
        <v>1</v>
      </c>
      <c r="W27" s="4">
        <f t="shared" si="170"/>
        <v>1</v>
      </c>
      <c r="X27" s="4">
        <f t="shared" si="170"/>
        <v>1</v>
      </c>
      <c r="Y27" s="4">
        <f t="shared" si="170"/>
        <v>1</v>
      </c>
      <c r="Z27" s="4">
        <f t="shared" si="170"/>
        <v>1</v>
      </c>
      <c r="AA27" s="4">
        <f t="shared" si="170"/>
        <v>0</v>
      </c>
      <c r="AB27" s="4">
        <f t="shared" si="170"/>
        <v>0</v>
      </c>
      <c r="AC27" s="4">
        <f t="shared" si="170"/>
        <v>1</v>
      </c>
      <c r="AD27" s="4">
        <f t="shared" si="170"/>
        <v>1</v>
      </c>
      <c r="AE27" s="4">
        <f t="shared" si="170"/>
        <v>1</v>
      </c>
      <c r="AF27" s="4">
        <f t="shared" si="170"/>
        <v>1</v>
      </c>
    </row>
    <row r="28" spans="1:32" x14ac:dyDescent="0.2">
      <c r="A28" s="23">
        <f>DATE(Jahr,A26,1)</f>
        <v>45839</v>
      </c>
      <c r="B28" s="5">
        <f>IF(B26&lt;&gt;"",WEEKDAY(B26),"")</f>
        <v>3</v>
      </c>
      <c r="C28" s="5">
        <f t="shared" ref="C28" si="171">IF(C26&lt;&gt;"",WEEKDAY(C26),"")</f>
        <v>4</v>
      </c>
      <c r="D28" s="5">
        <f t="shared" ref="D28" si="172">IF(D26&lt;&gt;"",WEEKDAY(D26),"")</f>
        <v>5</v>
      </c>
      <c r="E28" s="5">
        <f t="shared" ref="E28" si="173">IF(E26&lt;&gt;"",WEEKDAY(E26),"")</f>
        <v>6</v>
      </c>
      <c r="F28" s="5">
        <f t="shared" ref="F28" si="174">IF(F26&lt;&gt;"",WEEKDAY(F26),"")</f>
        <v>7</v>
      </c>
      <c r="G28" s="5">
        <f t="shared" ref="G28" si="175">IF(G26&lt;&gt;"",WEEKDAY(G26),"")</f>
        <v>1</v>
      </c>
      <c r="H28" s="5">
        <f t="shared" ref="H28" si="176">IF(H26&lt;&gt;"",WEEKDAY(H26),"")</f>
        <v>2</v>
      </c>
      <c r="I28" s="5">
        <f t="shared" ref="I28" si="177">IF(I26&lt;&gt;"",WEEKDAY(I26),"")</f>
        <v>3</v>
      </c>
      <c r="J28" s="5">
        <f t="shared" ref="J28" si="178">IF(J26&lt;&gt;"",WEEKDAY(J26),"")</f>
        <v>4</v>
      </c>
      <c r="K28" s="5">
        <f t="shared" ref="K28" si="179">IF(K26&lt;&gt;"",WEEKDAY(K26),"")</f>
        <v>5</v>
      </c>
      <c r="L28" s="5">
        <f t="shared" ref="L28" si="180">IF(L26&lt;&gt;"",WEEKDAY(L26),"")</f>
        <v>6</v>
      </c>
      <c r="M28" s="5">
        <f t="shared" ref="M28" si="181">IF(M26&lt;&gt;"",WEEKDAY(M26),"")</f>
        <v>7</v>
      </c>
      <c r="N28" s="5">
        <f t="shared" ref="N28" si="182">IF(N26&lt;&gt;"",WEEKDAY(N26),"")</f>
        <v>1</v>
      </c>
      <c r="O28" s="5">
        <f t="shared" ref="O28" si="183">IF(O26&lt;&gt;"",WEEKDAY(O26),"")</f>
        <v>2</v>
      </c>
      <c r="P28" s="5">
        <f t="shared" ref="P28" si="184">IF(P26&lt;&gt;"",WEEKDAY(P26),"")</f>
        <v>3</v>
      </c>
      <c r="Q28" s="5">
        <f t="shared" ref="Q28" si="185">IF(Q26&lt;&gt;"",WEEKDAY(Q26),"")</f>
        <v>4</v>
      </c>
      <c r="R28" s="5">
        <f t="shared" ref="R28" si="186">IF(R26&lt;&gt;"",WEEKDAY(R26),"")</f>
        <v>5</v>
      </c>
      <c r="S28" s="5">
        <f t="shared" ref="S28" si="187">IF(S26&lt;&gt;"",WEEKDAY(S26),"")</f>
        <v>6</v>
      </c>
      <c r="T28" s="5">
        <f t="shared" ref="T28" si="188">IF(T26&lt;&gt;"",WEEKDAY(T26),"")</f>
        <v>7</v>
      </c>
      <c r="U28" s="5">
        <f t="shared" ref="U28" si="189">IF(U26&lt;&gt;"",WEEKDAY(U26),"")</f>
        <v>1</v>
      </c>
      <c r="V28" s="5">
        <f t="shared" ref="V28" si="190">IF(V26&lt;&gt;"",WEEKDAY(V26),"")</f>
        <v>2</v>
      </c>
      <c r="W28" s="5">
        <f t="shared" ref="W28" si="191">IF(W26&lt;&gt;"",WEEKDAY(W26),"")</f>
        <v>3</v>
      </c>
      <c r="X28" s="5">
        <f t="shared" ref="X28" si="192">IF(X26&lt;&gt;"",WEEKDAY(X26),"")</f>
        <v>4</v>
      </c>
      <c r="Y28" s="5">
        <f t="shared" ref="Y28" si="193">IF(Y26&lt;&gt;"",WEEKDAY(Y26),"")</f>
        <v>5</v>
      </c>
      <c r="Z28" s="5">
        <f t="shared" ref="Z28" si="194">IF(Z26&lt;&gt;"",WEEKDAY(Z26),"")</f>
        <v>6</v>
      </c>
      <c r="AA28" s="5">
        <f t="shared" ref="AA28" si="195">IF(AA26&lt;&gt;"",WEEKDAY(AA26),"")</f>
        <v>7</v>
      </c>
      <c r="AB28" s="5">
        <f t="shared" ref="AB28" si="196">IF(AB26&lt;&gt;"",WEEKDAY(AB26),"")</f>
        <v>1</v>
      </c>
      <c r="AC28" s="5">
        <f t="shared" ref="AC28" si="197">IF(AC26&lt;&gt;"",WEEKDAY(AC26),"")</f>
        <v>2</v>
      </c>
      <c r="AD28" s="5">
        <f t="shared" ref="AD28" si="198">IF(AD26&lt;&gt;"",WEEKDAY(AD26),"")</f>
        <v>3</v>
      </c>
      <c r="AE28" s="5">
        <f t="shared" ref="AE28" si="199">IF(AE26&lt;&gt;"",WEEKDAY(AE26),"")</f>
        <v>4</v>
      </c>
      <c r="AF28" s="5">
        <f t="shared" ref="AF28" si="200">IF(AF26&lt;&gt;"",WEEKDAY(AF26),"")</f>
        <v>5</v>
      </c>
    </row>
    <row r="29" spans="1:32" x14ac:dyDescent="0.2">
      <c r="A29" s="24"/>
      <c r="B29" s="18" t="str">
        <f t="shared" ref="B29:AF29" si="201">IF(AND(B26&lt;&gt;"",COUNTIF($AJ$53:$AJ$70,B26)&gt;0),$AM$59,"")</f>
        <v/>
      </c>
      <c r="C29" s="18" t="str">
        <f t="shared" si="201"/>
        <v/>
      </c>
      <c r="D29" s="18" t="str">
        <f t="shared" si="201"/>
        <v/>
      </c>
      <c r="E29" s="18" t="str">
        <f t="shared" si="201"/>
        <v/>
      </c>
      <c r="F29" s="18" t="str">
        <f t="shared" si="201"/>
        <v/>
      </c>
      <c r="G29" s="18" t="str">
        <f t="shared" si="201"/>
        <v/>
      </c>
      <c r="H29" s="18" t="str">
        <f t="shared" si="201"/>
        <v/>
      </c>
      <c r="I29" s="18" t="str">
        <f t="shared" si="201"/>
        <v/>
      </c>
      <c r="J29" s="18" t="str">
        <f t="shared" si="201"/>
        <v/>
      </c>
      <c r="K29" s="18" t="str">
        <f t="shared" si="201"/>
        <v/>
      </c>
      <c r="L29" s="18" t="str">
        <f t="shared" si="201"/>
        <v/>
      </c>
      <c r="M29" s="18" t="str">
        <f t="shared" si="201"/>
        <v/>
      </c>
      <c r="N29" s="18" t="str">
        <f t="shared" si="201"/>
        <v/>
      </c>
      <c r="O29" s="18" t="str">
        <f t="shared" si="201"/>
        <v/>
      </c>
      <c r="P29" s="18" t="str">
        <f t="shared" si="201"/>
        <v/>
      </c>
      <c r="Q29" s="18" t="str">
        <f t="shared" si="201"/>
        <v/>
      </c>
      <c r="R29" s="18" t="str">
        <f t="shared" si="201"/>
        <v/>
      </c>
      <c r="S29" s="18" t="str">
        <f t="shared" si="201"/>
        <v/>
      </c>
      <c r="T29" s="18" t="str">
        <f t="shared" si="201"/>
        <v/>
      </c>
      <c r="U29" s="18" t="str">
        <f t="shared" si="201"/>
        <v/>
      </c>
      <c r="V29" s="18" t="str">
        <f t="shared" si="201"/>
        <v/>
      </c>
      <c r="W29" s="18" t="str">
        <f t="shared" si="201"/>
        <v/>
      </c>
      <c r="X29" s="18" t="str">
        <f t="shared" si="201"/>
        <v/>
      </c>
      <c r="Y29" s="18" t="str">
        <f t="shared" si="201"/>
        <v/>
      </c>
      <c r="Z29" s="18" t="str">
        <f t="shared" si="201"/>
        <v/>
      </c>
      <c r="AA29" s="18" t="str">
        <f t="shared" si="201"/>
        <v/>
      </c>
      <c r="AB29" s="18" t="str">
        <f t="shared" si="201"/>
        <v/>
      </c>
      <c r="AC29" s="18" t="str">
        <f t="shared" si="201"/>
        <v/>
      </c>
      <c r="AD29" s="18" t="str">
        <f t="shared" si="201"/>
        <v/>
      </c>
      <c r="AE29" s="18" t="str">
        <f t="shared" si="201"/>
        <v/>
      </c>
      <c r="AF29" s="18" t="str">
        <f t="shared" si="201"/>
        <v/>
      </c>
    </row>
    <row r="30" spans="1:32" hidden="1" x14ac:dyDescent="0.2">
      <c r="A30" s="20">
        <v>8</v>
      </c>
      <c r="B30" s="3">
        <f t="shared" ref="B30:AF30" si="202">IF(MONTH(DATE(Jahr,Monat,Tag))=Monat,DATE(Jahr,Monat,Tag),"")</f>
        <v>45870</v>
      </c>
      <c r="C30" s="3">
        <f t="shared" si="202"/>
        <v>45871</v>
      </c>
      <c r="D30" s="3">
        <f t="shared" si="202"/>
        <v>45872</v>
      </c>
      <c r="E30" s="3">
        <f t="shared" si="202"/>
        <v>45873</v>
      </c>
      <c r="F30" s="3">
        <f t="shared" si="202"/>
        <v>45874</v>
      </c>
      <c r="G30" s="3">
        <f t="shared" si="202"/>
        <v>45875</v>
      </c>
      <c r="H30" s="3">
        <f t="shared" si="202"/>
        <v>45876</v>
      </c>
      <c r="I30" s="3">
        <f t="shared" si="202"/>
        <v>45877</v>
      </c>
      <c r="J30" s="3">
        <f t="shared" si="202"/>
        <v>45878</v>
      </c>
      <c r="K30" s="3">
        <f t="shared" si="202"/>
        <v>45879</v>
      </c>
      <c r="L30" s="3">
        <f t="shared" si="202"/>
        <v>45880</v>
      </c>
      <c r="M30" s="3">
        <f t="shared" si="202"/>
        <v>45881</v>
      </c>
      <c r="N30" s="3">
        <f t="shared" si="202"/>
        <v>45882</v>
      </c>
      <c r="O30" s="3">
        <f t="shared" si="202"/>
        <v>45883</v>
      </c>
      <c r="P30" s="3">
        <f t="shared" si="202"/>
        <v>45884</v>
      </c>
      <c r="Q30" s="3">
        <f t="shared" si="202"/>
        <v>45885</v>
      </c>
      <c r="R30" s="3">
        <f t="shared" si="202"/>
        <v>45886</v>
      </c>
      <c r="S30" s="3">
        <f t="shared" si="202"/>
        <v>45887</v>
      </c>
      <c r="T30" s="3">
        <f t="shared" si="202"/>
        <v>45888</v>
      </c>
      <c r="U30" s="3">
        <f t="shared" si="202"/>
        <v>45889</v>
      </c>
      <c r="V30" s="3">
        <f t="shared" si="202"/>
        <v>45890</v>
      </c>
      <c r="W30" s="3">
        <f t="shared" si="202"/>
        <v>45891</v>
      </c>
      <c r="X30" s="3">
        <f t="shared" si="202"/>
        <v>45892</v>
      </c>
      <c r="Y30" s="3">
        <f t="shared" si="202"/>
        <v>45893</v>
      </c>
      <c r="Z30" s="3">
        <f t="shared" si="202"/>
        <v>45894</v>
      </c>
      <c r="AA30" s="3">
        <f t="shared" si="202"/>
        <v>45895</v>
      </c>
      <c r="AB30" s="3">
        <f t="shared" si="202"/>
        <v>45896</v>
      </c>
      <c r="AC30" s="3">
        <f t="shared" si="202"/>
        <v>45897</v>
      </c>
      <c r="AD30" s="3">
        <f t="shared" si="202"/>
        <v>45898</v>
      </c>
      <c r="AE30" s="3">
        <f t="shared" si="202"/>
        <v>45899</v>
      </c>
      <c r="AF30" s="3">
        <f t="shared" si="202"/>
        <v>45900</v>
      </c>
    </row>
    <row r="31" spans="1:32" hidden="1" x14ac:dyDescent="0.2">
      <c r="A31" s="20"/>
      <c r="B31" s="4">
        <f t="shared" ref="B31:AF31" si="203">IF(B30&lt;&gt;"",IF(AND(B30&lt;&gt;"",COUNTIF($AJ$53:$AJ$70,B30)=0,WEEKDAY(B30,2)&lt;6),1,0),0)</f>
        <v>1</v>
      </c>
      <c r="C31" s="4">
        <f t="shared" si="203"/>
        <v>0</v>
      </c>
      <c r="D31" s="4">
        <f t="shared" si="203"/>
        <v>0</v>
      </c>
      <c r="E31" s="4">
        <f t="shared" si="203"/>
        <v>1</v>
      </c>
      <c r="F31" s="4">
        <f t="shared" si="203"/>
        <v>1</v>
      </c>
      <c r="G31" s="4">
        <f t="shared" si="203"/>
        <v>1</v>
      </c>
      <c r="H31" s="4">
        <f t="shared" si="203"/>
        <v>1</v>
      </c>
      <c r="I31" s="4">
        <f t="shared" si="203"/>
        <v>1</v>
      </c>
      <c r="J31" s="4">
        <f t="shared" si="203"/>
        <v>0</v>
      </c>
      <c r="K31" s="4">
        <f t="shared" si="203"/>
        <v>0</v>
      </c>
      <c r="L31" s="4">
        <f t="shared" si="203"/>
        <v>1</v>
      </c>
      <c r="M31" s="4">
        <f t="shared" si="203"/>
        <v>1</v>
      </c>
      <c r="N31" s="4">
        <f t="shared" si="203"/>
        <v>1</v>
      </c>
      <c r="O31" s="4">
        <f t="shared" si="203"/>
        <v>1</v>
      </c>
      <c r="P31" s="4">
        <f t="shared" si="203"/>
        <v>1</v>
      </c>
      <c r="Q31" s="4">
        <f t="shared" si="203"/>
        <v>0</v>
      </c>
      <c r="R31" s="4">
        <f t="shared" si="203"/>
        <v>0</v>
      </c>
      <c r="S31" s="4">
        <f t="shared" si="203"/>
        <v>1</v>
      </c>
      <c r="T31" s="4">
        <f t="shared" si="203"/>
        <v>1</v>
      </c>
      <c r="U31" s="4">
        <f t="shared" si="203"/>
        <v>1</v>
      </c>
      <c r="V31" s="4">
        <f t="shared" si="203"/>
        <v>1</v>
      </c>
      <c r="W31" s="4">
        <f t="shared" si="203"/>
        <v>1</v>
      </c>
      <c r="X31" s="4">
        <f t="shared" si="203"/>
        <v>0</v>
      </c>
      <c r="Y31" s="4">
        <f t="shared" si="203"/>
        <v>0</v>
      </c>
      <c r="Z31" s="4">
        <f t="shared" si="203"/>
        <v>1</v>
      </c>
      <c r="AA31" s="4">
        <f t="shared" si="203"/>
        <v>1</v>
      </c>
      <c r="AB31" s="4">
        <f t="shared" si="203"/>
        <v>1</v>
      </c>
      <c r="AC31" s="4">
        <f t="shared" si="203"/>
        <v>1</v>
      </c>
      <c r="AD31" s="4">
        <f t="shared" si="203"/>
        <v>1</v>
      </c>
      <c r="AE31" s="4">
        <f t="shared" si="203"/>
        <v>0</v>
      </c>
      <c r="AF31" s="4">
        <f t="shared" si="203"/>
        <v>0</v>
      </c>
    </row>
    <row r="32" spans="1:32" x14ac:dyDescent="0.2">
      <c r="A32" s="23">
        <f>DATE(Jahr,A30,1)</f>
        <v>45870</v>
      </c>
      <c r="B32" s="5">
        <f>IF(B30&lt;&gt;"",WEEKDAY(B30),"")</f>
        <v>6</v>
      </c>
      <c r="C32" s="5">
        <f t="shared" ref="C32" si="204">IF(C30&lt;&gt;"",WEEKDAY(C30),"")</f>
        <v>7</v>
      </c>
      <c r="D32" s="5">
        <f t="shared" ref="D32" si="205">IF(D30&lt;&gt;"",WEEKDAY(D30),"")</f>
        <v>1</v>
      </c>
      <c r="E32" s="5">
        <f t="shared" ref="E32" si="206">IF(E30&lt;&gt;"",WEEKDAY(E30),"")</f>
        <v>2</v>
      </c>
      <c r="F32" s="5">
        <f t="shared" ref="F32" si="207">IF(F30&lt;&gt;"",WEEKDAY(F30),"")</f>
        <v>3</v>
      </c>
      <c r="G32" s="5">
        <f t="shared" ref="G32" si="208">IF(G30&lt;&gt;"",WEEKDAY(G30),"")</f>
        <v>4</v>
      </c>
      <c r="H32" s="5">
        <f t="shared" ref="H32" si="209">IF(H30&lt;&gt;"",WEEKDAY(H30),"")</f>
        <v>5</v>
      </c>
      <c r="I32" s="5">
        <f t="shared" ref="I32" si="210">IF(I30&lt;&gt;"",WEEKDAY(I30),"")</f>
        <v>6</v>
      </c>
      <c r="J32" s="5">
        <f t="shared" ref="J32" si="211">IF(J30&lt;&gt;"",WEEKDAY(J30),"")</f>
        <v>7</v>
      </c>
      <c r="K32" s="5">
        <f t="shared" ref="K32" si="212">IF(K30&lt;&gt;"",WEEKDAY(K30),"")</f>
        <v>1</v>
      </c>
      <c r="L32" s="5">
        <f t="shared" ref="L32" si="213">IF(L30&lt;&gt;"",WEEKDAY(L30),"")</f>
        <v>2</v>
      </c>
      <c r="M32" s="5">
        <f t="shared" ref="M32" si="214">IF(M30&lt;&gt;"",WEEKDAY(M30),"")</f>
        <v>3</v>
      </c>
      <c r="N32" s="5">
        <f t="shared" ref="N32" si="215">IF(N30&lt;&gt;"",WEEKDAY(N30),"")</f>
        <v>4</v>
      </c>
      <c r="O32" s="5">
        <f t="shared" ref="O32" si="216">IF(O30&lt;&gt;"",WEEKDAY(O30),"")</f>
        <v>5</v>
      </c>
      <c r="P32" s="5">
        <f t="shared" ref="P32" si="217">IF(P30&lt;&gt;"",WEEKDAY(P30),"")</f>
        <v>6</v>
      </c>
      <c r="Q32" s="5">
        <f t="shared" ref="Q32" si="218">IF(Q30&lt;&gt;"",WEEKDAY(Q30),"")</f>
        <v>7</v>
      </c>
      <c r="R32" s="5">
        <f t="shared" ref="R32" si="219">IF(R30&lt;&gt;"",WEEKDAY(R30),"")</f>
        <v>1</v>
      </c>
      <c r="S32" s="5">
        <f t="shared" ref="S32" si="220">IF(S30&lt;&gt;"",WEEKDAY(S30),"")</f>
        <v>2</v>
      </c>
      <c r="T32" s="5">
        <f t="shared" ref="T32" si="221">IF(T30&lt;&gt;"",WEEKDAY(T30),"")</f>
        <v>3</v>
      </c>
      <c r="U32" s="5">
        <f t="shared" ref="U32" si="222">IF(U30&lt;&gt;"",WEEKDAY(U30),"")</f>
        <v>4</v>
      </c>
      <c r="V32" s="5">
        <f t="shared" ref="V32" si="223">IF(V30&lt;&gt;"",WEEKDAY(V30),"")</f>
        <v>5</v>
      </c>
      <c r="W32" s="5">
        <f t="shared" ref="W32" si="224">IF(W30&lt;&gt;"",WEEKDAY(W30),"")</f>
        <v>6</v>
      </c>
      <c r="X32" s="5">
        <f t="shared" ref="X32" si="225">IF(X30&lt;&gt;"",WEEKDAY(X30),"")</f>
        <v>7</v>
      </c>
      <c r="Y32" s="5">
        <f t="shared" ref="Y32" si="226">IF(Y30&lt;&gt;"",WEEKDAY(Y30),"")</f>
        <v>1</v>
      </c>
      <c r="Z32" s="5">
        <f t="shared" ref="Z32" si="227">IF(Z30&lt;&gt;"",WEEKDAY(Z30),"")</f>
        <v>2</v>
      </c>
      <c r="AA32" s="5">
        <f t="shared" ref="AA32" si="228">IF(AA30&lt;&gt;"",WEEKDAY(AA30),"")</f>
        <v>3</v>
      </c>
      <c r="AB32" s="5">
        <f t="shared" ref="AB32" si="229">IF(AB30&lt;&gt;"",WEEKDAY(AB30),"")</f>
        <v>4</v>
      </c>
      <c r="AC32" s="5">
        <f t="shared" ref="AC32" si="230">IF(AC30&lt;&gt;"",WEEKDAY(AC30),"")</f>
        <v>5</v>
      </c>
      <c r="AD32" s="5">
        <f t="shared" ref="AD32" si="231">IF(AD30&lt;&gt;"",WEEKDAY(AD30),"")</f>
        <v>6</v>
      </c>
      <c r="AE32" s="5">
        <f t="shared" ref="AE32" si="232">IF(AE30&lt;&gt;"",WEEKDAY(AE30),"")</f>
        <v>7</v>
      </c>
      <c r="AF32" s="5">
        <f t="shared" ref="AF32" si="233">IF(AF30&lt;&gt;"",WEEKDAY(AF30),"")</f>
        <v>1</v>
      </c>
    </row>
    <row r="33" spans="1:32" x14ac:dyDescent="0.2">
      <c r="A33" s="24"/>
      <c r="B33" s="18" t="str">
        <f t="shared" ref="B33:AF33" si="234">IF(AND(B30&lt;&gt;"",COUNTIF($AJ$53:$AJ$70,B30)&gt;0),$AM$59,"")</f>
        <v/>
      </c>
      <c r="C33" s="18" t="str">
        <f t="shared" si="234"/>
        <v/>
      </c>
      <c r="D33" s="18" t="str">
        <f t="shared" si="234"/>
        <v/>
      </c>
      <c r="E33" s="18" t="str">
        <f t="shared" si="234"/>
        <v/>
      </c>
      <c r="F33" s="18" t="str">
        <f t="shared" si="234"/>
        <v/>
      </c>
      <c r="G33" s="18" t="str">
        <f t="shared" si="234"/>
        <v/>
      </c>
      <c r="H33" s="18" t="str">
        <f t="shared" si="234"/>
        <v/>
      </c>
      <c r="I33" s="18" t="str">
        <f t="shared" si="234"/>
        <v/>
      </c>
      <c r="J33" s="18" t="str">
        <f t="shared" si="234"/>
        <v/>
      </c>
      <c r="K33" s="18" t="str">
        <f t="shared" si="234"/>
        <v/>
      </c>
      <c r="L33" s="18" t="str">
        <f t="shared" si="234"/>
        <v/>
      </c>
      <c r="M33" s="18" t="str">
        <f t="shared" si="234"/>
        <v/>
      </c>
      <c r="N33" s="18" t="str">
        <f t="shared" si="234"/>
        <v/>
      </c>
      <c r="O33" s="18" t="str">
        <f t="shared" si="234"/>
        <v/>
      </c>
      <c r="P33" s="18" t="str">
        <f t="shared" si="234"/>
        <v/>
      </c>
      <c r="Q33" s="18" t="str">
        <f t="shared" si="234"/>
        <v/>
      </c>
      <c r="R33" s="18" t="str">
        <f t="shared" si="234"/>
        <v/>
      </c>
      <c r="S33" s="18" t="str">
        <f t="shared" si="234"/>
        <v/>
      </c>
      <c r="T33" s="18" t="str">
        <f t="shared" si="234"/>
        <v/>
      </c>
      <c r="U33" s="18" t="str">
        <f t="shared" si="234"/>
        <v/>
      </c>
      <c r="V33" s="18" t="str">
        <f t="shared" si="234"/>
        <v/>
      </c>
      <c r="W33" s="18" t="str">
        <f t="shared" si="234"/>
        <v/>
      </c>
      <c r="X33" s="18" t="str">
        <f t="shared" si="234"/>
        <v/>
      </c>
      <c r="Y33" s="18" t="str">
        <f t="shared" si="234"/>
        <v/>
      </c>
      <c r="Z33" s="18" t="str">
        <f t="shared" si="234"/>
        <v/>
      </c>
      <c r="AA33" s="18" t="str">
        <f t="shared" si="234"/>
        <v/>
      </c>
      <c r="AB33" s="18" t="str">
        <f t="shared" si="234"/>
        <v/>
      </c>
      <c r="AC33" s="18" t="str">
        <f t="shared" si="234"/>
        <v/>
      </c>
      <c r="AD33" s="18" t="str">
        <f t="shared" si="234"/>
        <v/>
      </c>
      <c r="AE33" s="18" t="str">
        <f t="shared" si="234"/>
        <v/>
      </c>
      <c r="AF33" s="18" t="str">
        <f t="shared" si="234"/>
        <v/>
      </c>
    </row>
    <row r="34" spans="1:32" hidden="1" x14ac:dyDescent="0.2">
      <c r="A34" s="20">
        <v>9</v>
      </c>
      <c r="B34" s="3">
        <f t="shared" ref="B34:AF34" si="235">IF(MONTH(DATE(Jahr,Monat,Tag))=Monat,DATE(Jahr,Monat,Tag),"")</f>
        <v>45901</v>
      </c>
      <c r="C34" s="3">
        <f t="shared" si="235"/>
        <v>45902</v>
      </c>
      <c r="D34" s="3">
        <f t="shared" si="235"/>
        <v>45903</v>
      </c>
      <c r="E34" s="3">
        <f t="shared" si="235"/>
        <v>45904</v>
      </c>
      <c r="F34" s="3">
        <f t="shared" si="235"/>
        <v>45905</v>
      </c>
      <c r="G34" s="3">
        <f t="shared" si="235"/>
        <v>45906</v>
      </c>
      <c r="H34" s="3">
        <f t="shared" si="235"/>
        <v>45907</v>
      </c>
      <c r="I34" s="3">
        <f t="shared" si="235"/>
        <v>45908</v>
      </c>
      <c r="J34" s="3">
        <f t="shared" si="235"/>
        <v>45909</v>
      </c>
      <c r="K34" s="3">
        <f t="shared" si="235"/>
        <v>45910</v>
      </c>
      <c r="L34" s="3">
        <f t="shared" si="235"/>
        <v>45911</v>
      </c>
      <c r="M34" s="3">
        <f t="shared" si="235"/>
        <v>45912</v>
      </c>
      <c r="N34" s="3">
        <f t="shared" si="235"/>
        <v>45913</v>
      </c>
      <c r="O34" s="3">
        <f t="shared" si="235"/>
        <v>45914</v>
      </c>
      <c r="P34" s="3">
        <f t="shared" si="235"/>
        <v>45915</v>
      </c>
      <c r="Q34" s="3">
        <f t="shared" si="235"/>
        <v>45916</v>
      </c>
      <c r="R34" s="3">
        <f t="shared" si="235"/>
        <v>45917</v>
      </c>
      <c r="S34" s="3">
        <f t="shared" si="235"/>
        <v>45918</v>
      </c>
      <c r="T34" s="3">
        <f t="shared" si="235"/>
        <v>45919</v>
      </c>
      <c r="U34" s="3">
        <f t="shared" si="235"/>
        <v>45920</v>
      </c>
      <c r="V34" s="3">
        <f t="shared" si="235"/>
        <v>45921</v>
      </c>
      <c r="W34" s="3">
        <f t="shared" si="235"/>
        <v>45922</v>
      </c>
      <c r="X34" s="3">
        <f t="shared" si="235"/>
        <v>45923</v>
      </c>
      <c r="Y34" s="3">
        <f t="shared" si="235"/>
        <v>45924</v>
      </c>
      <c r="Z34" s="3">
        <f t="shared" si="235"/>
        <v>45925</v>
      </c>
      <c r="AA34" s="3">
        <f t="shared" si="235"/>
        <v>45926</v>
      </c>
      <c r="AB34" s="3">
        <f t="shared" si="235"/>
        <v>45927</v>
      </c>
      <c r="AC34" s="3">
        <f t="shared" si="235"/>
        <v>45928</v>
      </c>
      <c r="AD34" s="3">
        <f t="shared" si="235"/>
        <v>45929</v>
      </c>
      <c r="AE34" s="3">
        <f t="shared" si="235"/>
        <v>45930</v>
      </c>
      <c r="AF34" s="3" t="str">
        <f t="shared" si="235"/>
        <v/>
      </c>
    </row>
    <row r="35" spans="1:32" hidden="1" x14ac:dyDescent="0.2">
      <c r="A35" s="20"/>
      <c r="B35" s="4">
        <f t="shared" ref="B35:AF35" si="236">IF(B34&lt;&gt;"",IF(AND(B34&lt;&gt;"",COUNTIF($AJ$53:$AJ$70,B34)=0,WEEKDAY(B34,2)&lt;6),1,0),0)</f>
        <v>1</v>
      </c>
      <c r="C35" s="4">
        <f t="shared" si="236"/>
        <v>1</v>
      </c>
      <c r="D35" s="4">
        <f t="shared" si="236"/>
        <v>1</v>
      </c>
      <c r="E35" s="4">
        <f t="shared" si="236"/>
        <v>1</v>
      </c>
      <c r="F35" s="4">
        <f t="shared" si="236"/>
        <v>1</v>
      </c>
      <c r="G35" s="4">
        <f t="shared" si="236"/>
        <v>0</v>
      </c>
      <c r="H35" s="4">
        <f t="shared" si="236"/>
        <v>0</v>
      </c>
      <c r="I35" s="4">
        <f t="shared" si="236"/>
        <v>1</v>
      </c>
      <c r="J35" s="4">
        <f t="shared" si="236"/>
        <v>1</v>
      </c>
      <c r="K35" s="4">
        <f t="shared" si="236"/>
        <v>1</v>
      </c>
      <c r="L35" s="4">
        <f t="shared" si="236"/>
        <v>1</v>
      </c>
      <c r="M35" s="4">
        <f t="shared" si="236"/>
        <v>1</v>
      </c>
      <c r="N35" s="4">
        <f t="shared" si="236"/>
        <v>0</v>
      </c>
      <c r="O35" s="4">
        <f t="shared" si="236"/>
        <v>0</v>
      </c>
      <c r="P35" s="4">
        <f t="shared" si="236"/>
        <v>1</v>
      </c>
      <c r="Q35" s="4">
        <f t="shared" si="236"/>
        <v>1</v>
      </c>
      <c r="R35" s="4">
        <f t="shared" si="236"/>
        <v>1</v>
      </c>
      <c r="S35" s="4">
        <f t="shared" si="236"/>
        <v>1</v>
      </c>
      <c r="T35" s="4">
        <f t="shared" si="236"/>
        <v>1</v>
      </c>
      <c r="U35" s="4">
        <f t="shared" si="236"/>
        <v>0</v>
      </c>
      <c r="V35" s="4">
        <f t="shared" si="236"/>
        <v>0</v>
      </c>
      <c r="W35" s="4">
        <f t="shared" si="236"/>
        <v>1</v>
      </c>
      <c r="X35" s="4">
        <f t="shared" si="236"/>
        <v>1</v>
      </c>
      <c r="Y35" s="4">
        <f t="shared" si="236"/>
        <v>1</v>
      </c>
      <c r="Z35" s="4">
        <f t="shared" si="236"/>
        <v>1</v>
      </c>
      <c r="AA35" s="4">
        <f t="shared" si="236"/>
        <v>1</v>
      </c>
      <c r="AB35" s="4">
        <f t="shared" si="236"/>
        <v>0</v>
      </c>
      <c r="AC35" s="4">
        <f t="shared" si="236"/>
        <v>0</v>
      </c>
      <c r="AD35" s="4">
        <f t="shared" si="236"/>
        <v>1</v>
      </c>
      <c r="AE35" s="4">
        <f t="shared" si="236"/>
        <v>1</v>
      </c>
      <c r="AF35" s="4">
        <f t="shared" si="236"/>
        <v>0</v>
      </c>
    </row>
    <row r="36" spans="1:32" x14ac:dyDescent="0.2">
      <c r="A36" s="23">
        <f>DATE(Jahr,A34,1)</f>
        <v>45901</v>
      </c>
      <c r="B36" s="5">
        <f>IF(B34&lt;&gt;"",WEEKDAY(B34),"")</f>
        <v>2</v>
      </c>
      <c r="C36" s="5">
        <f t="shared" ref="C36" si="237">IF(C34&lt;&gt;"",WEEKDAY(C34),"")</f>
        <v>3</v>
      </c>
      <c r="D36" s="5">
        <f t="shared" ref="D36" si="238">IF(D34&lt;&gt;"",WEEKDAY(D34),"")</f>
        <v>4</v>
      </c>
      <c r="E36" s="5">
        <f t="shared" ref="E36" si="239">IF(E34&lt;&gt;"",WEEKDAY(E34),"")</f>
        <v>5</v>
      </c>
      <c r="F36" s="5">
        <f t="shared" ref="F36" si="240">IF(F34&lt;&gt;"",WEEKDAY(F34),"")</f>
        <v>6</v>
      </c>
      <c r="G36" s="5">
        <f t="shared" ref="G36" si="241">IF(G34&lt;&gt;"",WEEKDAY(G34),"")</f>
        <v>7</v>
      </c>
      <c r="H36" s="5">
        <f t="shared" ref="H36" si="242">IF(H34&lt;&gt;"",WEEKDAY(H34),"")</f>
        <v>1</v>
      </c>
      <c r="I36" s="5">
        <f t="shared" ref="I36" si="243">IF(I34&lt;&gt;"",WEEKDAY(I34),"")</f>
        <v>2</v>
      </c>
      <c r="J36" s="5">
        <f t="shared" ref="J36" si="244">IF(J34&lt;&gt;"",WEEKDAY(J34),"")</f>
        <v>3</v>
      </c>
      <c r="K36" s="5">
        <f t="shared" ref="K36" si="245">IF(K34&lt;&gt;"",WEEKDAY(K34),"")</f>
        <v>4</v>
      </c>
      <c r="L36" s="5">
        <f t="shared" ref="L36" si="246">IF(L34&lt;&gt;"",WEEKDAY(L34),"")</f>
        <v>5</v>
      </c>
      <c r="M36" s="5">
        <f t="shared" ref="M36" si="247">IF(M34&lt;&gt;"",WEEKDAY(M34),"")</f>
        <v>6</v>
      </c>
      <c r="N36" s="5">
        <f t="shared" ref="N36" si="248">IF(N34&lt;&gt;"",WEEKDAY(N34),"")</f>
        <v>7</v>
      </c>
      <c r="O36" s="5">
        <f t="shared" ref="O36" si="249">IF(O34&lt;&gt;"",WEEKDAY(O34),"")</f>
        <v>1</v>
      </c>
      <c r="P36" s="5">
        <f t="shared" ref="P36" si="250">IF(P34&lt;&gt;"",WEEKDAY(P34),"")</f>
        <v>2</v>
      </c>
      <c r="Q36" s="5">
        <f t="shared" ref="Q36" si="251">IF(Q34&lt;&gt;"",WEEKDAY(Q34),"")</f>
        <v>3</v>
      </c>
      <c r="R36" s="5">
        <f t="shared" ref="R36" si="252">IF(R34&lt;&gt;"",WEEKDAY(R34),"")</f>
        <v>4</v>
      </c>
      <c r="S36" s="5">
        <f t="shared" ref="S36" si="253">IF(S34&lt;&gt;"",WEEKDAY(S34),"")</f>
        <v>5</v>
      </c>
      <c r="T36" s="5">
        <f t="shared" ref="T36" si="254">IF(T34&lt;&gt;"",WEEKDAY(T34),"")</f>
        <v>6</v>
      </c>
      <c r="U36" s="5">
        <f t="shared" ref="U36" si="255">IF(U34&lt;&gt;"",WEEKDAY(U34),"")</f>
        <v>7</v>
      </c>
      <c r="V36" s="5">
        <f t="shared" ref="V36" si="256">IF(V34&lt;&gt;"",WEEKDAY(V34),"")</f>
        <v>1</v>
      </c>
      <c r="W36" s="5">
        <f t="shared" ref="W36" si="257">IF(W34&lt;&gt;"",WEEKDAY(W34),"")</f>
        <v>2</v>
      </c>
      <c r="X36" s="5">
        <f t="shared" ref="X36" si="258">IF(X34&lt;&gt;"",WEEKDAY(X34),"")</f>
        <v>3</v>
      </c>
      <c r="Y36" s="5">
        <f t="shared" ref="Y36" si="259">IF(Y34&lt;&gt;"",WEEKDAY(Y34),"")</f>
        <v>4</v>
      </c>
      <c r="Z36" s="5">
        <f t="shared" ref="Z36" si="260">IF(Z34&lt;&gt;"",WEEKDAY(Z34),"")</f>
        <v>5</v>
      </c>
      <c r="AA36" s="5">
        <f t="shared" ref="AA36" si="261">IF(AA34&lt;&gt;"",WEEKDAY(AA34),"")</f>
        <v>6</v>
      </c>
      <c r="AB36" s="5">
        <f t="shared" ref="AB36" si="262">IF(AB34&lt;&gt;"",WEEKDAY(AB34),"")</f>
        <v>7</v>
      </c>
      <c r="AC36" s="5">
        <f t="shared" ref="AC36" si="263">IF(AC34&lt;&gt;"",WEEKDAY(AC34),"")</f>
        <v>1</v>
      </c>
      <c r="AD36" s="5">
        <f t="shared" ref="AD36" si="264">IF(AD34&lt;&gt;"",WEEKDAY(AD34),"")</f>
        <v>2</v>
      </c>
      <c r="AE36" s="5">
        <f t="shared" ref="AE36" si="265">IF(AE34&lt;&gt;"",WEEKDAY(AE34),"")</f>
        <v>3</v>
      </c>
      <c r="AF36" s="5" t="str">
        <f t="shared" ref="AF36" si="266">IF(AF34&lt;&gt;"",WEEKDAY(AF34),"")</f>
        <v/>
      </c>
    </row>
    <row r="37" spans="1:32" x14ac:dyDescent="0.2">
      <c r="A37" s="24"/>
      <c r="B37" s="18" t="str">
        <f t="shared" ref="B37:AF37" si="267">IF(AND(B34&lt;&gt;"",COUNTIF($AJ$53:$AJ$70,B34)&gt;0),$AM$59,"")</f>
        <v/>
      </c>
      <c r="C37" s="18" t="str">
        <f t="shared" si="267"/>
        <v/>
      </c>
      <c r="D37" s="18" t="str">
        <f t="shared" si="267"/>
        <v/>
      </c>
      <c r="E37" s="18" t="str">
        <f t="shared" si="267"/>
        <v/>
      </c>
      <c r="F37" s="18" t="str">
        <f t="shared" si="267"/>
        <v/>
      </c>
      <c r="G37" s="18" t="str">
        <f t="shared" si="267"/>
        <v/>
      </c>
      <c r="H37" s="18" t="str">
        <f t="shared" si="267"/>
        <v/>
      </c>
      <c r="I37" s="18" t="str">
        <f t="shared" si="267"/>
        <v/>
      </c>
      <c r="J37" s="18" t="str">
        <f t="shared" si="267"/>
        <v/>
      </c>
      <c r="K37" s="18" t="str">
        <f t="shared" si="267"/>
        <v/>
      </c>
      <c r="L37" s="18" t="str">
        <f t="shared" si="267"/>
        <v/>
      </c>
      <c r="M37" s="18" t="str">
        <f t="shared" si="267"/>
        <v/>
      </c>
      <c r="N37" s="18" t="str">
        <f t="shared" si="267"/>
        <v/>
      </c>
      <c r="O37" s="18" t="str">
        <f t="shared" si="267"/>
        <v/>
      </c>
      <c r="P37" s="18" t="str">
        <f t="shared" si="267"/>
        <v/>
      </c>
      <c r="Q37" s="18" t="str">
        <f t="shared" si="267"/>
        <v/>
      </c>
      <c r="R37" s="18" t="str">
        <f t="shared" si="267"/>
        <v/>
      </c>
      <c r="S37" s="18" t="str">
        <f t="shared" si="267"/>
        <v/>
      </c>
      <c r="T37" s="18" t="str">
        <f t="shared" si="267"/>
        <v/>
      </c>
      <c r="U37" s="18" t="str">
        <f t="shared" si="267"/>
        <v/>
      </c>
      <c r="V37" s="18" t="str">
        <f t="shared" si="267"/>
        <v/>
      </c>
      <c r="W37" s="18" t="str">
        <f t="shared" si="267"/>
        <v/>
      </c>
      <c r="X37" s="18" t="str">
        <f t="shared" si="267"/>
        <v/>
      </c>
      <c r="Y37" s="18" t="str">
        <f t="shared" si="267"/>
        <v/>
      </c>
      <c r="Z37" s="18" t="str">
        <f t="shared" si="267"/>
        <v/>
      </c>
      <c r="AA37" s="18" t="str">
        <f t="shared" si="267"/>
        <v/>
      </c>
      <c r="AB37" s="18" t="str">
        <f t="shared" si="267"/>
        <v/>
      </c>
      <c r="AC37" s="18" t="str">
        <f t="shared" si="267"/>
        <v/>
      </c>
      <c r="AD37" s="18" t="str">
        <f t="shared" si="267"/>
        <v/>
      </c>
      <c r="AE37" s="18" t="str">
        <f t="shared" si="267"/>
        <v/>
      </c>
      <c r="AF37" s="18" t="str">
        <f t="shared" si="267"/>
        <v/>
      </c>
    </row>
    <row r="38" spans="1:32" hidden="1" x14ac:dyDescent="0.2">
      <c r="A38" s="20">
        <v>10</v>
      </c>
      <c r="B38" s="3">
        <f t="shared" ref="B38:AF38" si="268">IF(MONTH(DATE(Jahr,Monat,Tag))=Monat,DATE(Jahr,Monat,Tag),"")</f>
        <v>45931</v>
      </c>
      <c r="C38" s="3">
        <f t="shared" si="268"/>
        <v>45932</v>
      </c>
      <c r="D38" s="3">
        <f t="shared" si="268"/>
        <v>45933</v>
      </c>
      <c r="E38" s="3">
        <f t="shared" si="268"/>
        <v>45934</v>
      </c>
      <c r="F38" s="3">
        <f t="shared" si="268"/>
        <v>45935</v>
      </c>
      <c r="G38" s="3">
        <f t="shared" si="268"/>
        <v>45936</v>
      </c>
      <c r="H38" s="3">
        <f t="shared" si="268"/>
        <v>45937</v>
      </c>
      <c r="I38" s="3">
        <f t="shared" si="268"/>
        <v>45938</v>
      </c>
      <c r="J38" s="3">
        <f t="shared" si="268"/>
        <v>45939</v>
      </c>
      <c r="K38" s="3">
        <f t="shared" si="268"/>
        <v>45940</v>
      </c>
      <c r="L38" s="3">
        <f t="shared" si="268"/>
        <v>45941</v>
      </c>
      <c r="M38" s="3">
        <f t="shared" si="268"/>
        <v>45942</v>
      </c>
      <c r="N38" s="3">
        <f t="shared" si="268"/>
        <v>45943</v>
      </c>
      <c r="O38" s="3">
        <f t="shared" si="268"/>
        <v>45944</v>
      </c>
      <c r="P38" s="3">
        <f t="shared" si="268"/>
        <v>45945</v>
      </c>
      <c r="Q38" s="3">
        <f t="shared" si="268"/>
        <v>45946</v>
      </c>
      <c r="R38" s="3">
        <f t="shared" si="268"/>
        <v>45947</v>
      </c>
      <c r="S38" s="3">
        <f t="shared" si="268"/>
        <v>45948</v>
      </c>
      <c r="T38" s="3">
        <f t="shared" si="268"/>
        <v>45949</v>
      </c>
      <c r="U38" s="3">
        <f t="shared" si="268"/>
        <v>45950</v>
      </c>
      <c r="V38" s="3">
        <f t="shared" si="268"/>
        <v>45951</v>
      </c>
      <c r="W38" s="3">
        <f t="shared" si="268"/>
        <v>45952</v>
      </c>
      <c r="X38" s="3">
        <f t="shared" si="268"/>
        <v>45953</v>
      </c>
      <c r="Y38" s="3">
        <f t="shared" si="268"/>
        <v>45954</v>
      </c>
      <c r="Z38" s="3">
        <f t="shared" si="268"/>
        <v>45955</v>
      </c>
      <c r="AA38" s="3">
        <f t="shared" si="268"/>
        <v>45956</v>
      </c>
      <c r="AB38" s="3">
        <f t="shared" si="268"/>
        <v>45957</v>
      </c>
      <c r="AC38" s="3">
        <f t="shared" si="268"/>
        <v>45958</v>
      </c>
      <c r="AD38" s="3">
        <f t="shared" si="268"/>
        <v>45959</v>
      </c>
      <c r="AE38" s="3">
        <f t="shared" si="268"/>
        <v>45960</v>
      </c>
      <c r="AF38" s="3">
        <f t="shared" si="268"/>
        <v>45961</v>
      </c>
    </row>
    <row r="39" spans="1:32" hidden="1" x14ac:dyDescent="0.2">
      <c r="A39" s="20"/>
      <c r="B39" s="4">
        <f t="shared" ref="B39:AF39" si="269">IF(B38&lt;&gt;"",IF(AND(B38&lt;&gt;"",COUNTIF($AJ$53:$AJ$70,B38)=0,WEEKDAY(B38,2)&lt;6),1,0),0)</f>
        <v>1</v>
      </c>
      <c r="C39" s="4">
        <f t="shared" si="269"/>
        <v>1</v>
      </c>
      <c r="D39" s="4">
        <f t="shared" si="269"/>
        <v>0</v>
      </c>
      <c r="E39" s="4">
        <f t="shared" si="269"/>
        <v>0</v>
      </c>
      <c r="F39" s="4">
        <f t="shared" si="269"/>
        <v>0</v>
      </c>
      <c r="G39" s="4">
        <f t="shared" si="269"/>
        <v>1</v>
      </c>
      <c r="H39" s="4">
        <f t="shared" si="269"/>
        <v>1</v>
      </c>
      <c r="I39" s="4">
        <f t="shared" si="269"/>
        <v>1</v>
      </c>
      <c r="J39" s="4">
        <f t="shared" si="269"/>
        <v>1</v>
      </c>
      <c r="K39" s="4">
        <f t="shared" si="269"/>
        <v>1</v>
      </c>
      <c r="L39" s="4">
        <f t="shared" si="269"/>
        <v>0</v>
      </c>
      <c r="M39" s="4">
        <f t="shared" si="269"/>
        <v>0</v>
      </c>
      <c r="N39" s="4">
        <f t="shared" si="269"/>
        <v>1</v>
      </c>
      <c r="O39" s="4">
        <f t="shared" si="269"/>
        <v>1</v>
      </c>
      <c r="P39" s="4">
        <f t="shared" si="269"/>
        <v>1</v>
      </c>
      <c r="Q39" s="4">
        <f t="shared" si="269"/>
        <v>1</v>
      </c>
      <c r="R39" s="4">
        <f t="shared" si="269"/>
        <v>1</v>
      </c>
      <c r="S39" s="4">
        <f t="shared" si="269"/>
        <v>0</v>
      </c>
      <c r="T39" s="4">
        <f t="shared" si="269"/>
        <v>0</v>
      </c>
      <c r="U39" s="4">
        <f t="shared" si="269"/>
        <v>1</v>
      </c>
      <c r="V39" s="4">
        <f t="shared" si="269"/>
        <v>1</v>
      </c>
      <c r="W39" s="4">
        <f t="shared" si="269"/>
        <v>1</v>
      </c>
      <c r="X39" s="4">
        <f t="shared" si="269"/>
        <v>1</v>
      </c>
      <c r="Y39" s="4">
        <f t="shared" si="269"/>
        <v>1</v>
      </c>
      <c r="Z39" s="4">
        <f t="shared" si="269"/>
        <v>0</v>
      </c>
      <c r="AA39" s="4">
        <f t="shared" si="269"/>
        <v>0</v>
      </c>
      <c r="AB39" s="4">
        <f t="shared" si="269"/>
        <v>1</v>
      </c>
      <c r="AC39" s="4">
        <f t="shared" si="269"/>
        <v>1</v>
      </c>
      <c r="AD39" s="4">
        <f t="shared" si="269"/>
        <v>1</v>
      </c>
      <c r="AE39" s="4">
        <f t="shared" si="269"/>
        <v>1</v>
      </c>
      <c r="AF39" s="4">
        <f t="shared" si="269"/>
        <v>1</v>
      </c>
    </row>
    <row r="40" spans="1:32" x14ac:dyDescent="0.2">
      <c r="A40" s="23">
        <f>DATE(Jahr,A38,1)</f>
        <v>45931</v>
      </c>
      <c r="B40" s="5">
        <f>IF(B38&lt;&gt;"",WEEKDAY(B38),"")</f>
        <v>4</v>
      </c>
      <c r="C40" s="5">
        <f t="shared" ref="C40" si="270">IF(C38&lt;&gt;"",WEEKDAY(C38),"")</f>
        <v>5</v>
      </c>
      <c r="D40" s="5">
        <f t="shared" ref="D40" si="271">IF(D38&lt;&gt;"",WEEKDAY(D38),"")</f>
        <v>6</v>
      </c>
      <c r="E40" s="5">
        <f t="shared" ref="E40" si="272">IF(E38&lt;&gt;"",WEEKDAY(E38),"")</f>
        <v>7</v>
      </c>
      <c r="F40" s="5">
        <f t="shared" ref="F40" si="273">IF(F38&lt;&gt;"",WEEKDAY(F38),"")</f>
        <v>1</v>
      </c>
      <c r="G40" s="5">
        <f t="shared" ref="G40" si="274">IF(G38&lt;&gt;"",WEEKDAY(G38),"")</f>
        <v>2</v>
      </c>
      <c r="H40" s="5">
        <f t="shared" ref="H40" si="275">IF(H38&lt;&gt;"",WEEKDAY(H38),"")</f>
        <v>3</v>
      </c>
      <c r="I40" s="5">
        <f t="shared" ref="I40" si="276">IF(I38&lt;&gt;"",WEEKDAY(I38),"")</f>
        <v>4</v>
      </c>
      <c r="J40" s="5">
        <f t="shared" ref="J40" si="277">IF(J38&lt;&gt;"",WEEKDAY(J38),"")</f>
        <v>5</v>
      </c>
      <c r="K40" s="5">
        <f t="shared" ref="K40" si="278">IF(K38&lt;&gt;"",WEEKDAY(K38),"")</f>
        <v>6</v>
      </c>
      <c r="L40" s="5">
        <f t="shared" ref="L40" si="279">IF(L38&lt;&gt;"",WEEKDAY(L38),"")</f>
        <v>7</v>
      </c>
      <c r="M40" s="5">
        <f t="shared" ref="M40" si="280">IF(M38&lt;&gt;"",WEEKDAY(M38),"")</f>
        <v>1</v>
      </c>
      <c r="N40" s="5">
        <f t="shared" ref="N40" si="281">IF(N38&lt;&gt;"",WEEKDAY(N38),"")</f>
        <v>2</v>
      </c>
      <c r="O40" s="5">
        <f t="shared" ref="O40" si="282">IF(O38&lt;&gt;"",WEEKDAY(O38),"")</f>
        <v>3</v>
      </c>
      <c r="P40" s="5">
        <f t="shared" ref="P40" si="283">IF(P38&lt;&gt;"",WEEKDAY(P38),"")</f>
        <v>4</v>
      </c>
      <c r="Q40" s="5">
        <f t="shared" ref="Q40" si="284">IF(Q38&lt;&gt;"",WEEKDAY(Q38),"")</f>
        <v>5</v>
      </c>
      <c r="R40" s="5">
        <f t="shared" ref="R40" si="285">IF(R38&lt;&gt;"",WEEKDAY(R38),"")</f>
        <v>6</v>
      </c>
      <c r="S40" s="5">
        <f t="shared" ref="S40" si="286">IF(S38&lt;&gt;"",WEEKDAY(S38),"")</f>
        <v>7</v>
      </c>
      <c r="T40" s="5">
        <f t="shared" ref="T40" si="287">IF(T38&lt;&gt;"",WEEKDAY(T38),"")</f>
        <v>1</v>
      </c>
      <c r="U40" s="5">
        <f t="shared" ref="U40" si="288">IF(U38&lt;&gt;"",WEEKDAY(U38),"")</f>
        <v>2</v>
      </c>
      <c r="V40" s="5">
        <f t="shared" ref="V40" si="289">IF(V38&lt;&gt;"",WEEKDAY(V38),"")</f>
        <v>3</v>
      </c>
      <c r="W40" s="5">
        <f t="shared" ref="W40" si="290">IF(W38&lt;&gt;"",WEEKDAY(W38),"")</f>
        <v>4</v>
      </c>
      <c r="X40" s="5">
        <f t="shared" ref="X40" si="291">IF(X38&lt;&gt;"",WEEKDAY(X38),"")</f>
        <v>5</v>
      </c>
      <c r="Y40" s="5">
        <f t="shared" ref="Y40" si="292">IF(Y38&lt;&gt;"",WEEKDAY(Y38),"")</f>
        <v>6</v>
      </c>
      <c r="Z40" s="5">
        <f t="shared" ref="Z40" si="293">IF(Z38&lt;&gt;"",WEEKDAY(Z38),"")</f>
        <v>7</v>
      </c>
      <c r="AA40" s="5">
        <f t="shared" ref="AA40" si="294">IF(AA38&lt;&gt;"",WEEKDAY(AA38),"")</f>
        <v>1</v>
      </c>
      <c r="AB40" s="5">
        <f t="shared" ref="AB40" si="295">IF(AB38&lt;&gt;"",WEEKDAY(AB38),"")</f>
        <v>2</v>
      </c>
      <c r="AC40" s="5">
        <f t="shared" ref="AC40" si="296">IF(AC38&lt;&gt;"",WEEKDAY(AC38),"")</f>
        <v>3</v>
      </c>
      <c r="AD40" s="5">
        <f t="shared" ref="AD40" si="297">IF(AD38&lt;&gt;"",WEEKDAY(AD38),"")</f>
        <v>4</v>
      </c>
      <c r="AE40" s="5">
        <f t="shared" ref="AE40" si="298">IF(AE38&lt;&gt;"",WEEKDAY(AE38),"")</f>
        <v>5</v>
      </c>
      <c r="AF40" s="5">
        <f t="shared" ref="AF40" si="299">IF(AF38&lt;&gt;"",WEEKDAY(AF38),"")</f>
        <v>6</v>
      </c>
    </row>
    <row r="41" spans="1:32" x14ac:dyDescent="0.2">
      <c r="A41" s="24"/>
      <c r="B41" s="18" t="str">
        <f>IF(AND(B38&lt;&gt;"",COUNTIF($AJ$53:$AJ$70,B38)&gt;0),$AM$59,"")</f>
        <v/>
      </c>
      <c r="C41" s="18" t="str">
        <f t="shared" ref="C41:AF41" si="300">IF(COUNTIF($AJ$53:$AJ$70,C38)&gt;0,$AM$59,"")</f>
        <v/>
      </c>
      <c r="D41" s="18" t="str">
        <f t="shared" si="300"/>
        <v>FT</v>
      </c>
      <c r="E41" s="18" t="str">
        <f t="shared" si="300"/>
        <v/>
      </c>
      <c r="F41" s="18" t="str">
        <f t="shared" si="300"/>
        <v/>
      </c>
      <c r="G41" s="18" t="str">
        <f t="shared" si="300"/>
        <v/>
      </c>
      <c r="H41" s="18" t="str">
        <f t="shared" si="300"/>
        <v/>
      </c>
      <c r="I41" s="18" t="str">
        <f t="shared" si="300"/>
        <v/>
      </c>
      <c r="J41" s="18" t="str">
        <f t="shared" si="300"/>
        <v/>
      </c>
      <c r="K41" s="18" t="str">
        <f t="shared" si="300"/>
        <v/>
      </c>
      <c r="L41" s="18" t="str">
        <f t="shared" si="300"/>
        <v/>
      </c>
      <c r="M41" s="18" t="str">
        <f t="shared" si="300"/>
        <v/>
      </c>
      <c r="N41" s="18" t="str">
        <f t="shared" si="300"/>
        <v/>
      </c>
      <c r="O41" s="18" t="str">
        <f t="shared" si="300"/>
        <v/>
      </c>
      <c r="P41" s="18" t="str">
        <f t="shared" si="300"/>
        <v/>
      </c>
      <c r="Q41" s="18" t="str">
        <f t="shared" si="300"/>
        <v/>
      </c>
      <c r="R41" s="18" t="str">
        <f t="shared" si="300"/>
        <v/>
      </c>
      <c r="S41" s="18" t="str">
        <f t="shared" si="300"/>
        <v/>
      </c>
      <c r="T41" s="18" t="str">
        <f t="shared" si="300"/>
        <v/>
      </c>
      <c r="U41" s="18" t="str">
        <f t="shared" si="300"/>
        <v/>
      </c>
      <c r="V41" s="18" t="str">
        <f t="shared" si="300"/>
        <v/>
      </c>
      <c r="W41" s="18" t="str">
        <f t="shared" si="300"/>
        <v/>
      </c>
      <c r="X41" s="18" t="str">
        <f t="shared" si="300"/>
        <v/>
      </c>
      <c r="Y41" s="18" t="str">
        <f t="shared" si="300"/>
        <v/>
      </c>
      <c r="Z41" s="18" t="str">
        <f t="shared" si="300"/>
        <v/>
      </c>
      <c r="AA41" s="18" t="str">
        <f t="shared" si="300"/>
        <v/>
      </c>
      <c r="AB41" s="18" t="str">
        <f t="shared" si="300"/>
        <v/>
      </c>
      <c r="AC41" s="18" t="str">
        <f t="shared" si="300"/>
        <v/>
      </c>
      <c r="AD41" s="18" t="str">
        <f t="shared" si="300"/>
        <v/>
      </c>
      <c r="AE41" s="18" t="str">
        <f t="shared" si="300"/>
        <v/>
      </c>
      <c r="AF41" s="18" t="str">
        <f t="shared" si="300"/>
        <v/>
      </c>
    </row>
    <row r="42" spans="1:32" hidden="1" x14ac:dyDescent="0.2">
      <c r="A42" s="20">
        <v>11</v>
      </c>
      <c r="B42" s="3">
        <f t="shared" ref="B42:AF42" si="301">IF(MONTH(DATE(Jahr,Monat,Tag))=Monat,DATE(Jahr,Monat,Tag),"")</f>
        <v>45962</v>
      </c>
      <c r="C42" s="3">
        <f t="shared" si="301"/>
        <v>45963</v>
      </c>
      <c r="D42" s="3">
        <f t="shared" si="301"/>
        <v>45964</v>
      </c>
      <c r="E42" s="3">
        <f t="shared" si="301"/>
        <v>45965</v>
      </c>
      <c r="F42" s="3">
        <f t="shared" si="301"/>
        <v>45966</v>
      </c>
      <c r="G42" s="3">
        <f t="shared" si="301"/>
        <v>45967</v>
      </c>
      <c r="H42" s="3">
        <f t="shared" si="301"/>
        <v>45968</v>
      </c>
      <c r="I42" s="3">
        <f t="shared" si="301"/>
        <v>45969</v>
      </c>
      <c r="J42" s="3">
        <f t="shared" si="301"/>
        <v>45970</v>
      </c>
      <c r="K42" s="3">
        <f t="shared" si="301"/>
        <v>45971</v>
      </c>
      <c r="L42" s="3">
        <f t="shared" si="301"/>
        <v>45972</v>
      </c>
      <c r="M42" s="3">
        <f t="shared" si="301"/>
        <v>45973</v>
      </c>
      <c r="N42" s="3">
        <f t="shared" si="301"/>
        <v>45974</v>
      </c>
      <c r="O42" s="3">
        <f t="shared" si="301"/>
        <v>45975</v>
      </c>
      <c r="P42" s="3">
        <f t="shared" si="301"/>
        <v>45976</v>
      </c>
      <c r="Q42" s="3">
        <f t="shared" si="301"/>
        <v>45977</v>
      </c>
      <c r="R42" s="3">
        <f t="shared" si="301"/>
        <v>45978</v>
      </c>
      <c r="S42" s="3">
        <f t="shared" si="301"/>
        <v>45979</v>
      </c>
      <c r="T42" s="3">
        <f t="shared" si="301"/>
        <v>45980</v>
      </c>
      <c r="U42" s="3">
        <f t="shared" si="301"/>
        <v>45981</v>
      </c>
      <c r="V42" s="3">
        <f t="shared" si="301"/>
        <v>45982</v>
      </c>
      <c r="W42" s="3">
        <f t="shared" si="301"/>
        <v>45983</v>
      </c>
      <c r="X42" s="3">
        <f t="shared" si="301"/>
        <v>45984</v>
      </c>
      <c r="Y42" s="3">
        <f t="shared" si="301"/>
        <v>45985</v>
      </c>
      <c r="Z42" s="3">
        <f t="shared" si="301"/>
        <v>45986</v>
      </c>
      <c r="AA42" s="3">
        <f t="shared" si="301"/>
        <v>45987</v>
      </c>
      <c r="AB42" s="3">
        <f t="shared" si="301"/>
        <v>45988</v>
      </c>
      <c r="AC42" s="3">
        <f t="shared" si="301"/>
        <v>45989</v>
      </c>
      <c r="AD42" s="3">
        <f t="shared" si="301"/>
        <v>45990</v>
      </c>
      <c r="AE42" s="3">
        <f t="shared" si="301"/>
        <v>45991</v>
      </c>
      <c r="AF42" s="3" t="str">
        <f t="shared" si="301"/>
        <v/>
      </c>
    </row>
    <row r="43" spans="1:32" hidden="1" x14ac:dyDescent="0.2">
      <c r="A43" s="20"/>
      <c r="B43" s="4">
        <f t="shared" ref="B43:AF43" si="302">IF(B42&lt;&gt;"",IF(AND(B42&lt;&gt;"",COUNTIF($AJ$53:$AJ$70,B42)=0,WEEKDAY(B42,2)&lt;6),1,0),0)</f>
        <v>0</v>
      </c>
      <c r="C43" s="4">
        <f t="shared" si="302"/>
        <v>0</v>
      </c>
      <c r="D43" s="4">
        <f t="shared" si="302"/>
        <v>1</v>
      </c>
      <c r="E43" s="4">
        <f t="shared" si="302"/>
        <v>1</v>
      </c>
      <c r="F43" s="4">
        <f t="shared" si="302"/>
        <v>1</v>
      </c>
      <c r="G43" s="4">
        <f t="shared" si="302"/>
        <v>1</v>
      </c>
      <c r="H43" s="4">
        <f t="shared" si="302"/>
        <v>1</v>
      </c>
      <c r="I43" s="4">
        <f t="shared" si="302"/>
        <v>0</v>
      </c>
      <c r="J43" s="4">
        <f t="shared" si="302"/>
        <v>0</v>
      </c>
      <c r="K43" s="4">
        <f t="shared" si="302"/>
        <v>1</v>
      </c>
      <c r="L43" s="4">
        <f t="shared" si="302"/>
        <v>1</v>
      </c>
      <c r="M43" s="4">
        <f t="shared" si="302"/>
        <v>1</v>
      </c>
      <c r="N43" s="4">
        <f t="shared" si="302"/>
        <v>1</v>
      </c>
      <c r="O43" s="4">
        <f t="shared" si="302"/>
        <v>1</v>
      </c>
      <c r="P43" s="4">
        <f t="shared" si="302"/>
        <v>0</v>
      </c>
      <c r="Q43" s="4">
        <f t="shared" si="302"/>
        <v>0</v>
      </c>
      <c r="R43" s="4">
        <f t="shared" si="302"/>
        <v>1</v>
      </c>
      <c r="S43" s="4">
        <f t="shared" si="302"/>
        <v>1</v>
      </c>
      <c r="T43" s="4">
        <f t="shared" si="302"/>
        <v>1</v>
      </c>
      <c r="U43" s="4">
        <f t="shared" si="302"/>
        <v>1</v>
      </c>
      <c r="V43" s="4">
        <f t="shared" si="302"/>
        <v>1</v>
      </c>
      <c r="W43" s="4">
        <f t="shared" si="302"/>
        <v>0</v>
      </c>
      <c r="X43" s="4">
        <f t="shared" si="302"/>
        <v>0</v>
      </c>
      <c r="Y43" s="4">
        <f t="shared" si="302"/>
        <v>1</v>
      </c>
      <c r="Z43" s="4">
        <f t="shared" si="302"/>
        <v>1</v>
      </c>
      <c r="AA43" s="4">
        <f t="shared" si="302"/>
        <v>1</v>
      </c>
      <c r="AB43" s="4">
        <f t="shared" si="302"/>
        <v>1</v>
      </c>
      <c r="AC43" s="4">
        <f t="shared" si="302"/>
        <v>1</v>
      </c>
      <c r="AD43" s="4">
        <f t="shared" si="302"/>
        <v>0</v>
      </c>
      <c r="AE43" s="4">
        <f t="shared" si="302"/>
        <v>0</v>
      </c>
      <c r="AF43" s="4">
        <f t="shared" si="302"/>
        <v>0</v>
      </c>
    </row>
    <row r="44" spans="1:32" x14ac:dyDescent="0.2">
      <c r="A44" s="23">
        <f>DATE(Jahr,A42,1)</f>
        <v>45962</v>
      </c>
      <c r="B44" s="5">
        <f>IF(B42&lt;&gt;"",WEEKDAY(B42),"")</f>
        <v>7</v>
      </c>
      <c r="C44" s="5">
        <f t="shared" ref="C44" si="303">IF(C42&lt;&gt;"",WEEKDAY(C42),"")</f>
        <v>1</v>
      </c>
      <c r="D44" s="5">
        <f t="shared" ref="D44" si="304">IF(D42&lt;&gt;"",WEEKDAY(D42),"")</f>
        <v>2</v>
      </c>
      <c r="E44" s="5">
        <f t="shared" ref="E44" si="305">IF(E42&lt;&gt;"",WEEKDAY(E42),"")</f>
        <v>3</v>
      </c>
      <c r="F44" s="5">
        <f t="shared" ref="F44" si="306">IF(F42&lt;&gt;"",WEEKDAY(F42),"")</f>
        <v>4</v>
      </c>
      <c r="G44" s="5">
        <f t="shared" ref="G44" si="307">IF(G42&lt;&gt;"",WEEKDAY(G42),"")</f>
        <v>5</v>
      </c>
      <c r="H44" s="5">
        <f t="shared" ref="H44" si="308">IF(H42&lt;&gt;"",WEEKDAY(H42),"")</f>
        <v>6</v>
      </c>
      <c r="I44" s="5">
        <f t="shared" ref="I44" si="309">IF(I42&lt;&gt;"",WEEKDAY(I42),"")</f>
        <v>7</v>
      </c>
      <c r="J44" s="5">
        <f t="shared" ref="J44" si="310">IF(J42&lt;&gt;"",WEEKDAY(J42),"")</f>
        <v>1</v>
      </c>
      <c r="K44" s="5">
        <f t="shared" ref="K44" si="311">IF(K42&lt;&gt;"",WEEKDAY(K42),"")</f>
        <v>2</v>
      </c>
      <c r="L44" s="5">
        <f t="shared" ref="L44" si="312">IF(L42&lt;&gt;"",WEEKDAY(L42),"")</f>
        <v>3</v>
      </c>
      <c r="M44" s="5">
        <f t="shared" ref="M44" si="313">IF(M42&lt;&gt;"",WEEKDAY(M42),"")</f>
        <v>4</v>
      </c>
      <c r="N44" s="5">
        <f t="shared" ref="N44" si="314">IF(N42&lt;&gt;"",WEEKDAY(N42),"")</f>
        <v>5</v>
      </c>
      <c r="O44" s="5">
        <f t="shared" ref="O44" si="315">IF(O42&lt;&gt;"",WEEKDAY(O42),"")</f>
        <v>6</v>
      </c>
      <c r="P44" s="5">
        <f t="shared" ref="P44" si="316">IF(P42&lt;&gt;"",WEEKDAY(P42),"")</f>
        <v>7</v>
      </c>
      <c r="Q44" s="5">
        <f t="shared" ref="Q44" si="317">IF(Q42&lt;&gt;"",WEEKDAY(Q42),"")</f>
        <v>1</v>
      </c>
      <c r="R44" s="5">
        <f t="shared" ref="R44" si="318">IF(R42&lt;&gt;"",WEEKDAY(R42),"")</f>
        <v>2</v>
      </c>
      <c r="S44" s="5">
        <f t="shared" ref="S44" si="319">IF(S42&lt;&gt;"",WEEKDAY(S42),"")</f>
        <v>3</v>
      </c>
      <c r="T44" s="5">
        <f t="shared" ref="T44" si="320">IF(T42&lt;&gt;"",WEEKDAY(T42),"")</f>
        <v>4</v>
      </c>
      <c r="U44" s="5">
        <f t="shared" ref="U44" si="321">IF(U42&lt;&gt;"",WEEKDAY(U42),"")</f>
        <v>5</v>
      </c>
      <c r="V44" s="5">
        <f t="shared" ref="V44" si="322">IF(V42&lt;&gt;"",WEEKDAY(V42),"")</f>
        <v>6</v>
      </c>
      <c r="W44" s="5">
        <f t="shared" ref="W44" si="323">IF(W42&lt;&gt;"",WEEKDAY(W42),"")</f>
        <v>7</v>
      </c>
      <c r="X44" s="5">
        <f t="shared" ref="X44" si="324">IF(X42&lt;&gt;"",WEEKDAY(X42),"")</f>
        <v>1</v>
      </c>
      <c r="Y44" s="5">
        <f t="shared" ref="Y44" si="325">IF(Y42&lt;&gt;"",WEEKDAY(Y42),"")</f>
        <v>2</v>
      </c>
      <c r="Z44" s="5">
        <f t="shared" ref="Z44" si="326">IF(Z42&lt;&gt;"",WEEKDAY(Z42),"")</f>
        <v>3</v>
      </c>
      <c r="AA44" s="5">
        <f t="shared" ref="AA44" si="327">IF(AA42&lt;&gt;"",WEEKDAY(AA42),"")</f>
        <v>4</v>
      </c>
      <c r="AB44" s="5">
        <f t="shared" ref="AB44" si="328">IF(AB42&lt;&gt;"",WEEKDAY(AB42),"")</f>
        <v>5</v>
      </c>
      <c r="AC44" s="5">
        <f t="shared" ref="AC44" si="329">IF(AC42&lt;&gt;"",WEEKDAY(AC42),"")</f>
        <v>6</v>
      </c>
      <c r="AD44" s="5">
        <f t="shared" ref="AD44" si="330">IF(AD42&lt;&gt;"",WEEKDAY(AD42),"")</f>
        <v>7</v>
      </c>
      <c r="AE44" s="5">
        <f t="shared" ref="AE44" si="331">IF(AE42&lt;&gt;"",WEEKDAY(AE42),"")</f>
        <v>1</v>
      </c>
      <c r="AF44" s="5" t="str">
        <f t="shared" ref="AF44" si="332">IF(AF42&lt;&gt;"",WEEKDAY(AF42),"")</f>
        <v/>
      </c>
    </row>
    <row r="45" spans="1:32" x14ac:dyDescent="0.2">
      <c r="A45" s="24"/>
      <c r="B45" s="18" t="str">
        <f t="shared" ref="B45:AF45" si="333">IF(AND(B42&lt;&gt;"",COUNTIF($AJ$53:$AJ$70,B42)&gt;0),$AM$59,"")</f>
        <v>FT</v>
      </c>
      <c r="C45" s="18" t="str">
        <f t="shared" si="333"/>
        <v/>
      </c>
      <c r="D45" s="18" t="str">
        <f t="shared" si="333"/>
        <v/>
      </c>
      <c r="E45" s="18" t="str">
        <f t="shared" si="333"/>
        <v/>
      </c>
      <c r="F45" s="18" t="str">
        <f t="shared" si="333"/>
        <v/>
      </c>
      <c r="G45" s="18" t="str">
        <f t="shared" si="333"/>
        <v/>
      </c>
      <c r="H45" s="18" t="str">
        <f t="shared" si="333"/>
        <v/>
      </c>
      <c r="I45" s="18" t="str">
        <f t="shared" si="333"/>
        <v/>
      </c>
      <c r="J45" s="18" t="str">
        <f t="shared" si="333"/>
        <v/>
      </c>
      <c r="K45" s="18" t="str">
        <f t="shared" si="333"/>
        <v/>
      </c>
      <c r="L45" s="18" t="str">
        <f t="shared" si="333"/>
        <v/>
      </c>
      <c r="M45" s="18" t="str">
        <f t="shared" si="333"/>
        <v/>
      </c>
      <c r="N45" s="18" t="str">
        <f t="shared" si="333"/>
        <v/>
      </c>
      <c r="O45" s="18" t="str">
        <f t="shared" si="333"/>
        <v/>
      </c>
      <c r="P45" s="18" t="str">
        <f t="shared" si="333"/>
        <v/>
      </c>
      <c r="Q45" s="18" t="str">
        <f t="shared" si="333"/>
        <v/>
      </c>
      <c r="R45" s="18" t="str">
        <f t="shared" si="333"/>
        <v/>
      </c>
      <c r="S45" s="18" t="str">
        <f t="shared" si="333"/>
        <v/>
      </c>
      <c r="T45" s="18" t="str">
        <f t="shared" si="333"/>
        <v/>
      </c>
      <c r="U45" s="18" t="str">
        <f t="shared" si="333"/>
        <v/>
      </c>
      <c r="V45" s="18" t="str">
        <f t="shared" si="333"/>
        <v/>
      </c>
      <c r="W45" s="18" t="str">
        <f t="shared" si="333"/>
        <v/>
      </c>
      <c r="X45" s="18" t="str">
        <f t="shared" si="333"/>
        <v/>
      </c>
      <c r="Y45" s="18" t="str">
        <f t="shared" si="333"/>
        <v/>
      </c>
      <c r="Z45" s="18" t="str">
        <f t="shared" si="333"/>
        <v/>
      </c>
      <c r="AA45" s="18" t="str">
        <f t="shared" si="333"/>
        <v/>
      </c>
      <c r="AB45" s="18" t="str">
        <f t="shared" si="333"/>
        <v/>
      </c>
      <c r="AC45" s="18" t="str">
        <f t="shared" si="333"/>
        <v/>
      </c>
      <c r="AD45" s="18" t="str">
        <f t="shared" si="333"/>
        <v/>
      </c>
      <c r="AE45" s="18" t="str">
        <f t="shared" si="333"/>
        <v/>
      </c>
      <c r="AF45" s="18" t="str">
        <f t="shared" si="333"/>
        <v/>
      </c>
    </row>
    <row r="46" spans="1:32" hidden="1" x14ac:dyDescent="0.2">
      <c r="A46" s="20">
        <v>12</v>
      </c>
      <c r="B46" s="3">
        <f t="shared" ref="B46:AF46" si="334">IF(MONTH(DATE(Jahr,Monat,Tag))=Monat,DATE(Jahr,Monat,Tag),"")</f>
        <v>45992</v>
      </c>
      <c r="C46" s="3">
        <f t="shared" si="334"/>
        <v>45993</v>
      </c>
      <c r="D46" s="3">
        <f t="shared" si="334"/>
        <v>45994</v>
      </c>
      <c r="E46" s="3">
        <f t="shared" si="334"/>
        <v>45995</v>
      </c>
      <c r="F46" s="3">
        <f t="shared" si="334"/>
        <v>45996</v>
      </c>
      <c r="G46" s="3">
        <f t="shared" si="334"/>
        <v>45997</v>
      </c>
      <c r="H46" s="3">
        <f t="shared" si="334"/>
        <v>45998</v>
      </c>
      <c r="I46" s="3">
        <f t="shared" si="334"/>
        <v>45999</v>
      </c>
      <c r="J46" s="3">
        <f t="shared" si="334"/>
        <v>46000</v>
      </c>
      <c r="K46" s="3">
        <f t="shared" si="334"/>
        <v>46001</v>
      </c>
      <c r="L46" s="3">
        <f t="shared" si="334"/>
        <v>46002</v>
      </c>
      <c r="M46" s="3">
        <f t="shared" si="334"/>
        <v>46003</v>
      </c>
      <c r="N46" s="3">
        <f t="shared" si="334"/>
        <v>46004</v>
      </c>
      <c r="O46" s="3">
        <f t="shared" si="334"/>
        <v>46005</v>
      </c>
      <c r="P46" s="3">
        <f t="shared" si="334"/>
        <v>46006</v>
      </c>
      <c r="Q46" s="3">
        <f t="shared" si="334"/>
        <v>46007</v>
      </c>
      <c r="R46" s="3">
        <f t="shared" si="334"/>
        <v>46008</v>
      </c>
      <c r="S46" s="3">
        <f t="shared" si="334"/>
        <v>46009</v>
      </c>
      <c r="T46" s="3">
        <f t="shared" si="334"/>
        <v>46010</v>
      </c>
      <c r="U46" s="3">
        <f t="shared" si="334"/>
        <v>46011</v>
      </c>
      <c r="V46" s="3">
        <f t="shared" si="334"/>
        <v>46012</v>
      </c>
      <c r="W46" s="3">
        <f t="shared" si="334"/>
        <v>46013</v>
      </c>
      <c r="X46" s="3">
        <f t="shared" si="334"/>
        <v>46014</v>
      </c>
      <c r="Y46" s="3">
        <f t="shared" si="334"/>
        <v>46015</v>
      </c>
      <c r="Z46" s="3">
        <f t="shared" si="334"/>
        <v>46016</v>
      </c>
      <c r="AA46" s="3">
        <f t="shared" si="334"/>
        <v>46017</v>
      </c>
      <c r="AB46" s="3">
        <f t="shared" si="334"/>
        <v>46018</v>
      </c>
      <c r="AC46" s="3">
        <f t="shared" si="334"/>
        <v>46019</v>
      </c>
      <c r="AD46" s="3">
        <f t="shared" si="334"/>
        <v>46020</v>
      </c>
      <c r="AE46" s="3">
        <f t="shared" si="334"/>
        <v>46021</v>
      </c>
      <c r="AF46" s="3">
        <f t="shared" si="334"/>
        <v>46022</v>
      </c>
    </row>
    <row r="47" spans="1:32" hidden="1" x14ac:dyDescent="0.2">
      <c r="A47" s="20"/>
      <c r="B47" s="4">
        <f t="shared" ref="B47:AF47" si="335">IF(B46&lt;&gt;"",IF(AND(B46&lt;&gt;"",COUNTIF($AJ$53:$AJ$70,B46)=0,WEEKDAY(B46,2)&lt;6),1,0),0)</f>
        <v>1</v>
      </c>
      <c r="C47" s="4">
        <f t="shared" si="335"/>
        <v>1</v>
      </c>
      <c r="D47" s="4">
        <f t="shared" si="335"/>
        <v>1</v>
      </c>
      <c r="E47" s="4">
        <f t="shared" si="335"/>
        <v>1</v>
      </c>
      <c r="F47" s="4">
        <f t="shared" si="335"/>
        <v>1</v>
      </c>
      <c r="G47" s="4">
        <f t="shared" si="335"/>
        <v>0</v>
      </c>
      <c r="H47" s="4">
        <f t="shared" si="335"/>
        <v>0</v>
      </c>
      <c r="I47" s="4">
        <f t="shared" si="335"/>
        <v>1</v>
      </c>
      <c r="J47" s="4">
        <f t="shared" si="335"/>
        <v>1</v>
      </c>
      <c r="K47" s="4">
        <f t="shared" si="335"/>
        <v>1</v>
      </c>
      <c r="L47" s="4">
        <f t="shared" si="335"/>
        <v>1</v>
      </c>
      <c r="M47" s="4">
        <f t="shared" si="335"/>
        <v>1</v>
      </c>
      <c r="N47" s="4">
        <f t="shared" si="335"/>
        <v>0</v>
      </c>
      <c r="O47" s="4">
        <f t="shared" si="335"/>
        <v>0</v>
      </c>
      <c r="P47" s="4">
        <f t="shared" si="335"/>
        <v>1</v>
      </c>
      <c r="Q47" s="4">
        <f t="shared" si="335"/>
        <v>1</v>
      </c>
      <c r="R47" s="4">
        <f t="shared" si="335"/>
        <v>1</v>
      </c>
      <c r="S47" s="4">
        <f t="shared" si="335"/>
        <v>1</v>
      </c>
      <c r="T47" s="4">
        <f t="shared" si="335"/>
        <v>1</v>
      </c>
      <c r="U47" s="4">
        <f t="shared" si="335"/>
        <v>0</v>
      </c>
      <c r="V47" s="4">
        <f t="shared" si="335"/>
        <v>0</v>
      </c>
      <c r="W47" s="4">
        <f t="shared" si="335"/>
        <v>1</v>
      </c>
      <c r="X47" s="4">
        <f t="shared" si="335"/>
        <v>1</v>
      </c>
      <c r="Y47" s="4">
        <f t="shared" si="335"/>
        <v>0</v>
      </c>
      <c r="Z47" s="4">
        <f t="shared" si="335"/>
        <v>0</v>
      </c>
      <c r="AA47" s="4">
        <f t="shared" si="335"/>
        <v>0</v>
      </c>
      <c r="AB47" s="4">
        <f t="shared" si="335"/>
        <v>0</v>
      </c>
      <c r="AC47" s="4">
        <f t="shared" si="335"/>
        <v>0</v>
      </c>
      <c r="AD47" s="4">
        <f t="shared" si="335"/>
        <v>1</v>
      </c>
      <c r="AE47" s="4">
        <f t="shared" si="335"/>
        <v>1</v>
      </c>
      <c r="AF47" s="4">
        <f t="shared" si="335"/>
        <v>0</v>
      </c>
    </row>
    <row r="48" spans="1:32" x14ac:dyDescent="0.2">
      <c r="A48" s="23">
        <f>DATE(Jahr,A46,1)</f>
        <v>45992</v>
      </c>
      <c r="B48" s="5">
        <f>IF(B46&lt;&gt;"",WEEKDAY(B46),"")</f>
        <v>2</v>
      </c>
      <c r="C48" s="5">
        <f t="shared" ref="C48" si="336">IF(C46&lt;&gt;"",WEEKDAY(C46),"")</f>
        <v>3</v>
      </c>
      <c r="D48" s="5">
        <f t="shared" ref="D48" si="337">IF(D46&lt;&gt;"",WEEKDAY(D46),"")</f>
        <v>4</v>
      </c>
      <c r="E48" s="5">
        <f t="shared" ref="E48" si="338">IF(E46&lt;&gt;"",WEEKDAY(E46),"")</f>
        <v>5</v>
      </c>
      <c r="F48" s="5">
        <f t="shared" ref="F48" si="339">IF(F46&lt;&gt;"",WEEKDAY(F46),"")</f>
        <v>6</v>
      </c>
      <c r="G48" s="5">
        <f t="shared" ref="G48" si="340">IF(G46&lt;&gt;"",WEEKDAY(G46),"")</f>
        <v>7</v>
      </c>
      <c r="H48" s="5">
        <f t="shared" ref="H48" si="341">IF(H46&lt;&gt;"",WEEKDAY(H46),"")</f>
        <v>1</v>
      </c>
      <c r="I48" s="5">
        <f t="shared" ref="I48" si="342">IF(I46&lt;&gt;"",WEEKDAY(I46),"")</f>
        <v>2</v>
      </c>
      <c r="J48" s="5">
        <f t="shared" ref="J48" si="343">IF(J46&lt;&gt;"",WEEKDAY(J46),"")</f>
        <v>3</v>
      </c>
      <c r="K48" s="5">
        <f t="shared" ref="K48" si="344">IF(K46&lt;&gt;"",WEEKDAY(K46),"")</f>
        <v>4</v>
      </c>
      <c r="L48" s="5">
        <f t="shared" ref="L48" si="345">IF(L46&lt;&gt;"",WEEKDAY(L46),"")</f>
        <v>5</v>
      </c>
      <c r="M48" s="5">
        <f t="shared" ref="M48" si="346">IF(M46&lt;&gt;"",WEEKDAY(M46),"")</f>
        <v>6</v>
      </c>
      <c r="N48" s="5">
        <f t="shared" ref="N48" si="347">IF(N46&lt;&gt;"",WEEKDAY(N46),"")</f>
        <v>7</v>
      </c>
      <c r="O48" s="5">
        <f t="shared" ref="O48" si="348">IF(O46&lt;&gt;"",WEEKDAY(O46),"")</f>
        <v>1</v>
      </c>
      <c r="P48" s="5">
        <f t="shared" ref="P48" si="349">IF(P46&lt;&gt;"",WEEKDAY(P46),"")</f>
        <v>2</v>
      </c>
      <c r="Q48" s="5">
        <f t="shared" ref="Q48" si="350">IF(Q46&lt;&gt;"",WEEKDAY(Q46),"")</f>
        <v>3</v>
      </c>
      <c r="R48" s="5">
        <f t="shared" ref="R48" si="351">IF(R46&lt;&gt;"",WEEKDAY(R46),"")</f>
        <v>4</v>
      </c>
      <c r="S48" s="5">
        <f t="shared" ref="S48" si="352">IF(S46&lt;&gt;"",WEEKDAY(S46),"")</f>
        <v>5</v>
      </c>
      <c r="T48" s="5">
        <f t="shared" ref="T48" si="353">IF(T46&lt;&gt;"",WEEKDAY(T46),"")</f>
        <v>6</v>
      </c>
      <c r="U48" s="5">
        <f t="shared" ref="U48" si="354">IF(U46&lt;&gt;"",WEEKDAY(U46),"")</f>
        <v>7</v>
      </c>
      <c r="V48" s="5">
        <f t="shared" ref="V48" si="355">IF(V46&lt;&gt;"",WEEKDAY(V46),"")</f>
        <v>1</v>
      </c>
      <c r="W48" s="5">
        <f t="shared" ref="W48" si="356">IF(W46&lt;&gt;"",WEEKDAY(W46),"")</f>
        <v>2</v>
      </c>
      <c r="X48" s="5">
        <f t="shared" ref="X48" si="357">IF(X46&lt;&gt;"",WEEKDAY(X46),"")</f>
        <v>3</v>
      </c>
      <c r="Y48" s="5">
        <f t="shared" ref="Y48" si="358">IF(Y46&lt;&gt;"",WEEKDAY(Y46),"")</f>
        <v>4</v>
      </c>
      <c r="Z48" s="5">
        <f t="shared" ref="Z48" si="359">IF(Z46&lt;&gt;"",WEEKDAY(Z46),"")</f>
        <v>5</v>
      </c>
      <c r="AA48" s="5">
        <f t="shared" ref="AA48" si="360">IF(AA46&lt;&gt;"",WEEKDAY(AA46),"")</f>
        <v>6</v>
      </c>
      <c r="AB48" s="5">
        <f t="shared" ref="AB48" si="361">IF(AB46&lt;&gt;"",WEEKDAY(AB46),"")</f>
        <v>7</v>
      </c>
      <c r="AC48" s="5">
        <f t="shared" ref="AC48" si="362">IF(AC46&lt;&gt;"",WEEKDAY(AC46),"")</f>
        <v>1</v>
      </c>
      <c r="AD48" s="5">
        <f t="shared" ref="AD48" si="363">IF(AD46&lt;&gt;"",WEEKDAY(AD46),"")</f>
        <v>2</v>
      </c>
      <c r="AE48" s="5">
        <f t="shared" ref="AE48" si="364">IF(AE46&lt;&gt;"",WEEKDAY(AE46),"")</f>
        <v>3</v>
      </c>
      <c r="AF48" s="5">
        <f t="shared" ref="AF48" si="365">IF(AF46&lt;&gt;"",WEEKDAY(AF46),"")</f>
        <v>4</v>
      </c>
    </row>
    <row r="49" spans="1:39" x14ac:dyDescent="0.2">
      <c r="A49" s="24"/>
      <c r="B49" s="18" t="str">
        <f t="shared" ref="B49:AF49" si="366">IF(AND(B46&lt;&gt;"",COUNTIF($AJ$53:$AJ$70,B46)&gt;0),$AM$59,"")</f>
        <v/>
      </c>
      <c r="C49" s="18" t="str">
        <f t="shared" si="366"/>
        <v/>
      </c>
      <c r="D49" s="18" t="str">
        <f t="shared" si="366"/>
        <v/>
      </c>
      <c r="E49" s="18" t="str">
        <f t="shared" si="366"/>
        <v/>
      </c>
      <c r="F49" s="18" t="str">
        <f t="shared" si="366"/>
        <v/>
      </c>
      <c r="G49" s="18" t="str">
        <f t="shared" si="366"/>
        <v/>
      </c>
      <c r="H49" s="18" t="str">
        <f t="shared" si="366"/>
        <v/>
      </c>
      <c r="I49" s="18" t="str">
        <f t="shared" si="366"/>
        <v/>
      </c>
      <c r="J49" s="18" t="str">
        <f t="shared" si="366"/>
        <v/>
      </c>
      <c r="K49" s="18" t="str">
        <f t="shared" si="366"/>
        <v/>
      </c>
      <c r="L49" s="18" t="str">
        <f t="shared" si="366"/>
        <v/>
      </c>
      <c r="M49" s="18" t="str">
        <f t="shared" si="366"/>
        <v/>
      </c>
      <c r="N49" s="18" t="str">
        <f t="shared" si="366"/>
        <v/>
      </c>
      <c r="O49" s="18" t="str">
        <f t="shared" si="366"/>
        <v/>
      </c>
      <c r="P49" s="18" t="str">
        <f t="shared" si="366"/>
        <v/>
      </c>
      <c r="Q49" s="18" t="str">
        <f t="shared" si="366"/>
        <v/>
      </c>
      <c r="R49" s="18" t="str">
        <f t="shared" si="366"/>
        <v/>
      </c>
      <c r="S49" s="18" t="str">
        <f t="shared" si="366"/>
        <v/>
      </c>
      <c r="T49" s="18" t="str">
        <f t="shared" si="366"/>
        <v/>
      </c>
      <c r="U49" s="18" t="str">
        <f t="shared" si="366"/>
        <v/>
      </c>
      <c r="V49" s="18" t="str">
        <f t="shared" si="366"/>
        <v/>
      </c>
      <c r="W49" s="18" t="str">
        <f t="shared" si="366"/>
        <v/>
      </c>
      <c r="X49" s="18" t="str">
        <f t="shared" si="366"/>
        <v/>
      </c>
      <c r="Y49" s="18" t="str">
        <f t="shared" si="366"/>
        <v>FT</v>
      </c>
      <c r="Z49" s="18" t="str">
        <f t="shared" si="366"/>
        <v>FT</v>
      </c>
      <c r="AA49" s="18" t="str">
        <f t="shared" si="366"/>
        <v>FT</v>
      </c>
      <c r="AB49" s="18" t="str">
        <f t="shared" si="366"/>
        <v/>
      </c>
      <c r="AC49" s="18" t="str">
        <f t="shared" si="366"/>
        <v/>
      </c>
      <c r="AD49" s="18" t="str">
        <f t="shared" si="366"/>
        <v/>
      </c>
      <c r="AE49" s="18" t="str">
        <f t="shared" si="366"/>
        <v/>
      </c>
      <c r="AF49" s="18" t="str">
        <f t="shared" si="366"/>
        <v>FT</v>
      </c>
    </row>
    <row r="52" spans="1:39" x14ac:dyDescent="0.2">
      <c r="A52" s="6">
        <f>Jahr</f>
        <v>2025</v>
      </c>
      <c r="B52" s="7" t="str">
        <f>$AM53</f>
        <v>B</v>
      </c>
      <c r="C52" s="7" t="str">
        <f>$AM54</f>
        <v>M</v>
      </c>
      <c r="D52" s="7" t="str">
        <f>$AM55</f>
        <v>DR</v>
      </c>
      <c r="E52" s="7" t="str">
        <f>$AM56</f>
        <v>U</v>
      </c>
      <c r="F52" s="7" t="str">
        <f>$AM57</f>
        <v>GT</v>
      </c>
      <c r="G52" s="7" t="str">
        <f>$AM58</f>
        <v>K</v>
      </c>
      <c r="H52" s="7" t="str">
        <f>AM59</f>
        <v>FT</v>
      </c>
      <c r="I52" s="8"/>
      <c r="J52" s="9" t="s">
        <v>31</v>
      </c>
      <c r="L52" s="25" t="s">
        <v>30</v>
      </c>
      <c r="M52" s="25"/>
      <c r="AI52" s="22" t="s">
        <v>0</v>
      </c>
      <c r="AJ52" s="22"/>
      <c r="AL52" s="22" t="s">
        <v>15</v>
      </c>
      <c r="AM52" s="22"/>
    </row>
    <row r="53" spans="1:39" x14ac:dyDescent="0.2">
      <c r="A53" s="10">
        <f>A4</f>
        <v>45658</v>
      </c>
      <c r="B53" s="11">
        <f>COUNTIF($B5:$AF5,B$52)</f>
        <v>0</v>
      </c>
      <c r="C53" s="11">
        <f t="shared" ref="C53:G53" si="367">COUNTIF($B5:$AF5,C$52)</f>
        <v>0</v>
      </c>
      <c r="D53" s="11">
        <f t="shared" si="367"/>
        <v>0</v>
      </c>
      <c r="E53" s="11">
        <f t="shared" si="367"/>
        <v>0</v>
      </c>
      <c r="F53" s="11">
        <f t="shared" si="367"/>
        <v>0</v>
      </c>
      <c r="G53" s="11">
        <f t="shared" si="367"/>
        <v>0</v>
      </c>
      <c r="H53" s="11">
        <f>COUNTIFS($B5:$AF5,H$52,$B4:$AF4,"&gt;1",$B4:$AF4,"&lt;7")</f>
        <v>1</v>
      </c>
      <c r="I53" s="12"/>
      <c r="J53" s="13">
        <f>IF(SUM(B53:D53)&gt;0,C53/SUM(B53:D53),0)</f>
        <v>0</v>
      </c>
      <c r="L53" s="14">
        <f t="shared" ref="L53:L64" si="368">SUM(B53:G53)</f>
        <v>0</v>
      </c>
      <c r="M53" s="14">
        <f>SUM($B3:$AF3)</f>
        <v>22</v>
      </c>
      <c r="AI53" s="1" t="s">
        <v>1</v>
      </c>
      <c r="AJ53" s="15">
        <f>DATE(Jahr,1,1)</f>
        <v>45658</v>
      </c>
      <c r="AL53" s="1" t="s">
        <v>16</v>
      </c>
      <c r="AM53" s="1" t="s">
        <v>17</v>
      </c>
    </row>
    <row r="54" spans="1:39" x14ac:dyDescent="0.2">
      <c r="A54" s="10">
        <f>A8</f>
        <v>45689</v>
      </c>
      <c r="B54" s="11">
        <f>COUNTIF($B9:$AF9,B$52)</f>
        <v>0</v>
      </c>
      <c r="C54" s="11">
        <f t="shared" ref="C54:G54" si="369">COUNTIF($B9:$AF9,C$52)</f>
        <v>0</v>
      </c>
      <c r="D54" s="11">
        <f t="shared" si="369"/>
        <v>0</v>
      </c>
      <c r="E54" s="11">
        <f t="shared" si="369"/>
        <v>0</v>
      </c>
      <c r="F54" s="11">
        <f t="shared" si="369"/>
        <v>0</v>
      </c>
      <c r="G54" s="11">
        <f t="shared" si="369"/>
        <v>0</v>
      </c>
      <c r="H54" s="11">
        <f>COUNTIFS($B9:$AF9,H$52,$B8:$AF8,"&gt;1",$B8:$AF8,"&lt;7")</f>
        <v>0</v>
      </c>
      <c r="I54" s="12"/>
      <c r="J54" s="13">
        <f t="shared" ref="J54:J64" si="370">IF(SUM(B54:D54)&gt;0,C54/SUM(B54:D54),0)</f>
        <v>0</v>
      </c>
      <c r="L54" s="14">
        <f t="shared" si="368"/>
        <v>0</v>
      </c>
      <c r="M54" s="14">
        <f>SUM($B7:$AF7)</f>
        <v>20</v>
      </c>
      <c r="AI54" s="1" t="s">
        <v>2</v>
      </c>
      <c r="AJ54" s="15">
        <f>$AJ$56-49</f>
        <v>45719</v>
      </c>
      <c r="AL54" s="1" t="s">
        <v>27</v>
      </c>
      <c r="AM54" s="1" t="s">
        <v>18</v>
      </c>
    </row>
    <row r="55" spans="1:39" x14ac:dyDescent="0.2">
      <c r="A55" s="10">
        <f>A12</f>
        <v>45717</v>
      </c>
      <c r="B55" s="11">
        <f>COUNTIF($B13:$AF13,B$52)</f>
        <v>0</v>
      </c>
      <c r="C55" s="11">
        <f t="shared" ref="C55:G55" si="371">COUNTIF($B13:$AF13,C$52)</f>
        <v>0</v>
      </c>
      <c r="D55" s="11">
        <f t="shared" si="371"/>
        <v>0</v>
      </c>
      <c r="E55" s="11">
        <f t="shared" si="371"/>
        <v>0</v>
      </c>
      <c r="F55" s="11">
        <f t="shared" si="371"/>
        <v>0</v>
      </c>
      <c r="G55" s="11">
        <f t="shared" si="371"/>
        <v>0</v>
      </c>
      <c r="H55" s="11">
        <f>COUNTIFS($B13:$AF13,H$52,$B12:$AF12,"&gt;1",$B12:$AF12,"&lt;7")</f>
        <v>1</v>
      </c>
      <c r="I55" s="12"/>
      <c r="J55" s="13">
        <f t="shared" si="370"/>
        <v>0</v>
      </c>
      <c r="L55" s="14">
        <f t="shared" si="368"/>
        <v>0</v>
      </c>
      <c r="M55" s="14">
        <f>SUM($B11:$AF11)</f>
        <v>20</v>
      </c>
      <c r="AI55" s="1" t="s">
        <v>3</v>
      </c>
      <c r="AJ55" s="15">
        <f>$AJ$56-3</f>
        <v>45765</v>
      </c>
      <c r="AL55" s="1" t="s">
        <v>19</v>
      </c>
      <c r="AM55" s="1" t="s">
        <v>20</v>
      </c>
    </row>
    <row r="56" spans="1:39" x14ac:dyDescent="0.2">
      <c r="A56" s="10">
        <f>A16</f>
        <v>45748</v>
      </c>
      <c r="B56" s="11">
        <f>COUNTIF($B17:$AF17,B$52)</f>
        <v>0</v>
      </c>
      <c r="C56" s="11">
        <f t="shared" ref="C56:G56" si="372">COUNTIF($B17:$AF17,C$52)</f>
        <v>0</v>
      </c>
      <c r="D56" s="11">
        <f t="shared" si="372"/>
        <v>0</v>
      </c>
      <c r="E56" s="11">
        <f t="shared" si="372"/>
        <v>0</v>
      </c>
      <c r="F56" s="11">
        <f t="shared" si="372"/>
        <v>0</v>
      </c>
      <c r="G56" s="11">
        <f t="shared" si="372"/>
        <v>0</v>
      </c>
      <c r="H56" s="11">
        <f>COUNTIFS($B17:$AF17,H$52,$B16:$AF16,"&gt;1",$B16:$AF16,"&lt;7")</f>
        <v>2</v>
      </c>
      <c r="I56" s="12"/>
      <c r="J56" s="13">
        <f t="shared" si="370"/>
        <v>0</v>
      </c>
      <c r="L56" s="14">
        <f t="shared" si="368"/>
        <v>0</v>
      </c>
      <c r="M56" s="14">
        <f>SUM($B15:$AF15)</f>
        <v>20</v>
      </c>
      <c r="AI56" s="1" t="s">
        <v>4</v>
      </c>
      <c r="AJ56" s="15">
        <f>DATE(Jahr,3,28)+MOD(24-MOD(Jahr,19)*10.63,29)-MOD(TRUNC(Jahr*5/4)+MOD(24-MOD(Jahr,19)*10.63,29)+1,7)+1</f>
        <v>45768</v>
      </c>
      <c r="AL56" s="1" t="s">
        <v>21</v>
      </c>
      <c r="AM56" s="1" t="s">
        <v>22</v>
      </c>
    </row>
    <row r="57" spans="1:39" x14ac:dyDescent="0.2">
      <c r="A57" s="10">
        <f>A20</f>
        <v>45778</v>
      </c>
      <c r="B57" s="11">
        <f>COUNTIF($B21:$AF21,B$52)</f>
        <v>0</v>
      </c>
      <c r="C57" s="11">
        <f t="shared" ref="C57:G57" si="373">COUNTIF($B21:$AF21,C$52)</f>
        <v>0</v>
      </c>
      <c r="D57" s="11">
        <f t="shared" si="373"/>
        <v>0</v>
      </c>
      <c r="E57" s="11">
        <f t="shared" si="373"/>
        <v>0</v>
      </c>
      <c r="F57" s="11">
        <f t="shared" si="373"/>
        <v>0</v>
      </c>
      <c r="G57" s="11">
        <f t="shared" si="373"/>
        <v>0</v>
      </c>
      <c r="H57" s="11">
        <f>COUNTIFS($B21:$AF21,H$52,$B20:$AF20,"&gt;1",$B20:$AF20,"&lt;7")</f>
        <v>2</v>
      </c>
      <c r="I57" s="12"/>
      <c r="J57" s="13">
        <f t="shared" si="370"/>
        <v>0</v>
      </c>
      <c r="L57" s="14">
        <f t="shared" si="368"/>
        <v>0</v>
      </c>
      <c r="M57" s="14">
        <f>SUM($B19:$AF19)</f>
        <v>20</v>
      </c>
      <c r="AI57" s="1" t="s">
        <v>5</v>
      </c>
      <c r="AJ57" s="15">
        <f>DATE(Jahr,5,1)</f>
        <v>45778</v>
      </c>
      <c r="AL57" s="1" t="s">
        <v>23</v>
      </c>
      <c r="AM57" s="1" t="s">
        <v>24</v>
      </c>
    </row>
    <row r="58" spans="1:39" x14ac:dyDescent="0.2">
      <c r="A58" s="10">
        <f>A24</f>
        <v>45809</v>
      </c>
      <c r="B58" s="11">
        <f>COUNTIF($B25:$AF25,B$52)</f>
        <v>0</v>
      </c>
      <c r="C58" s="11">
        <f t="shared" ref="C58:G58" si="374">COUNTIF($B25:$AF25,C$52)</f>
        <v>0</v>
      </c>
      <c r="D58" s="11">
        <f t="shared" si="374"/>
        <v>0</v>
      </c>
      <c r="E58" s="11">
        <f t="shared" si="374"/>
        <v>0</v>
      </c>
      <c r="F58" s="11">
        <f t="shared" si="374"/>
        <v>0</v>
      </c>
      <c r="G58" s="11">
        <f t="shared" si="374"/>
        <v>0</v>
      </c>
      <c r="H58" s="11">
        <f>COUNTIFS($B25:$AF25,H$52,$B24:$AF24,"&gt;1",$B24:$AF24,"&lt;7")</f>
        <v>2</v>
      </c>
      <c r="I58" s="12"/>
      <c r="J58" s="13">
        <f t="shared" si="370"/>
        <v>0</v>
      </c>
      <c r="L58" s="14">
        <f t="shared" si="368"/>
        <v>0</v>
      </c>
      <c r="M58" s="14">
        <f>SUM($B23:$AF23)</f>
        <v>19</v>
      </c>
      <c r="AI58" s="1" t="s">
        <v>6</v>
      </c>
      <c r="AJ58" s="15">
        <f>$AJ$56+38</f>
        <v>45806</v>
      </c>
      <c r="AL58" s="1" t="s">
        <v>25</v>
      </c>
      <c r="AM58" s="1" t="s">
        <v>26</v>
      </c>
    </row>
    <row r="59" spans="1:39" x14ac:dyDescent="0.2">
      <c r="A59" s="10">
        <f>A28</f>
        <v>45839</v>
      </c>
      <c r="B59" s="11">
        <f>COUNTIF($B29:$AF29,B$52)</f>
        <v>0</v>
      </c>
      <c r="C59" s="11">
        <f t="shared" ref="C59:G59" si="375">COUNTIF($B29:$AF29,C$52)</f>
        <v>0</v>
      </c>
      <c r="D59" s="11">
        <f t="shared" si="375"/>
        <v>0</v>
      </c>
      <c r="E59" s="11">
        <f t="shared" si="375"/>
        <v>0</v>
      </c>
      <c r="F59" s="11">
        <f t="shared" si="375"/>
        <v>0</v>
      </c>
      <c r="G59" s="11">
        <f t="shared" si="375"/>
        <v>0</v>
      </c>
      <c r="H59" s="11">
        <f>COUNTIFS($B29:$AF29,H$52,$B28:$AF28,"&gt;1",$B28:$AF28,"&lt;7")</f>
        <v>0</v>
      </c>
      <c r="I59" s="12"/>
      <c r="J59" s="13">
        <f t="shared" si="370"/>
        <v>0</v>
      </c>
      <c r="L59" s="14">
        <f t="shared" si="368"/>
        <v>0</v>
      </c>
      <c r="M59" s="14">
        <f>SUM($B27:$AF27)</f>
        <v>23</v>
      </c>
      <c r="AI59" s="1" t="s">
        <v>7</v>
      </c>
      <c r="AJ59" s="15">
        <f>$AJ$56+49</f>
        <v>45817</v>
      </c>
      <c r="AL59" s="1" t="s">
        <v>28</v>
      </c>
      <c r="AM59" s="1" t="s">
        <v>29</v>
      </c>
    </row>
    <row r="60" spans="1:39" x14ac:dyDescent="0.2">
      <c r="A60" s="10">
        <f>A32</f>
        <v>45870</v>
      </c>
      <c r="B60" s="11">
        <f>COUNTIF($B33:$AF33,B$52)</f>
        <v>0</v>
      </c>
      <c r="C60" s="11">
        <f t="shared" ref="C60:G60" si="376">COUNTIF($B33:$AF33,C$52)</f>
        <v>0</v>
      </c>
      <c r="D60" s="11">
        <f t="shared" si="376"/>
        <v>0</v>
      </c>
      <c r="E60" s="11">
        <f t="shared" si="376"/>
        <v>0</v>
      </c>
      <c r="F60" s="11">
        <f t="shared" si="376"/>
        <v>0</v>
      </c>
      <c r="G60" s="11">
        <f t="shared" si="376"/>
        <v>0</v>
      </c>
      <c r="H60" s="11">
        <f>COUNTIFS($B33:$AF33,H$52,$B32:$AF32,"&gt;1",$B32:$AF32,"&lt;7")</f>
        <v>0</v>
      </c>
      <c r="I60" s="12"/>
      <c r="J60" s="13">
        <f t="shared" si="370"/>
        <v>0</v>
      </c>
      <c r="L60" s="14">
        <f t="shared" si="368"/>
        <v>0</v>
      </c>
      <c r="M60" s="14">
        <f>SUM($B31:$AF31)</f>
        <v>21</v>
      </c>
      <c r="AI60" s="1" t="s">
        <v>8</v>
      </c>
      <c r="AJ60" s="15">
        <f>$AJ$56+59</f>
        <v>45827</v>
      </c>
    </row>
    <row r="61" spans="1:39" x14ac:dyDescent="0.2">
      <c r="A61" s="10">
        <f>A36</f>
        <v>45901</v>
      </c>
      <c r="B61" s="11">
        <f>COUNTIF($B37:$AF37,B$52)</f>
        <v>0</v>
      </c>
      <c r="C61" s="11">
        <f t="shared" ref="C61:G61" si="377">COUNTIF($B37:$AF37,C$52)</f>
        <v>0</v>
      </c>
      <c r="D61" s="11">
        <f t="shared" si="377"/>
        <v>0</v>
      </c>
      <c r="E61" s="11">
        <f t="shared" si="377"/>
        <v>0</v>
      </c>
      <c r="F61" s="11">
        <f t="shared" si="377"/>
        <v>0</v>
      </c>
      <c r="G61" s="11">
        <f t="shared" si="377"/>
        <v>0</v>
      </c>
      <c r="H61" s="11">
        <f>COUNTIFS($B37:$AF37,H$52,$B36:$AF36,"&gt;1",$B36:$AF36,"&lt;7")</f>
        <v>0</v>
      </c>
      <c r="I61" s="12"/>
      <c r="J61" s="13">
        <f t="shared" si="370"/>
        <v>0</v>
      </c>
      <c r="L61" s="14">
        <f t="shared" si="368"/>
        <v>0</v>
      </c>
      <c r="M61" s="14">
        <f>SUM($B35:$AF35)</f>
        <v>22</v>
      </c>
      <c r="AI61" s="1" t="s">
        <v>9</v>
      </c>
      <c r="AJ61" s="15">
        <f>DATE(Jahr,10,3)</f>
        <v>45933</v>
      </c>
    </row>
    <row r="62" spans="1:39" x14ac:dyDescent="0.2">
      <c r="A62" s="10">
        <f>A40</f>
        <v>45931</v>
      </c>
      <c r="B62" s="11">
        <f>COUNTIF($B41:$AF41,B$52)</f>
        <v>0</v>
      </c>
      <c r="C62" s="11">
        <f t="shared" ref="C62:G62" si="378">COUNTIF($B41:$AF41,C$52)</f>
        <v>0</v>
      </c>
      <c r="D62" s="11">
        <f t="shared" si="378"/>
        <v>0</v>
      </c>
      <c r="E62" s="11">
        <f t="shared" si="378"/>
        <v>0</v>
      </c>
      <c r="F62" s="11">
        <f t="shared" si="378"/>
        <v>0</v>
      </c>
      <c r="G62" s="11">
        <f t="shared" si="378"/>
        <v>0</v>
      </c>
      <c r="H62" s="11">
        <f>COUNTIFS($B41:$AF41,H$52,$B40:$AF40,"&gt;1",$B40:$AF40,"&lt;7")</f>
        <v>1</v>
      </c>
      <c r="I62" s="12"/>
      <c r="J62" s="13">
        <f t="shared" si="370"/>
        <v>0</v>
      </c>
      <c r="L62" s="14">
        <f t="shared" si="368"/>
        <v>0</v>
      </c>
      <c r="M62" s="14">
        <f>SUM($B39:$AF39)</f>
        <v>22</v>
      </c>
      <c r="AI62" s="1" t="s">
        <v>10</v>
      </c>
      <c r="AJ62" s="15">
        <f>DATE(Jahr,11,1)</f>
        <v>45962</v>
      </c>
    </row>
    <row r="63" spans="1:39" x14ac:dyDescent="0.2">
      <c r="A63" s="10">
        <f>A44</f>
        <v>45962</v>
      </c>
      <c r="B63" s="11">
        <f>COUNTIF($B45:$AF45,B$52)</f>
        <v>0</v>
      </c>
      <c r="C63" s="11">
        <f t="shared" ref="C63:G63" si="379">COUNTIF($B45:$AF45,C$52)</f>
        <v>0</v>
      </c>
      <c r="D63" s="11">
        <f t="shared" si="379"/>
        <v>0</v>
      </c>
      <c r="E63" s="11">
        <f t="shared" si="379"/>
        <v>0</v>
      </c>
      <c r="F63" s="11">
        <f t="shared" si="379"/>
        <v>0</v>
      </c>
      <c r="G63" s="11">
        <f t="shared" si="379"/>
        <v>0</v>
      </c>
      <c r="H63" s="11">
        <f>COUNTIFS($B45:$AF45,H$52,$B44:$AF44,"&gt;1",$B44:$AF44,"&lt;7")</f>
        <v>0</v>
      </c>
      <c r="I63" s="12"/>
      <c r="J63" s="13">
        <f t="shared" si="370"/>
        <v>0</v>
      </c>
      <c r="L63" s="14">
        <f t="shared" si="368"/>
        <v>0</v>
      </c>
      <c r="M63" s="14">
        <f>SUM($B43:$AF43)</f>
        <v>20</v>
      </c>
      <c r="AI63" s="1" t="s">
        <v>11</v>
      </c>
      <c r="AJ63" s="15">
        <f>DATE(Jahr,12,24)</f>
        <v>46015</v>
      </c>
    </row>
    <row r="64" spans="1:39" x14ac:dyDescent="0.2">
      <c r="A64" s="10">
        <f>A48</f>
        <v>45992</v>
      </c>
      <c r="B64" s="11">
        <f>COUNTIF($B49:$AF49,B$52)</f>
        <v>0</v>
      </c>
      <c r="C64" s="11">
        <f t="shared" ref="C64:G64" si="380">COUNTIF($B49:$AF49,C$52)</f>
        <v>0</v>
      </c>
      <c r="D64" s="11">
        <f t="shared" si="380"/>
        <v>0</v>
      </c>
      <c r="E64" s="11">
        <f t="shared" si="380"/>
        <v>0</v>
      </c>
      <c r="F64" s="11">
        <f t="shared" si="380"/>
        <v>0</v>
      </c>
      <c r="G64" s="11">
        <f t="shared" si="380"/>
        <v>0</v>
      </c>
      <c r="H64" s="11">
        <f>COUNTIFS($B49:$AF49,H$52,$B48:$AF48,"&gt;1",$B48:$AF48,"&lt;7")</f>
        <v>4</v>
      </c>
      <c r="I64" s="12"/>
      <c r="J64" s="13">
        <f t="shared" si="370"/>
        <v>0</v>
      </c>
      <c r="L64" s="14">
        <f t="shared" si="368"/>
        <v>0</v>
      </c>
      <c r="M64" s="14">
        <f>SUM($B47:$AF47)</f>
        <v>19</v>
      </c>
      <c r="AI64" s="1" t="s">
        <v>12</v>
      </c>
      <c r="AJ64" s="15">
        <f>DATE(Jahr,12,25)</f>
        <v>46016</v>
      </c>
    </row>
    <row r="65" spans="2:36" ht="15" thickBot="1" x14ac:dyDescent="0.25">
      <c r="AI65" s="1" t="s">
        <v>13</v>
      </c>
      <c r="AJ65" s="15">
        <f>DATE(Jahr,12,26)</f>
        <v>46017</v>
      </c>
    </row>
    <row r="66" spans="2:36" x14ac:dyDescent="0.2">
      <c r="B66" s="16">
        <f>SUM(B53:B64)</f>
        <v>0</v>
      </c>
      <c r="C66" s="16">
        <f t="shared" ref="C66:G66" si="381">SUM(C53:C64)</f>
        <v>0</v>
      </c>
      <c r="D66" s="16">
        <f t="shared" si="381"/>
        <v>0</v>
      </c>
      <c r="E66" s="16">
        <f t="shared" si="381"/>
        <v>0</v>
      </c>
      <c r="F66" s="16">
        <f t="shared" si="381"/>
        <v>0</v>
      </c>
      <c r="G66" s="16">
        <f t="shared" si="381"/>
        <v>0</v>
      </c>
      <c r="H66" s="16" t="str">
        <f>SUM(H53:H64) &amp; " / " &amp; COUNTIF(B4:AF49,"="&amp;$AM$59)</f>
        <v>13 / 14</v>
      </c>
      <c r="J66" s="17">
        <f>IF(SUM(J53:J64)&gt;0,AVERAGE(J53:J64),0)</f>
        <v>0</v>
      </c>
      <c r="L66" s="26" t="str">
        <f>SUM(L53:L64) &amp; " / " &amp; SUM(M53:M64)</f>
        <v>0 / 248</v>
      </c>
      <c r="M66" s="26"/>
      <c r="AI66" s="1" t="s">
        <v>14</v>
      </c>
      <c r="AJ66" s="15">
        <f>DATE(Jahr,12,31)</f>
        <v>46022</v>
      </c>
    </row>
  </sheetData>
  <sheetProtection sheet="1" objects="1" scenarios="1" selectLockedCells="1"/>
  <mergeCells count="16">
    <mergeCell ref="L66:M66"/>
    <mergeCell ref="A4:A5"/>
    <mergeCell ref="A8:A9"/>
    <mergeCell ref="A12:A13"/>
    <mergeCell ref="A16:A17"/>
    <mergeCell ref="A20:A21"/>
    <mergeCell ref="AL52:AM52"/>
    <mergeCell ref="A24:A25"/>
    <mergeCell ref="A28:A29"/>
    <mergeCell ref="A32:A33"/>
    <mergeCell ref="L52:M52"/>
    <mergeCell ref="AI52:AJ52"/>
    <mergeCell ref="A36:A37"/>
    <mergeCell ref="A40:A41"/>
    <mergeCell ref="A44:A45"/>
    <mergeCell ref="A48:A49"/>
  </mergeCells>
  <phoneticPr fontId="1" type="noConversion"/>
  <conditionalFormatting sqref="B4:AF4 B8:AF8 B12:AF12 B16:AF16 B20:AF20 B24:AF24 B28:AF28 B32:AF32 B36:AF36 B40:AF40 B44:AF44 B48:AF48">
    <cfRule type="expression" dxfId="5" priority="3">
      <formula>B4&lt;&gt;""</formula>
    </cfRule>
    <cfRule type="expression" dxfId="4" priority="45" stopIfTrue="1">
      <formula>WEEKDAY(B2,2)&gt;5</formula>
    </cfRule>
  </conditionalFormatting>
  <conditionalFormatting sqref="B5:AF5 B9:AF9 B13:AF13 B17:AF17 B21:AF21 B25:AF25 B29:AF29 B33:AF33 B37:AF37 B41:AF41 B45:AF45 B49:AF49">
    <cfRule type="expression" dxfId="3" priority="1">
      <formula>DATE(Jahr,$A2,Tag)=TODAY()</formula>
    </cfRule>
    <cfRule type="expression" dxfId="2" priority="44">
      <formula>OR(AND(B2&lt;&gt;"",COUNTIF($AJ$2:$AJ$48,B2)&gt;0),B5=$AM$59)</formula>
    </cfRule>
    <cfRule type="expression" dxfId="1" priority="46">
      <formula>WEEKDAY(B4,2)&gt;5</formula>
    </cfRule>
    <cfRule type="expression" dxfId="0" priority="47">
      <formula>AND(B5&lt;&gt;"",B5&lt;&gt;$AM$59)</formula>
    </cfRule>
  </conditionalFormatting>
  <dataValidations count="1">
    <dataValidation type="list" allowBlank="1" showInputMessage="1" showErrorMessage="1" sqref="B9:AF9 B5:AF5 B37:AF37 B41:AF41 B33:AF33 B29:AF29 B25:AF25 B21:AF21 B17:AF17 B13:AF13 B45:AF45 B49:AF49" xr:uid="{41B25B17-AC0D-804A-AB7D-E17B47AE546B}">
      <formula1>$AM$53:$AM$62</formula1>
    </dataValidation>
  </dataValidations>
  <pageMargins left="0.7" right="0.7" top="0.78740157499999996" bottom="0.78740157499999996" header="0.3" footer="0.3"/>
  <pageSetup paperSize="8" orientation="landscape" horizontalDpi="0" verticalDpi="0"/>
  <ignoredErrors>
    <ignoredError sqref="B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Muster</vt:lpstr>
      <vt:lpstr>Muster!Druckbereich</vt:lpstr>
      <vt:lpstr>Muster!Jahr</vt:lpstr>
      <vt:lpstr>Muster!Monat</vt:lpstr>
      <vt:lpstr>Muster!Tag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2025-03-15T15:41:33Z</cp:lastPrinted>
  <dcterms:created xsi:type="dcterms:W3CDTF">2025-03-15T10:55:41Z</dcterms:created>
  <dcterms:modified xsi:type="dcterms:W3CDTF">2025-03-15T16:22:49Z</dcterms:modified>
  <cp:category/>
</cp:coreProperties>
</file>