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klass/Dropbox/GaTech/cse6242_project/"/>
    </mc:Choice>
  </mc:AlternateContent>
  <xr:revisionPtr revIDLastSave="0" documentId="13_ncr:1_{9F1AE66E-2E51-2F4E-8480-DE79A06F07BD}" xr6:coauthVersionLast="45" xr6:coauthVersionMax="45" xr10:uidLastSave="{00000000-0000-0000-0000-000000000000}"/>
  <bookViews>
    <workbookView xWindow="1600" yWindow="440" windowWidth="24840" windowHeight="28360" xr2:uid="{7361172A-1EC7-8B42-8F6F-CEFE35A9BD9E}"/>
  </bookViews>
  <sheets>
    <sheet name="Sheet1" sheetId="1" r:id="rId1"/>
    <sheet name="Jon's Recommenda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B35" i="1"/>
  <c r="B34" i="1"/>
  <c r="G28" i="1"/>
  <c r="F28" i="1"/>
  <c r="E28" i="1"/>
  <c r="A35" i="1"/>
  <c r="E20" i="1"/>
  <c r="F20" i="1"/>
  <c r="G20" i="1"/>
  <c r="E14" i="1"/>
  <c r="F14" i="1"/>
  <c r="G14" i="1"/>
  <c r="E4" i="1"/>
  <c r="F4" i="1"/>
  <c r="G4" i="1"/>
  <c r="E23" i="1"/>
  <c r="F23" i="1"/>
  <c r="G23" i="1"/>
  <c r="E15" i="1"/>
  <c r="F15" i="1"/>
  <c r="G15" i="1"/>
  <c r="E21" i="1"/>
  <c r="F21" i="1"/>
  <c r="G21" i="1"/>
  <c r="E8" i="1"/>
  <c r="F8" i="1"/>
  <c r="G8" i="1"/>
  <c r="E17" i="1" l="1"/>
  <c r="F17" i="1"/>
  <c r="G17" i="1"/>
  <c r="E32" i="1"/>
  <c r="F32" i="1"/>
  <c r="G32" i="1"/>
  <c r="G30" i="1"/>
  <c r="F30" i="1"/>
  <c r="E30" i="1"/>
  <c r="E31" i="1"/>
  <c r="F31" i="1"/>
  <c r="G31" i="1"/>
  <c r="E27" i="1"/>
  <c r="E26" i="1"/>
  <c r="E7" i="1"/>
  <c r="E10" i="1"/>
  <c r="F26" i="1"/>
  <c r="G26" i="1"/>
  <c r="F27" i="1"/>
  <c r="G27" i="1"/>
  <c r="F10" i="1"/>
  <c r="G10" i="1"/>
  <c r="F7" i="1"/>
  <c r="G7" i="1"/>
  <c r="E11" i="1"/>
  <c r="E12" i="1"/>
  <c r="E13" i="1"/>
  <c r="F11" i="1"/>
  <c r="G11" i="1"/>
  <c r="F13" i="1"/>
  <c r="G13" i="1"/>
  <c r="F12" i="1"/>
  <c r="G12" i="1"/>
  <c r="F2" i="1"/>
  <c r="F3" i="1"/>
  <c r="F5" i="1"/>
  <c r="F6" i="1"/>
  <c r="F9" i="1"/>
  <c r="F19" i="1"/>
  <c r="F18" i="1"/>
  <c r="F22" i="1"/>
  <c r="F16" i="1"/>
  <c r="F24" i="1"/>
  <c r="F25" i="1"/>
  <c r="F29" i="1"/>
  <c r="E18" i="1"/>
  <c r="E2" i="1"/>
  <c r="E3" i="1"/>
  <c r="E5" i="1"/>
  <c r="E6" i="1"/>
  <c r="E9" i="1"/>
  <c r="E19" i="1"/>
  <c r="E22" i="1"/>
  <c r="E16" i="1"/>
  <c r="E24" i="1"/>
  <c r="E25" i="1"/>
  <c r="E29" i="1"/>
  <c r="G3" i="1"/>
  <c r="G2" i="1"/>
  <c r="G5" i="1"/>
  <c r="G6" i="1"/>
  <c r="G9" i="1"/>
  <c r="G19" i="1"/>
  <c r="G18" i="1"/>
  <c r="G22" i="1"/>
  <c r="G16" i="1"/>
  <c r="G24" i="1"/>
  <c r="G25" i="1"/>
  <c r="G29" i="1"/>
</calcChain>
</file>

<file path=xl/sharedStrings.xml><?xml version="1.0" encoding="utf-8"?>
<sst xmlns="http://schemas.openxmlformats.org/spreadsheetml/2006/main" count="112" uniqueCount="74">
  <si>
    <t>Done</t>
  </si>
  <si>
    <t>Task</t>
  </si>
  <si>
    <t>Status</t>
  </si>
  <si>
    <t>Due_Date</t>
  </si>
  <si>
    <t>Start_Date</t>
  </si>
  <si>
    <t>Duration</t>
  </si>
  <si>
    <t>Progress Report</t>
  </si>
  <si>
    <t>Note</t>
  </si>
  <si>
    <t>Midterm</t>
  </si>
  <si>
    <t>Final Report</t>
  </si>
  <si>
    <t>Final</t>
  </si>
  <si>
    <t>Start</t>
  </si>
  <si>
    <t>Start_Date_DateFormat</t>
  </si>
  <si>
    <t>Experimental Coding (Daniel, Yi: Done)</t>
  </si>
  <si>
    <t>Brainstorm Ideas (All: Done)</t>
  </si>
  <si>
    <t>Form Team (All: Done)</t>
  </si>
  <si>
    <t>Download Movielens (All: Done)</t>
  </si>
  <si>
    <t>Download OMDB (Yi: Done)</t>
  </si>
  <si>
    <t>&gt;Video (each of us, individually)</t>
  </si>
  <si>
    <t>&gt;Final Shared Poster (Rocko)</t>
  </si>
  <si>
    <t>&gt;Peer Grading (each of us, individually)</t>
  </si>
  <si>
    <t>========Project Proposal Due (All)========</t>
  </si>
  <si>
    <t>==========Progress Report (All)==========</t>
  </si>
  <si>
    <t>============Algorithm Polish============</t>
  </si>
  <si>
    <t>==============Final Report==============</t>
  </si>
  <si>
    <t>Coallate MovieLens and OMBD Data (Jonathan)</t>
  </si>
  <si>
    <t>Pre-cluster movies</t>
  </si>
  <si>
    <t>GUI refinement</t>
  </si>
  <si>
    <t>Create OMDB API Script (Jonathan: Done)</t>
  </si>
  <si>
    <t>======Collaborative Filtering Engine======</t>
  </si>
  <si>
    <t>=======Visualization Preprocessing=======</t>
  </si>
  <si>
    <t>&gt;Plot projected movies (All)</t>
  </si>
  <si>
    <t>&gt;Implement Exploration Code (no UI) (Yi, Rocko)</t>
  </si>
  <si>
    <t>=======Implement MovieExplorer========</t>
  </si>
  <si>
    <t>&gt;GUI initial build (All)</t>
  </si>
  <si>
    <t>&gt;GUI Refinement (All)</t>
  </si>
  <si>
    <t xml:space="preserve">What </t>
  </si>
  <si>
    <t>Who</t>
  </si>
  <si>
    <t>When</t>
  </si>
  <si>
    <t>Proposal</t>
  </si>
  <si>
    <t>Rocko</t>
  </si>
  <si>
    <t>Collate movielens, OMDB data</t>
  </si>
  <si>
    <t>Jonathan</t>
  </si>
  <si>
    <t>Collaborative filtering engine</t>
  </si>
  <si>
    <t>Matrix factorisation</t>
  </si>
  <si>
    <t>Word2vec</t>
  </si>
  <si>
    <t>Daniel</t>
  </si>
  <si>
    <t>Implement MovieExplorer</t>
  </si>
  <si>
    <t>Understand MovieExplorer code/algo</t>
  </si>
  <si>
    <t>Yi</t>
  </si>
  <si>
    <t>Implement Exploration code (no UI)</t>
  </si>
  <si>
    <t>Yi, Rocko</t>
  </si>
  <si>
    <t>Vis - preprocessing</t>
  </si>
  <si>
    <t>Embed movies in taste space</t>
  </si>
  <si>
    <t>Daniel,Yi</t>
  </si>
  <si>
    <t>T-SNE projection</t>
  </si>
  <si>
    <t>Rocko, Jonathan</t>
  </si>
  <si>
    <t>Write progress report</t>
  </si>
  <si>
    <t>All</t>
  </si>
  <si>
    <t>Visualisation and Interface</t>
  </si>
  <si>
    <t>Plotting projected movies</t>
  </si>
  <si>
    <t>GUI intial build</t>
  </si>
  <si>
    <t>Write final report and poster</t>
  </si>
  <si>
    <t>WIP</t>
  </si>
  <si>
    <t>&gt;Understand MovieExplorer Code/Algo (All: Done)</t>
  </si>
  <si>
    <t>&gt;LaTeX Compile &amp; Submission (Rocko: Done)</t>
  </si>
  <si>
    <t>&gt;Paper (All, Done)</t>
  </si>
  <si>
    <t>&gt;Slides (Rocko: Done)</t>
  </si>
  <si>
    <t>&gt;Video (Daniel: Done)</t>
  </si>
  <si>
    <t>&gt;Implement Matrix Factor Algo (Jonathan: Done)</t>
  </si>
  <si>
    <t>&gt;Implement Word2Vec Algo (Daniel, Yi: Done)</t>
  </si>
  <si>
    <t>&gt;Embed Movies in Taste Space (Daniel: Done)</t>
  </si>
  <si>
    <t>&gt;Implement TSNE (Rocko, Jonathan, Daniel: Done)</t>
  </si>
  <si>
    <t>&gt;Pre-cluster movies (Rocko, Jonathan, Daniel: 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</si>
</sst>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/d/yy\ 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16" fontId="0" fillId="0" borderId="0" xfId="0" applyNumberFormat="1" applyFill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Awesome: Project Plan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Form Team (All: Done)</c:v>
                </c:pt>
                <c:pt idx="1">
                  <c:v>Brainstorm Ideas (All: Done)</c:v>
                </c:pt>
                <c:pt idx="2">
                  <c:v>Create OMDB API Script (Jonathan: Done)</c:v>
                </c:pt>
                <c:pt idx="3">
                  <c:v>Download Movielens (All: Done)</c:v>
                </c:pt>
                <c:pt idx="4">
                  <c:v>Download OMDB (Yi: Done)</c:v>
                </c:pt>
                <c:pt idx="5">
                  <c:v>Experimental Coding (Daniel, Yi: Done)</c:v>
                </c:pt>
                <c:pt idx="6">
                  <c:v>Coallate MovieLens and OMBD Data (Jonathan)</c:v>
                </c:pt>
                <c:pt idx="7">
                  <c:v>========Project Proposal Due (All)========</c:v>
                </c:pt>
                <c:pt idx="8">
                  <c:v>&gt;LaTeX Compile &amp; Submission (Rocko: Done)</c:v>
                </c:pt>
                <c:pt idx="9">
                  <c:v>&gt;Paper (All, Done)</c:v>
                </c:pt>
                <c:pt idx="10">
                  <c:v>&gt;Slides (Rocko: Done)</c:v>
                </c:pt>
                <c:pt idx="11">
                  <c:v>&gt;Video (Daniel: Done)</c:v>
                </c:pt>
                <c:pt idx="12">
                  <c:v>=======Implement MovieExplorer========</c:v>
                </c:pt>
                <c:pt idx="13">
                  <c:v>&gt;Understand MovieExplorer Code/Algo (All: Done)</c:v>
                </c:pt>
                <c:pt idx="14">
                  <c:v>&gt;Implement Exploration Code (no UI) (Yi, Rocko)</c:v>
                </c:pt>
                <c:pt idx="15">
                  <c:v>======Collaborative Filtering Engine======</c:v>
                </c:pt>
                <c:pt idx="16">
                  <c:v>&gt;Implement Matrix Factor Algo (Jonathan: Done)</c:v>
                </c:pt>
                <c:pt idx="17">
                  <c:v>&gt;Implement Word2Vec Algo (Daniel, Yi: Done)</c:v>
                </c:pt>
                <c:pt idx="18">
                  <c:v>=======Visualization Preprocessing=======</c:v>
                </c:pt>
                <c:pt idx="19">
                  <c:v>&gt;Embed Movies in Taste Space (Daniel: Done)</c:v>
                </c:pt>
                <c:pt idx="20">
                  <c:v>&gt;Implement TSNE (Rocko, Jonathan, Daniel: Done)</c:v>
                </c:pt>
                <c:pt idx="21">
                  <c:v>&gt;Pre-cluster movies (Rocko, Jonathan, Daniel: Done)</c:v>
                </c:pt>
                <c:pt idx="22">
                  <c:v>==========Progress Report (All)==========</c:v>
                </c:pt>
                <c:pt idx="23">
                  <c:v>============Algorithm Polish============</c:v>
                </c:pt>
                <c:pt idx="24">
                  <c:v>&gt;GUI initial build (All)</c:v>
                </c:pt>
                <c:pt idx="25">
                  <c:v>&gt;Plot projected movies (All)</c:v>
                </c:pt>
                <c:pt idx="26">
                  <c:v>&gt;GUI Refinement (All)</c:v>
                </c:pt>
                <c:pt idx="27">
                  <c:v>==============Final Report==============</c:v>
                </c:pt>
                <c:pt idx="28">
                  <c:v>&gt;Final Shared Poster (Rocko)</c:v>
                </c:pt>
                <c:pt idx="29">
                  <c:v>&gt;Peer Grading (each of us, individually)</c:v>
                </c:pt>
                <c:pt idx="30">
                  <c:v>&gt;Video (each of us, individually)</c:v>
                </c:pt>
              </c:strCache>
            </c:strRef>
          </c:cat>
          <c:val>
            <c:numRef>
              <c:f>Sheet1!$F$2:$F$32</c:f>
              <c:numCache>
                <c:formatCode>0.00</c:formatCode>
                <c:ptCount val="31"/>
                <c:pt idx="0">
                  <c:v>43721</c:v>
                </c:pt>
                <c:pt idx="1">
                  <c:v>43721</c:v>
                </c:pt>
                <c:pt idx="2">
                  <c:v>43721</c:v>
                </c:pt>
                <c:pt idx="3">
                  <c:v>43721</c:v>
                </c:pt>
                <c:pt idx="4">
                  <c:v>43721</c:v>
                </c:pt>
                <c:pt idx="5">
                  <c:v>43721</c:v>
                </c:pt>
                <c:pt idx="6">
                  <c:v>43728</c:v>
                </c:pt>
                <c:pt idx="7">
                  <c:v>43728</c:v>
                </c:pt>
                <c:pt idx="8">
                  <c:v>43728</c:v>
                </c:pt>
                <c:pt idx="9">
                  <c:v>43728</c:v>
                </c:pt>
                <c:pt idx="10">
                  <c:v>43728</c:v>
                </c:pt>
                <c:pt idx="11">
                  <c:v>43728</c:v>
                </c:pt>
                <c:pt idx="12">
                  <c:v>43749</c:v>
                </c:pt>
                <c:pt idx="13">
                  <c:v>43749</c:v>
                </c:pt>
                <c:pt idx="14">
                  <c:v>43751</c:v>
                </c:pt>
                <c:pt idx="15">
                  <c:v>43749</c:v>
                </c:pt>
                <c:pt idx="16">
                  <c:v>43749</c:v>
                </c:pt>
                <c:pt idx="17">
                  <c:v>43749</c:v>
                </c:pt>
                <c:pt idx="18">
                  <c:v>43758</c:v>
                </c:pt>
                <c:pt idx="19">
                  <c:v>43758</c:v>
                </c:pt>
                <c:pt idx="20">
                  <c:v>43768</c:v>
                </c:pt>
                <c:pt idx="21">
                  <c:v>43768</c:v>
                </c:pt>
                <c:pt idx="22">
                  <c:v>43749</c:v>
                </c:pt>
                <c:pt idx="23">
                  <c:v>43777</c:v>
                </c:pt>
                <c:pt idx="24">
                  <c:v>43777</c:v>
                </c:pt>
                <c:pt idx="25">
                  <c:v>43777</c:v>
                </c:pt>
                <c:pt idx="26">
                  <c:v>43784</c:v>
                </c:pt>
                <c:pt idx="27">
                  <c:v>43784</c:v>
                </c:pt>
                <c:pt idx="28">
                  <c:v>43784</c:v>
                </c:pt>
                <c:pt idx="29">
                  <c:v>43784</c:v>
                </c:pt>
                <c:pt idx="30">
                  <c:v>43784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E944-9541-64EA9BE3F69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Form Team (All: Done)</c:v>
                </c:pt>
                <c:pt idx="1">
                  <c:v>Brainstorm Ideas (All: Done)</c:v>
                </c:pt>
                <c:pt idx="2">
                  <c:v>Create OMDB API Script (Jonathan: Done)</c:v>
                </c:pt>
                <c:pt idx="3">
                  <c:v>Download Movielens (All: Done)</c:v>
                </c:pt>
                <c:pt idx="4">
                  <c:v>Download OMDB (Yi: Done)</c:v>
                </c:pt>
                <c:pt idx="5">
                  <c:v>Experimental Coding (Daniel, Yi: Done)</c:v>
                </c:pt>
                <c:pt idx="6">
                  <c:v>Coallate MovieLens and OMBD Data (Jonathan)</c:v>
                </c:pt>
                <c:pt idx="7">
                  <c:v>========Project Proposal Due (All)========</c:v>
                </c:pt>
                <c:pt idx="8">
                  <c:v>&gt;LaTeX Compile &amp; Submission (Rocko: Done)</c:v>
                </c:pt>
                <c:pt idx="9">
                  <c:v>&gt;Paper (All, Done)</c:v>
                </c:pt>
                <c:pt idx="10">
                  <c:v>&gt;Slides (Rocko: Done)</c:v>
                </c:pt>
                <c:pt idx="11">
                  <c:v>&gt;Video (Daniel: Done)</c:v>
                </c:pt>
                <c:pt idx="12">
                  <c:v>=======Implement MovieExplorer========</c:v>
                </c:pt>
                <c:pt idx="13">
                  <c:v>&gt;Understand MovieExplorer Code/Algo (All: Done)</c:v>
                </c:pt>
                <c:pt idx="14">
                  <c:v>&gt;Implement Exploration Code (no UI) (Yi, Rocko)</c:v>
                </c:pt>
                <c:pt idx="15">
                  <c:v>======Collaborative Filtering Engine======</c:v>
                </c:pt>
                <c:pt idx="16">
                  <c:v>&gt;Implement Matrix Factor Algo (Jonathan: Done)</c:v>
                </c:pt>
                <c:pt idx="17">
                  <c:v>&gt;Implement Word2Vec Algo (Daniel, Yi: Done)</c:v>
                </c:pt>
                <c:pt idx="18">
                  <c:v>=======Visualization Preprocessing=======</c:v>
                </c:pt>
                <c:pt idx="19">
                  <c:v>&gt;Embed Movies in Taste Space (Daniel: Done)</c:v>
                </c:pt>
                <c:pt idx="20">
                  <c:v>&gt;Implement TSNE (Rocko, Jonathan, Daniel: Done)</c:v>
                </c:pt>
                <c:pt idx="21">
                  <c:v>&gt;Pre-cluster movies (Rocko, Jonathan, Daniel: Done)</c:v>
                </c:pt>
                <c:pt idx="22">
                  <c:v>==========Progress Report (All)==========</c:v>
                </c:pt>
                <c:pt idx="23">
                  <c:v>============Algorithm Polish============</c:v>
                </c:pt>
                <c:pt idx="24">
                  <c:v>&gt;GUI initial build (All)</c:v>
                </c:pt>
                <c:pt idx="25">
                  <c:v>&gt;Plot projected movies (All)</c:v>
                </c:pt>
                <c:pt idx="26">
                  <c:v>&gt;GUI Refinement (All)</c:v>
                </c:pt>
                <c:pt idx="27">
                  <c:v>==============Final Report==============</c:v>
                </c:pt>
                <c:pt idx="28">
                  <c:v>&gt;Final Shared Poster (Rocko)</c:v>
                </c:pt>
                <c:pt idx="29">
                  <c:v>&gt;Peer Grading (each of us, individually)</c:v>
                </c:pt>
                <c:pt idx="30">
                  <c:v>&gt;Video (each of us, individually)</c:v>
                </c:pt>
              </c:strCache>
            </c:strRef>
          </c:cat>
          <c:val>
            <c:numRef>
              <c:f>Sheet1!$G$2:$G$32</c:f>
              <c:numCache>
                <c:formatCode>0.00</c:formatCode>
                <c:ptCount val="31"/>
                <c:pt idx="0">
                  <c:v>7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12</c:v>
                </c:pt>
                <c:pt idx="13">
                  <c:v>2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14</c:v>
                </c:pt>
                <c:pt idx="19">
                  <c:v>10</c:v>
                </c:pt>
                <c:pt idx="20">
                  <c:v>4</c:v>
                </c:pt>
                <c:pt idx="21">
                  <c:v>4</c:v>
                </c:pt>
                <c:pt idx="22">
                  <c:v>28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  <c:pt idx="26">
                  <c:v>14</c:v>
                </c:pt>
                <c:pt idx="27">
                  <c:v>14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E944-9541-64EA9BE3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1694944"/>
        <c:axId val="951893472"/>
      </c:barChart>
      <c:catAx>
        <c:axId val="95169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93472"/>
        <c:crosses val="autoZero"/>
        <c:auto val="1"/>
        <c:lblAlgn val="ctr"/>
        <c:lblOffset val="100"/>
        <c:noMultiLvlLbl val="0"/>
      </c:catAx>
      <c:valAx>
        <c:axId val="951893472"/>
        <c:scaling>
          <c:orientation val="minMax"/>
          <c:max val="43791"/>
          <c:min val="4372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37</xdr:row>
      <xdr:rowOff>139699</xdr:rowOff>
    </xdr:from>
    <xdr:to>
      <xdr:col>15</xdr:col>
      <xdr:colOff>177800</xdr:colOff>
      <xdr:row>106</xdr:row>
      <xdr:rowOff>105833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A9B86E-464B-D04C-97C0-C5D349E6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1107E-D5BA-504C-91CF-07ED301EF954}" name="Table1" displayName="Table1" ref="A1:H32" totalsRowShown="0">
  <autoFilter ref="A1:H32" xr:uid="{590C449D-E7D8-7A48-B732-FB801970D5EB}"/>
  <sortState xmlns:xlrd2="http://schemas.microsoft.com/office/spreadsheetml/2017/richdata2" ref="A2:H32">
    <sortCondition ref="F3:F32"/>
    <sortCondition descending="1" ref="D3:D32"/>
    <sortCondition descending="1" ref="G3:G32"/>
    <sortCondition ref="A3:A32"/>
  </sortState>
  <tableColumns count="8">
    <tableColumn id="1" xr3:uid="{FE3A10B9-0894-E94D-BF9F-87958670CC26}" name="Task"/>
    <tableColumn id="2" xr3:uid="{FCD4639E-EB3A-D441-99C3-35F2C054F7D1}" name="Status"/>
    <tableColumn id="4" xr3:uid="{DC64AF6F-26E5-154F-9A61-43342781954F}" name="Start_Date_DateFormat"/>
    <tableColumn id="3" xr3:uid="{40AB447E-56A1-F64D-AC98-7D71D4A88DD4}" name="Due_Date"/>
    <tableColumn id="9" xr3:uid="{23CE89C9-511C-2D42-A74F-80A2C333F65B}" name="Start" dataDxfId="2">
      <calculatedColumnFormula>Table1[[#This Row],[Start_Date_DateFormat]]-MIN(Table1[Start_Date_DateFormat])</calculatedColumnFormula>
    </tableColumn>
    <tableColumn id="11" xr3:uid="{EBD51F91-B2DA-7A49-8BBC-8A9BBBA73285}" name="Start_Date" dataDxfId="1">
      <calculatedColumnFormula>Table1[[#This Row],[Start_Date_DateFormat]]</calculatedColumnFormula>
    </tableColumn>
    <tableColumn id="5" xr3:uid="{C7419516-D744-2E4A-BA5A-070C5740BF62}" name="Duration" dataDxfId="0">
      <calculatedColumnFormula>Table1[[#This Row],[Due_Date]]-Table1[[#This Row],[Start_Date_DateFormat]]</calculatedColumnFormula>
    </tableColumn>
    <tableColumn id="6" xr3:uid="{E2E87531-4227-A645-A153-6105C4D2ABD3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E16C-606B-984A-A884-7D08EC404BBB}">
  <dimension ref="A1:H35"/>
  <sheetViews>
    <sheetView tabSelected="1" zoomScale="133" workbookViewId="0">
      <selection activeCell="A24" sqref="A24"/>
    </sheetView>
  </sheetViews>
  <sheetFormatPr baseColWidth="10" defaultRowHeight="16" x14ac:dyDescent="0.2"/>
  <cols>
    <col min="1" max="1" width="44.6640625" bestFit="1" customWidth="1"/>
    <col min="2" max="2" width="15.1640625" bestFit="1" customWidth="1"/>
    <col min="4" max="4" width="33" customWidth="1"/>
    <col min="5" max="6" width="10.83203125" style="2"/>
  </cols>
  <sheetData>
    <row r="1" spans="1:8" x14ac:dyDescent="0.2">
      <c r="A1" t="s">
        <v>1</v>
      </c>
      <c r="B1" t="s">
        <v>2</v>
      </c>
      <c r="C1" t="s">
        <v>12</v>
      </c>
      <c r="D1" t="s">
        <v>3</v>
      </c>
      <c r="E1" s="2" t="s">
        <v>11</v>
      </c>
      <c r="F1" s="2" t="s">
        <v>4</v>
      </c>
      <c r="G1" t="s">
        <v>5</v>
      </c>
      <c r="H1" t="s">
        <v>7</v>
      </c>
    </row>
    <row r="2" spans="1:8" x14ac:dyDescent="0.2">
      <c r="A2" t="s">
        <v>15</v>
      </c>
      <c r="B2" t="s">
        <v>0</v>
      </c>
      <c r="C2" s="1">
        <v>43721</v>
      </c>
      <c r="D2" s="1">
        <v>43728</v>
      </c>
      <c r="E2" s="2">
        <f>Table1[[#This Row],[Start_Date_DateFormat]]-MIN(Table1[Start_Date_DateFormat])</f>
        <v>0</v>
      </c>
      <c r="F2" s="2">
        <f>Table1[[#This Row],[Start_Date_DateFormat]]</f>
        <v>43721</v>
      </c>
      <c r="G2" s="2">
        <f>Table1[[#This Row],[Due_Date]]-Table1[[#This Row],[Start_Date_DateFormat]]</f>
        <v>7</v>
      </c>
    </row>
    <row r="3" spans="1:8" x14ac:dyDescent="0.2">
      <c r="A3" t="s">
        <v>14</v>
      </c>
      <c r="B3" t="s">
        <v>0</v>
      </c>
      <c r="C3" s="1">
        <v>43721</v>
      </c>
      <c r="D3" s="1">
        <v>43743</v>
      </c>
      <c r="E3" s="2">
        <f>Table1[[#This Row],[Start_Date_DateFormat]]-MIN(Table1[Start_Date_DateFormat])</f>
        <v>0</v>
      </c>
      <c r="F3" s="2">
        <f>Table1[[#This Row],[Start_Date_DateFormat]]</f>
        <v>43721</v>
      </c>
      <c r="G3" s="2">
        <f>Table1[[#This Row],[Due_Date]]-Table1[[#This Row],[Start_Date_DateFormat]]</f>
        <v>22</v>
      </c>
    </row>
    <row r="4" spans="1:8" x14ac:dyDescent="0.2">
      <c r="A4" t="s">
        <v>28</v>
      </c>
      <c r="B4" t="s">
        <v>0</v>
      </c>
      <c r="C4" s="1">
        <v>43721</v>
      </c>
      <c r="D4" s="1">
        <v>43743</v>
      </c>
      <c r="E4" s="2">
        <f>Table1[[#This Row],[Start_Date_DateFormat]]-MIN(Table1[Start_Date_DateFormat])</f>
        <v>0</v>
      </c>
      <c r="F4" s="2">
        <f>Table1[[#This Row],[Start_Date_DateFormat]]</f>
        <v>43721</v>
      </c>
      <c r="G4" s="2">
        <f>Table1[[#This Row],[Due_Date]]-Table1[[#This Row],[Start_Date_DateFormat]]</f>
        <v>22</v>
      </c>
    </row>
    <row r="5" spans="1:8" x14ac:dyDescent="0.2">
      <c r="A5" t="s">
        <v>16</v>
      </c>
      <c r="B5" t="s">
        <v>0</v>
      </c>
      <c r="C5" s="1">
        <v>43721</v>
      </c>
      <c r="D5" s="1">
        <v>43743</v>
      </c>
      <c r="E5" s="2">
        <f>Table1[[#This Row],[Start_Date_DateFormat]]-MIN(Table1[Start_Date_DateFormat])</f>
        <v>0</v>
      </c>
      <c r="F5" s="2">
        <f>Table1[[#This Row],[Start_Date_DateFormat]]</f>
        <v>43721</v>
      </c>
      <c r="G5" s="2">
        <f>Table1[[#This Row],[Due_Date]]-Table1[[#This Row],[Start_Date_DateFormat]]</f>
        <v>22</v>
      </c>
    </row>
    <row r="6" spans="1:8" x14ac:dyDescent="0.2">
      <c r="A6" t="s">
        <v>17</v>
      </c>
      <c r="B6" t="s">
        <v>0</v>
      </c>
      <c r="C6" s="1">
        <v>43721</v>
      </c>
      <c r="D6" s="1">
        <v>43743</v>
      </c>
      <c r="E6" s="2">
        <f>Table1[[#This Row],[Start_Date_DateFormat]]-MIN(Table1[Start_Date_DateFormat])</f>
        <v>0</v>
      </c>
      <c r="F6" s="2">
        <f>Table1[[#This Row],[Start_Date_DateFormat]]</f>
        <v>43721</v>
      </c>
      <c r="G6" s="2">
        <f>Table1[[#This Row],[Due_Date]]-Table1[[#This Row],[Start_Date_DateFormat]]</f>
        <v>22</v>
      </c>
    </row>
    <row r="7" spans="1:8" x14ac:dyDescent="0.2">
      <c r="A7" t="s">
        <v>13</v>
      </c>
      <c r="B7" t="s">
        <v>0</v>
      </c>
      <c r="C7" s="1">
        <v>43721</v>
      </c>
      <c r="D7" s="1">
        <v>43743</v>
      </c>
      <c r="E7" s="2">
        <f>Table1[[#This Row],[Start_Date_DateFormat]]-MIN(Table1[Start_Date_DateFormat])</f>
        <v>0</v>
      </c>
      <c r="F7" s="2">
        <f>Table1[[#This Row],[Start_Date_DateFormat]]</f>
        <v>43721</v>
      </c>
      <c r="G7" s="2">
        <f>Table1[[#This Row],[Due_Date]]-Table1[[#This Row],[Start_Date_DateFormat]]</f>
        <v>22</v>
      </c>
    </row>
    <row r="8" spans="1:8" x14ac:dyDescent="0.2">
      <c r="A8" t="s">
        <v>25</v>
      </c>
      <c r="B8" t="s">
        <v>0</v>
      </c>
      <c r="C8" s="1">
        <v>43728</v>
      </c>
      <c r="D8" s="1">
        <v>43754</v>
      </c>
      <c r="E8" s="2">
        <f>Table1[[#This Row],[Start_Date_DateFormat]]-MIN(Table1[Start_Date_DateFormat])</f>
        <v>7</v>
      </c>
      <c r="F8" s="2">
        <f>Table1[[#This Row],[Start_Date_DateFormat]]</f>
        <v>43728</v>
      </c>
      <c r="G8" s="2">
        <f>Table1[[#This Row],[Due_Date]]-Table1[[#This Row],[Start_Date_DateFormat]]</f>
        <v>26</v>
      </c>
    </row>
    <row r="9" spans="1:8" x14ac:dyDescent="0.2">
      <c r="A9" s="3" t="s">
        <v>21</v>
      </c>
      <c r="B9" t="s">
        <v>0</v>
      </c>
      <c r="C9" s="1">
        <v>43728</v>
      </c>
      <c r="D9" s="1">
        <v>43749</v>
      </c>
      <c r="E9" s="2">
        <f>Table1[[#This Row],[Start_Date_DateFormat]]-MIN(Table1[Start_Date_DateFormat])</f>
        <v>7</v>
      </c>
      <c r="F9" s="2">
        <f>Table1[[#This Row],[Start_Date_DateFormat]]</f>
        <v>43728</v>
      </c>
      <c r="G9" s="2">
        <f>Table1[[#This Row],[Due_Date]]-Table1[[#This Row],[Start_Date_DateFormat]]</f>
        <v>21</v>
      </c>
    </row>
    <row r="10" spans="1:8" x14ac:dyDescent="0.2">
      <c r="A10" t="s">
        <v>65</v>
      </c>
      <c r="B10" t="s">
        <v>0</v>
      </c>
      <c r="C10" s="1">
        <v>43728</v>
      </c>
      <c r="D10" s="1">
        <v>43749</v>
      </c>
      <c r="E10" s="2">
        <f>Table1[[#This Row],[Start_Date_DateFormat]]-MIN(Table1[Start_Date_DateFormat])</f>
        <v>7</v>
      </c>
      <c r="F10" s="2">
        <f>Table1[[#This Row],[Start_Date_DateFormat]]</f>
        <v>43728</v>
      </c>
      <c r="G10" s="2">
        <f>Table1[[#This Row],[Due_Date]]-Table1[[#This Row],[Start_Date_DateFormat]]</f>
        <v>21</v>
      </c>
    </row>
    <row r="11" spans="1:8" x14ac:dyDescent="0.2">
      <c r="A11" t="s">
        <v>66</v>
      </c>
      <c r="B11" t="s">
        <v>0</v>
      </c>
      <c r="C11" s="1">
        <v>43728</v>
      </c>
      <c r="D11" s="1">
        <v>43749</v>
      </c>
      <c r="E11" s="2">
        <f>Table1[[#This Row],[Start_Date_DateFormat]]-MIN(Table1[Start_Date_DateFormat])</f>
        <v>7</v>
      </c>
      <c r="F11" s="2">
        <f>Table1[[#This Row],[Start_Date_DateFormat]]</f>
        <v>43728</v>
      </c>
      <c r="G11" s="2">
        <f>Table1[[#This Row],[Due_Date]]-Table1[[#This Row],[Start_Date_DateFormat]]</f>
        <v>21</v>
      </c>
    </row>
    <row r="12" spans="1:8" x14ac:dyDescent="0.2">
      <c r="A12" t="s">
        <v>67</v>
      </c>
      <c r="B12" t="s">
        <v>0</v>
      </c>
      <c r="C12" s="1">
        <v>43728</v>
      </c>
      <c r="D12" s="1">
        <v>43749</v>
      </c>
      <c r="E12" s="2">
        <f>Table1[[#This Row],[Start_Date_DateFormat]]-MIN(Table1[Start_Date_DateFormat])</f>
        <v>7</v>
      </c>
      <c r="F12" s="2">
        <f>Table1[[#This Row],[Start_Date_DateFormat]]</f>
        <v>43728</v>
      </c>
      <c r="G12" s="2">
        <f>Table1[[#This Row],[Due_Date]]-Table1[[#This Row],[Start_Date_DateFormat]]</f>
        <v>21</v>
      </c>
    </row>
    <row r="13" spans="1:8" x14ac:dyDescent="0.2">
      <c r="A13" t="s">
        <v>68</v>
      </c>
      <c r="B13" t="s">
        <v>0</v>
      </c>
      <c r="C13" s="1">
        <v>43728</v>
      </c>
      <c r="D13" s="1">
        <v>43749</v>
      </c>
      <c r="E13" s="2">
        <f>Table1[[#This Row],[Start_Date_DateFormat]]-MIN(Table1[Start_Date_DateFormat])</f>
        <v>7</v>
      </c>
      <c r="F13" s="2">
        <f>Table1[[#This Row],[Start_Date_DateFormat]]</f>
        <v>43728</v>
      </c>
      <c r="G13" s="2">
        <f>Table1[[#This Row],[Due_Date]]-Table1[[#This Row],[Start_Date_DateFormat]]</f>
        <v>21</v>
      </c>
    </row>
    <row r="14" spans="1:8" x14ac:dyDescent="0.2">
      <c r="A14" s="5" t="s">
        <v>33</v>
      </c>
      <c r="B14" s="4" t="s">
        <v>0</v>
      </c>
      <c r="C14" s="6">
        <v>43749</v>
      </c>
      <c r="D14" s="6">
        <v>43761</v>
      </c>
      <c r="E14" s="7">
        <f>Table1[[#This Row],[Start_Date_DateFormat]]-MIN(Table1[Start_Date_DateFormat])</f>
        <v>28</v>
      </c>
      <c r="F14" s="7">
        <f>Table1[[#This Row],[Start_Date_DateFormat]]</f>
        <v>43749</v>
      </c>
      <c r="G14" s="7">
        <f>Table1[[#This Row],[Due_Date]]-Table1[[#This Row],[Start_Date_DateFormat]]</f>
        <v>12</v>
      </c>
      <c r="H14" s="4"/>
    </row>
    <row r="15" spans="1:8" x14ac:dyDescent="0.2">
      <c r="A15" s="4" t="s">
        <v>64</v>
      </c>
      <c r="B15" s="4" t="s">
        <v>0</v>
      </c>
      <c r="C15" s="6">
        <v>43749</v>
      </c>
      <c r="D15" s="6">
        <v>43751</v>
      </c>
      <c r="E15" s="7">
        <f>Table1[[#This Row],[Start_Date_DateFormat]]-MIN(Table1[Start_Date_DateFormat])</f>
        <v>28</v>
      </c>
      <c r="F15" s="7">
        <f>Table1[[#This Row],[Start_Date_DateFormat]]</f>
        <v>43749</v>
      </c>
      <c r="G15" s="7">
        <f>Table1[[#This Row],[Due_Date]]-Table1[[#This Row],[Start_Date_DateFormat]]</f>
        <v>2</v>
      </c>
      <c r="H15" s="4"/>
    </row>
    <row r="16" spans="1:8" x14ac:dyDescent="0.2">
      <c r="A16" s="4" t="s">
        <v>32</v>
      </c>
      <c r="B16" s="4" t="s">
        <v>0</v>
      </c>
      <c r="C16" s="6">
        <v>43751</v>
      </c>
      <c r="D16" s="6">
        <v>43761</v>
      </c>
      <c r="E16" s="7">
        <f>Table1[[#This Row],[Start_Date_DateFormat]]-MIN(Table1[Start_Date_DateFormat])</f>
        <v>30</v>
      </c>
      <c r="F16" s="7">
        <f>Table1[[#This Row],[Start_Date_DateFormat]]</f>
        <v>43751</v>
      </c>
      <c r="G16" s="7">
        <f>Table1[[#This Row],[Due_Date]]-Table1[[#This Row],[Start_Date_DateFormat]]</f>
        <v>10</v>
      </c>
      <c r="H16" s="4" t="s">
        <v>8</v>
      </c>
    </row>
    <row r="17" spans="1:8" x14ac:dyDescent="0.2">
      <c r="A17" s="3" t="s">
        <v>29</v>
      </c>
      <c r="B17" t="s">
        <v>0</v>
      </c>
      <c r="C17" s="1">
        <v>43749</v>
      </c>
      <c r="D17" s="1">
        <v>43758</v>
      </c>
      <c r="E17" s="2">
        <f>Table1[[#This Row],[Start_Date_DateFormat]]-MIN(Table1[Start_Date_DateFormat])</f>
        <v>28</v>
      </c>
      <c r="F17" s="2">
        <f>Table1[[#This Row],[Start_Date_DateFormat]]</f>
        <v>43749</v>
      </c>
      <c r="G17" s="2">
        <f>Table1[[#This Row],[Due_Date]]-Table1[[#This Row],[Start_Date_DateFormat]]</f>
        <v>9</v>
      </c>
    </row>
    <row r="18" spans="1:8" s="4" customFormat="1" x14ac:dyDescent="0.2">
      <c r="A18" t="s">
        <v>69</v>
      </c>
      <c r="B18" t="s">
        <v>0</v>
      </c>
      <c r="C18" s="1">
        <v>43749</v>
      </c>
      <c r="D18" s="1">
        <v>43758</v>
      </c>
      <c r="E18" s="2">
        <f>Table1[[#This Row],[Start_Date_DateFormat]]-MIN(Table1[Start_Date_DateFormat])</f>
        <v>28</v>
      </c>
      <c r="F18" s="2">
        <f>Table1[[#This Row],[Start_Date_DateFormat]]</f>
        <v>43749</v>
      </c>
      <c r="G18" s="2">
        <f>Table1[[#This Row],[Due_Date]]-Table1[[#This Row],[Start_Date_DateFormat]]</f>
        <v>9</v>
      </c>
      <c r="H18" t="s">
        <v>8</v>
      </c>
    </row>
    <row r="19" spans="1:8" s="4" customFormat="1" x14ac:dyDescent="0.2">
      <c r="A19" t="s">
        <v>70</v>
      </c>
      <c r="B19" t="s">
        <v>0</v>
      </c>
      <c r="C19" s="1">
        <v>43749</v>
      </c>
      <c r="D19" s="1">
        <v>43758</v>
      </c>
      <c r="E19" s="2">
        <f>Table1[[#This Row],[Start_Date_DateFormat]]-MIN(Table1[Start_Date_DateFormat])</f>
        <v>28</v>
      </c>
      <c r="F19" s="2">
        <f>Table1[[#This Row],[Start_Date_DateFormat]]</f>
        <v>43749</v>
      </c>
      <c r="G19" s="2">
        <f>Table1[[#This Row],[Due_Date]]-Table1[[#This Row],[Start_Date_DateFormat]]</f>
        <v>9</v>
      </c>
      <c r="H19" t="s">
        <v>8</v>
      </c>
    </row>
    <row r="20" spans="1:8" s="4" customFormat="1" x14ac:dyDescent="0.2">
      <c r="A20" s="3" t="s">
        <v>30</v>
      </c>
      <c r="B20" t="s">
        <v>63</v>
      </c>
      <c r="C20" s="1">
        <v>43758</v>
      </c>
      <c r="D20" s="1">
        <v>43772</v>
      </c>
      <c r="E20" s="2">
        <f>Table1[[#This Row],[Start_Date_DateFormat]]-MIN(Table1[Start_Date_DateFormat])</f>
        <v>37</v>
      </c>
      <c r="F20" s="2">
        <f>Table1[[#This Row],[Start_Date_DateFormat]]</f>
        <v>43758</v>
      </c>
      <c r="G20" s="2">
        <f>Table1[[#This Row],[Due_Date]]-Table1[[#This Row],[Start_Date_DateFormat]]</f>
        <v>14</v>
      </c>
      <c r="H20"/>
    </row>
    <row r="21" spans="1:8" s="4" customFormat="1" x14ac:dyDescent="0.2">
      <c r="A21" t="s">
        <v>71</v>
      </c>
      <c r="B21" t="s">
        <v>0</v>
      </c>
      <c r="C21" s="1">
        <v>43758</v>
      </c>
      <c r="D21" s="1">
        <v>43768</v>
      </c>
      <c r="E21" s="2">
        <f>Table1[[#This Row],[Start_Date_DateFormat]]-MIN(Table1[Start_Date_DateFormat])</f>
        <v>37</v>
      </c>
      <c r="F21" s="2">
        <f>Table1[[#This Row],[Start_Date_DateFormat]]</f>
        <v>43758</v>
      </c>
      <c r="G21" s="2">
        <f>Table1[[#This Row],[Due_Date]]-Table1[[#This Row],[Start_Date_DateFormat]]</f>
        <v>10</v>
      </c>
      <c r="H21"/>
    </row>
    <row r="22" spans="1:8" s="4" customFormat="1" x14ac:dyDescent="0.2">
      <c r="A22" t="s">
        <v>72</v>
      </c>
      <c r="B22" t="s">
        <v>0</v>
      </c>
      <c r="C22" s="1">
        <v>43768</v>
      </c>
      <c r="D22" s="1">
        <v>43772</v>
      </c>
      <c r="E22" s="2">
        <f>Table1[[#This Row],[Start_Date_DateFormat]]-MIN(Table1[Start_Date_DateFormat])</f>
        <v>47</v>
      </c>
      <c r="F22" s="2">
        <f>Table1[[#This Row],[Start_Date_DateFormat]]</f>
        <v>43768</v>
      </c>
      <c r="G22" s="2">
        <f>Table1[[#This Row],[Due_Date]]-Table1[[#This Row],[Start_Date_DateFormat]]</f>
        <v>4</v>
      </c>
      <c r="H22" t="s">
        <v>8</v>
      </c>
    </row>
    <row r="23" spans="1:8" s="4" customFormat="1" x14ac:dyDescent="0.2">
      <c r="A23" t="s">
        <v>73</v>
      </c>
      <c r="B23" t="s">
        <v>63</v>
      </c>
      <c r="C23" s="1">
        <v>43768</v>
      </c>
      <c r="D23" s="1">
        <v>43772</v>
      </c>
      <c r="E23" s="2">
        <f>Table1[[#This Row],[Start_Date_DateFormat]]-MIN(Table1[Start_Date_DateFormat])</f>
        <v>47</v>
      </c>
      <c r="F23" s="2">
        <f>Table1[[#This Row],[Start_Date_DateFormat]]</f>
        <v>43768</v>
      </c>
      <c r="G23" s="2">
        <f>Table1[[#This Row],[Due_Date]]-Table1[[#This Row],[Start_Date_DateFormat]]</f>
        <v>4</v>
      </c>
      <c r="H23"/>
    </row>
    <row r="24" spans="1:8" s="4" customFormat="1" x14ac:dyDescent="0.2">
      <c r="A24" s="3" t="s">
        <v>22</v>
      </c>
      <c r="B24" t="s">
        <v>63</v>
      </c>
      <c r="C24" s="1">
        <v>43749</v>
      </c>
      <c r="D24" s="1">
        <v>43777</v>
      </c>
      <c r="E24" s="2">
        <f>Table1[[#This Row],[Start_Date_DateFormat]]-MIN(Table1[Start_Date_DateFormat])</f>
        <v>28</v>
      </c>
      <c r="F24" s="2">
        <f>Table1[[#This Row],[Start_Date_DateFormat]]</f>
        <v>43749</v>
      </c>
      <c r="G24" s="2">
        <f>Table1[[#This Row],[Due_Date]]-Table1[[#This Row],[Start_Date_DateFormat]]</f>
        <v>28</v>
      </c>
      <c r="H24" t="s">
        <v>10</v>
      </c>
    </row>
    <row r="25" spans="1:8" x14ac:dyDescent="0.2">
      <c r="A25" s="3" t="s">
        <v>23</v>
      </c>
      <c r="C25" s="1">
        <v>43777</v>
      </c>
      <c r="D25" s="1">
        <v>43791</v>
      </c>
      <c r="E25" s="2">
        <f>Table1[[#This Row],[Start_Date_DateFormat]]-MIN(Table1[Start_Date_DateFormat])</f>
        <v>56</v>
      </c>
      <c r="F25" s="2">
        <f>Table1[[#This Row],[Start_Date_DateFormat]]</f>
        <v>43777</v>
      </c>
      <c r="G25" s="2">
        <f>Table1[[#This Row],[Due_Date]]-Table1[[#This Row],[Start_Date_DateFormat]]</f>
        <v>14</v>
      </c>
      <c r="H25" t="s">
        <v>10</v>
      </c>
    </row>
    <row r="26" spans="1:8" x14ac:dyDescent="0.2">
      <c r="A26" t="s">
        <v>34</v>
      </c>
      <c r="B26" t="s">
        <v>63</v>
      </c>
      <c r="C26" s="1">
        <v>43777</v>
      </c>
      <c r="D26" s="1">
        <v>43791</v>
      </c>
      <c r="E26" s="2">
        <f>Table1[[#This Row],[Start_Date_DateFormat]]-MIN(Table1[Start_Date_DateFormat])</f>
        <v>56</v>
      </c>
      <c r="F26" s="2">
        <f>Table1[[#This Row],[Start_Date_DateFormat]]</f>
        <v>43777</v>
      </c>
      <c r="G26" s="2">
        <f>Table1[[#This Row],[Due_Date]]-Table1[[#This Row],[Start_Date_DateFormat]]</f>
        <v>14</v>
      </c>
    </row>
    <row r="27" spans="1:8" x14ac:dyDescent="0.2">
      <c r="A27" t="s">
        <v>31</v>
      </c>
      <c r="B27" t="s">
        <v>63</v>
      </c>
      <c r="C27" s="1">
        <v>43777</v>
      </c>
      <c r="D27" s="1">
        <v>43784</v>
      </c>
      <c r="E27" s="2">
        <f>Table1[[#This Row],[Start_Date_DateFormat]]-MIN(Table1[Start_Date_DateFormat])</f>
        <v>56</v>
      </c>
      <c r="F27" s="2">
        <f>Table1[[#This Row],[Start_Date_DateFormat]]</f>
        <v>43777</v>
      </c>
      <c r="G27" s="2">
        <f>Table1[[#This Row],[Due_Date]]-Table1[[#This Row],[Start_Date_DateFormat]]</f>
        <v>7</v>
      </c>
    </row>
    <row r="28" spans="1:8" x14ac:dyDescent="0.2">
      <c r="A28" t="s">
        <v>35</v>
      </c>
      <c r="B28" t="s">
        <v>63</v>
      </c>
      <c r="C28" s="1">
        <v>43784</v>
      </c>
      <c r="D28" s="1">
        <v>43798</v>
      </c>
      <c r="E28" s="2">
        <f>Table1[[#This Row],[Start_Date_DateFormat]]-MIN(Table1[Start_Date_DateFormat])</f>
        <v>63</v>
      </c>
      <c r="F28" s="2">
        <f>Table1[[#This Row],[Start_Date_DateFormat]]</f>
        <v>43784</v>
      </c>
      <c r="G28" s="2">
        <f>Table1[[#This Row],[Due_Date]]-Table1[[#This Row],[Start_Date_DateFormat]]</f>
        <v>14</v>
      </c>
    </row>
    <row r="29" spans="1:8" x14ac:dyDescent="0.2">
      <c r="A29" s="3" t="s">
        <v>24</v>
      </c>
      <c r="C29" s="1">
        <v>43784</v>
      </c>
      <c r="D29" s="1">
        <v>43798</v>
      </c>
      <c r="E29" s="2">
        <f>Table1[[#This Row],[Start_Date_DateFormat]]-MIN(Table1[Start_Date_DateFormat])</f>
        <v>63</v>
      </c>
      <c r="F29" s="2">
        <f>Table1[[#This Row],[Start_Date_DateFormat]]</f>
        <v>43784</v>
      </c>
      <c r="G29" s="2">
        <f>Table1[[#This Row],[Due_Date]]-Table1[[#This Row],[Start_Date_DateFormat]]</f>
        <v>14</v>
      </c>
      <c r="H29" t="s">
        <v>10</v>
      </c>
    </row>
    <row r="30" spans="1:8" x14ac:dyDescent="0.2">
      <c r="A30" t="s">
        <v>19</v>
      </c>
      <c r="C30" s="1">
        <v>43784</v>
      </c>
      <c r="D30" s="1">
        <v>43791</v>
      </c>
      <c r="E30" s="2">
        <f>Table1[[#This Row],[Start_Date_DateFormat]]-MIN(Table1[Start_Date_DateFormat])</f>
        <v>63</v>
      </c>
      <c r="F30" s="2">
        <f>Table1[[#This Row],[Start_Date_DateFormat]]</f>
        <v>43784</v>
      </c>
      <c r="G30" s="2">
        <f>Table1[[#This Row],[Due_Date]]-Table1[[#This Row],[Start_Date_DateFormat]]</f>
        <v>7</v>
      </c>
      <c r="H30" t="s">
        <v>10</v>
      </c>
    </row>
    <row r="31" spans="1:8" x14ac:dyDescent="0.2">
      <c r="A31" t="s">
        <v>20</v>
      </c>
      <c r="C31" s="1">
        <v>43784</v>
      </c>
      <c r="D31" s="1">
        <v>43791</v>
      </c>
      <c r="E31" s="2">
        <f>Table1[[#This Row],[Start_Date_DateFormat]]-MIN(Table1[Start_Date_DateFormat])</f>
        <v>63</v>
      </c>
      <c r="F31" s="2">
        <f>Table1[[#This Row],[Start_Date_DateFormat]]</f>
        <v>43784</v>
      </c>
      <c r="G31" s="2">
        <f>Table1[[#This Row],[Due_Date]]-Table1[[#This Row],[Start_Date_DateFormat]]</f>
        <v>7</v>
      </c>
      <c r="H31" t="s">
        <v>10</v>
      </c>
    </row>
    <row r="32" spans="1:8" x14ac:dyDescent="0.2">
      <c r="A32" t="s">
        <v>18</v>
      </c>
      <c r="C32" s="1">
        <v>43784</v>
      </c>
      <c r="D32" s="1">
        <v>43791</v>
      </c>
      <c r="E32" s="2">
        <f>Table1[[#This Row],[Start_Date_DateFormat]]-MIN(Table1[Start_Date_DateFormat])</f>
        <v>63</v>
      </c>
      <c r="F32" s="2">
        <f>Table1[[#This Row],[Start_Date_DateFormat]]</f>
        <v>43784</v>
      </c>
      <c r="G32" s="2">
        <f>Table1[[#This Row],[Due_Date]]-Table1[[#This Row],[Start_Date_DateFormat]]</f>
        <v>7</v>
      </c>
      <c r="H32" t="s">
        <v>10</v>
      </c>
    </row>
    <row r="33" spans="1:4" x14ac:dyDescent="0.2">
      <c r="B33" s="8"/>
    </row>
    <row r="34" spans="1:4" x14ac:dyDescent="0.2">
      <c r="B34" s="9">
        <f ca="1">TODAY()+5/24-18/24</f>
        <v>43763.458333333336</v>
      </c>
      <c r="C34" s="3"/>
      <c r="D34" s="8">
        <f ca="1">NOW()+13.5/24</f>
        <v>43765.110000347224</v>
      </c>
    </row>
    <row r="35" spans="1:4" x14ac:dyDescent="0.2">
      <c r="A35" t="b">
        <f>"'"&gt;"&gt;"</f>
        <v>0</v>
      </c>
      <c r="B35" s="9">
        <f ca="1">NOW()+13.75/24</f>
        <v>43765.120417013888</v>
      </c>
      <c r="C35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758F-7DFD-1C4B-AA11-E6F3F5750601}">
  <dimension ref="A1:C21"/>
  <sheetViews>
    <sheetView workbookViewId="0">
      <selection activeCell="A3" sqref="A3"/>
    </sheetView>
  </sheetViews>
  <sheetFormatPr baseColWidth="10" defaultRowHeight="16" x14ac:dyDescent="0.2"/>
  <cols>
    <col min="1" max="1" width="32.1640625" bestFit="1" customWidth="1"/>
    <col min="2" max="2" width="14.33203125" bestFit="1" customWidth="1"/>
    <col min="3" max="3" width="7" bestFit="1" customWidth="1"/>
  </cols>
  <sheetData>
    <row r="1" spans="1:3" x14ac:dyDescent="0.2">
      <c r="A1" t="s">
        <v>36</v>
      </c>
      <c r="B1" t="s">
        <v>37</v>
      </c>
      <c r="C1" t="s">
        <v>38</v>
      </c>
    </row>
    <row r="2" spans="1:3" x14ac:dyDescent="0.2">
      <c r="A2" t="s">
        <v>39</v>
      </c>
      <c r="B2" t="s">
        <v>40</v>
      </c>
      <c r="C2" s="1">
        <v>43751</v>
      </c>
    </row>
    <row r="3" spans="1:3" x14ac:dyDescent="0.2">
      <c r="A3" t="s">
        <v>41</v>
      </c>
      <c r="B3" t="s">
        <v>42</v>
      </c>
      <c r="C3" s="1">
        <v>43754</v>
      </c>
    </row>
    <row r="4" spans="1:3" x14ac:dyDescent="0.2">
      <c r="A4" t="s">
        <v>43</v>
      </c>
    </row>
    <row r="5" spans="1:3" x14ac:dyDescent="0.2">
      <c r="A5" s="11" t="s">
        <v>44</v>
      </c>
      <c r="B5" t="s">
        <v>42</v>
      </c>
      <c r="C5" s="1">
        <v>43758</v>
      </c>
    </row>
    <row r="6" spans="1:3" x14ac:dyDescent="0.2">
      <c r="A6" s="11" t="s">
        <v>45</v>
      </c>
      <c r="B6" t="s">
        <v>46</v>
      </c>
      <c r="C6" s="1">
        <v>43758</v>
      </c>
    </row>
    <row r="7" spans="1:3" x14ac:dyDescent="0.2">
      <c r="A7" t="s">
        <v>47</v>
      </c>
    </row>
    <row r="8" spans="1:3" x14ac:dyDescent="0.2">
      <c r="A8" s="11" t="s">
        <v>48</v>
      </c>
      <c r="B8" t="s">
        <v>49</v>
      </c>
      <c r="C8" s="1">
        <v>43751</v>
      </c>
    </row>
    <row r="9" spans="1:3" x14ac:dyDescent="0.2">
      <c r="A9" s="11" t="s">
        <v>50</v>
      </c>
      <c r="B9" t="s">
        <v>51</v>
      </c>
      <c r="C9" s="1">
        <v>43761</v>
      </c>
    </row>
    <row r="10" spans="1:3" x14ac:dyDescent="0.2">
      <c r="A10" s="12" t="s">
        <v>52</v>
      </c>
    </row>
    <row r="11" spans="1:3" x14ac:dyDescent="0.2">
      <c r="A11" s="11" t="s">
        <v>53</v>
      </c>
      <c r="B11" t="s">
        <v>54</v>
      </c>
      <c r="C11" s="1">
        <v>43768</v>
      </c>
    </row>
    <row r="12" spans="1:3" x14ac:dyDescent="0.2">
      <c r="A12" s="11" t="s">
        <v>55</v>
      </c>
      <c r="B12" t="s">
        <v>56</v>
      </c>
      <c r="C12" s="1">
        <v>43772</v>
      </c>
    </row>
    <row r="13" spans="1:3" x14ac:dyDescent="0.2">
      <c r="A13" s="11" t="s">
        <v>26</v>
      </c>
      <c r="B13" t="s">
        <v>56</v>
      </c>
      <c r="C13" s="1">
        <v>43772</v>
      </c>
    </row>
    <row r="14" spans="1:3" x14ac:dyDescent="0.2">
      <c r="A14" s="12" t="s">
        <v>6</v>
      </c>
    </row>
    <row r="15" spans="1:3" x14ac:dyDescent="0.2">
      <c r="A15" s="11" t="s">
        <v>57</v>
      </c>
      <c r="B15" s="11" t="s">
        <v>58</v>
      </c>
      <c r="C15" s="1">
        <v>43777</v>
      </c>
    </row>
    <row r="16" spans="1:3" x14ac:dyDescent="0.2">
      <c r="A16" s="12" t="s">
        <v>59</v>
      </c>
    </row>
    <row r="17" spans="1:3" x14ac:dyDescent="0.2">
      <c r="A17" s="11" t="s">
        <v>60</v>
      </c>
      <c r="B17" s="11" t="s">
        <v>58</v>
      </c>
      <c r="C17" s="1">
        <v>43784</v>
      </c>
    </row>
    <row r="18" spans="1:3" x14ac:dyDescent="0.2">
      <c r="A18" s="11" t="s">
        <v>61</v>
      </c>
      <c r="B18" s="11" t="s">
        <v>58</v>
      </c>
      <c r="C18" s="1">
        <v>43791</v>
      </c>
    </row>
    <row r="19" spans="1:3" x14ac:dyDescent="0.2">
      <c r="A19" s="11" t="s">
        <v>27</v>
      </c>
      <c r="B19" s="11" t="s">
        <v>58</v>
      </c>
      <c r="C19" s="1">
        <v>43798</v>
      </c>
    </row>
    <row r="20" spans="1:3" x14ac:dyDescent="0.2">
      <c r="A20" s="12" t="s">
        <v>9</v>
      </c>
    </row>
    <row r="21" spans="1:3" x14ac:dyDescent="0.2">
      <c r="A21" s="11" t="s">
        <v>62</v>
      </c>
      <c r="B21" s="11" t="s">
        <v>58</v>
      </c>
      <c r="C21" s="1">
        <v>43798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Jon's Recommendations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2019-10-05T17:13:01Z</dcterms:created>
  <dcterms:modified xsi:type="dcterms:W3CDTF">2019-10-26T20:09:51Z</dcterms:modified>
</cp:coreProperties>
</file>