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C:\Users\IT\Downloads\"/>
    </mc:Choice>
  </mc:AlternateContent>
  <xr:revisionPtr revIDLastSave="0" documentId="8_{B97E0AB1-3D07-4C8D-9A1C-C2731D89DB77}" xr6:coauthVersionLast="47" xr6:coauthVersionMax="47" xr10:uidLastSave="{00000000-0000-0000-0000-000000000000}"/>
  <bookViews>
    <workbookView xWindow="-120" yWindow="-120" windowWidth="20730" windowHeight="11160" firstSheet="2"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 name="layout" sheetId="2" r:id="rId10"/>
  </sheets>
  <definedNames>
    <definedName name="_xlchart.v1.0" hidden="1">'WaterFall Chart'!$D$4:$D$7</definedName>
    <definedName name="_xlchart.v1.1" hidden="1">'WaterFall Chart'!$E$3</definedName>
    <definedName name="_xlchart.v1.10" hidden="1">'WaterFall Chart'!$E$3</definedName>
    <definedName name="_xlchart.v1.11" hidden="1">'WaterFall Chart'!$E$4:$E$7</definedName>
    <definedName name="_xlchart.v1.12" hidden="1">'Map Chart'!$D$4:$D$52</definedName>
    <definedName name="_xlchart.v1.13" hidden="1">'Map Chart'!$E$3</definedName>
    <definedName name="_xlchart.v1.14" hidden="1">'Map Chart'!$E$4:$E$52</definedName>
    <definedName name="_xlchart.v1.2" hidden="1">'WaterFall Chart'!$E$4:$E$7</definedName>
    <definedName name="_xlchart.v1.3" hidden="1">'Map Chart'!$D$4:$D$52</definedName>
    <definedName name="_xlchart.v1.4" hidden="1">'Map Chart'!$E$3</definedName>
    <definedName name="_xlchart.v1.5" hidden="1">'Map Chart'!$E$4:$E$52</definedName>
    <definedName name="_xlchart.v1.6" hidden="1">'Map Chart'!$D$4:$D$52</definedName>
    <definedName name="_xlchart.v1.7" hidden="1">'Map Chart'!$E$3</definedName>
    <definedName name="_xlchart.v1.8" hidden="1">'Map Chart'!$E$4:$E$52</definedName>
    <definedName name="_xlchart.v1.9" hidden="1">'WaterFall Chart'!$D$4:$D$7</definedName>
    <definedName name="_xlcn.WorksheetConnection_Sheet4D3E52" hidden="1">'Map Chart'!$D$3:$E$52</definedName>
    <definedName name="Slicer_Region">#N/A</definedName>
    <definedName name="Slicer_Segment">#N/A</definedName>
    <definedName name="Slicer_Year">#N/A</definedName>
  </definedNames>
  <calcPr calcId="181029"/>
  <pivotCaches>
    <pivotCache cacheId="3"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4!$D$3:$E$52"/>
        </x15:modelTables>
      </x15:dataModel>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N17" i="8"/>
  <c r="B17" i="8"/>
  <c r="E17" i="6"/>
  <c r="E33" i="6"/>
  <c r="E49" i="6"/>
  <c r="E14" i="6"/>
  <c r="E30" i="6"/>
  <c r="E46" i="6"/>
  <c r="E7" i="6"/>
  <c r="E23" i="6"/>
  <c r="E39" i="6"/>
  <c r="E8" i="6"/>
  <c r="E32" i="6"/>
  <c r="E48" i="6"/>
  <c r="E29" i="6"/>
  <c r="E26" i="6"/>
  <c r="E52" i="6"/>
  <c r="E35" i="6"/>
  <c r="E44" i="6"/>
  <c r="K17" i="8"/>
  <c r="E5" i="6"/>
  <c r="E21" i="6"/>
  <c r="E37" i="6"/>
  <c r="E12" i="6"/>
  <c r="E18" i="6"/>
  <c r="E34" i="6"/>
  <c r="E50" i="6"/>
  <c r="E11" i="6"/>
  <c r="E27" i="6"/>
  <c r="E43" i="6"/>
  <c r="E20" i="6"/>
  <c r="E36" i="6"/>
  <c r="E4" i="6"/>
  <c r="E13" i="6"/>
  <c r="E45" i="6"/>
  <c r="E42" i="6"/>
  <c r="E19" i="6"/>
  <c r="E28" i="6"/>
  <c r="H17" i="8"/>
  <c r="E9" i="6"/>
  <c r="E25" i="6"/>
  <c r="E41" i="6"/>
  <c r="E6" i="6"/>
  <c r="E22" i="6"/>
  <c r="E38" i="6"/>
  <c r="E16" i="6"/>
  <c r="E15" i="6"/>
  <c r="E31" i="6"/>
  <c r="E47" i="6"/>
  <c r="E24" i="6"/>
  <c r="E40" i="6"/>
  <c r="E17" i="8"/>
  <c r="E10" i="6"/>
  <c r="E51" i="6"/>
  <c r="E6" i="4"/>
  <c r="E4" i="4"/>
  <c r="E7" i="4"/>
  <c r="E5" i="4"/>
  <c r="L8" i="9"/>
  <c r="K8" i="9"/>
  <c r="J8" i="9"/>
  <c r="I8" i="9"/>
  <c r="H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C780F9-47A6-438C-ABE3-94B14FB605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5018417-094C-49AB-8F17-46FEC6E63981}" name="WorksheetConnection_Sheet4!$D$3:$E$52" type="102" refreshedVersion="8" minRefreshableVersion="5">
    <extLst>
      <ext xmlns:x15="http://schemas.microsoft.com/office/spreadsheetml/2010/11/main" uri="{DE250136-89BD-433C-8126-D09CA5730AF9}">
        <x15:connection id="Range">
          <x15:rangePr sourceName="_xlcn.WorksheetConnection_Sheet4D3E52"/>
        </x15:connection>
      </ext>
    </extLst>
  </connection>
</connections>
</file>

<file path=xl/sharedStrings.xml><?xml version="1.0" encoding="utf-8"?>
<sst xmlns="http://schemas.openxmlformats.org/spreadsheetml/2006/main" count="130097" uniqueCount="10957">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</sst>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Green]\▲0.00%;[Red]\ \▼0.00%"/>
    <numFmt numFmtId="165" formatCode="&quot;$&quot;\ 0.00,&quot;k&quot;"/>
    <numFmt numFmtId="166" formatCode="&quot;$&quot;\ 0.00,\ &quot;K&quot;"/>
    <numFmt numFmtId="167" formatCode="&quot;#&quot;\ 0"/>
    <numFmt numFmtId="168" formatCode="[Green]\▲0.00%;[Red]\▼0.0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3">
    <fill>
      <patternFill patternType="none"/>
    </fill>
    <fill>
      <patternFill patternType="gray125"/>
    </fill>
    <fill>
      <patternFill patternType="solid">
        <fgColor theme="1" tint="0.34998626667073579"/>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2">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0" fontId="1" fillId="0" borderId="0" xfId="0" applyFont="1"/>
    <xf numFmtId="166"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44" fontId="0" fillId="0" borderId="0" xfId="1" applyFont="1"/>
    <xf numFmtId="167" fontId="0" fillId="0" borderId="0" xfId="0" applyNumberFormat="1"/>
    <xf numFmtId="10" fontId="0" fillId="0" borderId="0" xfId="2" applyNumberFormat="1" applyFont="1"/>
    <xf numFmtId="0" fontId="0" fillId="0" borderId="11" xfId="0" applyBorder="1"/>
    <xf numFmtId="0" fontId="0" fillId="0" borderId="3" xfId="0" applyBorder="1" applyAlignment="1">
      <alignment horizontal="left"/>
    </xf>
    <xf numFmtId="168" fontId="0" fillId="0" borderId="0" xfId="0" applyNumberFormat="1"/>
    <xf numFmtId="0" fontId="0" fillId="2" borderId="0" xfId="0" applyFill="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7"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3">
    <cellStyle name="Currency" xfId="1" builtinId="4"/>
    <cellStyle name="Normal" xfId="0" builtinId="0"/>
    <cellStyle name="Percent" xfId="2" builtinId="5"/>
  </cellStyles>
  <dxfs count="25">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
      <numFmt numFmtId="165"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AB" pivot="0" table="0" count="10" xr9:uid="{E680F750-A8A9-4AAA-B8BE-6F6B777E4499}">
      <tableStyleElement type="wholeTable" dxfId="20"/>
      <tableStyleElement type="headerRow" dxfId="19"/>
    </tableStyle>
    <tableStyle name="Data-style" pivot="0" count="3" xr9:uid="{00000000-0011-0000-FFFF-FFFF00000000}">
      <tableStyleElement type="headerRow" dxfId="24"/>
      <tableStyleElement type="firstRowStripe" dxfId="23"/>
      <tableStyleElement type="secondRowStripe" dxfId="22"/>
    </tableStyle>
  </tableStyle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extLst>
            <c:ext xmlns:c16="http://schemas.microsoft.com/office/drawing/2014/chart" uri="{C3380CC4-5D6E-409C-BE32-E72D297353CC}">
              <c16:uniqueId val="{00000001-FF1C-4328-B874-79A75C98CB3A}"/>
            </c:ext>
          </c:extLst>
        </c:ser>
        <c:dLbls>
          <c:showLegendKey val="0"/>
          <c:showVal val="0"/>
          <c:showCatName val="0"/>
          <c:showSerName val="0"/>
          <c:showPercent val="0"/>
          <c:showBubbleSize val="0"/>
        </c:dLbls>
        <c:axId val="418866680"/>
        <c:axId val="41887028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extLst>
            <c:ext xmlns:c16="http://schemas.microsoft.com/office/drawing/2014/chart" uri="{C3380CC4-5D6E-409C-BE32-E72D297353CC}">
              <c16:uniqueId val="{00000000-FF1C-4328-B874-79A75C98CB3A}"/>
            </c:ext>
          </c:extLst>
        </c:ser>
        <c:dLbls>
          <c:showLegendKey val="0"/>
          <c:showVal val="0"/>
          <c:showCatName val="0"/>
          <c:showSerName val="0"/>
          <c:showPercent val="0"/>
          <c:showBubbleSize val="0"/>
        </c:dLbls>
        <c:gapWidth val="219"/>
        <c:overlap val="-27"/>
        <c:axId val="427564392"/>
        <c:axId val="427565112"/>
      </c:barChart>
      <c:catAx>
        <c:axId val="427564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565112"/>
        <c:crosses val="autoZero"/>
        <c:auto val="1"/>
        <c:lblAlgn val="ctr"/>
        <c:lblOffset val="100"/>
        <c:noMultiLvlLbl val="0"/>
      </c:catAx>
      <c:valAx>
        <c:axId val="427565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564392"/>
        <c:crosses val="autoZero"/>
        <c:crossBetween val="between"/>
      </c:valAx>
      <c:valAx>
        <c:axId val="418870280"/>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866680"/>
        <c:crosses val="max"/>
        <c:crossBetween val="between"/>
      </c:valAx>
      <c:catAx>
        <c:axId val="418866680"/>
        <c:scaling>
          <c:orientation val="minMax"/>
        </c:scaling>
        <c:delete val="1"/>
        <c:axPos val="b"/>
        <c:numFmt formatCode="General" sourceLinked="1"/>
        <c:majorTickMark val="out"/>
        <c:minorTickMark val="none"/>
        <c:tickLblPos val="nextTo"/>
        <c:crossAx val="4188702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68-4D0F-93A9-A107B0CACE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68-4D0F-93A9-A107B0CACE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68-4D0F-93A9-A107B0CACE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0.35738561740806218</c:v>
                </c:pt>
                <c:pt idx="1">
                  <c:v>0.4160606480743036</c:v>
                </c:pt>
                <c:pt idx="2">
                  <c:v>0.22655373451763422</c:v>
                </c:pt>
              </c:numCache>
            </c:numRef>
          </c:val>
          <c:extLst>
            <c:ext xmlns:c16="http://schemas.microsoft.com/office/drawing/2014/chart" uri="{C3380CC4-5D6E-409C-BE32-E72D297353CC}">
              <c16:uniqueId val="{00000000-8719-40F1-B663-1EC527157C85}"/>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5!PivotTable16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Storage</c:v>
                </c:pt>
                <c:pt idx="1">
                  <c:v>Tables</c:v>
                </c:pt>
                <c:pt idx="2">
                  <c:v>Phones</c:v>
                </c:pt>
                <c:pt idx="3">
                  <c:v>Chairs</c:v>
                </c:pt>
                <c:pt idx="4">
                  <c:v>Binders</c:v>
                </c:pt>
              </c:strCache>
            </c:strRef>
          </c:cat>
          <c:val>
            <c:numRef>
              <c:f>'Top 5'!$B$4:$B$9</c:f>
              <c:numCache>
                <c:formatCode>General</c:formatCode>
                <c:ptCount val="5"/>
                <c:pt idx="0">
                  <c:v>6087.6459999999997</c:v>
                </c:pt>
                <c:pt idx="1">
                  <c:v>6947.7949999999992</c:v>
                </c:pt>
                <c:pt idx="2">
                  <c:v>11301.456000000004</c:v>
                </c:pt>
                <c:pt idx="3">
                  <c:v>11851.878000000001</c:v>
                </c:pt>
                <c:pt idx="4">
                  <c:v>12149.023999999996</c:v>
                </c:pt>
              </c:numCache>
            </c:numRef>
          </c:val>
          <c:extLst>
            <c:ext xmlns:c16="http://schemas.microsoft.com/office/drawing/2014/chart" uri="{C3380CC4-5D6E-409C-BE32-E72D297353CC}">
              <c16:uniqueId val="{00000000-F6D9-428F-8B3F-43F8D90F8160}"/>
            </c:ext>
          </c:extLst>
        </c:ser>
        <c:dLbls>
          <c:showLegendKey val="0"/>
          <c:showVal val="0"/>
          <c:showCatName val="0"/>
          <c:showSerName val="0"/>
          <c:showPercent val="0"/>
          <c:showBubbleSize val="0"/>
        </c:dLbls>
        <c:gapWidth val="182"/>
        <c:axId val="551032392"/>
        <c:axId val="551032032"/>
      </c:barChart>
      <c:catAx>
        <c:axId val="551032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32032"/>
        <c:crosses val="autoZero"/>
        <c:auto val="1"/>
        <c:lblAlgn val="ctr"/>
        <c:lblOffset val="100"/>
        <c:noMultiLvlLbl val="0"/>
      </c:catAx>
      <c:valAx>
        <c:axId val="55103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32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smooth val="0"/>
          <c:extLst>
            <c:ext xmlns:c16="http://schemas.microsoft.com/office/drawing/2014/chart" uri="{C3380CC4-5D6E-409C-BE32-E72D297353CC}">
              <c16:uniqueId val="{00000000-FC06-4F88-9CC7-4A2957011A00}"/>
            </c:ext>
          </c:extLst>
        </c:ser>
        <c:dLbls>
          <c:showLegendKey val="0"/>
          <c:showVal val="0"/>
          <c:showCatName val="0"/>
          <c:showSerName val="0"/>
          <c:showPercent val="0"/>
          <c:showBubbleSize val="0"/>
        </c:dLbls>
        <c:smooth val="0"/>
        <c:axId val="348994592"/>
        <c:axId val="348996392"/>
      </c:lineChart>
      <c:catAx>
        <c:axId val="348994592"/>
        <c:scaling>
          <c:orientation val="minMax"/>
        </c:scaling>
        <c:delete val="1"/>
        <c:axPos val="b"/>
        <c:numFmt formatCode="General" sourceLinked="1"/>
        <c:majorTickMark val="none"/>
        <c:minorTickMark val="none"/>
        <c:tickLblPos val="nextTo"/>
        <c:crossAx val="348996392"/>
        <c:crosses val="autoZero"/>
        <c:auto val="1"/>
        <c:lblAlgn val="ctr"/>
        <c:lblOffset val="100"/>
        <c:noMultiLvlLbl val="0"/>
      </c:catAx>
      <c:valAx>
        <c:axId val="348996392"/>
        <c:scaling>
          <c:orientation val="minMax"/>
        </c:scaling>
        <c:delete val="1"/>
        <c:axPos val="l"/>
        <c:numFmt formatCode="General" sourceLinked="1"/>
        <c:majorTickMark val="none"/>
        <c:minorTickMark val="none"/>
        <c:tickLblPos val="nextTo"/>
        <c:crossAx val="3489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smooth val="0"/>
          <c:extLst>
            <c:ext xmlns:c16="http://schemas.microsoft.com/office/drawing/2014/chart" uri="{C3380CC4-5D6E-409C-BE32-E72D297353CC}">
              <c16:uniqueId val="{00000000-A551-4BDB-BF24-B4C7188EEC42}"/>
            </c:ext>
          </c:extLst>
        </c:ser>
        <c:dLbls>
          <c:showLegendKey val="0"/>
          <c:showVal val="0"/>
          <c:showCatName val="0"/>
          <c:showSerName val="0"/>
          <c:showPercent val="0"/>
          <c:showBubbleSize val="0"/>
        </c:dLbls>
        <c:smooth val="0"/>
        <c:axId val="551038512"/>
        <c:axId val="521989600"/>
      </c:lineChart>
      <c:catAx>
        <c:axId val="551038512"/>
        <c:scaling>
          <c:orientation val="minMax"/>
        </c:scaling>
        <c:delete val="1"/>
        <c:axPos val="b"/>
        <c:numFmt formatCode="General" sourceLinked="1"/>
        <c:majorTickMark val="none"/>
        <c:minorTickMark val="none"/>
        <c:tickLblPos val="nextTo"/>
        <c:crossAx val="521989600"/>
        <c:crosses val="autoZero"/>
        <c:auto val="1"/>
        <c:lblAlgn val="ctr"/>
        <c:lblOffset val="100"/>
        <c:noMultiLvlLbl val="0"/>
      </c:catAx>
      <c:valAx>
        <c:axId val="521989600"/>
        <c:scaling>
          <c:orientation val="minMax"/>
        </c:scaling>
        <c:delete val="1"/>
        <c:axPos val="l"/>
        <c:numFmt formatCode="General" sourceLinked="1"/>
        <c:majorTickMark val="none"/>
        <c:minorTickMark val="none"/>
        <c:tickLblPos val="nextTo"/>
        <c:crossAx val="5510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124</c:v>
                </c:pt>
                <c:pt idx="1">
                  <c:v>46</c:v>
                </c:pt>
                <c:pt idx="2">
                  <c:v>109</c:v>
                </c:pt>
                <c:pt idx="3">
                  <c:v>94</c:v>
                </c:pt>
                <c:pt idx="4">
                  <c:v>103</c:v>
                </c:pt>
                <c:pt idx="5">
                  <c:v>69</c:v>
                </c:pt>
                <c:pt idx="6">
                  <c:v>54</c:v>
                </c:pt>
                <c:pt idx="7">
                  <c:v>95</c:v>
                </c:pt>
                <c:pt idx="8">
                  <c:v>164</c:v>
                </c:pt>
                <c:pt idx="9">
                  <c:v>120</c:v>
                </c:pt>
                <c:pt idx="10">
                  <c:v>210</c:v>
                </c:pt>
                <c:pt idx="11">
                  <c:v>258</c:v>
                </c:pt>
              </c:numCache>
            </c:numRef>
          </c:val>
          <c:smooth val="0"/>
          <c:extLst>
            <c:ext xmlns:c16="http://schemas.microsoft.com/office/drawing/2014/chart" uri="{C3380CC4-5D6E-409C-BE32-E72D297353CC}">
              <c16:uniqueId val="{00000000-C763-45F4-8484-784138A3C356}"/>
            </c:ext>
          </c:extLst>
        </c:ser>
        <c:dLbls>
          <c:showLegendKey val="0"/>
          <c:showVal val="0"/>
          <c:showCatName val="0"/>
          <c:showSerName val="0"/>
          <c:showPercent val="0"/>
          <c:showBubbleSize val="0"/>
        </c:dLbls>
        <c:smooth val="0"/>
        <c:axId val="521992120"/>
        <c:axId val="431690344"/>
      </c:lineChart>
      <c:catAx>
        <c:axId val="521992120"/>
        <c:scaling>
          <c:orientation val="minMax"/>
        </c:scaling>
        <c:delete val="1"/>
        <c:axPos val="b"/>
        <c:numFmt formatCode="General" sourceLinked="1"/>
        <c:majorTickMark val="none"/>
        <c:minorTickMark val="none"/>
        <c:tickLblPos val="nextTo"/>
        <c:crossAx val="431690344"/>
        <c:crosses val="autoZero"/>
        <c:auto val="1"/>
        <c:lblAlgn val="ctr"/>
        <c:lblOffset val="100"/>
        <c:noMultiLvlLbl val="0"/>
      </c:catAx>
      <c:valAx>
        <c:axId val="431690344"/>
        <c:scaling>
          <c:orientation val="minMax"/>
        </c:scaling>
        <c:delete val="1"/>
        <c:axPos val="l"/>
        <c:numFmt formatCode="General" sourceLinked="1"/>
        <c:majorTickMark val="none"/>
        <c:minorTickMark val="none"/>
        <c:tickLblPos val="nextTo"/>
        <c:crossAx val="521992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32</c:v>
                </c:pt>
                <c:pt idx="1">
                  <c:v>14</c:v>
                </c:pt>
                <c:pt idx="2">
                  <c:v>34</c:v>
                </c:pt>
                <c:pt idx="3">
                  <c:v>23</c:v>
                </c:pt>
                <c:pt idx="4">
                  <c:v>33</c:v>
                </c:pt>
                <c:pt idx="5">
                  <c:v>22</c:v>
                </c:pt>
                <c:pt idx="6">
                  <c:v>16</c:v>
                </c:pt>
                <c:pt idx="7">
                  <c:v>24</c:v>
                </c:pt>
                <c:pt idx="8">
                  <c:v>44</c:v>
                </c:pt>
                <c:pt idx="9">
                  <c:v>39</c:v>
                </c:pt>
                <c:pt idx="10">
                  <c:v>50</c:v>
                </c:pt>
                <c:pt idx="11">
                  <c:v>67</c:v>
                </c:pt>
              </c:numCache>
            </c:numRef>
          </c:val>
          <c:smooth val="0"/>
          <c:extLst>
            <c:ext xmlns:c16="http://schemas.microsoft.com/office/drawing/2014/chart" uri="{C3380CC4-5D6E-409C-BE32-E72D297353CC}">
              <c16:uniqueId val="{00000000-ABAC-4910-887F-CADBFF554420}"/>
            </c:ext>
          </c:extLst>
        </c:ser>
        <c:dLbls>
          <c:showLegendKey val="0"/>
          <c:showVal val="0"/>
          <c:showCatName val="0"/>
          <c:showSerName val="0"/>
          <c:showPercent val="0"/>
          <c:showBubbleSize val="0"/>
        </c:dLbls>
        <c:smooth val="0"/>
        <c:axId val="785500600"/>
        <c:axId val="785503120"/>
      </c:lineChart>
      <c:catAx>
        <c:axId val="785500600"/>
        <c:scaling>
          <c:orientation val="minMax"/>
        </c:scaling>
        <c:delete val="1"/>
        <c:axPos val="b"/>
        <c:numFmt formatCode="General" sourceLinked="1"/>
        <c:majorTickMark val="none"/>
        <c:minorTickMark val="none"/>
        <c:tickLblPos val="nextTo"/>
        <c:crossAx val="785503120"/>
        <c:crosses val="autoZero"/>
        <c:auto val="1"/>
        <c:lblAlgn val="ctr"/>
        <c:lblOffset val="100"/>
        <c:noMultiLvlLbl val="0"/>
      </c:catAx>
      <c:valAx>
        <c:axId val="785503120"/>
        <c:scaling>
          <c:orientation val="minMax"/>
        </c:scaling>
        <c:delete val="1"/>
        <c:axPos val="l"/>
        <c:numFmt formatCode="General" sourceLinked="1"/>
        <c:majorTickMark val="none"/>
        <c:minorTickMark val="none"/>
        <c:tickLblPos val="nextTo"/>
        <c:crossAx val="785500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0.22690052834381372</c:v>
                </c:pt>
                <c:pt idx="1">
                  <c:v>-0.56238450264022688</c:v>
                </c:pt>
                <c:pt idx="2">
                  <c:v>0.12299918305272495</c:v>
                </c:pt>
                <c:pt idx="3">
                  <c:v>4.1302943880536853E-2</c:v>
                </c:pt>
                <c:pt idx="4">
                  <c:v>0.10781045499773603</c:v>
                </c:pt>
                <c:pt idx="5">
                  <c:v>1.4161761222007487E-2</c:v>
                </c:pt>
                <c:pt idx="6">
                  <c:v>0.13173962454122684</c:v>
                </c:pt>
                <c:pt idx="7">
                  <c:v>0.17199788404543004</c:v>
                </c:pt>
                <c:pt idx="8">
                  <c:v>-4.790636899107182E-2</c:v>
                </c:pt>
                <c:pt idx="9">
                  <c:v>8.2123816413913794E-2</c:v>
                </c:pt>
                <c:pt idx="10">
                  <c:v>-0.37347918632096189</c:v>
                </c:pt>
                <c:pt idx="11">
                  <c:v>7.4708793679788291E-2</c:v>
                </c:pt>
              </c:numCache>
            </c:numRef>
          </c:val>
          <c:smooth val="0"/>
          <c:extLst>
            <c:ext xmlns:c16="http://schemas.microsoft.com/office/drawing/2014/chart" uri="{C3380CC4-5D6E-409C-BE32-E72D297353CC}">
              <c16:uniqueId val="{00000000-1A91-4C43-9E4B-35A79D48CEA8}"/>
            </c:ext>
          </c:extLst>
        </c:ser>
        <c:dLbls>
          <c:showLegendKey val="0"/>
          <c:showVal val="0"/>
          <c:showCatName val="0"/>
          <c:showSerName val="0"/>
          <c:showPercent val="0"/>
          <c:showBubbleSize val="0"/>
        </c:dLbls>
        <c:smooth val="0"/>
        <c:axId val="785503480"/>
        <c:axId val="785505280"/>
      </c:lineChart>
      <c:catAx>
        <c:axId val="785503480"/>
        <c:scaling>
          <c:orientation val="minMax"/>
        </c:scaling>
        <c:delete val="1"/>
        <c:axPos val="b"/>
        <c:numFmt formatCode="General" sourceLinked="1"/>
        <c:majorTickMark val="none"/>
        <c:minorTickMark val="none"/>
        <c:tickLblPos val="nextTo"/>
        <c:crossAx val="785505280"/>
        <c:crosses val="autoZero"/>
        <c:auto val="1"/>
        <c:lblAlgn val="ctr"/>
        <c:lblOffset val="100"/>
        <c:noMultiLvlLbl val="0"/>
      </c:catAx>
      <c:valAx>
        <c:axId val="785505280"/>
        <c:scaling>
          <c:orientation val="minMax"/>
        </c:scaling>
        <c:delete val="1"/>
        <c:axPos val="l"/>
        <c:numFmt formatCode="General" sourceLinked="1"/>
        <c:majorTickMark val="none"/>
        <c:minorTickMark val="none"/>
        <c:tickLblPos val="nextTo"/>
        <c:crossAx val="785503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smooth val="0"/>
          <c:extLst>
            <c:ext xmlns:c16="http://schemas.microsoft.com/office/drawing/2014/chart" uri="{C3380CC4-5D6E-409C-BE32-E72D297353CC}">
              <c16:uniqueId val="{00000000-5246-40FF-8ADD-1C29B53EBD75}"/>
            </c:ext>
          </c:extLst>
        </c:ser>
        <c:dLbls>
          <c:showLegendKey val="0"/>
          <c:showVal val="0"/>
          <c:showCatName val="0"/>
          <c:showSerName val="0"/>
          <c:showPercent val="0"/>
          <c:showBubbleSize val="0"/>
        </c:dLbls>
        <c:smooth val="0"/>
        <c:axId val="551038512"/>
        <c:axId val="521989600"/>
      </c:lineChart>
      <c:catAx>
        <c:axId val="551038512"/>
        <c:scaling>
          <c:orientation val="minMax"/>
        </c:scaling>
        <c:delete val="1"/>
        <c:axPos val="b"/>
        <c:numFmt formatCode="General" sourceLinked="1"/>
        <c:majorTickMark val="none"/>
        <c:minorTickMark val="none"/>
        <c:tickLblPos val="nextTo"/>
        <c:crossAx val="521989600"/>
        <c:crosses val="autoZero"/>
        <c:auto val="1"/>
        <c:lblAlgn val="ctr"/>
        <c:lblOffset val="100"/>
        <c:noMultiLvlLbl val="0"/>
      </c:catAx>
      <c:valAx>
        <c:axId val="521989600"/>
        <c:scaling>
          <c:orientation val="minMax"/>
        </c:scaling>
        <c:delete val="1"/>
        <c:axPos val="l"/>
        <c:numFmt formatCode="General" sourceLinked="1"/>
        <c:majorTickMark val="none"/>
        <c:minorTickMark val="none"/>
        <c:tickLblPos val="nextTo"/>
        <c:crossAx val="5510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Dashboard.xlsx]KPI!PivotTable19</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124</c:v>
                </c:pt>
                <c:pt idx="1">
                  <c:v>46</c:v>
                </c:pt>
                <c:pt idx="2">
                  <c:v>109</c:v>
                </c:pt>
                <c:pt idx="3">
                  <c:v>94</c:v>
                </c:pt>
                <c:pt idx="4">
                  <c:v>103</c:v>
                </c:pt>
                <c:pt idx="5">
                  <c:v>69</c:v>
                </c:pt>
                <c:pt idx="6">
                  <c:v>54</c:v>
                </c:pt>
                <c:pt idx="7">
                  <c:v>95</c:v>
                </c:pt>
                <c:pt idx="8">
                  <c:v>164</c:v>
                </c:pt>
                <c:pt idx="9">
                  <c:v>120</c:v>
                </c:pt>
                <c:pt idx="10">
                  <c:v>210</c:v>
                </c:pt>
                <c:pt idx="11">
                  <c:v>258</c:v>
                </c:pt>
              </c:numCache>
            </c:numRef>
          </c:val>
          <c:smooth val="0"/>
          <c:extLst>
            <c:ext xmlns:c16="http://schemas.microsoft.com/office/drawing/2014/chart" uri="{C3380CC4-5D6E-409C-BE32-E72D297353CC}">
              <c16:uniqueId val="{00000000-3D17-4A80-B95E-723975C7AFB3}"/>
            </c:ext>
          </c:extLst>
        </c:ser>
        <c:dLbls>
          <c:showLegendKey val="0"/>
          <c:showVal val="0"/>
          <c:showCatName val="0"/>
          <c:showSerName val="0"/>
          <c:showPercent val="0"/>
          <c:showBubbleSize val="0"/>
        </c:dLbls>
        <c:smooth val="0"/>
        <c:axId val="521992120"/>
        <c:axId val="431690344"/>
      </c:lineChart>
      <c:catAx>
        <c:axId val="521992120"/>
        <c:scaling>
          <c:orientation val="minMax"/>
        </c:scaling>
        <c:delete val="1"/>
        <c:axPos val="b"/>
        <c:numFmt formatCode="General" sourceLinked="1"/>
        <c:majorTickMark val="none"/>
        <c:minorTickMark val="none"/>
        <c:tickLblPos val="nextTo"/>
        <c:crossAx val="431690344"/>
        <c:crosses val="autoZero"/>
        <c:auto val="1"/>
        <c:lblAlgn val="ctr"/>
        <c:lblOffset val="100"/>
        <c:noMultiLvlLbl val="0"/>
      </c:catAx>
      <c:valAx>
        <c:axId val="431690344"/>
        <c:scaling>
          <c:orientation val="minMax"/>
        </c:scaling>
        <c:delete val="1"/>
        <c:axPos val="l"/>
        <c:numFmt formatCode="General" sourceLinked="1"/>
        <c:majorTickMark val="none"/>
        <c:minorTickMark val="none"/>
        <c:tickLblPos val="nextTo"/>
        <c:crossAx val="521992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32</c:v>
                </c:pt>
                <c:pt idx="1">
                  <c:v>14</c:v>
                </c:pt>
                <c:pt idx="2">
                  <c:v>34</c:v>
                </c:pt>
                <c:pt idx="3">
                  <c:v>23</c:v>
                </c:pt>
                <c:pt idx="4">
                  <c:v>33</c:v>
                </c:pt>
                <c:pt idx="5">
                  <c:v>22</c:v>
                </c:pt>
                <c:pt idx="6">
                  <c:v>16</c:v>
                </c:pt>
                <c:pt idx="7">
                  <c:v>24</c:v>
                </c:pt>
                <c:pt idx="8">
                  <c:v>44</c:v>
                </c:pt>
                <c:pt idx="9">
                  <c:v>39</c:v>
                </c:pt>
                <c:pt idx="10">
                  <c:v>50</c:v>
                </c:pt>
                <c:pt idx="11">
                  <c:v>67</c:v>
                </c:pt>
              </c:numCache>
            </c:numRef>
          </c:val>
          <c:smooth val="0"/>
          <c:extLst>
            <c:ext xmlns:c16="http://schemas.microsoft.com/office/drawing/2014/chart" uri="{C3380CC4-5D6E-409C-BE32-E72D297353CC}">
              <c16:uniqueId val="{00000000-1D0F-4E01-B635-34EDAA6242D2}"/>
            </c:ext>
          </c:extLst>
        </c:ser>
        <c:dLbls>
          <c:showLegendKey val="0"/>
          <c:showVal val="0"/>
          <c:showCatName val="0"/>
          <c:showSerName val="0"/>
          <c:showPercent val="0"/>
          <c:showBubbleSize val="0"/>
        </c:dLbls>
        <c:smooth val="0"/>
        <c:axId val="785500600"/>
        <c:axId val="785503120"/>
      </c:lineChart>
      <c:catAx>
        <c:axId val="785500600"/>
        <c:scaling>
          <c:orientation val="minMax"/>
        </c:scaling>
        <c:delete val="1"/>
        <c:axPos val="b"/>
        <c:numFmt formatCode="General" sourceLinked="1"/>
        <c:majorTickMark val="none"/>
        <c:minorTickMark val="none"/>
        <c:tickLblPos val="nextTo"/>
        <c:crossAx val="785503120"/>
        <c:crosses val="autoZero"/>
        <c:auto val="1"/>
        <c:lblAlgn val="ctr"/>
        <c:lblOffset val="100"/>
        <c:noMultiLvlLbl val="0"/>
      </c:catAx>
      <c:valAx>
        <c:axId val="785503120"/>
        <c:scaling>
          <c:orientation val="minMax"/>
        </c:scaling>
        <c:delete val="1"/>
        <c:axPos val="l"/>
        <c:numFmt formatCode="General" sourceLinked="1"/>
        <c:majorTickMark val="none"/>
        <c:minorTickMark val="none"/>
        <c:tickLblPos val="nextTo"/>
        <c:crossAx val="785500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0.22690052834381372</c:v>
                </c:pt>
                <c:pt idx="1">
                  <c:v>-0.56238450264022688</c:v>
                </c:pt>
                <c:pt idx="2">
                  <c:v>0.12299918305272495</c:v>
                </c:pt>
                <c:pt idx="3">
                  <c:v>4.1302943880536853E-2</c:v>
                </c:pt>
                <c:pt idx="4">
                  <c:v>0.10781045499773603</c:v>
                </c:pt>
                <c:pt idx="5">
                  <c:v>1.4161761222007487E-2</c:v>
                </c:pt>
                <c:pt idx="6">
                  <c:v>0.13173962454122684</c:v>
                </c:pt>
                <c:pt idx="7">
                  <c:v>0.17199788404543004</c:v>
                </c:pt>
                <c:pt idx="8">
                  <c:v>-4.790636899107182E-2</c:v>
                </c:pt>
                <c:pt idx="9">
                  <c:v>8.2123816413913794E-2</c:v>
                </c:pt>
                <c:pt idx="10">
                  <c:v>-0.37347918632096189</c:v>
                </c:pt>
                <c:pt idx="11">
                  <c:v>7.4708793679788291E-2</c:v>
                </c:pt>
              </c:numCache>
            </c:numRef>
          </c:val>
          <c:smooth val="0"/>
          <c:extLst>
            <c:ext xmlns:c16="http://schemas.microsoft.com/office/drawing/2014/chart" uri="{C3380CC4-5D6E-409C-BE32-E72D297353CC}">
              <c16:uniqueId val="{00000000-17DF-46E9-BD01-9116618BA9EB}"/>
            </c:ext>
          </c:extLst>
        </c:ser>
        <c:dLbls>
          <c:showLegendKey val="0"/>
          <c:showVal val="0"/>
          <c:showCatName val="0"/>
          <c:showSerName val="0"/>
          <c:showPercent val="0"/>
          <c:showBubbleSize val="0"/>
        </c:dLbls>
        <c:smooth val="0"/>
        <c:axId val="785503480"/>
        <c:axId val="785505280"/>
      </c:lineChart>
      <c:catAx>
        <c:axId val="785503480"/>
        <c:scaling>
          <c:orientation val="minMax"/>
        </c:scaling>
        <c:delete val="1"/>
        <c:axPos val="b"/>
        <c:numFmt formatCode="General" sourceLinked="1"/>
        <c:majorTickMark val="none"/>
        <c:minorTickMark val="none"/>
        <c:tickLblPos val="nextTo"/>
        <c:crossAx val="785505280"/>
        <c:crosses val="autoZero"/>
        <c:auto val="1"/>
        <c:lblAlgn val="ctr"/>
        <c:lblOffset val="100"/>
        <c:noMultiLvlLbl val="0"/>
      </c:catAx>
      <c:valAx>
        <c:axId val="785505280"/>
        <c:scaling>
          <c:orientation val="minMax"/>
        </c:scaling>
        <c:delete val="1"/>
        <c:axPos val="l"/>
        <c:numFmt formatCode="General" sourceLinked="1"/>
        <c:majorTickMark val="none"/>
        <c:minorTickMark val="none"/>
        <c:tickLblPos val="nextTo"/>
        <c:crossAx val="785503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smooth val="0"/>
          <c:extLst>
            <c:ext xmlns:c16="http://schemas.microsoft.com/office/drawing/2014/chart" uri="{C3380CC4-5D6E-409C-BE32-E72D297353CC}">
              <c16:uniqueId val="{00000000-448F-437D-A1D1-BC6F91F069DF}"/>
            </c:ext>
          </c:extLst>
        </c:ser>
        <c:dLbls>
          <c:showLegendKey val="0"/>
          <c:showVal val="0"/>
          <c:showCatName val="0"/>
          <c:showSerName val="0"/>
          <c:showPercent val="0"/>
          <c:showBubbleSize val="0"/>
        </c:dLbls>
        <c:smooth val="0"/>
        <c:axId val="551038512"/>
        <c:axId val="521989600"/>
      </c:lineChart>
      <c:catAx>
        <c:axId val="551038512"/>
        <c:scaling>
          <c:orientation val="minMax"/>
        </c:scaling>
        <c:delete val="1"/>
        <c:axPos val="b"/>
        <c:numFmt formatCode="General" sourceLinked="1"/>
        <c:majorTickMark val="none"/>
        <c:minorTickMark val="none"/>
        <c:tickLblPos val="nextTo"/>
        <c:crossAx val="521989600"/>
        <c:crosses val="autoZero"/>
        <c:auto val="1"/>
        <c:lblAlgn val="ctr"/>
        <c:lblOffset val="100"/>
        <c:noMultiLvlLbl val="0"/>
      </c:catAx>
      <c:valAx>
        <c:axId val="521989600"/>
        <c:scaling>
          <c:orientation val="minMax"/>
        </c:scaling>
        <c:delete val="1"/>
        <c:axPos val="l"/>
        <c:numFmt formatCode="General" sourceLinked="1"/>
        <c:majorTickMark val="none"/>
        <c:minorTickMark val="none"/>
        <c:tickLblPos val="nextTo"/>
        <c:crossAx val="5510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extLst>
            <c:ext xmlns:c16="http://schemas.microsoft.com/office/drawing/2014/chart" uri="{C3380CC4-5D6E-409C-BE32-E72D297353CC}">
              <c16:uniqueId val="{00000000-9CB7-4F7F-8560-3F5B12535AE0}"/>
            </c:ext>
          </c:extLst>
        </c:ser>
        <c:dLbls>
          <c:showLegendKey val="0"/>
          <c:showVal val="0"/>
          <c:showCatName val="0"/>
          <c:showSerName val="0"/>
          <c:showPercent val="0"/>
          <c:showBubbleSize val="0"/>
        </c:dLbls>
        <c:axId val="418866680"/>
        <c:axId val="418870280"/>
      </c:areaChart>
      <c:barChart>
        <c:barDir val="col"/>
        <c:grouping val="clustered"/>
        <c:varyColors val="0"/>
        <c:ser>
          <c:idx val="0"/>
          <c:order val="0"/>
          <c:tx>
            <c:strRef>
              <c:f>'Combo chart'!$B$3</c:f>
              <c:strCache>
                <c:ptCount val="1"/>
                <c:pt idx="0">
                  <c:v>Sum of Sales</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extLst>
            <c:ext xmlns:c16="http://schemas.microsoft.com/office/drawing/2014/chart" uri="{C3380CC4-5D6E-409C-BE32-E72D297353CC}">
              <c16:uniqueId val="{00000001-9CB7-4F7F-8560-3F5B12535AE0}"/>
            </c:ext>
          </c:extLst>
        </c:ser>
        <c:dLbls>
          <c:showLegendKey val="0"/>
          <c:showVal val="0"/>
          <c:showCatName val="0"/>
          <c:showSerName val="0"/>
          <c:showPercent val="0"/>
          <c:showBubbleSize val="0"/>
        </c:dLbls>
        <c:gapWidth val="60"/>
        <c:overlap val="-27"/>
        <c:axId val="427564392"/>
        <c:axId val="427565112"/>
      </c:barChart>
      <c:catAx>
        <c:axId val="427564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7565112"/>
        <c:crosses val="autoZero"/>
        <c:auto val="1"/>
        <c:lblAlgn val="ctr"/>
        <c:lblOffset val="100"/>
        <c:noMultiLvlLbl val="0"/>
      </c:catAx>
      <c:valAx>
        <c:axId val="42756511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r>
                  <a:rPr lang="en-US" sz="1200" b="1">
                    <a:solidFill>
                      <a:schemeClr val="bg1"/>
                    </a:solidFill>
                    <a:latin typeface="Lato" panose="020F0502020204030203" pitchFamily="34" charset="0"/>
                    <a:ea typeface="Lato" panose="020F0502020204030203" pitchFamily="34" charset="0"/>
                    <a:cs typeface="Lato" panose="020F0502020204030203" pitchFamily="34" charset="0"/>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7564392"/>
        <c:crosses val="autoZero"/>
        <c:crossBetween val="between"/>
      </c:valAx>
      <c:valAx>
        <c:axId val="418870280"/>
        <c:scaling>
          <c:orientation val="minMax"/>
        </c:scaling>
        <c:delete val="0"/>
        <c:axPos val="r"/>
        <c:title>
          <c:tx>
            <c:rich>
              <a:bodyPr rot="-5400000" spcFirstLastPara="1" vertOverflow="ellipsis" vert="horz" wrap="square" anchor="ctr" anchorCtr="1"/>
              <a:lstStyle/>
              <a:p>
                <a:pPr>
                  <a:defRPr sz="11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r>
                  <a:rPr lang="en-US" sz="1100" b="1">
                    <a:solidFill>
                      <a:schemeClr val="bg1"/>
                    </a:solidFill>
                    <a:latin typeface="Lato" panose="020F0502020204030203" pitchFamily="34" charset="0"/>
                    <a:ea typeface="Lato" panose="020F0502020204030203" pitchFamily="34" charset="0"/>
                    <a:cs typeface="Lato" panose="020F0502020204030203" pitchFamily="34" charset="0"/>
                  </a:rPr>
                  <a:t> 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8866680"/>
        <c:crosses val="max"/>
        <c:crossBetween val="between"/>
      </c:valAx>
      <c:catAx>
        <c:axId val="418866680"/>
        <c:scaling>
          <c:orientation val="minMax"/>
        </c:scaling>
        <c:delete val="1"/>
        <c:axPos val="b"/>
        <c:numFmt formatCode="General" sourceLinked="1"/>
        <c:majorTickMark val="out"/>
        <c:minorTickMark val="none"/>
        <c:tickLblPos val="nextTo"/>
        <c:crossAx val="418870280"/>
        <c:crosses val="autoZero"/>
        <c:auto val="1"/>
        <c:lblAlgn val="ctr"/>
        <c:lblOffset val="100"/>
        <c:noMultiLvlLbl val="0"/>
      </c:catAx>
      <c:spPr>
        <a:noFill/>
        <a:ln>
          <a:noFill/>
        </a:ln>
        <a:effectLst/>
      </c:spPr>
    </c:plotArea>
    <c:legend>
      <c:legendPos val="t"/>
      <c:layout>
        <c:manualLayout>
          <c:xMode val="edge"/>
          <c:yMode val="edge"/>
          <c:x val="0.31298818897637792"/>
          <c:y val="0.10810823081022153"/>
          <c:w val="0.42174825021872264"/>
          <c:h val="0.130327451602413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6698039806423024"/>
          <c:y val="0.20579921577392518"/>
          <c:w val="0.4567526716284539"/>
          <c:h val="0.75873811999533547"/>
        </c:manualLayout>
      </c:layout>
      <c:doughnutChart>
        <c:varyColors val="1"/>
        <c:ser>
          <c:idx val="0"/>
          <c:order val="0"/>
          <c:tx>
            <c:strRef>
              <c:f>'Pie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89E0-42F5-84DE-4D1349476D1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89E0-42F5-84DE-4D1349476D17}"/>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89E0-42F5-84DE-4D1349476D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0.35738561740806218</c:v>
                </c:pt>
                <c:pt idx="1">
                  <c:v>0.4160606480743036</c:v>
                </c:pt>
                <c:pt idx="2">
                  <c:v>0.22655373451763422</c:v>
                </c:pt>
              </c:numCache>
            </c:numRef>
          </c:val>
          <c:extLst>
            <c:ext xmlns:c16="http://schemas.microsoft.com/office/drawing/2014/chart" uri="{C3380CC4-5D6E-409C-BE32-E72D297353CC}">
              <c16:uniqueId val="{00000006-89E0-42F5-84DE-4D1349476D17}"/>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Storage</c:v>
                </c:pt>
                <c:pt idx="1">
                  <c:v>Tables</c:v>
                </c:pt>
                <c:pt idx="2">
                  <c:v>Phones</c:v>
                </c:pt>
                <c:pt idx="3">
                  <c:v>Chairs</c:v>
                </c:pt>
                <c:pt idx="4">
                  <c:v>Binders</c:v>
                </c:pt>
              </c:strCache>
            </c:strRef>
          </c:cat>
          <c:val>
            <c:numRef>
              <c:f>'Top 5'!$B$4:$B$9</c:f>
              <c:numCache>
                <c:formatCode>General</c:formatCode>
                <c:ptCount val="5"/>
                <c:pt idx="0">
                  <c:v>6087.6459999999997</c:v>
                </c:pt>
                <c:pt idx="1">
                  <c:v>6947.7949999999992</c:v>
                </c:pt>
                <c:pt idx="2">
                  <c:v>11301.456000000004</c:v>
                </c:pt>
                <c:pt idx="3">
                  <c:v>11851.878000000001</c:v>
                </c:pt>
                <c:pt idx="4">
                  <c:v>12149.023999999996</c:v>
                </c:pt>
              </c:numCache>
            </c:numRef>
          </c:val>
          <c:extLst>
            <c:ext xmlns:c16="http://schemas.microsoft.com/office/drawing/2014/chart" uri="{C3380CC4-5D6E-409C-BE32-E72D297353CC}">
              <c16:uniqueId val="{00000000-43C9-4AC0-B3A3-DFC748118C0B}"/>
            </c:ext>
          </c:extLst>
        </c:ser>
        <c:dLbls>
          <c:dLblPos val="outEnd"/>
          <c:showLegendKey val="0"/>
          <c:showVal val="1"/>
          <c:showCatName val="0"/>
          <c:showSerName val="0"/>
          <c:showPercent val="0"/>
          <c:showBubbleSize val="0"/>
        </c:dLbls>
        <c:gapWidth val="65"/>
        <c:axId val="551032392"/>
        <c:axId val="551032032"/>
      </c:barChart>
      <c:catAx>
        <c:axId val="551032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crossAx val="551032032"/>
        <c:crosses val="autoZero"/>
        <c:auto val="1"/>
        <c:lblAlgn val="ctr"/>
        <c:lblOffset val="100"/>
        <c:noMultiLvlLbl val="0"/>
      </c:catAx>
      <c:valAx>
        <c:axId val="551032032"/>
        <c:scaling>
          <c:orientation val="minMax"/>
        </c:scaling>
        <c:delete val="1"/>
        <c:axPos val="b"/>
        <c:numFmt formatCode="#,##0.00" sourceLinked="0"/>
        <c:majorTickMark val="out"/>
        <c:minorTickMark val="none"/>
        <c:tickLblPos val="nextTo"/>
        <c:crossAx val="551032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2BC873CC-8B03-4D33-BBCF-587B39860EE3}">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06C3D684-7919-4E96-8BCA-593772D6469B}">
          <cx:tx>
            <cx:txData>
              <cx:f>_xlchart.v1.4</cx:f>
              <cx:v>Sales</cx:v>
            </cx:txData>
          </cx:tx>
          <cx:dataLabels pos="inEnd">
            <cx:visibility seriesName="0" categoryName="1" value="0"/>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plotArea>
      <cx:plotAreaRegion>
        <cx:series layoutId="waterfall" uniqueId="{2BC873CC-8B03-4D33-BBCF-587B39860EE3}">
          <cx:tx>
            <cx:txData>
              <cx:f>_xlchart.v1.10</cx:f>
              <cx:v>Profit</cx:v>
            </cx:txData>
          </cx:tx>
          <cx:spPr>
            <a:gradFill>
              <a:gsLst>
                <a:gs pos="22000">
                  <a:schemeClr val="bg1"/>
                </a:gs>
                <a:gs pos="100000">
                  <a:srgbClr val="00B0F0"/>
                </a:gs>
              </a:gsLst>
              <a:lin ang="7200000" scaled="0"/>
            </a:gradFill>
          </cx:spPr>
          <cx:dataLabels pos="outEnd">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900" b="1">
                <a:solidFill>
                  <a:schemeClr val="bg1"/>
                </a:solidFill>
                <a:latin typeface="Lato" panose="020F0502020204030203" pitchFamily="34" charset="0"/>
                <a:ea typeface="Lato" panose="020F0502020204030203" pitchFamily="34" charset="0"/>
                <a:cs typeface="Lato" panose="020F0502020204030203" pitchFamily="34" charset="0"/>
              </a:defRPr>
            </a:pPr>
            <a:endParaRPr lang="en-US" sz="9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6C3D684-7919-4E96-8BCA-593772D6469B}">
          <cx:tx>
            <cx:txData>
              <cx:f>_xlchart.v1.7</cx:f>
              <cx:v>Sales</cx:v>
            </cx:txData>
          </cx:tx>
          <cx:spPr>
            <a:gradFill>
              <a:gsLst>
                <a:gs pos="41000">
                  <a:schemeClr val="bg2">
                    <a:lumMod val="95000"/>
                  </a:schemeClr>
                </a:gs>
                <a:gs pos="100000">
                  <a:schemeClr val="accent6">
                    <a:lumMod val="60000"/>
                    <a:lumOff val="40000"/>
                  </a:schemeClr>
                </a:gs>
              </a:gsLst>
              <a:lin ang="540000" scaled="0"/>
            </a:gradFill>
          </cx:spPr>
          <cx:dataLabels pos="inEnd">
            <cx:spPr>
              <a:noFill/>
              <a:ln>
                <a:noFill/>
              </a:ln>
            </cx:spPr>
            <cx:txPr>
              <a:bodyPr spcFirstLastPara="1" vertOverflow="ellipsis" horzOverflow="overflow" wrap="square" lIns="0" tIns="0" rIns="0" bIns="0" anchor="ctr" anchorCtr="1"/>
              <a:lstStyle/>
              <a:p>
                <a:pPr algn="ctr" rtl="0">
                  <a:defRPr sz="1050" b="1">
                    <a:ln>
                      <a:noFill/>
                    </a:ln>
                    <a:solidFill>
                      <a:schemeClr val="tx1">
                        <a:lumMod val="95000"/>
                        <a:lumOff val="5000"/>
                      </a:schemeClr>
                    </a:solidFill>
                    <a:latin typeface="Lato" panose="020F0502020204030203" pitchFamily="34" charset="0"/>
                    <a:ea typeface="Lato" panose="020F0502020204030203" pitchFamily="34" charset="0"/>
                    <a:cs typeface="Lato" panose="020F0502020204030203" pitchFamily="34" charset="0"/>
                  </a:defRPr>
                </a:pPr>
                <a:endParaRPr lang="en-US" sz="1050" b="1" i="0" u="none" strike="noStrike" baseline="0">
                  <a:ln>
                    <a:noFill/>
                  </a:ln>
                  <a:solidFill>
                    <a:schemeClr val="tx1">
                      <a:lumMod val="95000"/>
                      <a:lumOff val="5000"/>
                    </a:schemeClr>
                  </a:solidFill>
                  <a:latin typeface="Lato" panose="020F0502020204030203" pitchFamily="34" charset="0"/>
                  <a:ea typeface="Lato" panose="020F0502020204030203" pitchFamily="34" charset="0"/>
                  <a:cs typeface="Lato"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chart" Target="../charts/chart9.xml"/><Relationship Id="rId1" Type="http://schemas.openxmlformats.org/officeDocument/2006/relationships/image" Target="../media/image1.emf"/><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638175</xdr:colOff>
      <xdr:row>3</xdr:row>
      <xdr:rowOff>66675</xdr:rowOff>
    </xdr:from>
    <xdr:to>
      <xdr:col>10</xdr:col>
      <xdr:colOff>104775</xdr:colOff>
      <xdr:row>15</xdr:row>
      <xdr:rowOff>0</xdr:rowOff>
    </xdr:to>
    <xdr:graphicFrame macro="">
      <xdr:nvGraphicFramePr>
        <xdr:cNvPr id="2" name="Chart 1">
          <a:extLst>
            <a:ext uri="{FF2B5EF4-FFF2-40B4-BE49-F238E27FC236}">
              <a16:creationId xmlns:a16="http://schemas.microsoft.com/office/drawing/2014/main" id="{07C880AE-2590-942D-F2B1-125D8ACC3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376237</xdr:colOff>
      <xdr:row>2</xdr:row>
      <xdr:rowOff>171450</xdr:rowOff>
    </xdr:from>
    <xdr:to>
      <xdr:col>13</xdr:col>
      <xdr:colOff>71437</xdr:colOff>
      <xdr:row>17</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1C47126-2AEB-0893-D32C-05CF19709D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00562" y="552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257175</xdr:colOff>
      <xdr:row>1</xdr:row>
      <xdr:rowOff>123825</xdr:rowOff>
    </xdr:from>
    <xdr:to>
      <xdr:col>7</xdr:col>
      <xdr:colOff>133350</xdr:colOff>
      <xdr:row>14</xdr:row>
      <xdr:rowOff>171450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323700D1-2057-145E-05B8-C0A7732347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648075" y="314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4</xdr:row>
      <xdr:rowOff>28575</xdr:rowOff>
    </xdr:from>
    <xdr:to>
      <xdr:col>8</xdr:col>
      <xdr:colOff>0</xdr:colOff>
      <xdr:row>17</xdr:row>
      <xdr:rowOff>76200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A8AC12C5-8B35-7486-41A3-E42161A19B6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124325" y="790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6</xdr:row>
      <xdr:rowOff>123825</xdr:rowOff>
    </xdr:from>
    <xdr:to>
      <xdr:col>8</xdr:col>
      <xdr:colOff>476250</xdr:colOff>
      <xdr:row>19</xdr:row>
      <xdr:rowOff>171450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B23A506-287F-F921-CFE1-B14DFAFEEF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00575" y="1266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966787</xdr:colOff>
      <xdr:row>3</xdr:row>
      <xdr:rowOff>66675</xdr:rowOff>
    </xdr:from>
    <xdr:to>
      <xdr:col>8</xdr:col>
      <xdr:colOff>100012</xdr:colOff>
      <xdr:row>17</xdr:row>
      <xdr:rowOff>142875</xdr:rowOff>
    </xdr:to>
    <xdr:graphicFrame macro="">
      <xdr:nvGraphicFramePr>
        <xdr:cNvPr id="2" name="Chart 1">
          <a:extLst>
            <a:ext uri="{FF2B5EF4-FFF2-40B4-BE49-F238E27FC236}">
              <a16:creationId xmlns:a16="http://schemas.microsoft.com/office/drawing/2014/main" id="{3FBC057D-C16D-C57E-975D-39A9D0306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309562</xdr:colOff>
      <xdr:row>32</xdr:row>
      <xdr:rowOff>161925</xdr:rowOff>
    </xdr:from>
    <xdr:to>
      <xdr:col>13</xdr:col>
      <xdr:colOff>4762</xdr:colOff>
      <xdr:row>47</xdr:row>
      <xdr:rowOff>47625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3501934-D19E-DC5F-448A-124CEE98E9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2512" y="62579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395287</xdr:colOff>
      <xdr:row>2</xdr:row>
      <xdr:rowOff>104775</xdr:rowOff>
    </xdr:from>
    <xdr:to>
      <xdr:col>10</xdr:col>
      <xdr:colOff>90487</xdr:colOff>
      <xdr:row>16</xdr:row>
      <xdr:rowOff>180975</xdr:rowOff>
    </xdr:to>
    <xdr:graphicFrame macro="">
      <xdr:nvGraphicFramePr>
        <xdr:cNvPr id="2" name="Chart 1">
          <a:extLst>
            <a:ext uri="{FF2B5EF4-FFF2-40B4-BE49-F238E27FC236}">
              <a16:creationId xmlns:a16="http://schemas.microsoft.com/office/drawing/2014/main" id="{3AF49DD7-2EC5-A6A8-839F-DE3C2BA04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29695</xdr:colOff>
      <xdr:row>19</xdr:row>
      <xdr:rowOff>3922</xdr:rowOff>
    </xdr:from>
    <xdr:to>
      <xdr:col>1</xdr:col>
      <xdr:colOff>755555</xdr:colOff>
      <xdr:row>21</xdr:row>
      <xdr:rowOff>3922</xdr:rowOff>
    </xdr:to>
    <xdr:graphicFrame macro="">
      <xdr:nvGraphicFramePr>
        <xdr:cNvPr id="2" name="Chart 1">
          <a:extLst>
            <a:ext uri="{FF2B5EF4-FFF2-40B4-BE49-F238E27FC236}">
              <a16:creationId xmlns:a16="http://schemas.microsoft.com/office/drawing/2014/main" id="{304C4741-1420-BEE1-1CCF-7F2102712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568138</xdr:colOff>
      <xdr:row>18</xdr:row>
      <xdr:rowOff>177053</xdr:rowOff>
    </xdr:from>
    <xdr:to>
      <xdr:col>5</xdr:col>
      <xdr:colOff>15688</xdr:colOff>
      <xdr:row>21</xdr:row>
      <xdr:rowOff>158003</xdr:rowOff>
    </xdr:to>
    <xdr:graphicFrame macro="">
      <xdr:nvGraphicFramePr>
        <xdr:cNvPr id="3" name="Chart 2">
          <a:extLst>
            <a:ext uri="{FF2B5EF4-FFF2-40B4-BE49-F238E27FC236}">
              <a16:creationId xmlns:a16="http://schemas.microsoft.com/office/drawing/2014/main" id="{6EAE612A-04E5-D49D-F993-8DB8A42DE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15686</xdr:colOff>
      <xdr:row>19</xdr:row>
      <xdr:rowOff>28015</xdr:rowOff>
    </xdr:from>
    <xdr:to>
      <xdr:col>7</xdr:col>
      <xdr:colOff>939891</xdr:colOff>
      <xdr:row>22</xdr:row>
      <xdr:rowOff>142315</xdr:rowOff>
    </xdr:to>
    <xdr:graphicFrame macro="">
      <xdr:nvGraphicFramePr>
        <xdr:cNvPr id="4" name="Chart 3">
          <a:extLst>
            <a:ext uri="{FF2B5EF4-FFF2-40B4-BE49-F238E27FC236}">
              <a16:creationId xmlns:a16="http://schemas.microsoft.com/office/drawing/2014/main" id="{F73DA078-E7A7-E081-339D-78DAA8E8F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39780</xdr:colOff>
      <xdr:row>19</xdr:row>
      <xdr:rowOff>28014</xdr:rowOff>
    </xdr:from>
    <xdr:to>
      <xdr:col>11</xdr:col>
      <xdr:colOff>73117</xdr:colOff>
      <xdr:row>22</xdr:row>
      <xdr:rowOff>142314</xdr:rowOff>
    </xdr:to>
    <xdr:graphicFrame macro="">
      <xdr:nvGraphicFramePr>
        <xdr:cNvPr id="5" name="Chart 4">
          <a:extLst>
            <a:ext uri="{FF2B5EF4-FFF2-40B4-BE49-F238E27FC236}">
              <a16:creationId xmlns:a16="http://schemas.microsoft.com/office/drawing/2014/main" id="{D8D969C1-BF05-0C72-C464-D75CFEAA0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6163</xdr:colOff>
      <xdr:row>19</xdr:row>
      <xdr:rowOff>22972</xdr:rowOff>
    </xdr:from>
    <xdr:to>
      <xdr:col>13</xdr:col>
      <xdr:colOff>1249174</xdr:colOff>
      <xdr:row>22</xdr:row>
      <xdr:rowOff>175371</xdr:rowOff>
    </xdr:to>
    <xdr:graphicFrame macro="">
      <xdr:nvGraphicFramePr>
        <xdr:cNvPr id="6" name="Chart 5">
          <a:extLst>
            <a:ext uri="{FF2B5EF4-FFF2-40B4-BE49-F238E27FC236}">
              <a16:creationId xmlns:a16="http://schemas.microsoft.com/office/drawing/2014/main" id="{6C4951E9-3749-7B51-C1D7-365ADD37A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0</xdr:row>
      <xdr:rowOff>38101</xdr:rowOff>
    </xdr:from>
    <xdr:to>
      <xdr:col>20</xdr:col>
      <xdr:colOff>485775</xdr:colOff>
      <xdr:row>2</xdr:row>
      <xdr:rowOff>38101</xdr:rowOff>
    </xdr:to>
    <xdr:sp macro="" textlink="">
      <xdr:nvSpPr>
        <xdr:cNvPr id="2" name="Rectangle: Rounded Corners 1">
          <a:extLst>
            <a:ext uri="{FF2B5EF4-FFF2-40B4-BE49-F238E27FC236}">
              <a16:creationId xmlns:a16="http://schemas.microsoft.com/office/drawing/2014/main" id="{9125F086-99AD-7F3A-0FD5-039BF110AD61}"/>
            </a:ext>
          </a:extLst>
        </xdr:cNvPr>
        <xdr:cNvSpPr/>
      </xdr:nvSpPr>
      <xdr:spPr>
        <a:xfrm>
          <a:off x="85725" y="38101"/>
          <a:ext cx="12592050" cy="381000"/>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Lato" panose="020F0502020204030203" pitchFamily="34" charset="0"/>
              <a:ea typeface="Lato" panose="020F0502020204030203" pitchFamily="34" charset="0"/>
              <a:cs typeface="Lato" panose="020F0502020204030203" pitchFamily="34" charset="0"/>
            </a:rPr>
            <a:t>Ecommerce Sales Analysis Dashboard </a:t>
          </a:r>
        </a:p>
      </xdr:txBody>
    </xdr:sp>
    <xdr:clientData/>
  </xdr:twoCellAnchor>
  <mc:AlternateContent xmlns:mc="http://schemas.openxmlformats.org/markup-compatibility/2006">
    <mc:Choice xmlns:a14="http://schemas.microsoft.com/office/drawing/2010/main" Requires="a14">
      <xdr:twoCellAnchor editAs="oneCell">
        <xdr:from>
          <xdr:col>2</xdr:col>
          <xdr:colOff>273984</xdr:colOff>
          <xdr:row>8</xdr:row>
          <xdr:rowOff>120446</xdr:rowOff>
        </xdr:from>
        <xdr:to>
          <xdr:col>3</xdr:col>
          <xdr:colOff>245409</xdr:colOff>
          <xdr:row>9</xdr:row>
          <xdr:rowOff>117662</xdr:rowOff>
        </xdr:to>
        <xdr:pic>
          <xdr:nvPicPr>
            <xdr:cNvPr id="15" name="Picture 14">
              <a:extLst>
                <a:ext uri="{FF2B5EF4-FFF2-40B4-BE49-F238E27FC236}">
                  <a16:creationId xmlns:a16="http://schemas.microsoft.com/office/drawing/2014/main" id="{3C3A7617-6C94-685F-9B8A-82B4538B61F6}"/>
                </a:ext>
              </a:extLst>
            </xdr:cNvPr>
            <xdr:cNvPicPr>
              <a:picLocks noChangeAspect="1" noChangeArrowheads="1"/>
              <a:extLst>
                <a:ext uri="{84589F7E-364E-4C9E-8A38-B11213B215E9}">
                  <a14:cameraTool cellRange="'KPI YOY'!$H$8" spid="_x0000_s8203"/>
                </a:ext>
              </a:extLst>
            </xdr:cNvPicPr>
          </xdr:nvPicPr>
          <xdr:blipFill>
            <a:blip xmlns:r="http://schemas.openxmlformats.org/officeDocument/2006/relationships" r:embed="rId1"/>
            <a:srcRect/>
            <a:stretch>
              <a:fillRect/>
            </a:stretch>
          </xdr:blipFill>
          <xdr:spPr bwMode="auto">
            <a:xfrm>
              <a:off x="1484219" y="1644446"/>
              <a:ext cx="576543" cy="18771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148956</xdr:colOff>
      <xdr:row>2</xdr:row>
      <xdr:rowOff>131988</xdr:rowOff>
    </xdr:from>
    <xdr:to>
      <xdr:col>19</xdr:col>
      <xdr:colOff>476248</xdr:colOff>
      <xdr:row>10</xdr:row>
      <xdr:rowOff>59870</xdr:rowOff>
    </xdr:to>
    <xdr:grpSp>
      <xdr:nvGrpSpPr>
        <xdr:cNvPr id="75" name="Group 74">
          <a:extLst>
            <a:ext uri="{FF2B5EF4-FFF2-40B4-BE49-F238E27FC236}">
              <a16:creationId xmlns:a16="http://schemas.microsoft.com/office/drawing/2014/main" id="{5AB245A1-127E-5C71-E5B4-87C892B212F5}"/>
            </a:ext>
          </a:extLst>
        </xdr:cNvPr>
        <xdr:cNvGrpSpPr/>
      </xdr:nvGrpSpPr>
      <xdr:grpSpPr>
        <a:xfrm>
          <a:off x="148956" y="512988"/>
          <a:ext cx="11961399" cy="1451882"/>
          <a:chOff x="148956" y="512988"/>
          <a:chExt cx="11909692" cy="1451882"/>
        </a:xfrm>
      </xdr:grpSpPr>
      <xdr:grpSp>
        <xdr:nvGrpSpPr>
          <xdr:cNvPr id="16" name="Group 15">
            <a:extLst>
              <a:ext uri="{FF2B5EF4-FFF2-40B4-BE49-F238E27FC236}">
                <a16:creationId xmlns:a16="http://schemas.microsoft.com/office/drawing/2014/main" id="{ACADBCC0-4BF5-5DE2-9A41-FE2FD1055F0A}"/>
              </a:ext>
            </a:extLst>
          </xdr:cNvPr>
          <xdr:cNvGrpSpPr/>
        </xdr:nvGrpSpPr>
        <xdr:grpSpPr>
          <a:xfrm>
            <a:off x="148956" y="519393"/>
            <a:ext cx="2246541" cy="1438274"/>
            <a:chOff x="180974" y="485775"/>
            <a:chExt cx="1982879" cy="1438274"/>
          </a:xfrm>
        </xdr:grpSpPr>
        <xdr:sp macro="" textlink="">
          <xdr:nvSpPr>
            <xdr:cNvPr id="3" name="Rectangle: Rounded Corners 2">
              <a:extLst>
                <a:ext uri="{FF2B5EF4-FFF2-40B4-BE49-F238E27FC236}">
                  <a16:creationId xmlns:a16="http://schemas.microsoft.com/office/drawing/2014/main" id="{AF2C6D06-6756-CC1F-0B58-FF0446B61CCC}"/>
                </a:ext>
              </a:extLst>
            </xdr:cNvPr>
            <xdr:cNvSpPr/>
          </xdr:nvSpPr>
          <xdr:spPr>
            <a:xfrm>
              <a:off x="180975" y="485775"/>
              <a:ext cx="1982878" cy="275927"/>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Lato" panose="020F0502020204030203" pitchFamily="34" charset="0"/>
                  <a:ea typeface="Lato" panose="020F0502020204030203" pitchFamily="34" charset="0"/>
                  <a:cs typeface="Lato" panose="020F0502020204030203" pitchFamily="34" charset="0"/>
                </a:rPr>
                <a:t>Sales</a:t>
              </a:r>
            </a:p>
          </xdr:txBody>
        </xdr:sp>
        <xdr:sp macro="" textlink="">
          <xdr:nvSpPr>
            <xdr:cNvPr id="7" name="Rectangle: Rounded Corners 6">
              <a:extLst>
                <a:ext uri="{FF2B5EF4-FFF2-40B4-BE49-F238E27FC236}">
                  <a16:creationId xmlns:a16="http://schemas.microsoft.com/office/drawing/2014/main" id="{46336421-5B33-4ABE-A54C-8AA0CE5160A0}"/>
                </a:ext>
              </a:extLst>
            </xdr:cNvPr>
            <xdr:cNvSpPr/>
          </xdr:nvSpPr>
          <xdr:spPr>
            <a:xfrm>
              <a:off x="180974" y="800098"/>
              <a:ext cx="1971675" cy="1123951"/>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7">
          <xdr:nvSpPr>
            <xdr:cNvPr id="8" name="Rectangle: Rounded Corners 7">
              <a:extLst>
                <a:ext uri="{FF2B5EF4-FFF2-40B4-BE49-F238E27FC236}">
                  <a16:creationId xmlns:a16="http://schemas.microsoft.com/office/drawing/2014/main" id="{5666845F-4278-E075-D306-B0BC77317831}"/>
                </a:ext>
              </a:extLst>
            </xdr:cNvPr>
            <xdr:cNvSpPr/>
          </xdr:nvSpPr>
          <xdr:spPr>
            <a:xfrm>
              <a:off x="276224" y="914400"/>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D126EA-27D7-4534-9EF6-29459C082504}" type="TxLink">
                <a:rPr lang="en-US" sz="1400" b="1" i="0" u="none" strike="noStrike">
                  <a:solidFill>
                    <a:schemeClr val="bg1"/>
                  </a:solidFill>
                  <a:latin typeface="Calibri"/>
                  <a:cs typeface="Calibri"/>
                </a:rPr>
                <a:pPr algn="ctr"/>
                <a:t> $68,345.68 </a:t>
              </a:fld>
              <a:endParaRPr lang="en-US" sz="1400" b="1">
                <a:solidFill>
                  <a:schemeClr val="bg1"/>
                </a:solidFill>
              </a:endParaRPr>
            </a:p>
          </xdr:txBody>
        </xdr:sp>
        <xdr:sp macro="" textlink="">
          <xdr:nvSpPr>
            <xdr:cNvPr id="13" name="Rectangle: Rounded Corners 12">
              <a:extLst>
                <a:ext uri="{FF2B5EF4-FFF2-40B4-BE49-F238E27FC236}">
                  <a16:creationId xmlns:a16="http://schemas.microsoft.com/office/drawing/2014/main" id="{7ECB139C-DEF9-0A1F-10A2-AEBFEBA8A511}"/>
                </a:ext>
              </a:extLst>
            </xdr:cNvPr>
            <xdr:cNvSpPr/>
          </xdr:nvSpPr>
          <xdr:spPr>
            <a:xfrm>
              <a:off x="285749" y="1590675"/>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Calibri"/>
                  <a:cs typeface="Calibri"/>
                </a:rPr>
                <a:t> </a:t>
              </a:r>
              <a:r>
                <a:rPr lang="en-US" sz="1100" b="1" i="0" u="none" strike="noStrike">
                  <a:solidFill>
                    <a:schemeClr val="bg1"/>
                  </a:solidFill>
                  <a:latin typeface="Calibri"/>
                  <a:cs typeface="Calibri"/>
                </a:rPr>
                <a:t>YOY</a:t>
              </a:r>
              <a:r>
                <a:rPr lang="en-US" sz="1100" b="1" i="0" u="none" strike="noStrike" baseline="0">
                  <a:solidFill>
                    <a:schemeClr val="bg1"/>
                  </a:solidFill>
                  <a:latin typeface="Calibri"/>
                  <a:cs typeface="Calibri"/>
                </a:rPr>
                <a:t> GROWTH</a:t>
              </a:r>
              <a:r>
                <a:rPr lang="en-US" sz="1100" b="1" i="0" u="none" strike="noStrike">
                  <a:solidFill>
                    <a:schemeClr val="bg1"/>
                  </a:solidFill>
                  <a:latin typeface="Calibri"/>
                  <a:cs typeface="Calibri"/>
                </a:rPr>
                <a:t> </a:t>
              </a:r>
              <a:endParaRPr lang="en-US" sz="1400" b="1" i="0" u="none" strike="noStrike">
                <a:solidFill>
                  <a:schemeClr val="bg1"/>
                </a:solidFill>
                <a:latin typeface="Calibri"/>
                <a:cs typeface="Calibri"/>
              </a:endParaRPr>
            </a:p>
          </xdr:txBody>
        </xdr:sp>
      </xdr:grpSp>
      <xdr:grpSp>
        <xdr:nvGrpSpPr>
          <xdr:cNvPr id="37" name="Group 36">
            <a:extLst>
              <a:ext uri="{FF2B5EF4-FFF2-40B4-BE49-F238E27FC236}">
                <a16:creationId xmlns:a16="http://schemas.microsoft.com/office/drawing/2014/main" id="{82A70733-9977-E1F3-8BA6-5FC23DA29CA6}"/>
              </a:ext>
            </a:extLst>
          </xdr:cNvPr>
          <xdr:cNvGrpSpPr/>
        </xdr:nvGrpSpPr>
        <xdr:grpSpPr>
          <a:xfrm>
            <a:off x="2551337" y="512989"/>
            <a:ext cx="2246541" cy="1438274"/>
            <a:chOff x="180974" y="485775"/>
            <a:chExt cx="1982879" cy="1438274"/>
          </a:xfrm>
        </xdr:grpSpPr>
        <xdr:sp macro="" textlink="">
          <xdr:nvSpPr>
            <xdr:cNvPr id="38" name="Rectangle: Rounded Corners 37">
              <a:extLst>
                <a:ext uri="{FF2B5EF4-FFF2-40B4-BE49-F238E27FC236}">
                  <a16:creationId xmlns:a16="http://schemas.microsoft.com/office/drawing/2014/main" id="{713B8402-2CEB-6E1D-90EB-22ADFFB3C202}"/>
                </a:ext>
              </a:extLst>
            </xdr:cNvPr>
            <xdr:cNvSpPr/>
          </xdr:nvSpPr>
          <xdr:spPr>
            <a:xfrm>
              <a:off x="180975" y="485775"/>
              <a:ext cx="1982878" cy="275927"/>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Lato" panose="020F0502020204030203" pitchFamily="34" charset="0"/>
                  <a:ea typeface="Lato" panose="020F0502020204030203" pitchFamily="34" charset="0"/>
                  <a:cs typeface="Lato" panose="020F0502020204030203" pitchFamily="34" charset="0"/>
                </a:rPr>
                <a:t>Profit</a:t>
              </a:r>
            </a:p>
          </xdr:txBody>
        </xdr:sp>
        <xdr:sp macro="" textlink="">
          <xdr:nvSpPr>
            <xdr:cNvPr id="39" name="Rectangle: Rounded Corners 38">
              <a:extLst>
                <a:ext uri="{FF2B5EF4-FFF2-40B4-BE49-F238E27FC236}">
                  <a16:creationId xmlns:a16="http://schemas.microsoft.com/office/drawing/2014/main" id="{50F3C488-D28F-30FD-5079-1BD0F1AFD618}"/>
                </a:ext>
              </a:extLst>
            </xdr:cNvPr>
            <xdr:cNvSpPr/>
          </xdr:nvSpPr>
          <xdr:spPr>
            <a:xfrm>
              <a:off x="180974" y="800098"/>
              <a:ext cx="1971675" cy="1123951"/>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E$17">
          <xdr:nvSpPr>
            <xdr:cNvPr id="40" name="Rectangle: Rounded Corners 39">
              <a:extLst>
                <a:ext uri="{FF2B5EF4-FFF2-40B4-BE49-F238E27FC236}">
                  <a16:creationId xmlns:a16="http://schemas.microsoft.com/office/drawing/2014/main" id="{38C583B2-D147-BB2D-A5F7-EDB436063B31}"/>
                </a:ext>
              </a:extLst>
            </xdr:cNvPr>
            <xdr:cNvSpPr/>
          </xdr:nvSpPr>
          <xdr:spPr>
            <a:xfrm>
              <a:off x="276224" y="914400"/>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2EE07E-7D51-4F92-B3A2-504AA31EA7F3}"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 $2,980.74 </a:t>
              </a:fld>
              <a:endParaRPr lang="en-US" sz="18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41" name="Rectangle: Rounded Corners 40">
              <a:extLst>
                <a:ext uri="{FF2B5EF4-FFF2-40B4-BE49-F238E27FC236}">
                  <a16:creationId xmlns:a16="http://schemas.microsoft.com/office/drawing/2014/main" id="{71FDAB2C-7A9A-9E5D-D396-31CF8AD2725C}"/>
                </a:ext>
              </a:extLst>
            </xdr:cNvPr>
            <xdr:cNvSpPr/>
          </xdr:nvSpPr>
          <xdr:spPr>
            <a:xfrm>
              <a:off x="285749" y="1590675"/>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Calibri"/>
                  <a:cs typeface="Calibri"/>
                </a:rPr>
                <a:t> </a:t>
              </a:r>
              <a:r>
                <a:rPr lang="en-US" sz="1100" b="1" i="0" u="none" strike="noStrike">
                  <a:solidFill>
                    <a:schemeClr val="bg1"/>
                  </a:solidFill>
                  <a:latin typeface="Calibri"/>
                  <a:cs typeface="Calibri"/>
                </a:rPr>
                <a:t>YOY</a:t>
              </a:r>
              <a:r>
                <a:rPr lang="en-US" sz="1100" b="1" i="0" u="none" strike="noStrike" baseline="0">
                  <a:solidFill>
                    <a:schemeClr val="bg1"/>
                  </a:solidFill>
                  <a:latin typeface="Calibri"/>
                  <a:cs typeface="Calibri"/>
                </a:rPr>
                <a:t> GROWTH</a:t>
              </a:r>
              <a:r>
                <a:rPr lang="en-US" sz="1100" b="1" i="0" u="none" strike="noStrike">
                  <a:solidFill>
                    <a:schemeClr val="bg1"/>
                  </a:solidFill>
                  <a:latin typeface="Calibri"/>
                  <a:cs typeface="Calibri"/>
                </a:rPr>
                <a:t> </a:t>
              </a:r>
              <a:endParaRPr lang="en-US" sz="1400" b="1" i="0" u="none" strike="noStrike">
                <a:solidFill>
                  <a:schemeClr val="bg1"/>
                </a:solidFill>
                <a:latin typeface="Calibri"/>
                <a:cs typeface="Calibri"/>
              </a:endParaRPr>
            </a:p>
          </xdr:txBody>
        </xdr:sp>
      </xdr:grpSp>
      <xdr:grpSp>
        <xdr:nvGrpSpPr>
          <xdr:cNvPr id="42" name="Group 41">
            <a:extLst>
              <a:ext uri="{FF2B5EF4-FFF2-40B4-BE49-F238E27FC236}">
                <a16:creationId xmlns:a16="http://schemas.microsoft.com/office/drawing/2014/main" id="{6BB1CCD1-E6F0-B353-D8AE-6441AC69CBEC}"/>
              </a:ext>
            </a:extLst>
          </xdr:cNvPr>
          <xdr:cNvGrpSpPr/>
        </xdr:nvGrpSpPr>
        <xdr:grpSpPr>
          <a:xfrm>
            <a:off x="4962523" y="526596"/>
            <a:ext cx="2246540" cy="1438274"/>
            <a:chOff x="180974" y="485775"/>
            <a:chExt cx="1982879" cy="1438274"/>
          </a:xfrm>
        </xdr:grpSpPr>
        <xdr:sp macro="" textlink="">
          <xdr:nvSpPr>
            <xdr:cNvPr id="43" name="Rectangle: Rounded Corners 42">
              <a:extLst>
                <a:ext uri="{FF2B5EF4-FFF2-40B4-BE49-F238E27FC236}">
                  <a16:creationId xmlns:a16="http://schemas.microsoft.com/office/drawing/2014/main" id="{184BED6C-1C8D-0719-A1CC-10240AA0C08E}"/>
                </a:ext>
              </a:extLst>
            </xdr:cNvPr>
            <xdr:cNvSpPr/>
          </xdr:nvSpPr>
          <xdr:spPr>
            <a:xfrm>
              <a:off x="180975" y="485775"/>
              <a:ext cx="1982878" cy="275927"/>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Lato" panose="020F0502020204030203" pitchFamily="34" charset="0"/>
                  <a:ea typeface="Lato" panose="020F0502020204030203" pitchFamily="34" charset="0"/>
                  <a:cs typeface="Lato" panose="020F0502020204030203" pitchFamily="34" charset="0"/>
                </a:rPr>
                <a:t>Quantity</a:t>
              </a:r>
            </a:p>
          </xdr:txBody>
        </xdr:sp>
        <xdr:sp macro="" textlink="">
          <xdr:nvSpPr>
            <xdr:cNvPr id="44" name="Rectangle: Rounded Corners 43">
              <a:extLst>
                <a:ext uri="{FF2B5EF4-FFF2-40B4-BE49-F238E27FC236}">
                  <a16:creationId xmlns:a16="http://schemas.microsoft.com/office/drawing/2014/main" id="{E41759F0-25C4-AA69-881A-BE65A55F6F37}"/>
                </a:ext>
              </a:extLst>
            </xdr:cNvPr>
            <xdr:cNvSpPr/>
          </xdr:nvSpPr>
          <xdr:spPr>
            <a:xfrm>
              <a:off x="180974" y="800098"/>
              <a:ext cx="1971675" cy="1123951"/>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45" name="Rectangle: Rounded Corners 44">
              <a:extLst>
                <a:ext uri="{FF2B5EF4-FFF2-40B4-BE49-F238E27FC236}">
                  <a16:creationId xmlns:a16="http://schemas.microsoft.com/office/drawing/2014/main" id="{53E615EB-3B15-FA9D-D978-CDF53C349CC2}"/>
                </a:ext>
              </a:extLst>
            </xdr:cNvPr>
            <xdr:cNvSpPr/>
          </xdr:nvSpPr>
          <xdr:spPr>
            <a:xfrm>
              <a:off x="276224" y="914400"/>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BFB855-A11D-4A31-881E-67F73C320AB3}" type="TxLink">
                <a:rPr lang="en-US" sz="1100" b="0" i="0" u="none" strike="noStrike">
                  <a:solidFill>
                    <a:srgbClr val="000000"/>
                  </a:solidFill>
                  <a:latin typeface="Calibri"/>
                  <a:cs typeface="Calibri"/>
                </a:rPr>
                <a:t># 1446</a:t>
              </a:fld>
              <a:endParaRPr lang="en-US" sz="1400" b="1">
                <a:solidFill>
                  <a:schemeClr val="bg1"/>
                </a:solidFill>
              </a:endParaRPr>
            </a:p>
          </xdr:txBody>
        </xdr:sp>
        <xdr:sp macro="" textlink="">
          <xdr:nvSpPr>
            <xdr:cNvPr id="46" name="Rectangle: Rounded Corners 45">
              <a:extLst>
                <a:ext uri="{FF2B5EF4-FFF2-40B4-BE49-F238E27FC236}">
                  <a16:creationId xmlns:a16="http://schemas.microsoft.com/office/drawing/2014/main" id="{C02B6846-9713-4FA2-5DB9-37629FC5D0D1}"/>
                </a:ext>
              </a:extLst>
            </xdr:cNvPr>
            <xdr:cNvSpPr/>
          </xdr:nvSpPr>
          <xdr:spPr>
            <a:xfrm>
              <a:off x="285749" y="1590675"/>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Calibri"/>
                  <a:cs typeface="Calibri"/>
                </a:rPr>
                <a:t> </a:t>
              </a:r>
              <a:r>
                <a:rPr lang="en-US" sz="1100" b="1" i="0" u="none" strike="noStrike">
                  <a:solidFill>
                    <a:schemeClr val="bg1"/>
                  </a:solidFill>
                  <a:latin typeface="Calibri"/>
                  <a:cs typeface="Calibri"/>
                </a:rPr>
                <a:t>YOY</a:t>
              </a:r>
              <a:r>
                <a:rPr lang="en-US" sz="1100" b="1" i="0" u="none" strike="noStrike" baseline="0">
                  <a:solidFill>
                    <a:schemeClr val="bg1"/>
                  </a:solidFill>
                  <a:latin typeface="Calibri"/>
                  <a:cs typeface="Calibri"/>
                </a:rPr>
                <a:t> GROWTH</a:t>
              </a:r>
              <a:r>
                <a:rPr lang="en-US" sz="1100" b="1" i="0" u="none" strike="noStrike">
                  <a:solidFill>
                    <a:schemeClr val="bg1"/>
                  </a:solidFill>
                  <a:latin typeface="Calibri"/>
                  <a:cs typeface="Calibri"/>
                </a:rPr>
                <a:t> </a:t>
              </a:r>
              <a:endParaRPr lang="en-US" sz="1400" b="1" i="0" u="none" strike="noStrike">
                <a:solidFill>
                  <a:schemeClr val="bg1"/>
                </a:solidFill>
                <a:latin typeface="Calibri"/>
                <a:cs typeface="Calibri"/>
              </a:endParaRPr>
            </a:p>
          </xdr:txBody>
        </xdr:sp>
      </xdr:grpSp>
      <xdr:grpSp>
        <xdr:nvGrpSpPr>
          <xdr:cNvPr id="47" name="Group 46">
            <a:extLst>
              <a:ext uri="{FF2B5EF4-FFF2-40B4-BE49-F238E27FC236}">
                <a16:creationId xmlns:a16="http://schemas.microsoft.com/office/drawing/2014/main" id="{41B9B955-E6FF-C19D-A7B1-9B296FA8CB97}"/>
              </a:ext>
            </a:extLst>
          </xdr:cNvPr>
          <xdr:cNvGrpSpPr/>
        </xdr:nvGrpSpPr>
        <xdr:grpSpPr>
          <a:xfrm>
            <a:off x="7373708" y="512989"/>
            <a:ext cx="2246541" cy="1438274"/>
            <a:chOff x="180974" y="485775"/>
            <a:chExt cx="1982879" cy="1438274"/>
          </a:xfrm>
        </xdr:grpSpPr>
        <xdr:sp macro="" textlink="">
          <xdr:nvSpPr>
            <xdr:cNvPr id="48" name="Rectangle: Rounded Corners 47">
              <a:extLst>
                <a:ext uri="{FF2B5EF4-FFF2-40B4-BE49-F238E27FC236}">
                  <a16:creationId xmlns:a16="http://schemas.microsoft.com/office/drawing/2014/main" id="{B7158636-0F37-B0D6-EE2E-4FAEE60F149C}"/>
                </a:ext>
              </a:extLst>
            </xdr:cNvPr>
            <xdr:cNvSpPr/>
          </xdr:nvSpPr>
          <xdr:spPr>
            <a:xfrm>
              <a:off x="180975" y="485775"/>
              <a:ext cx="1982878" cy="275927"/>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Lato" panose="020F0502020204030203" pitchFamily="34" charset="0"/>
                  <a:ea typeface="Lato" panose="020F0502020204030203" pitchFamily="34" charset="0"/>
                  <a:cs typeface="Lato" panose="020F0502020204030203" pitchFamily="34" charset="0"/>
                </a:rPr>
                <a:t>No</a:t>
              </a:r>
              <a:r>
                <a:rPr lang="en-US" sz="1200" b="1" baseline="0">
                  <a:latin typeface="Lato" panose="020F0502020204030203" pitchFamily="34" charset="0"/>
                  <a:ea typeface="Lato" panose="020F0502020204030203" pitchFamily="34" charset="0"/>
                  <a:cs typeface="Lato" panose="020F0502020204030203" pitchFamily="34" charset="0"/>
                </a:rPr>
                <a:t> Of Sales</a:t>
              </a:r>
              <a:endParaRPr lang="en-US" sz="120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49" name="Rectangle: Rounded Corners 48">
              <a:extLst>
                <a:ext uri="{FF2B5EF4-FFF2-40B4-BE49-F238E27FC236}">
                  <a16:creationId xmlns:a16="http://schemas.microsoft.com/office/drawing/2014/main" id="{ED398FB2-6D1E-86F4-0D1B-EA6BA12FC77E}"/>
                </a:ext>
              </a:extLst>
            </xdr:cNvPr>
            <xdr:cNvSpPr/>
          </xdr:nvSpPr>
          <xdr:spPr>
            <a:xfrm>
              <a:off x="180974" y="800098"/>
              <a:ext cx="1971675" cy="1123951"/>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K$17">
          <xdr:nvSpPr>
            <xdr:cNvPr id="50" name="Rectangle: Rounded Corners 49">
              <a:extLst>
                <a:ext uri="{FF2B5EF4-FFF2-40B4-BE49-F238E27FC236}">
                  <a16:creationId xmlns:a16="http://schemas.microsoft.com/office/drawing/2014/main" id="{DCDDD696-24C0-29F8-F875-DDD26613C9AF}"/>
                </a:ext>
              </a:extLst>
            </xdr:cNvPr>
            <xdr:cNvSpPr/>
          </xdr:nvSpPr>
          <xdr:spPr>
            <a:xfrm>
              <a:off x="276224" y="914400"/>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81A82A-C035-4487-8612-913256756D3F}" type="TxLink">
                <a:rPr lang="en-US" sz="1100" b="0" i="0" u="none" strike="noStrike">
                  <a:solidFill>
                    <a:srgbClr val="000000"/>
                  </a:solidFill>
                  <a:latin typeface="Calibri"/>
                  <a:cs typeface="Calibri"/>
                </a:rPr>
                <a:t># 398</a:t>
              </a:fld>
              <a:endParaRPr lang="en-US" sz="1400" b="1">
                <a:solidFill>
                  <a:schemeClr val="bg1"/>
                </a:solidFill>
              </a:endParaRPr>
            </a:p>
          </xdr:txBody>
        </xdr:sp>
        <xdr:sp macro="" textlink="">
          <xdr:nvSpPr>
            <xdr:cNvPr id="51" name="Rectangle: Rounded Corners 50">
              <a:extLst>
                <a:ext uri="{FF2B5EF4-FFF2-40B4-BE49-F238E27FC236}">
                  <a16:creationId xmlns:a16="http://schemas.microsoft.com/office/drawing/2014/main" id="{E063F0BB-C822-C5D4-4963-6DB2A03A3DDE}"/>
                </a:ext>
              </a:extLst>
            </xdr:cNvPr>
            <xdr:cNvSpPr/>
          </xdr:nvSpPr>
          <xdr:spPr>
            <a:xfrm>
              <a:off x="285749" y="1590675"/>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Calibri"/>
                  <a:cs typeface="Calibri"/>
                </a:rPr>
                <a:t> </a:t>
              </a:r>
              <a:r>
                <a:rPr lang="en-US" sz="1100" b="1" i="0" u="none" strike="noStrike">
                  <a:solidFill>
                    <a:schemeClr val="bg1"/>
                  </a:solidFill>
                  <a:latin typeface="Calibri"/>
                  <a:cs typeface="Calibri"/>
                </a:rPr>
                <a:t>YOY</a:t>
              </a:r>
              <a:r>
                <a:rPr lang="en-US" sz="1100" b="1" i="0" u="none" strike="noStrike" baseline="0">
                  <a:solidFill>
                    <a:schemeClr val="bg1"/>
                  </a:solidFill>
                  <a:latin typeface="Calibri"/>
                  <a:cs typeface="Calibri"/>
                </a:rPr>
                <a:t> GROWTH</a:t>
              </a:r>
              <a:r>
                <a:rPr lang="en-US" sz="1100" b="1" i="0" u="none" strike="noStrike">
                  <a:solidFill>
                    <a:schemeClr val="bg1"/>
                  </a:solidFill>
                  <a:latin typeface="Calibri"/>
                  <a:cs typeface="Calibri"/>
                </a:rPr>
                <a:t> </a:t>
              </a:r>
              <a:endParaRPr lang="en-US" sz="1400" b="1" i="0" u="none" strike="noStrike">
                <a:solidFill>
                  <a:schemeClr val="bg1"/>
                </a:solidFill>
                <a:latin typeface="Calibri"/>
                <a:cs typeface="Calibri"/>
              </a:endParaRPr>
            </a:p>
          </xdr:txBody>
        </xdr:sp>
      </xdr:grpSp>
      <xdr:grpSp>
        <xdr:nvGrpSpPr>
          <xdr:cNvPr id="52" name="Group 51">
            <a:extLst>
              <a:ext uri="{FF2B5EF4-FFF2-40B4-BE49-F238E27FC236}">
                <a16:creationId xmlns:a16="http://schemas.microsoft.com/office/drawing/2014/main" id="{DBDB56BE-A643-C583-B87E-7E4DF95924D9}"/>
              </a:ext>
            </a:extLst>
          </xdr:cNvPr>
          <xdr:cNvGrpSpPr/>
        </xdr:nvGrpSpPr>
        <xdr:grpSpPr>
          <a:xfrm>
            <a:off x="9812107" y="512988"/>
            <a:ext cx="2246541" cy="1438274"/>
            <a:chOff x="180974" y="485775"/>
            <a:chExt cx="1982879" cy="1438274"/>
          </a:xfrm>
        </xdr:grpSpPr>
        <xdr:sp macro="" textlink="">
          <xdr:nvSpPr>
            <xdr:cNvPr id="53" name="Rectangle: Rounded Corners 52">
              <a:extLst>
                <a:ext uri="{FF2B5EF4-FFF2-40B4-BE49-F238E27FC236}">
                  <a16:creationId xmlns:a16="http://schemas.microsoft.com/office/drawing/2014/main" id="{D901382B-3BCF-1643-5E3C-89C215EBC28B}"/>
                </a:ext>
              </a:extLst>
            </xdr:cNvPr>
            <xdr:cNvSpPr/>
          </xdr:nvSpPr>
          <xdr:spPr>
            <a:xfrm>
              <a:off x="180975" y="485775"/>
              <a:ext cx="1982878" cy="275927"/>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Lato" panose="020F0502020204030203" pitchFamily="34" charset="0"/>
                  <a:ea typeface="Lato" panose="020F0502020204030203" pitchFamily="34" charset="0"/>
                  <a:cs typeface="Lato" panose="020F0502020204030203" pitchFamily="34" charset="0"/>
                </a:rPr>
                <a:t>Profit</a:t>
              </a:r>
              <a:r>
                <a:rPr lang="en-US" sz="1200" b="1" baseline="0">
                  <a:latin typeface="Lato" panose="020F0502020204030203" pitchFamily="34" charset="0"/>
                  <a:ea typeface="Lato" panose="020F0502020204030203" pitchFamily="34" charset="0"/>
                  <a:cs typeface="Lato" panose="020F0502020204030203" pitchFamily="34" charset="0"/>
                </a:rPr>
                <a:t> Margin</a:t>
              </a:r>
              <a:endParaRPr lang="en-US" sz="120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54" name="Rectangle: Rounded Corners 53">
              <a:extLst>
                <a:ext uri="{FF2B5EF4-FFF2-40B4-BE49-F238E27FC236}">
                  <a16:creationId xmlns:a16="http://schemas.microsoft.com/office/drawing/2014/main" id="{DD453EC4-D736-09E7-B672-F516E09EF3E0}"/>
                </a:ext>
              </a:extLst>
            </xdr:cNvPr>
            <xdr:cNvSpPr/>
          </xdr:nvSpPr>
          <xdr:spPr>
            <a:xfrm>
              <a:off x="180974" y="800098"/>
              <a:ext cx="1971675" cy="1123951"/>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55" name="Rectangle: Rounded Corners 54">
              <a:extLst>
                <a:ext uri="{FF2B5EF4-FFF2-40B4-BE49-F238E27FC236}">
                  <a16:creationId xmlns:a16="http://schemas.microsoft.com/office/drawing/2014/main" id="{B2A651C4-0610-C571-5A16-997E430C6FC3}"/>
                </a:ext>
              </a:extLst>
            </xdr:cNvPr>
            <xdr:cNvSpPr/>
          </xdr:nvSpPr>
          <xdr:spPr>
            <a:xfrm>
              <a:off x="276224" y="914400"/>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A9D6EF-9822-4B98-B4D4-419CAC8A0DA5}" type="TxLink">
                <a:rPr lang="en-US" sz="1100" b="0" i="0" u="none" strike="noStrike">
                  <a:solidFill>
                    <a:srgbClr val="000000"/>
                  </a:solidFill>
                  <a:latin typeface="Calibri"/>
                  <a:cs typeface="Calibri"/>
                </a:rPr>
                <a:t>4.36%</a:t>
              </a:fld>
              <a:endParaRPr lang="en-US" sz="1400" b="1">
                <a:solidFill>
                  <a:schemeClr val="bg1"/>
                </a:solidFill>
              </a:endParaRPr>
            </a:p>
          </xdr:txBody>
        </xdr:sp>
        <xdr:sp macro="" textlink="">
          <xdr:nvSpPr>
            <xdr:cNvPr id="56" name="Rectangle: Rounded Corners 55">
              <a:extLst>
                <a:ext uri="{FF2B5EF4-FFF2-40B4-BE49-F238E27FC236}">
                  <a16:creationId xmlns:a16="http://schemas.microsoft.com/office/drawing/2014/main" id="{5CA7CD99-468D-7229-69F8-67263D1107AB}"/>
                </a:ext>
              </a:extLst>
            </xdr:cNvPr>
            <xdr:cNvSpPr/>
          </xdr:nvSpPr>
          <xdr:spPr>
            <a:xfrm>
              <a:off x="285749" y="1590675"/>
              <a:ext cx="1768236" cy="200025"/>
            </a:xfrm>
            <a:prstGeom prst="roundRect">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Calibri"/>
                  <a:cs typeface="Calibri"/>
                </a:rPr>
                <a:t> </a:t>
              </a:r>
              <a:r>
                <a:rPr lang="en-US" sz="1100" b="1" i="0" u="none" strike="noStrike">
                  <a:solidFill>
                    <a:schemeClr val="bg1"/>
                  </a:solidFill>
                  <a:latin typeface="Calibri"/>
                  <a:cs typeface="Calibri"/>
                </a:rPr>
                <a:t>YOY</a:t>
              </a:r>
              <a:r>
                <a:rPr lang="en-US" sz="1100" b="1" i="0" u="none" strike="noStrike" baseline="0">
                  <a:solidFill>
                    <a:schemeClr val="bg1"/>
                  </a:solidFill>
                  <a:latin typeface="Calibri"/>
                  <a:cs typeface="Calibri"/>
                </a:rPr>
                <a:t> GROWTH</a:t>
              </a:r>
              <a:r>
                <a:rPr lang="en-US" sz="1100" b="1" i="0" u="none" strike="noStrike">
                  <a:solidFill>
                    <a:schemeClr val="bg1"/>
                  </a:solidFill>
                  <a:latin typeface="Calibri"/>
                  <a:cs typeface="Calibri"/>
                </a:rPr>
                <a:t> </a:t>
              </a:r>
              <a:endParaRPr lang="en-US" sz="1400" b="1" i="0" u="none" strike="noStrike">
                <a:solidFill>
                  <a:schemeClr val="bg1"/>
                </a:solidFill>
                <a:latin typeface="Calibri"/>
                <a:cs typeface="Calibri"/>
              </a:endParaRPr>
            </a:p>
          </xdr:txBody>
        </xdr:sp>
      </xdr:grpSp>
    </xdr:grpSp>
    <xdr:clientData/>
  </xdr:twoCellAnchor>
  <xdr:twoCellAnchor>
    <xdr:from>
      <xdr:col>4</xdr:col>
      <xdr:colOff>358588</xdr:colOff>
      <xdr:row>6</xdr:row>
      <xdr:rowOff>19929</xdr:rowOff>
    </xdr:from>
    <xdr:to>
      <xdr:col>7</xdr:col>
      <xdr:colOff>302558</xdr:colOff>
      <xdr:row>8</xdr:row>
      <xdr:rowOff>44824</xdr:rowOff>
    </xdr:to>
    <xdr:graphicFrame macro="">
      <xdr:nvGraphicFramePr>
        <xdr:cNvPr id="62" name="Chart 61">
          <a:extLst>
            <a:ext uri="{FF2B5EF4-FFF2-40B4-BE49-F238E27FC236}">
              <a16:creationId xmlns:a16="http://schemas.microsoft.com/office/drawing/2014/main" id="{B17AEDCF-DB69-4DE6-B5EE-3627D4401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302559</xdr:colOff>
      <xdr:row>6</xdr:row>
      <xdr:rowOff>44823</xdr:rowOff>
    </xdr:from>
    <xdr:to>
      <xdr:col>11</xdr:col>
      <xdr:colOff>270340</xdr:colOff>
      <xdr:row>8</xdr:row>
      <xdr:rowOff>80601</xdr:rowOff>
    </xdr:to>
    <xdr:graphicFrame macro="">
      <xdr:nvGraphicFramePr>
        <xdr:cNvPr id="63" name="Chart 62">
          <a:extLst>
            <a:ext uri="{FF2B5EF4-FFF2-40B4-BE49-F238E27FC236}">
              <a16:creationId xmlns:a16="http://schemas.microsoft.com/office/drawing/2014/main" id="{A7DB6951-2A0D-421A-A294-C543F3BC7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201705</xdr:colOff>
      <xdr:row>6</xdr:row>
      <xdr:rowOff>22411</xdr:rowOff>
    </xdr:from>
    <xdr:to>
      <xdr:col>15</xdr:col>
      <xdr:colOff>338374</xdr:colOff>
      <xdr:row>8</xdr:row>
      <xdr:rowOff>44582</xdr:rowOff>
    </xdr:to>
    <xdr:graphicFrame macro="">
      <xdr:nvGraphicFramePr>
        <xdr:cNvPr id="64" name="Chart 63">
          <a:extLst>
            <a:ext uri="{FF2B5EF4-FFF2-40B4-BE49-F238E27FC236}">
              <a16:creationId xmlns:a16="http://schemas.microsoft.com/office/drawing/2014/main" id="{6967AEC1-A56F-4777-B95C-CE1A90220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156882</xdr:colOff>
      <xdr:row>6</xdr:row>
      <xdr:rowOff>11206</xdr:rowOff>
    </xdr:from>
    <xdr:to>
      <xdr:col>19</xdr:col>
      <xdr:colOff>392206</xdr:colOff>
      <xdr:row>8</xdr:row>
      <xdr:rowOff>49064</xdr:rowOff>
    </xdr:to>
    <xdr:graphicFrame macro="">
      <xdr:nvGraphicFramePr>
        <xdr:cNvPr id="65" name="Chart 64">
          <a:extLst>
            <a:ext uri="{FF2B5EF4-FFF2-40B4-BE49-F238E27FC236}">
              <a16:creationId xmlns:a16="http://schemas.microsoft.com/office/drawing/2014/main" id="{BD5DD5DE-6B01-45A3-AFE6-946A180B4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347383</xdr:colOff>
      <xdr:row>6</xdr:row>
      <xdr:rowOff>56030</xdr:rowOff>
    </xdr:from>
    <xdr:to>
      <xdr:col>3</xdr:col>
      <xdr:colOff>380918</xdr:colOff>
      <xdr:row>8</xdr:row>
      <xdr:rowOff>63314</xdr:rowOff>
    </xdr:to>
    <xdr:graphicFrame macro="">
      <xdr:nvGraphicFramePr>
        <xdr:cNvPr id="66" name="Chart 65">
          <a:extLst>
            <a:ext uri="{FF2B5EF4-FFF2-40B4-BE49-F238E27FC236}">
              <a16:creationId xmlns:a16="http://schemas.microsoft.com/office/drawing/2014/main" id="{88FDEF41-70DE-4B22-B905-822F1EC2A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272143</xdr:colOff>
          <xdr:row>8</xdr:row>
          <xdr:rowOff>122464</xdr:rowOff>
        </xdr:from>
        <xdr:to>
          <xdr:col>7</xdr:col>
          <xdr:colOff>281668</xdr:colOff>
          <xdr:row>9</xdr:row>
          <xdr:rowOff>131989</xdr:rowOff>
        </xdr:to>
        <xdr:pic>
          <xdr:nvPicPr>
            <xdr:cNvPr id="68" name="Picture 67">
              <a:extLst>
                <a:ext uri="{FF2B5EF4-FFF2-40B4-BE49-F238E27FC236}">
                  <a16:creationId xmlns:a16="http://schemas.microsoft.com/office/drawing/2014/main" id="{205A92E3-C03B-8AAB-380A-0266D706F7E7}"/>
                </a:ext>
              </a:extLst>
            </xdr:cNvPr>
            <xdr:cNvPicPr>
              <a:picLocks noChangeAspect="1" noChangeArrowheads="1"/>
              <a:extLst>
                <a:ext uri="{84589F7E-364E-4C9E-8A38-B11213B215E9}">
                  <a14:cameraTool cellRange="'KPI YOY'!$I$8" spid="_x0000_s8204"/>
                </a:ext>
              </a:extLst>
            </xdr:cNvPicPr>
          </xdr:nvPicPr>
          <xdr:blipFill>
            <a:blip xmlns:r="http://schemas.openxmlformats.org/officeDocument/2006/relationships" r:embed="rId7"/>
            <a:srcRect/>
            <a:stretch>
              <a:fillRect/>
            </a:stretch>
          </xdr:blipFill>
          <xdr:spPr bwMode="auto">
            <a:xfrm>
              <a:off x="3946072" y="1646464"/>
              <a:ext cx="621846"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258536</xdr:colOff>
          <xdr:row>8</xdr:row>
          <xdr:rowOff>136071</xdr:rowOff>
        </xdr:from>
        <xdr:to>
          <xdr:col>11</xdr:col>
          <xdr:colOff>268061</xdr:colOff>
          <xdr:row>9</xdr:row>
          <xdr:rowOff>145596</xdr:rowOff>
        </xdr:to>
        <xdr:pic>
          <xdr:nvPicPr>
            <xdr:cNvPr id="70" name="Picture 69">
              <a:extLst>
                <a:ext uri="{FF2B5EF4-FFF2-40B4-BE49-F238E27FC236}">
                  <a16:creationId xmlns:a16="http://schemas.microsoft.com/office/drawing/2014/main" id="{2E28FAC4-D399-48C7-2208-3130382AFDF1}"/>
                </a:ext>
              </a:extLst>
            </xdr:cNvPr>
            <xdr:cNvPicPr>
              <a:picLocks noChangeAspect="1" noChangeArrowheads="1"/>
              <a:extLst>
                <a:ext uri="{84589F7E-364E-4C9E-8A38-B11213B215E9}">
                  <a14:cameraTool cellRange="'KPI YOY'!$J$8" spid="_x0000_s8205"/>
                </a:ext>
              </a:extLst>
            </xdr:cNvPicPr>
          </xdr:nvPicPr>
          <xdr:blipFill>
            <a:blip xmlns:r="http://schemas.openxmlformats.org/officeDocument/2006/relationships" r:embed="rId8"/>
            <a:srcRect/>
            <a:stretch>
              <a:fillRect/>
            </a:stretch>
          </xdr:blipFill>
          <xdr:spPr bwMode="auto">
            <a:xfrm>
              <a:off x="6381750" y="1660071"/>
              <a:ext cx="621847"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244928</xdr:colOff>
          <xdr:row>8</xdr:row>
          <xdr:rowOff>122464</xdr:rowOff>
        </xdr:from>
        <xdr:to>
          <xdr:col>15</xdr:col>
          <xdr:colOff>254454</xdr:colOff>
          <xdr:row>9</xdr:row>
          <xdr:rowOff>131989</xdr:rowOff>
        </xdr:to>
        <xdr:pic>
          <xdr:nvPicPr>
            <xdr:cNvPr id="72" name="Picture 71">
              <a:extLst>
                <a:ext uri="{FF2B5EF4-FFF2-40B4-BE49-F238E27FC236}">
                  <a16:creationId xmlns:a16="http://schemas.microsoft.com/office/drawing/2014/main" id="{98EBF554-78FA-78C8-A705-D01F3874511C}"/>
                </a:ext>
              </a:extLst>
            </xdr:cNvPr>
            <xdr:cNvPicPr>
              <a:picLocks noChangeAspect="1" noChangeArrowheads="1"/>
              <a:extLst>
                <a:ext uri="{84589F7E-364E-4C9E-8A38-B11213B215E9}">
                  <a14:cameraTool cellRange="'KPI YOY'!$K$8" spid="_x0000_s8206"/>
                </a:ext>
              </a:extLst>
            </xdr:cNvPicPr>
          </xdr:nvPicPr>
          <xdr:blipFill>
            <a:blip xmlns:r="http://schemas.openxmlformats.org/officeDocument/2006/relationships" r:embed="rId9"/>
            <a:srcRect/>
            <a:stretch>
              <a:fillRect/>
            </a:stretch>
          </xdr:blipFill>
          <xdr:spPr bwMode="auto">
            <a:xfrm>
              <a:off x="8817428" y="1646464"/>
              <a:ext cx="621847"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244928</xdr:colOff>
          <xdr:row>8</xdr:row>
          <xdr:rowOff>122464</xdr:rowOff>
        </xdr:from>
        <xdr:to>
          <xdr:col>19</xdr:col>
          <xdr:colOff>254453</xdr:colOff>
          <xdr:row>9</xdr:row>
          <xdr:rowOff>131989</xdr:rowOff>
        </xdr:to>
        <xdr:pic>
          <xdr:nvPicPr>
            <xdr:cNvPr id="74" name="Picture 73">
              <a:extLst>
                <a:ext uri="{FF2B5EF4-FFF2-40B4-BE49-F238E27FC236}">
                  <a16:creationId xmlns:a16="http://schemas.microsoft.com/office/drawing/2014/main" id="{E6BA3362-6200-31C3-F9C9-B045F400B3A9}"/>
                </a:ext>
              </a:extLst>
            </xdr:cNvPr>
            <xdr:cNvPicPr>
              <a:picLocks noChangeAspect="1" noChangeArrowheads="1"/>
              <a:extLst>
                <a:ext uri="{84589F7E-364E-4C9E-8A38-B11213B215E9}">
                  <a14:cameraTool cellRange="'KPI YOY'!$L$8" spid="_x0000_s8207"/>
                </a:ext>
              </a:extLst>
            </xdr:cNvPicPr>
          </xdr:nvPicPr>
          <xdr:blipFill>
            <a:blip xmlns:r="http://schemas.openxmlformats.org/officeDocument/2006/relationships" r:embed="rId10"/>
            <a:srcRect/>
            <a:stretch>
              <a:fillRect/>
            </a:stretch>
          </xdr:blipFill>
          <xdr:spPr bwMode="auto">
            <a:xfrm>
              <a:off x="11266714" y="1646464"/>
              <a:ext cx="621846"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166006</xdr:colOff>
      <xdr:row>10</xdr:row>
      <xdr:rowOff>114300</xdr:rowOff>
    </xdr:from>
    <xdr:to>
      <xdr:col>7</xdr:col>
      <xdr:colOff>530677</xdr:colOff>
      <xdr:row>21</xdr:row>
      <xdr:rowOff>171450</xdr:rowOff>
    </xdr:to>
    <xdr:sp macro="" textlink="">
      <xdr:nvSpPr>
        <xdr:cNvPr id="76" name="Rectangle: Rounded Corners 75">
          <a:extLst>
            <a:ext uri="{FF2B5EF4-FFF2-40B4-BE49-F238E27FC236}">
              <a16:creationId xmlns:a16="http://schemas.microsoft.com/office/drawing/2014/main" id="{60F5B692-3545-8358-5227-AB6F49A162BF}"/>
            </a:ext>
          </a:extLst>
        </xdr:cNvPr>
        <xdr:cNvSpPr/>
      </xdr:nvSpPr>
      <xdr:spPr>
        <a:xfrm>
          <a:off x="166006" y="2019300"/>
          <a:ext cx="4650921" cy="2152650"/>
        </a:xfrm>
        <a:prstGeom prst="roundRect">
          <a:avLst>
            <a:gd name="adj" fmla="val 8260"/>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8</xdr:col>
      <xdr:colOff>70756</xdr:colOff>
      <xdr:row>10</xdr:row>
      <xdr:rowOff>114301</xdr:rowOff>
    </xdr:from>
    <xdr:to>
      <xdr:col>14</xdr:col>
      <xdr:colOff>598714</xdr:colOff>
      <xdr:row>21</xdr:row>
      <xdr:rowOff>171451</xdr:rowOff>
    </xdr:to>
    <xdr:sp macro="" textlink="">
      <xdr:nvSpPr>
        <xdr:cNvPr id="77" name="Rectangle: Rounded Corners 76">
          <a:extLst>
            <a:ext uri="{FF2B5EF4-FFF2-40B4-BE49-F238E27FC236}">
              <a16:creationId xmlns:a16="http://schemas.microsoft.com/office/drawing/2014/main" id="{61C6517D-E977-0093-DEFD-4A476B04EC21}"/>
            </a:ext>
          </a:extLst>
        </xdr:cNvPr>
        <xdr:cNvSpPr/>
      </xdr:nvSpPr>
      <xdr:spPr>
        <a:xfrm>
          <a:off x="4969327" y="2019301"/>
          <a:ext cx="4201887" cy="2152650"/>
        </a:xfrm>
        <a:prstGeom prst="roundRect">
          <a:avLst>
            <a:gd name="adj" fmla="val 8260"/>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70755</xdr:colOff>
      <xdr:row>10</xdr:row>
      <xdr:rowOff>114302</xdr:rowOff>
    </xdr:from>
    <xdr:to>
      <xdr:col>20</xdr:col>
      <xdr:colOff>449035</xdr:colOff>
      <xdr:row>21</xdr:row>
      <xdr:rowOff>171452</xdr:rowOff>
    </xdr:to>
    <xdr:sp macro="" textlink="">
      <xdr:nvSpPr>
        <xdr:cNvPr id="78" name="Rectangle: Rounded Corners 77">
          <a:extLst>
            <a:ext uri="{FF2B5EF4-FFF2-40B4-BE49-F238E27FC236}">
              <a16:creationId xmlns:a16="http://schemas.microsoft.com/office/drawing/2014/main" id="{A0A1E080-40A8-1DC8-2D02-3A64A9572594}"/>
            </a:ext>
          </a:extLst>
        </xdr:cNvPr>
        <xdr:cNvSpPr/>
      </xdr:nvSpPr>
      <xdr:spPr>
        <a:xfrm>
          <a:off x="9255576" y="2019302"/>
          <a:ext cx="3439888" cy="2152650"/>
        </a:xfrm>
        <a:prstGeom prst="roundRect">
          <a:avLst>
            <a:gd name="adj" fmla="val 8260"/>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367392</xdr:colOff>
      <xdr:row>10</xdr:row>
      <xdr:rowOff>176892</xdr:rowOff>
    </xdr:from>
    <xdr:to>
      <xdr:col>4</xdr:col>
      <xdr:colOff>598714</xdr:colOff>
      <xdr:row>13</xdr:row>
      <xdr:rowOff>13607</xdr:rowOff>
    </xdr:to>
    <xdr:sp macro="" textlink="">
      <xdr:nvSpPr>
        <xdr:cNvPr id="82" name="Rectangle: Rounded Corners 81">
          <a:extLst>
            <a:ext uri="{FF2B5EF4-FFF2-40B4-BE49-F238E27FC236}">
              <a16:creationId xmlns:a16="http://schemas.microsoft.com/office/drawing/2014/main" id="{AF3AA799-9274-DDEB-C9F2-4FB3D773C187}"/>
            </a:ext>
          </a:extLst>
        </xdr:cNvPr>
        <xdr:cNvSpPr/>
      </xdr:nvSpPr>
      <xdr:spPr>
        <a:xfrm>
          <a:off x="367392" y="2081892"/>
          <a:ext cx="2680608" cy="408215"/>
        </a:xfrm>
        <a:prstGeom prst="roundRect">
          <a:avLst>
            <a:gd name="adj" fmla="val 33333"/>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Lato" panose="020F0502020204030203" pitchFamily="34" charset="0"/>
              <a:ea typeface="Lato" panose="020F0502020204030203" pitchFamily="34" charset="0"/>
              <a:cs typeface="Lato" panose="020F0502020204030203" pitchFamily="34" charset="0"/>
            </a:rPr>
            <a:t>Sales</a:t>
          </a:r>
          <a:r>
            <a:rPr lang="en-US" sz="1600" b="1" baseline="0">
              <a:solidFill>
                <a:schemeClr val="bg1"/>
              </a:solidFill>
              <a:latin typeface="Lato" panose="020F0502020204030203" pitchFamily="34" charset="0"/>
              <a:ea typeface="Lato" panose="020F0502020204030203" pitchFamily="34" charset="0"/>
              <a:cs typeface="Lato" panose="020F0502020204030203" pitchFamily="34" charset="0"/>
            </a:rPr>
            <a:t> &amp; Profit Analysis</a:t>
          </a:r>
          <a:endParaRPr lang="en-US" sz="16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8</xdr:col>
      <xdr:colOff>231321</xdr:colOff>
      <xdr:row>10</xdr:row>
      <xdr:rowOff>176892</xdr:rowOff>
    </xdr:from>
    <xdr:to>
      <xdr:col>12</xdr:col>
      <xdr:colOff>462643</xdr:colOff>
      <xdr:row>13</xdr:row>
      <xdr:rowOff>13607</xdr:rowOff>
    </xdr:to>
    <xdr:sp macro="" textlink="">
      <xdr:nvSpPr>
        <xdr:cNvPr id="84" name="Rectangle: Rounded Corners 83">
          <a:extLst>
            <a:ext uri="{FF2B5EF4-FFF2-40B4-BE49-F238E27FC236}">
              <a16:creationId xmlns:a16="http://schemas.microsoft.com/office/drawing/2014/main" id="{1D639ADF-4EBC-0DC7-4E62-DA15C10E9955}"/>
            </a:ext>
          </a:extLst>
        </xdr:cNvPr>
        <xdr:cNvSpPr/>
      </xdr:nvSpPr>
      <xdr:spPr>
        <a:xfrm>
          <a:off x="5129892" y="2081892"/>
          <a:ext cx="2680608" cy="408215"/>
        </a:xfrm>
        <a:prstGeom prst="roundRect">
          <a:avLst>
            <a:gd name="adj" fmla="val 33333"/>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Lato" panose="020F0502020204030203" pitchFamily="34" charset="0"/>
              <a:ea typeface="Lato" panose="020F0502020204030203" pitchFamily="34" charset="0"/>
              <a:cs typeface="Lato" panose="020F0502020204030203" pitchFamily="34" charset="0"/>
            </a:rPr>
            <a:t>Category Wise Profit</a:t>
          </a:r>
        </a:p>
      </xdr:txBody>
    </xdr:sp>
    <xdr:clientData/>
  </xdr:twoCellAnchor>
  <xdr:twoCellAnchor>
    <xdr:from>
      <xdr:col>15</xdr:col>
      <xdr:colOff>176892</xdr:colOff>
      <xdr:row>11</xdr:row>
      <xdr:rowOff>13607</xdr:rowOff>
    </xdr:from>
    <xdr:to>
      <xdr:col>20</xdr:col>
      <xdr:colOff>299766</xdr:colOff>
      <xdr:row>13</xdr:row>
      <xdr:rowOff>40822</xdr:rowOff>
    </xdr:to>
    <xdr:sp macro="" textlink="">
      <xdr:nvSpPr>
        <xdr:cNvPr id="86" name="Rectangle: Rounded Corners 85">
          <a:extLst>
            <a:ext uri="{FF2B5EF4-FFF2-40B4-BE49-F238E27FC236}">
              <a16:creationId xmlns:a16="http://schemas.microsoft.com/office/drawing/2014/main" id="{5F530692-2BA3-0114-AF2E-C82D38BA6509}"/>
            </a:ext>
          </a:extLst>
        </xdr:cNvPr>
        <xdr:cNvSpPr/>
      </xdr:nvSpPr>
      <xdr:spPr>
        <a:xfrm>
          <a:off x="9361713" y="2109107"/>
          <a:ext cx="3184482" cy="408215"/>
        </a:xfrm>
        <a:prstGeom prst="roundRect">
          <a:avLst>
            <a:gd name="adj" fmla="val 33333"/>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Lato" panose="020F0502020204030203" pitchFamily="34" charset="0"/>
              <a:ea typeface="Lato" panose="020F0502020204030203" pitchFamily="34" charset="0"/>
              <a:cs typeface="Lato" panose="020F0502020204030203" pitchFamily="34" charset="0"/>
            </a:rPr>
            <a:t>Categories</a:t>
          </a:r>
          <a:r>
            <a:rPr lang="en-US" sz="1600" b="1" baseline="0">
              <a:latin typeface="Lato" panose="020F0502020204030203" pitchFamily="34" charset="0"/>
              <a:ea typeface="Lato" panose="020F0502020204030203" pitchFamily="34" charset="0"/>
              <a:cs typeface="Lato" panose="020F0502020204030203" pitchFamily="34" charset="0"/>
            </a:rPr>
            <a:t> Wise Sales Share %</a:t>
          </a:r>
          <a:endParaRPr lang="en-US" sz="16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0</xdr:col>
      <xdr:colOff>152399</xdr:colOff>
      <xdr:row>22</xdr:row>
      <xdr:rowOff>32660</xdr:rowOff>
    </xdr:from>
    <xdr:to>
      <xdr:col>20</xdr:col>
      <xdr:colOff>462642</xdr:colOff>
      <xdr:row>33</xdr:row>
      <xdr:rowOff>117022</xdr:rowOff>
    </xdr:to>
    <xdr:grpSp>
      <xdr:nvGrpSpPr>
        <xdr:cNvPr id="103" name="Group 102">
          <a:extLst>
            <a:ext uri="{FF2B5EF4-FFF2-40B4-BE49-F238E27FC236}">
              <a16:creationId xmlns:a16="http://schemas.microsoft.com/office/drawing/2014/main" id="{C350FCCB-35B1-6E06-1669-8885C661D250}"/>
            </a:ext>
          </a:extLst>
        </xdr:cNvPr>
        <xdr:cNvGrpSpPr/>
      </xdr:nvGrpSpPr>
      <xdr:grpSpPr>
        <a:xfrm>
          <a:off x="152399" y="4223660"/>
          <a:ext cx="12556672" cy="2179862"/>
          <a:chOff x="152399" y="4223660"/>
          <a:chExt cx="12556672" cy="2179862"/>
        </a:xfrm>
      </xdr:grpSpPr>
      <xdr:sp macro="" textlink="">
        <xdr:nvSpPr>
          <xdr:cNvPr id="79" name="Rectangle: Rounded Corners 78">
            <a:extLst>
              <a:ext uri="{FF2B5EF4-FFF2-40B4-BE49-F238E27FC236}">
                <a16:creationId xmlns:a16="http://schemas.microsoft.com/office/drawing/2014/main" id="{B58EAC36-7610-32CC-F0F7-CAF990297E21}"/>
              </a:ext>
            </a:extLst>
          </xdr:cNvPr>
          <xdr:cNvSpPr/>
        </xdr:nvSpPr>
        <xdr:spPr>
          <a:xfrm>
            <a:off x="152399" y="4250872"/>
            <a:ext cx="4650921" cy="2152650"/>
          </a:xfrm>
          <a:prstGeom prst="roundRect">
            <a:avLst>
              <a:gd name="adj" fmla="val 8260"/>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Rectangle: Rounded Corners 79">
            <a:extLst>
              <a:ext uri="{FF2B5EF4-FFF2-40B4-BE49-F238E27FC236}">
                <a16:creationId xmlns:a16="http://schemas.microsoft.com/office/drawing/2014/main" id="{2C167A43-46C8-C248-0266-BEF3148DD1B9}"/>
              </a:ext>
            </a:extLst>
          </xdr:cNvPr>
          <xdr:cNvSpPr/>
        </xdr:nvSpPr>
        <xdr:spPr>
          <a:xfrm>
            <a:off x="4955720" y="4237265"/>
            <a:ext cx="4201887" cy="2152650"/>
          </a:xfrm>
          <a:prstGeom prst="roundRect">
            <a:avLst>
              <a:gd name="adj" fmla="val 8260"/>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Rectangle: Rounded Corners 80">
            <a:extLst>
              <a:ext uri="{FF2B5EF4-FFF2-40B4-BE49-F238E27FC236}">
                <a16:creationId xmlns:a16="http://schemas.microsoft.com/office/drawing/2014/main" id="{0B68F5AB-87C8-0416-71B9-9A75D4D13761}"/>
              </a:ext>
            </a:extLst>
          </xdr:cNvPr>
          <xdr:cNvSpPr/>
        </xdr:nvSpPr>
        <xdr:spPr>
          <a:xfrm>
            <a:off x="9241970" y="4223660"/>
            <a:ext cx="3467101" cy="2152650"/>
          </a:xfrm>
          <a:prstGeom prst="roundRect">
            <a:avLst>
              <a:gd name="adj" fmla="val 8260"/>
            </a:avLst>
          </a:prstGeom>
          <a:gradFill>
            <a:gsLst>
              <a:gs pos="2000">
                <a:schemeClr val="tx1">
                  <a:lumMod val="85000"/>
                  <a:lumOff val="15000"/>
                  <a:alpha val="80000"/>
                </a:schemeClr>
              </a:gs>
              <a:gs pos="100000">
                <a:schemeClr val="tx1">
                  <a:lumMod val="50000"/>
                  <a:lumOff val="50000"/>
                  <a:alpha val="7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Rectangle: Rounded Corners 86">
            <a:extLst>
              <a:ext uri="{FF2B5EF4-FFF2-40B4-BE49-F238E27FC236}">
                <a16:creationId xmlns:a16="http://schemas.microsoft.com/office/drawing/2014/main" id="{AC9D587A-20B0-DBFF-DB69-08337E34AF9F}"/>
              </a:ext>
            </a:extLst>
          </xdr:cNvPr>
          <xdr:cNvSpPr/>
        </xdr:nvSpPr>
        <xdr:spPr>
          <a:xfrm>
            <a:off x="9348106" y="4299857"/>
            <a:ext cx="3209675" cy="408215"/>
          </a:xfrm>
          <a:prstGeom prst="roundRect">
            <a:avLst>
              <a:gd name="adj" fmla="val 33333"/>
            </a:avLst>
          </a:prstGeom>
          <a:gradFill>
            <a:gsLst>
              <a:gs pos="2000">
                <a:schemeClr val="tx1">
                  <a:lumMod val="85000"/>
                  <a:lumOff val="15000"/>
                  <a:alpha val="80000"/>
                </a:schemeClr>
              </a:gs>
              <a:gs pos="100000">
                <a:schemeClr val="bg2">
                  <a:lumMod val="6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latin typeface="Lato" panose="020F0502020204030203" pitchFamily="34" charset="0"/>
                <a:ea typeface="Lato" panose="020F0502020204030203" pitchFamily="34" charset="0"/>
                <a:cs typeface="Lato" panose="020F0502020204030203" pitchFamily="34" charset="0"/>
              </a:rPr>
              <a:t>   Filters</a:t>
            </a:r>
            <a:endParaRPr lang="en-US" sz="110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90" name="Rectangle: Rounded Corners 89">
            <a:extLst>
              <a:ext uri="{FF2B5EF4-FFF2-40B4-BE49-F238E27FC236}">
                <a16:creationId xmlns:a16="http://schemas.microsoft.com/office/drawing/2014/main" id="{954B730C-58D7-04ED-A1E8-92619776087F}"/>
              </a:ext>
            </a:extLst>
          </xdr:cNvPr>
          <xdr:cNvSpPr/>
        </xdr:nvSpPr>
        <xdr:spPr>
          <a:xfrm>
            <a:off x="5116285" y="4313464"/>
            <a:ext cx="2680608" cy="408215"/>
          </a:xfrm>
          <a:prstGeom prst="roundRect">
            <a:avLst>
              <a:gd name="adj" fmla="val 33333"/>
            </a:avLst>
          </a:prstGeom>
          <a:gradFill>
            <a:gsLst>
              <a:gs pos="2000">
                <a:schemeClr val="tx1">
                  <a:lumMod val="85000"/>
                  <a:lumOff val="15000"/>
                  <a:alpha val="80000"/>
                </a:schemeClr>
              </a:gs>
              <a:gs pos="100000">
                <a:schemeClr val="bg2">
                  <a:lumMod val="6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Lato" panose="020F0502020204030203" pitchFamily="34" charset="0"/>
                <a:ea typeface="Lato" panose="020F0502020204030203" pitchFamily="34" charset="0"/>
                <a:cs typeface="Lato" panose="020F0502020204030203" pitchFamily="34" charset="0"/>
              </a:rPr>
              <a:t>Top 5 Sub Categories </a:t>
            </a:r>
          </a:p>
        </xdr:txBody>
      </xdr:sp>
      <xdr:sp macro="" textlink="">
        <xdr:nvSpPr>
          <xdr:cNvPr id="91" name="Rectangle: Rounded Corners 90">
            <a:extLst>
              <a:ext uri="{FF2B5EF4-FFF2-40B4-BE49-F238E27FC236}">
                <a16:creationId xmlns:a16="http://schemas.microsoft.com/office/drawing/2014/main" id="{AD5639A7-0242-5063-C9CF-A8EC25BF06DE}"/>
              </a:ext>
            </a:extLst>
          </xdr:cNvPr>
          <xdr:cNvSpPr/>
        </xdr:nvSpPr>
        <xdr:spPr>
          <a:xfrm>
            <a:off x="353785" y="4354285"/>
            <a:ext cx="2680608" cy="408215"/>
          </a:xfrm>
          <a:prstGeom prst="roundRect">
            <a:avLst>
              <a:gd name="adj" fmla="val 33333"/>
            </a:avLst>
          </a:prstGeom>
          <a:gradFill>
            <a:gsLst>
              <a:gs pos="2000">
                <a:schemeClr val="tx1">
                  <a:lumMod val="85000"/>
                  <a:lumOff val="15000"/>
                  <a:alpha val="80000"/>
                </a:schemeClr>
              </a:gs>
              <a:gs pos="100000">
                <a:schemeClr val="bg2">
                  <a:lumMod val="65000"/>
                </a:schemeClr>
              </a:gs>
            </a:gsLst>
            <a:lin ang="54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Lato" panose="020F0502020204030203" pitchFamily="34" charset="0"/>
                <a:ea typeface="Lato" panose="020F0502020204030203" pitchFamily="34" charset="0"/>
                <a:cs typeface="Lato" panose="020F0502020204030203" pitchFamily="34" charset="0"/>
              </a:rPr>
              <a:t>Sales By</a:t>
            </a:r>
            <a:r>
              <a:rPr lang="en-US" sz="1600" b="1" baseline="0">
                <a:solidFill>
                  <a:schemeClr val="bg1"/>
                </a:solidFill>
                <a:latin typeface="Lato" panose="020F0502020204030203" pitchFamily="34" charset="0"/>
                <a:ea typeface="Lato" panose="020F0502020204030203" pitchFamily="34" charset="0"/>
                <a:cs typeface="Lato" panose="020F0502020204030203" pitchFamily="34" charset="0"/>
              </a:rPr>
              <a:t> State</a:t>
            </a:r>
            <a:endParaRPr lang="en-US" sz="16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xdr:clientData/>
  </xdr:twoCellAnchor>
  <xdr:twoCellAnchor>
    <xdr:from>
      <xdr:col>0</xdr:col>
      <xdr:colOff>176893</xdr:colOff>
      <xdr:row>12</xdr:row>
      <xdr:rowOff>108858</xdr:rowOff>
    </xdr:from>
    <xdr:to>
      <xdr:col>7</xdr:col>
      <xdr:colOff>462643</xdr:colOff>
      <xdr:row>21</xdr:row>
      <xdr:rowOff>156481</xdr:rowOff>
    </xdr:to>
    <xdr:graphicFrame macro="">
      <xdr:nvGraphicFramePr>
        <xdr:cNvPr id="94" name="Chart 93">
          <a:extLst>
            <a:ext uri="{FF2B5EF4-FFF2-40B4-BE49-F238E27FC236}">
              <a16:creationId xmlns:a16="http://schemas.microsoft.com/office/drawing/2014/main" id="{9EB18089-267B-4F48-BCA8-BB2618C6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97971</xdr:colOff>
      <xdr:row>12</xdr:row>
      <xdr:rowOff>95250</xdr:rowOff>
    </xdr:from>
    <xdr:to>
      <xdr:col>14</xdr:col>
      <xdr:colOff>530679</xdr:colOff>
      <xdr:row>22</xdr:row>
      <xdr:rowOff>0</xdr:rowOff>
    </xdr:to>
    <mc:AlternateContent xmlns:mc="http://schemas.openxmlformats.org/markup-compatibility/2006">
      <mc:Choice xmlns:cx1="http://schemas.microsoft.com/office/drawing/2015/9/8/chartex" Requires="cx1">
        <xdr:graphicFrame macro="">
          <xdr:nvGraphicFramePr>
            <xdr:cNvPr id="95" name="Chart 94">
              <a:extLst>
                <a:ext uri="{FF2B5EF4-FFF2-40B4-BE49-F238E27FC236}">
                  <a16:creationId xmlns:a16="http://schemas.microsoft.com/office/drawing/2014/main" id="{4AA45C99-5A09-49AF-8D90-781D0AF325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996542" y="2381250"/>
              <a:ext cx="4106637" cy="1809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394609</xdr:colOff>
      <xdr:row>12</xdr:row>
      <xdr:rowOff>149680</xdr:rowOff>
    </xdr:from>
    <xdr:to>
      <xdr:col>20</xdr:col>
      <xdr:colOff>68037</xdr:colOff>
      <xdr:row>21</xdr:row>
      <xdr:rowOff>81644</xdr:rowOff>
    </xdr:to>
    <xdr:graphicFrame macro="">
      <xdr:nvGraphicFramePr>
        <xdr:cNvPr id="97" name="Chart 96">
          <a:extLst>
            <a:ext uri="{FF2B5EF4-FFF2-40B4-BE49-F238E27FC236}">
              <a16:creationId xmlns:a16="http://schemas.microsoft.com/office/drawing/2014/main" id="{4C1473BB-6795-41FD-A2CC-F42F17C75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244929</xdr:colOff>
      <xdr:row>25</xdr:row>
      <xdr:rowOff>13606</xdr:rowOff>
    </xdr:from>
    <xdr:to>
      <xdr:col>7</xdr:col>
      <xdr:colOff>367393</xdr:colOff>
      <xdr:row>33</xdr:row>
      <xdr:rowOff>122463</xdr:rowOff>
    </xdr:to>
    <mc:AlternateContent xmlns:mc="http://schemas.openxmlformats.org/markup-compatibility/2006">
      <mc:Choice xmlns:cx1="http://schemas.microsoft.com/office/drawing/2015/9/8/chartex" Requires="cx1">
        <xdr:graphicFrame macro="">
          <xdr:nvGraphicFramePr>
            <xdr:cNvPr id="98" name="Chart 97">
              <a:extLst>
                <a:ext uri="{FF2B5EF4-FFF2-40B4-BE49-F238E27FC236}">
                  <a16:creationId xmlns:a16="http://schemas.microsoft.com/office/drawing/2014/main" id="{3BC6FBD1-7F6C-4FAB-80D2-B66C973A4A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44929" y="4776106"/>
              <a:ext cx="4408714" cy="16328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125186</xdr:colOff>
      <xdr:row>24</xdr:row>
      <xdr:rowOff>81643</xdr:rowOff>
    </xdr:from>
    <xdr:to>
      <xdr:col>14</xdr:col>
      <xdr:colOff>557893</xdr:colOff>
      <xdr:row>33</xdr:row>
      <xdr:rowOff>136074</xdr:rowOff>
    </xdr:to>
    <xdr:graphicFrame macro="">
      <xdr:nvGraphicFramePr>
        <xdr:cNvPr id="99" name="Chart 98">
          <a:extLst>
            <a:ext uri="{FF2B5EF4-FFF2-40B4-BE49-F238E27FC236}">
              <a16:creationId xmlns:a16="http://schemas.microsoft.com/office/drawing/2014/main" id="{D5062307-FA8C-4A37-ADB6-1E0B5EA4F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206827</xdr:colOff>
      <xdr:row>24</xdr:row>
      <xdr:rowOff>173146</xdr:rowOff>
    </xdr:from>
    <xdr:to>
      <xdr:col>16</xdr:col>
      <xdr:colOff>612320</xdr:colOff>
      <xdr:row>33</xdr:row>
      <xdr:rowOff>13608</xdr:rowOff>
    </xdr:to>
    <mc:AlternateContent xmlns:mc="http://schemas.openxmlformats.org/markup-compatibility/2006">
      <mc:Choice xmlns:a14="http://schemas.microsoft.com/office/drawing/2010/main" Requires="a14">
        <xdr:graphicFrame macro="">
          <xdr:nvGraphicFramePr>
            <xdr:cNvPr id="100" name="Year 1">
              <a:extLst>
                <a:ext uri="{FF2B5EF4-FFF2-40B4-BE49-F238E27FC236}">
                  <a16:creationId xmlns:a16="http://schemas.microsoft.com/office/drawing/2014/main" id="{E0A14BCF-3165-4006-9CB3-F5199865E6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391648" y="4745146"/>
              <a:ext cx="1017815" cy="1554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547007</xdr:colOff>
      <xdr:row>24</xdr:row>
      <xdr:rowOff>179019</xdr:rowOff>
    </xdr:from>
    <xdr:to>
      <xdr:col>20</xdr:col>
      <xdr:colOff>394608</xdr:colOff>
      <xdr:row>33</xdr:row>
      <xdr:rowOff>13607</xdr:rowOff>
    </xdr:to>
    <mc:AlternateContent xmlns:mc="http://schemas.openxmlformats.org/markup-compatibility/2006">
      <mc:Choice xmlns:a14="http://schemas.microsoft.com/office/drawing/2010/main" Requires="a14">
        <xdr:graphicFrame macro="">
          <xdr:nvGraphicFramePr>
            <xdr:cNvPr id="101" name="Segment 1">
              <a:extLst>
                <a:ext uri="{FF2B5EF4-FFF2-40B4-BE49-F238E27FC236}">
                  <a16:creationId xmlns:a16="http://schemas.microsoft.com/office/drawing/2014/main" id="{5BE2590A-1145-4457-BF43-02EDC85764F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568793" y="4751019"/>
              <a:ext cx="1072244" cy="1549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2721</xdr:colOff>
      <xdr:row>24</xdr:row>
      <xdr:rowOff>163287</xdr:rowOff>
    </xdr:from>
    <xdr:to>
      <xdr:col>18</xdr:col>
      <xdr:colOff>530678</xdr:colOff>
      <xdr:row>33</xdr:row>
      <xdr:rowOff>27215</xdr:rowOff>
    </xdr:to>
    <mc:AlternateContent xmlns:mc="http://schemas.openxmlformats.org/markup-compatibility/2006">
      <mc:Choice xmlns:a14="http://schemas.microsoft.com/office/drawing/2010/main" Requires="a14">
        <xdr:graphicFrame macro="">
          <xdr:nvGraphicFramePr>
            <xdr:cNvPr id="102" name="Region 1">
              <a:extLst>
                <a:ext uri="{FF2B5EF4-FFF2-40B4-BE49-F238E27FC236}">
                  <a16:creationId xmlns:a16="http://schemas.microsoft.com/office/drawing/2014/main" id="{C0AF6C87-DA22-4BEA-B523-FEA6F6E6345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412185" y="4735287"/>
              <a:ext cx="1140279" cy="1578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5497.085281018517" createdVersion="8" refreshedVersion="8" minRefreshableVersion="3" recordCount="9994" xr:uid="{58A74545-473D-4D04-B088-442632728773}">
  <cacheSource type="worksheet">
    <worksheetSource name="Ecommerce_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1590598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3788D4-B86A-4174-8987-F807C5A1DC8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1">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3B36B-1C61-4FD0-ABED-219BDABE070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8997E-3010-4C2F-A4D0-1350982F742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D3ED90-7E3E-45F4-93E4-22F20FCCE3DF}"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4">
    <i>
      <x v="11"/>
    </i>
    <i>
      <x v="12"/>
    </i>
    <i>
      <x v="13"/>
    </i>
    <i>
      <x v="14"/>
    </i>
    <i>
      <x v="20"/>
    </i>
    <i>
      <x v="21"/>
    </i>
    <i>
      <x v="23"/>
    </i>
    <i>
      <x v="25"/>
    </i>
    <i>
      <x v="32"/>
    </i>
    <i>
      <x v="34"/>
    </i>
    <i>
      <x v="39"/>
    </i>
    <i>
      <x v="41"/>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94C47D-01E1-4DFF-8AD1-464F51371ABE}"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4"/>
    </i>
    <i>
      <x v="16"/>
    </i>
    <i>
      <x v="13"/>
    </i>
    <i>
      <x v="5"/>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61A332-020A-436B-B49D-9A2A9429B688}"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47D518-E0E7-4167-AF91-F065DE0EB495}"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1BCCD8-D629-43CB-93C3-C2F2FF31E73E}"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672A0B-3BDD-4FC5-822C-60AD96FA1F03}"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6BAF21-07D8-41E6-AA6C-D8225CC984A4}"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815388-F435-493F-9386-DBD4BFEE4132}" name="PivotTable2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8452BC-07E9-436B-8949-E808BD7DBBAB}" sourceName="Year">
  <pivotTables>
    <pivotTable tabId="4" name="PivotTable3"/>
    <pivotTable tabId="3" name="PivotTable1"/>
    <pivotTable tabId="8" name="PivotTable17"/>
    <pivotTable tabId="8" name="PivotTable18"/>
    <pivotTable tabId="8" name="PivotTable19"/>
    <pivotTable tabId="8" name="PivotTable20"/>
    <pivotTable tabId="8" name="PivotTable21"/>
    <pivotTable tabId="6" name="PivotTable9"/>
    <pivotTable tabId="5" name="PivotTable8"/>
    <pivotTable tabId="7" name="PivotTable16"/>
  </pivotTables>
  <data>
    <tabular pivotCacheId="1590598328">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F30529-C169-4807-84C1-2813AEDFFD0D}" sourceName="Segment">
  <pivotTables>
    <pivotTable tabId="4" name="PivotTable3"/>
    <pivotTable tabId="3" name="PivotTable1"/>
    <pivotTable tabId="8" name="PivotTable17"/>
    <pivotTable tabId="8" name="PivotTable18"/>
    <pivotTable tabId="8" name="PivotTable19"/>
    <pivotTable tabId="8" name="PivotTable20"/>
    <pivotTable tabId="8" name="PivotTable21"/>
    <pivotTable tabId="9" name="PivotTable22"/>
    <pivotTable tabId="6" name="PivotTable9"/>
    <pivotTable tabId="5" name="PivotTable8"/>
    <pivotTable tabId="7" name="PivotTable16"/>
  </pivotTables>
  <data>
    <tabular pivotCacheId="1590598328">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F7569A-BDC2-4BE0-91FB-EE1564D82DED}" sourceName="Region">
  <pivotTables>
    <pivotTable tabId="4" name="PivotTable3"/>
    <pivotTable tabId="3" name="PivotTable1"/>
    <pivotTable tabId="8" name="PivotTable17"/>
    <pivotTable tabId="8" name="PivotTable18"/>
    <pivotTable tabId="8" name="PivotTable19"/>
    <pivotTable tabId="8" name="PivotTable20"/>
    <pivotTable tabId="8" name="PivotTable21"/>
    <pivotTable tabId="9" name="PivotTable22"/>
    <pivotTable tabId="6" name="PivotTable9"/>
    <pivotTable tabId="5" name="PivotTable8"/>
    <pivotTable tabId="7" name="PivotTable16"/>
  </pivotTables>
  <data>
    <tabular pivotCacheId="1590598328">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D206689-6FF7-4DFD-A8F0-3741A677405E}" cache="Slicer_Year" caption="Year" rowHeight="241300"/>
  <slicer name="Segment" xr10:uid="{DAFADD4C-B46A-48F3-8F97-29FD057B096E}" cache="Slicer_Segment" caption="Segment" rowHeight="241300"/>
  <slicer name="Region" xr10:uid="{AFD093B5-6035-48D8-950B-F4319A8D0FF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934B94F-83CF-4DA1-980A-15A6FB5E0D8E}" cache="Slicer_Year" caption="Year" style="AB" rowHeight="241300"/>
  <slicer name="Segment 1" xr10:uid="{4158A1D2-86D7-4E2C-98E2-57BE560306E4}" cache="Slicer_Segment" caption="Segment" style="AB" rowHeight="241300"/>
  <slicer name="Region 1" xr10:uid="{FB1C10DE-5292-4C58-8C10-6D080BA1E4BF}"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ommerce_Table_1" displayName="Ecommerce_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63EE-DE3F-43AD-BF6E-CA77A02AA6B6}">
  <dimension ref="A3:C16"/>
  <sheetViews>
    <sheetView workbookViewId="0">
      <selection activeCell="B4" sqref="B4:C15"/>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6" t="s">
        <v>10933</v>
      </c>
      <c r="B3" s="5" t="s">
        <v>10951</v>
      </c>
      <c r="C3" s="11" t="s">
        <v>10952</v>
      </c>
    </row>
    <row r="4" spans="1:3" x14ac:dyDescent="0.25">
      <c r="A4" s="8" t="s">
        <v>10939</v>
      </c>
      <c r="B4" s="12">
        <v>11074.039000000001</v>
      </c>
      <c r="C4" s="13">
        <v>2512.7052999999987</v>
      </c>
    </row>
    <row r="5" spans="1:3" x14ac:dyDescent="0.25">
      <c r="A5" s="9" t="s">
        <v>10940</v>
      </c>
      <c r="B5" s="14">
        <v>1494.1899999999996</v>
      </c>
      <c r="C5" s="15">
        <v>-840.30930000000035</v>
      </c>
    </row>
    <row r="6" spans="1:3" x14ac:dyDescent="0.25">
      <c r="A6" s="9" t="s">
        <v>10941</v>
      </c>
      <c r="B6" s="14">
        <v>8879.3979999999992</v>
      </c>
      <c r="C6" s="15">
        <v>1092.1586999999997</v>
      </c>
    </row>
    <row r="7" spans="1:3" x14ac:dyDescent="0.25">
      <c r="A7" s="9" t="s">
        <v>10942</v>
      </c>
      <c r="B7" s="14">
        <v>2047.0260000000003</v>
      </c>
      <c r="C7" s="15">
        <v>84.548199999999852</v>
      </c>
    </row>
    <row r="8" spans="1:3" x14ac:dyDescent="0.25">
      <c r="A8" s="9" t="s">
        <v>10943</v>
      </c>
      <c r="B8" s="14">
        <v>4069.0663999999997</v>
      </c>
      <c r="C8" s="15">
        <v>438.68789999999973</v>
      </c>
    </row>
    <row r="9" spans="1:3" x14ac:dyDescent="0.25">
      <c r="A9" s="9" t="s">
        <v>10944</v>
      </c>
      <c r="B9" s="14">
        <v>2818.0252</v>
      </c>
      <c r="C9" s="15">
        <v>39.908199999999894</v>
      </c>
    </row>
    <row r="10" spans="1:3" x14ac:dyDescent="0.25">
      <c r="A10" s="9" t="s">
        <v>10945</v>
      </c>
      <c r="B10" s="14">
        <v>2407.5079999999998</v>
      </c>
      <c r="C10" s="15">
        <v>317.16419999999994</v>
      </c>
    </row>
    <row r="11" spans="1:3" x14ac:dyDescent="0.25">
      <c r="A11" s="9" t="s">
        <v>10946</v>
      </c>
      <c r="B11" s="14">
        <v>3083.2420000000006</v>
      </c>
      <c r="C11" s="15">
        <v>530.3110999999999</v>
      </c>
    </row>
    <row r="12" spans="1:3" x14ac:dyDescent="0.25">
      <c r="A12" s="9" t="s">
        <v>10947</v>
      </c>
      <c r="B12" s="14">
        <v>5556.8769999999986</v>
      </c>
      <c r="C12" s="15">
        <v>-266.20980000000014</v>
      </c>
    </row>
    <row r="13" spans="1:3" x14ac:dyDescent="0.25">
      <c r="A13" s="9" t="s">
        <v>10948</v>
      </c>
      <c r="B13" s="14">
        <v>6455.6352000000006</v>
      </c>
      <c r="C13" s="15">
        <v>530.16139999999973</v>
      </c>
    </row>
    <row r="14" spans="1:3" x14ac:dyDescent="0.25">
      <c r="A14" s="9" t="s">
        <v>10949</v>
      </c>
      <c r="B14" s="14">
        <v>6664.5737999999983</v>
      </c>
      <c r="C14" s="15">
        <v>-2489.0796000000005</v>
      </c>
    </row>
    <row r="15" spans="1:3" x14ac:dyDescent="0.25">
      <c r="A15" s="9" t="s">
        <v>10950</v>
      </c>
      <c r="B15" s="14">
        <v>13796.094800000001</v>
      </c>
      <c r="C15" s="15">
        <v>1030.6896000000002</v>
      </c>
    </row>
    <row r="16" spans="1:3" x14ac:dyDescent="0.25">
      <c r="A16" s="10" t="s">
        <v>10934</v>
      </c>
      <c r="B16" s="35">
        <v>68345.675400000007</v>
      </c>
      <c r="C16" s="36">
        <v>2980.735899999996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6278-5533-4F7A-84A0-4C6910A1CA36}">
  <dimension ref="A3:E7"/>
  <sheetViews>
    <sheetView workbookViewId="0">
      <selection activeCell="A5" sqref="A5"/>
    </sheetView>
  </sheetViews>
  <sheetFormatPr defaultRowHeight="15" x14ac:dyDescent="0.25"/>
  <cols>
    <col min="1" max="1" width="14.5703125" bestFit="1" customWidth="1"/>
    <col min="2" max="2" width="12.5703125" bestFit="1" customWidth="1"/>
    <col min="4" max="4" width="14.5703125" bestFit="1" customWidth="1"/>
    <col min="5" max="5" width="11" bestFit="1" customWidth="1"/>
  </cols>
  <sheetData>
    <row r="3" spans="1:5" x14ac:dyDescent="0.25">
      <c r="A3" s="6" t="s">
        <v>10933</v>
      </c>
      <c r="B3" s="7" t="s">
        <v>10952</v>
      </c>
      <c r="D3" s="16" t="s">
        <v>15</v>
      </c>
      <c r="E3" s="16" t="s">
        <v>21</v>
      </c>
    </row>
    <row r="4" spans="1:5" x14ac:dyDescent="0.25">
      <c r="A4" s="8" t="s">
        <v>71</v>
      </c>
      <c r="B4" s="28">
        <v>2975.6516999999994</v>
      </c>
      <c r="D4" t="str">
        <f>A4</f>
        <v>Technology</v>
      </c>
      <c r="E4" s="17">
        <f>GETPIVOTDATA("Profit",$A$3,"Category",A4)</f>
        <v>2975.6516999999994</v>
      </c>
    </row>
    <row r="5" spans="1:5" x14ac:dyDescent="0.25">
      <c r="A5" s="9" t="s">
        <v>46</v>
      </c>
      <c r="B5" s="29">
        <v>1384.9374999999977</v>
      </c>
      <c r="D5" t="str">
        <f>A5</f>
        <v>Office Supplies</v>
      </c>
      <c r="E5" s="17">
        <f>GETPIVOTDATA("Profit",$A$3,"Category",A5)</f>
        <v>1384.9374999999977</v>
      </c>
    </row>
    <row r="6" spans="1:5" x14ac:dyDescent="0.25">
      <c r="A6" s="9" t="s">
        <v>32</v>
      </c>
      <c r="B6" s="29">
        <v>-1379.8533000000011</v>
      </c>
      <c r="D6" t="str">
        <f>A6</f>
        <v>Furniture</v>
      </c>
      <c r="E6" s="17">
        <f>GETPIVOTDATA("Profit",$A$3,"Category",A6)</f>
        <v>-1379.8533000000011</v>
      </c>
    </row>
    <row r="7" spans="1:5" x14ac:dyDescent="0.25">
      <c r="A7" s="10" t="s">
        <v>10934</v>
      </c>
      <c r="B7" s="30">
        <v>2980.735899999996</v>
      </c>
      <c r="D7" t="str">
        <f>A7</f>
        <v>Grand Total</v>
      </c>
      <c r="E7" s="17">
        <f>GETPIVOTDATA("Profit",$A$3)</f>
        <v>2980.735899999996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258C1-B44E-4547-8767-889C35E25269}">
  <dimension ref="A3:B7"/>
  <sheetViews>
    <sheetView workbookViewId="0">
      <selection activeCell="B5" sqref="B5"/>
    </sheetView>
  </sheetViews>
  <sheetFormatPr defaultRowHeight="15" x14ac:dyDescent="0.25"/>
  <cols>
    <col min="1" max="1" width="14.5703125" bestFit="1" customWidth="1"/>
    <col min="2" max="2" width="12.140625" bestFit="1" customWidth="1"/>
  </cols>
  <sheetData>
    <row r="3" spans="1:2" x14ac:dyDescent="0.25">
      <c r="A3" s="6" t="s">
        <v>10933</v>
      </c>
      <c r="B3" s="7" t="s">
        <v>10951</v>
      </c>
    </row>
    <row r="4" spans="1:2" x14ac:dyDescent="0.25">
      <c r="A4" s="8" t="s">
        <v>32</v>
      </c>
      <c r="B4" s="18">
        <v>0.35738561740806218</v>
      </c>
    </row>
    <row r="5" spans="1:2" x14ac:dyDescent="0.25">
      <c r="A5" s="9" t="s">
        <v>46</v>
      </c>
      <c r="B5" s="19">
        <v>0.4160606480743036</v>
      </c>
    </row>
    <row r="6" spans="1:2" x14ac:dyDescent="0.25">
      <c r="A6" s="9" t="s">
        <v>71</v>
      </c>
      <c r="B6" s="19">
        <v>0.22655373451763422</v>
      </c>
    </row>
    <row r="7" spans="1:2" x14ac:dyDescent="0.25">
      <c r="A7" s="10" t="s">
        <v>10934</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F1AE-097D-429D-BECE-A0A5A00BC937}">
  <dimension ref="A3:E52"/>
  <sheetViews>
    <sheetView topLeftCell="A32" workbookViewId="0">
      <selection activeCell="D3" sqref="D3:E52"/>
    </sheetView>
  </sheetViews>
  <sheetFormatPr defaultRowHeight="15" x14ac:dyDescent="0.25"/>
  <cols>
    <col min="1" max="1" width="13.140625" bestFit="1" customWidth="1"/>
    <col min="2" max="2" width="12.140625" bestFit="1" customWidth="1"/>
    <col min="4" max="4" width="18.7109375" bestFit="1" customWidth="1"/>
    <col min="5" max="5" width="9.5703125" bestFit="1" customWidth="1"/>
  </cols>
  <sheetData>
    <row r="3" spans="1:5" x14ac:dyDescent="0.25">
      <c r="A3" s="6" t="s">
        <v>10933</v>
      </c>
      <c r="B3" s="7" t="s">
        <v>10951</v>
      </c>
      <c r="D3" s="16" t="s">
        <v>11</v>
      </c>
      <c r="E3" s="16" t="s">
        <v>18</v>
      </c>
    </row>
    <row r="4" spans="1:5" x14ac:dyDescent="0.25">
      <c r="A4" s="8" t="s">
        <v>211</v>
      </c>
      <c r="B4" s="28">
        <v>10945.574000000004</v>
      </c>
      <c r="D4" t="str">
        <f>A4</f>
        <v>Illinois</v>
      </c>
      <c r="E4" s="17">
        <f>GETPIVOTDATA("Sales",$A$3,"State",A4)</f>
        <v>10945.574000000004</v>
      </c>
    </row>
    <row r="5" spans="1:5" x14ac:dyDescent="0.25">
      <c r="A5" s="9" t="s">
        <v>254</v>
      </c>
      <c r="B5" s="29">
        <v>4985.8799999999992</v>
      </c>
      <c r="D5" t="str">
        <f t="shared" ref="D5:D52" si="0">A5</f>
        <v>Indiana</v>
      </c>
      <c r="E5" s="17">
        <f t="shared" ref="E5:E52" si="1">GETPIVOTDATA("Sales",$A$3,"State",A5)</f>
        <v>4985.8799999999992</v>
      </c>
    </row>
    <row r="6" spans="1:5" x14ac:dyDescent="0.25">
      <c r="A6" s="9" t="s">
        <v>489</v>
      </c>
      <c r="B6" s="29">
        <v>257.19</v>
      </c>
      <c r="D6" t="str">
        <f t="shared" si="0"/>
        <v>Iowa</v>
      </c>
      <c r="E6" s="17">
        <f t="shared" si="1"/>
        <v>257.19</v>
      </c>
    </row>
    <row r="7" spans="1:5" x14ac:dyDescent="0.25">
      <c r="A7" s="9" t="s">
        <v>4530</v>
      </c>
      <c r="B7" s="29">
        <v>279.89999999999998</v>
      </c>
      <c r="D7" t="str">
        <f t="shared" si="0"/>
        <v>Kansas</v>
      </c>
      <c r="E7" s="17">
        <f t="shared" si="1"/>
        <v>279.89999999999998</v>
      </c>
    </row>
    <row r="8" spans="1:5" x14ac:dyDescent="0.25">
      <c r="A8" s="9" t="s">
        <v>238</v>
      </c>
      <c r="B8" s="29">
        <v>11758.609999999997</v>
      </c>
      <c r="D8" t="str">
        <f t="shared" si="0"/>
        <v>Michigan</v>
      </c>
      <c r="E8" s="17">
        <f t="shared" si="1"/>
        <v>11758.609999999997</v>
      </c>
    </row>
    <row r="9" spans="1:5" x14ac:dyDescent="0.25">
      <c r="A9" s="9" t="s">
        <v>229</v>
      </c>
      <c r="B9" s="29">
        <v>4407.5999999999995</v>
      </c>
      <c r="D9" t="str">
        <f t="shared" si="0"/>
        <v>Minnesota</v>
      </c>
      <c r="E9" s="17">
        <f t="shared" si="1"/>
        <v>4407.5999999999995</v>
      </c>
    </row>
    <row r="10" spans="1:5" x14ac:dyDescent="0.25">
      <c r="A10" s="9" t="s">
        <v>596</v>
      </c>
      <c r="B10" s="29">
        <v>2279.77</v>
      </c>
      <c r="D10" t="str">
        <f t="shared" si="0"/>
        <v>Missouri</v>
      </c>
      <c r="E10" s="17">
        <f t="shared" si="1"/>
        <v>2279.77</v>
      </c>
    </row>
    <row r="11" spans="1:5" x14ac:dyDescent="0.25">
      <c r="A11" s="9" t="s">
        <v>138</v>
      </c>
      <c r="B11" s="29">
        <v>2620.84</v>
      </c>
      <c r="D11" t="str">
        <f t="shared" si="0"/>
        <v>Nebraska</v>
      </c>
      <c r="E11" s="17">
        <f t="shared" si="1"/>
        <v>2620.84</v>
      </c>
    </row>
    <row r="12" spans="1:5" x14ac:dyDescent="0.25">
      <c r="A12" s="9" t="s">
        <v>7449</v>
      </c>
      <c r="B12" s="29">
        <v>891.53</v>
      </c>
      <c r="D12" t="str">
        <f t="shared" si="0"/>
        <v>North Dakota</v>
      </c>
      <c r="E12" s="17">
        <f t="shared" si="1"/>
        <v>891.53</v>
      </c>
    </row>
    <row r="13" spans="1:5" x14ac:dyDescent="0.25">
      <c r="A13" s="9" t="s">
        <v>649</v>
      </c>
      <c r="B13" s="29">
        <v>4467.7700000000004</v>
      </c>
      <c r="D13" t="str">
        <f t="shared" si="0"/>
        <v>Oklahoma</v>
      </c>
      <c r="E13" s="17">
        <f t="shared" si="1"/>
        <v>4467.7700000000004</v>
      </c>
    </row>
    <row r="14" spans="1:5" x14ac:dyDescent="0.25">
      <c r="A14" s="9" t="s">
        <v>5326</v>
      </c>
      <c r="B14" s="29">
        <v>45.730000000000004</v>
      </c>
      <c r="D14" t="str">
        <f t="shared" si="0"/>
        <v>South Dakota</v>
      </c>
      <c r="E14" s="17">
        <f t="shared" si="1"/>
        <v>45.730000000000004</v>
      </c>
    </row>
    <row r="15" spans="1:5" x14ac:dyDescent="0.25">
      <c r="A15" s="9" t="s">
        <v>104</v>
      </c>
      <c r="B15" s="29">
        <v>23550.381399999984</v>
      </c>
      <c r="D15" t="str">
        <f t="shared" si="0"/>
        <v>Texas</v>
      </c>
      <c r="E15" s="17">
        <f t="shared" si="1"/>
        <v>23550.381399999984</v>
      </c>
    </row>
    <row r="16" spans="1:5" x14ac:dyDescent="0.25">
      <c r="A16" s="9" t="s">
        <v>114</v>
      </c>
      <c r="B16" s="29">
        <v>1854.8999999999999</v>
      </c>
      <c r="D16" t="str">
        <f t="shared" si="0"/>
        <v>Wisconsin</v>
      </c>
      <c r="E16" s="17">
        <f t="shared" si="1"/>
        <v>1854.8999999999999</v>
      </c>
    </row>
    <row r="17" spans="1:5" x14ac:dyDescent="0.25">
      <c r="A17" s="10" t="s">
        <v>10934</v>
      </c>
      <c r="B17" s="30">
        <v>68345.675399999978</v>
      </c>
      <c r="D17" t="str">
        <f t="shared" si="0"/>
        <v>Grand Total</v>
      </c>
      <c r="E17" s="17" t="e">
        <f t="shared" si="1"/>
        <v>#REF!</v>
      </c>
    </row>
    <row r="18" spans="1:5" x14ac:dyDescent="0.25">
      <c r="D18">
        <f t="shared" si="0"/>
        <v>0</v>
      </c>
      <c r="E18" s="17" t="e">
        <f t="shared" si="1"/>
        <v>#REF!</v>
      </c>
    </row>
    <row r="19" spans="1:5" x14ac:dyDescent="0.25">
      <c r="D19">
        <f t="shared" si="0"/>
        <v>0</v>
      </c>
      <c r="E19" s="17" t="e">
        <f t="shared" si="1"/>
        <v>#REF!</v>
      </c>
    </row>
    <row r="20" spans="1:5" x14ac:dyDescent="0.25">
      <c r="D20">
        <f t="shared" si="0"/>
        <v>0</v>
      </c>
      <c r="E20" s="17" t="e">
        <f t="shared" si="1"/>
        <v>#REF!</v>
      </c>
    </row>
    <row r="21" spans="1:5" x14ac:dyDescent="0.25">
      <c r="D21">
        <f t="shared" si="0"/>
        <v>0</v>
      </c>
      <c r="E21" s="17" t="e">
        <f t="shared" si="1"/>
        <v>#REF!</v>
      </c>
    </row>
    <row r="22" spans="1:5" x14ac:dyDescent="0.25">
      <c r="D22">
        <f t="shared" si="0"/>
        <v>0</v>
      </c>
      <c r="E22" s="17" t="e">
        <f t="shared" si="1"/>
        <v>#REF!</v>
      </c>
    </row>
    <row r="23" spans="1:5" x14ac:dyDescent="0.25">
      <c r="D23">
        <f t="shared" si="0"/>
        <v>0</v>
      </c>
      <c r="E23" s="17" t="e">
        <f t="shared" si="1"/>
        <v>#REF!</v>
      </c>
    </row>
    <row r="24" spans="1:5" x14ac:dyDescent="0.25">
      <c r="D24">
        <f t="shared" si="0"/>
        <v>0</v>
      </c>
      <c r="E24" s="17" t="e">
        <f t="shared" si="1"/>
        <v>#REF!</v>
      </c>
    </row>
    <row r="25" spans="1:5" x14ac:dyDescent="0.25">
      <c r="D25">
        <f t="shared" si="0"/>
        <v>0</v>
      </c>
      <c r="E25" s="17" t="e">
        <f t="shared" si="1"/>
        <v>#REF!</v>
      </c>
    </row>
    <row r="26" spans="1:5" x14ac:dyDescent="0.25">
      <c r="D26">
        <f t="shared" si="0"/>
        <v>0</v>
      </c>
      <c r="E26" s="17" t="e">
        <f t="shared" si="1"/>
        <v>#REF!</v>
      </c>
    </row>
    <row r="27" spans="1:5" x14ac:dyDescent="0.25">
      <c r="D27">
        <f t="shared" si="0"/>
        <v>0</v>
      </c>
      <c r="E27" s="17" t="e">
        <f t="shared" si="1"/>
        <v>#REF!</v>
      </c>
    </row>
    <row r="28" spans="1:5" x14ac:dyDescent="0.25">
      <c r="D28">
        <f t="shared" si="0"/>
        <v>0</v>
      </c>
      <c r="E28" s="17" t="e">
        <f t="shared" si="1"/>
        <v>#REF!</v>
      </c>
    </row>
    <row r="29" spans="1:5" x14ac:dyDescent="0.25">
      <c r="D29">
        <f t="shared" si="0"/>
        <v>0</v>
      </c>
      <c r="E29" s="17" t="e">
        <f t="shared" si="1"/>
        <v>#REF!</v>
      </c>
    </row>
    <row r="30" spans="1:5" x14ac:dyDescent="0.25">
      <c r="D30">
        <f t="shared" si="0"/>
        <v>0</v>
      </c>
      <c r="E30" s="17" t="e">
        <f t="shared" si="1"/>
        <v>#REF!</v>
      </c>
    </row>
    <row r="31" spans="1:5" x14ac:dyDescent="0.25">
      <c r="D31">
        <f t="shared" si="0"/>
        <v>0</v>
      </c>
      <c r="E31" s="17" t="e">
        <f t="shared" si="1"/>
        <v>#REF!</v>
      </c>
    </row>
    <row r="32" spans="1:5" x14ac:dyDescent="0.25">
      <c r="D32">
        <f t="shared" si="0"/>
        <v>0</v>
      </c>
      <c r="E32" s="17" t="e">
        <f t="shared" si="1"/>
        <v>#REF!</v>
      </c>
    </row>
    <row r="33" spans="4:5" x14ac:dyDescent="0.25">
      <c r="D33">
        <f t="shared" si="0"/>
        <v>0</v>
      </c>
      <c r="E33" s="17" t="e">
        <f t="shared" si="1"/>
        <v>#REF!</v>
      </c>
    </row>
    <row r="34" spans="4:5" x14ac:dyDescent="0.25">
      <c r="D34">
        <f t="shared" si="0"/>
        <v>0</v>
      </c>
      <c r="E34" s="17" t="e">
        <f t="shared" si="1"/>
        <v>#REF!</v>
      </c>
    </row>
    <row r="35" spans="4:5" x14ac:dyDescent="0.25">
      <c r="D35">
        <f t="shared" si="0"/>
        <v>0</v>
      </c>
      <c r="E35" s="17" t="e">
        <f t="shared" si="1"/>
        <v>#REF!</v>
      </c>
    </row>
    <row r="36" spans="4:5" x14ac:dyDescent="0.25">
      <c r="D36">
        <f t="shared" si="0"/>
        <v>0</v>
      </c>
      <c r="E36" s="17" t="e">
        <f t="shared" si="1"/>
        <v>#REF!</v>
      </c>
    </row>
    <row r="37" spans="4:5" x14ac:dyDescent="0.25">
      <c r="D37">
        <f t="shared" si="0"/>
        <v>0</v>
      </c>
      <c r="E37" s="17" t="e">
        <f t="shared" si="1"/>
        <v>#REF!</v>
      </c>
    </row>
    <row r="38" spans="4:5" x14ac:dyDescent="0.25">
      <c r="D38">
        <f t="shared" si="0"/>
        <v>0</v>
      </c>
      <c r="E38" s="17" t="e">
        <f t="shared" si="1"/>
        <v>#REF!</v>
      </c>
    </row>
    <row r="39" spans="4:5" x14ac:dyDescent="0.25">
      <c r="D39">
        <f t="shared" si="0"/>
        <v>0</v>
      </c>
      <c r="E39" s="17" t="e">
        <f t="shared" si="1"/>
        <v>#REF!</v>
      </c>
    </row>
    <row r="40" spans="4:5" x14ac:dyDescent="0.25">
      <c r="D40">
        <f t="shared" si="0"/>
        <v>0</v>
      </c>
      <c r="E40" s="17" t="e">
        <f t="shared" si="1"/>
        <v>#REF!</v>
      </c>
    </row>
    <row r="41" spans="4:5" x14ac:dyDescent="0.25">
      <c r="D41">
        <f t="shared" si="0"/>
        <v>0</v>
      </c>
      <c r="E41" s="17" t="e">
        <f t="shared" si="1"/>
        <v>#REF!</v>
      </c>
    </row>
    <row r="42" spans="4:5" x14ac:dyDescent="0.25">
      <c r="D42">
        <f t="shared" si="0"/>
        <v>0</v>
      </c>
      <c r="E42" s="17" t="e">
        <f t="shared" si="1"/>
        <v>#REF!</v>
      </c>
    </row>
    <row r="43" spans="4:5" x14ac:dyDescent="0.25">
      <c r="D43">
        <f t="shared" si="0"/>
        <v>0</v>
      </c>
      <c r="E43" s="17" t="e">
        <f t="shared" si="1"/>
        <v>#REF!</v>
      </c>
    </row>
    <row r="44" spans="4:5" x14ac:dyDescent="0.25">
      <c r="D44">
        <f t="shared" si="0"/>
        <v>0</v>
      </c>
      <c r="E44" s="17" t="e">
        <f t="shared" si="1"/>
        <v>#REF!</v>
      </c>
    </row>
    <row r="45" spans="4:5" x14ac:dyDescent="0.25">
      <c r="D45">
        <f t="shared" si="0"/>
        <v>0</v>
      </c>
      <c r="E45" s="17" t="e">
        <f t="shared" si="1"/>
        <v>#REF!</v>
      </c>
    </row>
    <row r="46" spans="4:5" x14ac:dyDescent="0.25">
      <c r="D46">
        <f t="shared" si="0"/>
        <v>0</v>
      </c>
      <c r="E46" s="17" t="e">
        <f t="shared" si="1"/>
        <v>#REF!</v>
      </c>
    </row>
    <row r="47" spans="4:5" x14ac:dyDescent="0.25">
      <c r="D47">
        <f t="shared" si="0"/>
        <v>0</v>
      </c>
      <c r="E47" s="17" t="e">
        <f t="shared" si="1"/>
        <v>#REF!</v>
      </c>
    </row>
    <row r="48" spans="4:5" x14ac:dyDescent="0.25">
      <c r="D48">
        <f t="shared" si="0"/>
        <v>0</v>
      </c>
      <c r="E48" s="17" t="e">
        <f t="shared" si="1"/>
        <v>#REF!</v>
      </c>
    </row>
    <row r="49" spans="4:5" x14ac:dyDescent="0.25">
      <c r="D49">
        <f t="shared" si="0"/>
        <v>0</v>
      </c>
      <c r="E49" s="17" t="e">
        <f t="shared" si="1"/>
        <v>#REF!</v>
      </c>
    </row>
    <row r="50" spans="4:5" x14ac:dyDescent="0.25">
      <c r="D50">
        <f t="shared" si="0"/>
        <v>0</v>
      </c>
      <c r="E50" s="17" t="e">
        <f t="shared" si="1"/>
        <v>#REF!</v>
      </c>
    </row>
    <row r="51" spans="4:5" x14ac:dyDescent="0.25">
      <c r="D51">
        <f t="shared" si="0"/>
        <v>0</v>
      </c>
      <c r="E51" s="17" t="e">
        <f t="shared" si="1"/>
        <v>#REF!</v>
      </c>
    </row>
    <row r="52" spans="4:5" x14ac:dyDescent="0.25">
      <c r="D52">
        <f t="shared" si="0"/>
        <v>0</v>
      </c>
      <c r="E52" s="17"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A7CC-8133-49B4-80E5-96ACAD1B4625}">
  <dimension ref="A3:B9"/>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6" t="s">
        <v>10933</v>
      </c>
      <c r="B3" s="7" t="s">
        <v>10951</v>
      </c>
    </row>
    <row r="4" spans="1:2" x14ac:dyDescent="0.25">
      <c r="A4" s="8" t="s">
        <v>59</v>
      </c>
      <c r="B4" s="28">
        <v>6087.6459999999997</v>
      </c>
    </row>
    <row r="5" spans="1:2" x14ac:dyDescent="0.25">
      <c r="A5" s="9" t="s">
        <v>56</v>
      </c>
      <c r="B5" s="29">
        <v>6947.7949999999992</v>
      </c>
    </row>
    <row r="6" spans="1:2" x14ac:dyDescent="0.25">
      <c r="A6" s="9" t="s">
        <v>72</v>
      </c>
      <c r="B6" s="29">
        <v>11301.456000000004</v>
      </c>
    </row>
    <row r="7" spans="1:2" x14ac:dyDescent="0.25">
      <c r="A7" s="9" t="s">
        <v>36</v>
      </c>
      <c r="B7" s="29">
        <v>11851.878000000001</v>
      </c>
    </row>
    <row r="8" spans="1:2" x14ac:dyDescent="0.25">
      <c r="A8" s="9" t="s">
        <v>75</v>
      </c>
      <c r="B8" s="29">
        <v>12149.023999999996</v>
      </c>
    </row>
    <row r="9" spans="1:2" x14ac:dyDescent="0.25">
      <c r="A9" s="10" t="s">
        <v>10934</v>
      </c>
      <c r="B9" s="30">
        <v>48337.798999999999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36394-46CD-4D12-A8E2-D050CF4F75E4}">
  <dimension ref="A3:N17"/>
  <sheetViews>
    <sheetView topLeftCell="C1" zoomScale="85" zoomScaleNormal="85" workbookViewId="0">
      <selection activeCell="B18" sqref="B18"/>
    </sheetView>
  </sheetViews>
  <sheetFormatPr defaultRowHeight="15" x14ac:dyDescent="0.25"/>
  <cols>
    <col min="1" max="1" width="14.28515625" bestFit="1" customWidth="1"/>
    <col min="2" max="2" width="12.85546875" bestFit="1" customWidth="1"/>
    <col min="4" max="4" width="14.28515625" bestFit="1" customWidth="1"/>
    <col min="5" max="5" width="12.7109375" bestFit="1" customWidth="1"/>
    <col min="7" max="7" width="14.28515625" bestFit="1" customWidth="1"/>
    <col min="8" max="8" width="15.7109375" bestFit="1" customWidth="1"/>
    <col min="10" max="10" width="14.28515625" bestFit="1" customWidth="1"/>
    <col min="11" max="11" width="17" bestFit="1" customWidth="1"/>
    <col min="13" max="13" width="14.28515625" bestFit="1" customWidth="1"/>
    <col min="14" max="14" width="20" bestFit="1" customWidth="1"/>
  </cols>
  <sheetData>
    <row r="3" spans="1:14" x14ac:dyDescent="0.25">
      <c r="A3" s="6" t="s">
        <v>10933</v>
      </c>
      <c r="B3" s="7" t="s">
        <v>10951</v>
      </c>
      <c r="D3" s="6" t="s">
        <v>10933</v>
      </c>
      <c r="E3" s="7" t="s">
        <v>10952</v>
      </c>
      <c r="G3" s="6" t="s">
        <v>10933</v>
      </c>
      <c r="H3" s="7" t="s">
        <v>10953</v>
      </c>
      <c r="J3" s="6" t="s">
        <v>10933</v>
      </c>
      <c r="K3" s="7" t="s">
        <v>10954</v>
      </c>
      <c r="M3" s="6" t="s">
        <v>10933</v>
      </c>
      <c r="N3" s="7" t="s">
        <v>10955</v>
      </c>
    </row>
    <row r="4" spans="1:14" x14ac:dyDescent="0.25">
      <c r="A4" s="8" t="s">
        <v>10939</v>
      </c>
      <c r="B4" s="28">
        <v>11074.039000000001</v>
      </c>
      <c r="D4" s="8" t="s">
        <v>10939</v>
      </c>
      <c r="E4" s="28">
        <v>2512.7052999999987</v>
      </c>
      <c r="G4" s="8" t="s">
        <v>10939</v>
      </c>
      <c r="H4" s="28">
        <v>124</v>
      </c>
      <c r="J4" s="8" t="s">
        <v>10939</v>
      </c>
      <c r="K4" s="28">
        <v>32</v>
      </c>
      <c r="M4" s="8" t="s">
        <v>10939</v>
      </c>
      <c r="N4" s="28">
        <v>0.22690052834381372</v>
      </c>
    </row>
    <row r="5" spans="1:14" x14ac:dyDescent="0.25">
      <c r="A5" s="9" t="s">
        <v>10940</v>
      </c>
      <c r="B5" s="29">
        <v>1494.1899999999996</v>
      </c>
      <c r="D5" s="9" t="s">
        <v>10940</v>
      </c>
      <c r="E5" s="29">
        <v>-840.30930000000035</v>
      </c>
      <c r="G5" s="9" t="s">
        <v>10940</v>
      </c>
      <c r="H5" s="29">
        <v>46</v>
      </c>
      <c r="J5" s="9" t="s">
        <v>10940</v>
      </c>
      <c r="K5" s="29">
        <v>14</v>
      </c>
      <c r="M5" s="9" t="s">
        <v>10940</v>
      </c>
      <c r="N5" s="29">
        <v>-0.56238450264022688</v>
      </c>
    </row>
    <row r="6" spans="1:14" x14ac:dyDescent="0.25">
      <c r="A6" s="9" t="s">
        <v>10941</v>
      </c>
      <c r="B6" s="29">
        <v>8879.3979999999992</v>
      </c>
      <c r="D6" s="9" t="s">
        <v>10941</v>
      </c>
      <c r="E6" s="29">
        <v>1092.1586999999997</v>
      </c>
      <c r="G6" s="9" t="s">
        <v>10941</v>
      </c>
      <c r="H6" s="29">
        <v>109</v>
      </c>
      <c r="J6" s="9" t="s">
        <v>10941</v>
      </c>
      <c r="K6" s="29">
        <v>34</v>
      </c>
      <c r="M6" s="9" t="s">
        <v>10941</v>
      </c>
      <c r="N6" s="29">
        <v>0.12299918305272495</v>
      </c>
    </row>
    <row r="7" spans="1:14" x14ac:dyDescent="0.25">
      <c r="A7" s="9" t="s">
        <v>10942</v>
      </c>
      <c r="B7" s="29">
        <v>2047.0260000000003</v>
      </c>
      <c r="D7" s="9" t="s">
        <v>10942</v>
      </c>
      <c r="E7" s="29">
        <v>84.548199999999852</v>
      </c>
      <c r="G7" s="9" t="s">
        <v>10942</v>
      </c>
      <c r="H7" s="29">
        <v>94</v>
      </c>
      <c r="J7" s="9" t="s">
        <v>10942</v>
      </c>
      <c r="K7" s="29">
        <v>23</v>
      </c>
      <c r="M7" s="9" t="s">
        <v>10942</v>
      </c>
      <c r="N7" s="29">
        <v>4.1302943880536853E-2</v>
      </c>
    </row>
    <row r="8" spans="1:14" x14ac:dyDescent="0.25">
      <c r="A8" s="9" t="s">
        <v>10943</v>
      </c>
      <c r="B8" s="29">
        <v>4069.0663999999997</v>
      </c>
      <c r="D8" s="9" t="s">
        <v>10943</v>
      </c>
      <c r="E8" s="29">
        <v>438.68789999999973</v>
      </c>
      <c r="G8" s="9" t="s">
        <v>10943</v>
      </c>
      <c r="H8" s="29">
        <v>103</v>
      </c>
      <c r="J8" s="9" t="s">
        <v>10943</v>
      </c>
      <c r="K8" s="29">
        <v>33</v>
      </c>
      <c r="M8" s="9" t="s">
        <v>10943</v>
      </c>
      <c r="N8" s="29">
        <v>0.10781045499773603</v>
      </c>
    </row>
    <row r="9" spans="1:14" x14ac:dyDescent="0.25">
      <c r="A9" s="9" t="s">
        <v>10944</v>
      </c>
      <c r="B9" s="29">
        <v>2818.0252</v>
      </c>
      <c r="D9" s="9" t="s">
        <v>10944</v>
      </c>
      <c r="E9" s="29">
        <v>39.908199999999894</v>
      </c>
      <c r="G9" s="9" t="s">
        <v>10944</v>
      </c>
      <c r="H9" s="29">
        <v>69</v>
      </c>
      <c r="J9" s="9" t="s">
        <v>10944</v>
      </c>
      <c r="K9" s="29">
        <v>22</v>
      </c>
      <c r="M9" s="9" t="s">
        <v>10944</v>
      </c>
      <c r="N9" s="29">
        <v>1.4161761222007487E-2</v>
      </c>
    </row>
    <row r="10" spans="1:14" x14ac:dyDescent="0.25">
      <c r="A10" s="9" t="s">
        <v>10945</v>
      </c>
      <c r="B10" s="29">
        <v>2407.5079999999998</v>
      </c>
      <c r="D10" s="9" t="s">
        <v>10945</v>
      </c>
      <c r="E10" s="29">
        <v>317.16419999999994</v>
      </c>
      <c r="G10" s="9" t="s">
        <v>10945</v>
      </c>
      <c r="H10" s="29">
        <v>54</v>
      </c>
      <c r="J10" s="9" t="s">
        <v>10945</v>
      </c>
      <c r="K10" s="29">
        <v>16</v>
      </c>
      <c r="M10" s="9" t="s">
        <v>10945</v>
      </c>
      <c r="N10" s="29">
        <v>0.13173962454122684</v>
      </c>
    </row>
    <row r="11" spans="1:14" x14ac:dyDescent="0.25">
      <c r="A11" s="9" t="s">
        <v>10946</v>
      </c>
      <c r="B11" s="29">
        <v>3083.2420000000006</v>
      </c>
      <c r="D11" s="9" t="s">
        <v>10946</v>
      </c>
      <c r="E11" s="29">
        <v>530.3110999999999</v>
      </c>
      <c r="G11" s="9" t="s">
        <v>10946</v>
      </c>
      <c r="H11" s="29">
        <v>95</v>
      </c>
      <c r="J11" s="9" t="s">
        <v>10946</v>
      </c>
      <c r="K11" s="29">
        <v>24</v>
      </c>
      <c r="M11" s="9" t="s">
        <v>10946</v>
      </c>
      <c r="N11" s="29">
        <v>0.17199788404543004</v>
      </c>
    </row>
    <row r="12" spans="1:14" x14ac:dyDescent="0.25">
      <c r="A12" s="9" t="s">
        <v>10947</v>
      </c>
      <c r="B12" s="29">
        <v>5556.8769999999986</v>
      </c>
      <c r="D12" s="9" t="s">
        <v>10947</v>
      </c>
      <c r="E12" s="29">
        <v>-266.20980000000014</v>
      </c>
      <c r="G12" s="9" t="s">
        <v>10947</v>
      </c>
      <c r="H12" s="29">
        <v>164</v>
      </c>
      <c r="J12" s="9" t="s">
        <v>10947</v>
      </c>
      <c r="K12" s="29">
        <v>44</v>
      </c>
      <c r="M12" s="9" t="s">
        <v>10947</v>
      </c>
      <c r="N12" s="29">
        <v>-4.790636899107182E-2</v>
      </c>
    </row>
    <row r="13" spans="1:14" x14ac:dyDescent="0.25">
      <c r="A13" s="9" t="s">
        <v>10948</v>
      </c>
      <c r="B13" s="29">
        <v>6455.6352000000006</v>
      </c>
      <c r="D13" s="9" t="s">
        <v>10948</v>
      </c>
      <c r="E13" s="29">
        <v>530.16139999999973</v>
      </c>
      <c r="G13" s="9" t="s">
        <v>10948</v>
      </c>
      <c r="H13" s="29">
        <v>120</v>
      </c>
      <c r="J13" s="9" t="s">
        <v>10948</v>
      </c>
      <c r="K13" s="29">
        <v>39</v>
      </c>
      <c r="M13" s="9" t="s">
        <v>10948</v>
      </c>
      <c r="N13" s="29">
        <v>8.2123816413913794E-2</v>
      </c>
    </row>
    <row r="14" spans="1:14" x14ac:dyDescent="0.25">
      <c r="A14" s="9" t="s">
        <v>10949</v>
      </c>
      <c r="B14" s="29">
        <v>6664.5737999999983</v>
      </c>
      <c r="D14" s="9" t="s">
        <v>10949</v>
      </c>
      <c r="E14" s="29">
        <v>-2489.0796000000005</v>
      </c>
      <c r="G14" s="9" t="s">
        <v>10949</v>
      </c>
      <c r="H14" s="29">
        <v>210</v>
      </c>
      <c r="J14" s="9" t="s">
        <v>10949</v>
      </c>
      <c r="K14" s="29">
        <v>50</v>
      </c>
      <c r="M14" s="9" t="s">
        <v>10949</v>
      </c>
      <c r="N14" s="29">
        <v>-0.37347918632096189</v>
      </c>
    </row>
    <row r="15" spans="1:14" x14ac:dyDescent="0.25">
      <c r="A15" s="9" t="s">
        <v>10950</v>
      </c>
      <c r="B15" s="29">
        <v>13796.094800000001</v>
      </c>
      <c r="D15" s="9" t="s">
        <v>10950</v>
      </c>
      <c r="E15" s="29">
        <v>1030.6896000000002</v>
      </c>
      <c r="G15" s="9" t="s">
        <v>10950</v>
      </c>
      <c r="H15" s="29">
        <v>258</v>
      </c>
      <c r="J15" s="9" t="s">
        <v>10950</v>
      </c>
      <c r="K15" s="29">
        <v>67</v>
      </c>
      <c r="M15" s="9" t="s">
        <v>10950</v>
      </c>
      <c r="N15" s="29">
        <v>7.4708793679788291E-2</v>
      </c>
    </row>
    <row r="16" spans="1:14" x14ac:dyDescent="0.25">
      <c r="A16" s="10" t="s">
        <v>10934</v>
      </c>
      <c r="B16" s="30">
        <v>68345.675400000007</v>
      </c>
      <c r="D16" s="10" t="s">
        <v>10934</v>
      </c>
      <c r="E16" s="30">
        <v>2980.735899999996</v>
      </c>
      <c r="G16" s="10" t="s">
        <v>10934</v>
      </c>
      <c r="H16" s="30">
        <v>1446</v>
      </c>
      <c r="J16" s="10" t="s">
        <v>10934</v>
      </c>
      <c r="K16" s="30">
        <v>398</v>
      </c>
      <c r="M16" s="10" t="s">
        <v>10934</v>
      </c>
      <c r="N16" s="30">
        <v>4.3612648240798531E-2</v>
      </c>
    </row>
    <row r="17" spans="2:14" x14ac:dyDescent="0.25">
      <c r="B17" s="21">
        <f>GETPIVOTDATA("Sales",$A$3)</f>
        <v>68345.675400000007</v>
      </c>
      <c r="E17" s="21">
        <f>GETPIVOTDATA("Profit",$D$3)</f>
        <v>2980.735899999996</v>
      </c>
      <c r="H17" s="22">
        <f>GETPIVOTDATA("Quantity",$G$3)</f>
        <v>1446</v>
      </c>
      <c r="K17" s="22">
        <f>GETPIVOTDATA("Order ID",$J$3)</f>
        <v>398</v>
      </c>
      <c r="N17" s="23">
        <f>GETPIVOTDATA("Profit Margin",$M$3)</f>
        <v>4.3612648240798531E-2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60B1-E8FE-43B9-8C9B-126FF89BAD28}">
  <dimension ref="A3:L8"/>
  <sheetViews>
    <sheetView workbookViewId="0">
      <selection activeCell="L8" sqref="L8"/>
    </sheetView>
  </sheetViews>
  <sheetFormatPr defaultRowHeight="15" x14ac:dyDescent="0.25"/>
  <cols>
    <col min="1" max="1" width="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s>
  <sheetData>
    <row r="3" spans="1:12" x14ac:dyDescent="0.25">
      <c r="A3" s="6" t="s">
        <v>10956</v>
      </c>
      <c r="B3" s="5" t="s">
        <v>10951</v>
      </c>
      <c r="C3" s="24" t="s">
        <v>10952</v>
      </c>
      <c r="D3" s="24" t="s">
        <v>10953</v>
      </c>
      <c r="E3" s="24" t="s">
        <v>10954</v>
      </c>
      <c r="F3" s="11" t="s">
        <v>10955</v>
      </c>
    </row>
    <row r="4" spans="1:12" x14ac:dyDescent="0.25">
      <c r="A4" s="8" t="s">
        <v>10935</v>
      </c>
      <c r="B4" s="31">
        <v>67316.467600000004</v>
      </c>
      <c r="C4" s="37">
        <v>-1418.8213000000078</v>
      </c>
      <c r="D4" s="37">
        <v>1039</v>
      </c>
      <c r="E4" s="37">
        <v>268</v>
      </c>
      <c r="F4" s="32">
        <v>-2.1076882827999247E-2</v>
      </c>
    </row>
    <row r="5" spans="1:12" x14ac:dyDescent="0.25">
      <c r="A5" s="9" t="s">
        <v>10936</v>
      </c>
      <c r="B5" s="33">
        <v>49662.257800000007</v>
      </c>
      <c r="C5" s="38">
        <v>1762.3233999999979</v>
      </c>
      <c r="D5" s="38">
        <v>941</v>
      </c>
      <c r="E5" s="38">
        <v>247</v>
      </c>
      <c r="F5" s="34">
        <v>3.5486171552997693E-2</v>
      </c>
    </row>
    <row r="6" spans="1:12" x14ac:dyDescent="0.25">
      <c r="A6" s="9" t="s">
        <v>10937</v>
      </c>
      <c r="B6" s="33">
        <v>66707.033199999962</v>
      </c>
      <c r="C6" s="38">
        <v>5239.8101000000033</v>
      </c>
      <c r="D6" s="38">
        <v>1093</v>
      </c>
      <c r="E6" s="38">
        <v>299</v>
      </c>
      <c r="F6" s="34">
        <v>7.8549589880426679E-2</v>
      </c>
    </row>
    <row r="7" spans="1:12" x14ac:dyDescent="0.25">
      <c r="A7" s="25" t="s">
        <v>10938</v>
      </c>
      <c r="B7" s="39">
        <v>68345.675399999949</v>
      </c>
      <c r="C7" s="40">
        <v>2980.7358999999969</v>
      </c>
      <c r="D7" s="40">
        <v>1446</v>
      </c>
      <c r="E7" s="40">
        <v>398</v>
      </c>
      <c r="F7" s="41">
        <v>4.3612648240798559E-2</v>
      </c>
    </row>
    <row r="8" spans="1:12" x14ac:dyDescent="0.25">
      <c r="H8" s="26">
        <f>(GETPIVOTDATA("Sum of Sales",$A$3,"Years (Order Date)",2014)/GETPIVOTDATA("Sum of Sales",$A$3,"Years (Order Date)",2013))-1</f>
        <v>2.4564759087501775E-2</v>
      </c>
      <c r="I8" s="26">
        <f>(GETPIVOTDATA("Sum of Profit",$A$3,"Years (Order Date)",2014)/GETPIVOTDATA("Sum of Profit",$A$3,"Years (Order Date)",2013))-1</f>
        <v>-0.43113665512420096</v>
      </c>
      <c r="J8" s="26">
        <f>(GETPIVOTDATA("Sum of Quantity",$A$3,"Years (Order Date)",2014)/GETPIVOTDATA("Sum of Quantity",$A$3,"Years (Order Date)",2013))-1</f>
        <v>0.32296431838975304</v>
      </c>
      <c r="K8" s="26">
        <f>(GETPIVOTDATA("Count of Order ID",$A$3,"Years (Order Date)",2014)/GETPIVOTDATA("Count of Order ID",$A$3,"Years (Order Date)",2013))-1</f>
        <v>0.33110367892976589</v>
      </c>
      <c r="L8" s="26">
        <f>(GETPIVOTDATA("Sum of Profit Margin",$A$3,"Years (Order Date)",2014)/GETPIVOTDATA("Sum of Profit Margin",$A$3,"Years (Order Date)",2013))-1</f>
        <v>-0.4447756085399226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103FF-3E0D-44C9-8E53-8CA046662791}">
  <dimension ref="A1"/>
  <sheetViews>
    <sheetView showGridLines="0" showRowColHeaders="0" tabSelected="1" topLeftCell="A6" zoomScale="70" zoomScaleNormal="70" workbookViewId="0">
      <selection activeCell="W35" sqref="W35"/>
    </sheetView>
  </sheetViews>
  <sheetFormatPr defaultRowHeight="15" x14ac:dyDescent="0.25"/>
  <cols>
    <col min="1" max="16384" width="9.140625" style="2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I8" sqref="I8"/>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2"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219D6FD-B0F4-4196-969D-A9DDB79F64BD}">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FAB91EFA-5260-40B6-88E7-1EE12F7083B6}">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C09DBBFE-7E29-408D-93C5-FAFEE105023F}">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Muhammad Umair</cp:lastModifiedBy>
  <dcterms:created xsi:type="dcterms:W3CDTF">2015-06-05T18:17:20Z</dcterms:created>
  <dcterms:modified xsi:type="dcterms:W3CDTF">2024-07-26T09:46:52Z</dcterms:modified>
</cp:coreProperties>
</file>