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pWork Working\Microsoft Azure and Power Platform Expert\OneDrive_1_03-12-2024\Clean File\"/>
    </mc:Choice>
  </mc:AlternateContent>
  <bookViews>
    <workbookView xWindow="0" yWindow="0" windowWidth="20490" windowHeight="7035" tabRatio="841"/>
  </bookViews>
  <sheets>
    <sheet name="Home " sheetId="2" r:id="rId1"/>
    <sheet name="Project Specific" sheetId="3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32" i="3" l="1"/>
  <c r="M32" i="3" s="1"/>
  <c r="D32" i="3"/>
  <c r="L31" i="3"/>
  <c r="M31" i="3" s="1"/>
  <c r="D31" i="3"/>
  <c r="L30" i="3"/>
  <c r="M30" i="3" s="1"/>
  <c r="N30" i="3" s="1"/>
  <c r="D30" i="3"/>
  <c r="E29" i="3"/>
  <c r="G29" i="3" s="1"/>
  <c r="H29" i="3" s="1"/>
  <c r="L28" i="3"/>
  <c r="M28" i="3" s="1"/>
  <c r="D28" i="3"/>
  <c r="L27" i="3"/>
  <c r="M27" i="3" s="1"/>
  <c r="D27" i="3"/>
  <c r="L26" i="3"/>
  <c r="D26" i="3"/>
  <c r="E26" i="3" s="1"/>
  <c r="F26" i="3" s="1"/>
  <c r="L25" i="3"/>
  <c r="D25" i="3"/>
  <c r="L24" i="3"/>
  <c r="M24" i="3" s="1"/>
  <c r="D24" i="3"/>
  <c r="L23" i="3"/>
  <c r="M23" i="3" s="1"/>
  <c r="D23" i="3"/>
  <c r="L22" i="3"/>
  <c r="M22" i="3" s="1"/>
  <c r="N22" i="3" s="1"/>
  <c r="D22" i="3"/>
  <c r="L21" i="3"/>
  <c r="D21" i="3"/>
  <c r="L20" i="3"/>
  <c r="M20" i="3" s="1"/>
  <c r="D20" i="3"/>
  <c r="L19" i="3"/>
  <c r="D19" i="3"/>
  <c r="L18" i="3"/>
  <c r="M18" i="3" s="1"/>
  <c r="O18" i="3" s="1"/>
  <c r="P18" i="3" s="1"/>
  <c r="D18" i="3"/>
  <c r="L17" i="3"/>
  <c r="M17" i="3" s="1"/>
  <c r="N17" i="3" s="1"/>
  <c r="D17" i="3"/>
  <c r="L16" i="3"/>
  <c r="M16" i="3" s="1"/>
  <c r="D16" i="3"/>
  <c r="L15" i="3"/>
  <c r="M15" i="3" s="1"/>
  <c r="D15" i="3"/>
  <c r="L14" i="3"/>
  <c r="M14" i="3" s="1"/>
  <c r="O14" i="3" s="1"/>
  <c r="D14" i="3"/>
  <c r="L12" i="3"/>
  <c r="M12" i="3" s="1"/>
  <c r="N12" i="3" s="1"/>
  <c r="D12" i="3"/>
  <c r="L11" i="3"/>
  <c r="M11" i="3" s="1"/>
  <c r="D11" i="3"/>
  <c r="L10" i="3"/>
  <c r="M10" i="3" s="1"/>
  <c r="D10" i="3"/>
  <c r="L9" i="3"/>
  <c r="M9" i="3" s="1"/>
  <c r="O9" i="3" s="1"/>
  <c r="P9" i="3" s="1"/>
  <c r="D9" i="3"/>
  <c r="L8" i="3"/>
  <c r="M8" i="3" s="1"/>
  <c r="N8" i="3" s="1"/>
  <c r="D8" i="3"/>
  <c r="L7" i="3"/>
  <c r="M7" i="3" s="1"/>
  <c r="D7" i="3"/>
  <c r="L6" i="3"/>
  <c r="D6" i="3"/>
  <c r="L5" i="3"/>
  <c r="M5" i="3" s="1"/>
  <c r="O5" i="3" s="1"/>
  <c r="P5" i="3" s="1"/>
  <c r="D5" i="3"/>
  <c r="L4" i="3"/>
  <c r="M4" i="3" s="1"/>
  <c r="D4" i="3"/>
  <c r="E4" i="3" s="1"/>
  <c r="F4" i="3" s="1"/>
  <c r="L2" i="3"/>
  <c r="M2" i="3" s="1"/>
  <c r="D2" i="3"/>
  <c r="E29" i="2"/>
  <c r="G29" i="2" s="1"/>
  <c r="H29" i="2" s="1"/>
  <c r="L32" i="2"/>
  <c r="M32" i="2" s="1"/>
  <c r="D32" i="2"/>
  <c r="E32" i="2" s="1"/>
  <c r="L31" i="2"/>
  <c r="M31" i="2" s="1"/>
  <c r="D31" i="2"/>
  <c r="E31" i="2" s="1"/>
  <c r="D30" i="2"/>
  <c r="E30" i="2" s="1"/>
  <c r="L28" i="2"/>
  <c r="M28" i="2" s="1"/>
  <c r="D28" i="2"/>
  <c r="E28" i="2" s="1"/>
  <c r="L27" i="2"/>
  <c r="M27" i="2" s="1"/>
  <c r="D27" i="2"/>
  <c r="L26" i="2"/>
  <c r="D26" i="2"/>
  <c r="E26" i="2" s="1"/>
  <c r="L25" i="2"/>
  <c r="M25" i="2" s="1"/>
  <c r="D25" i="2"/>
  <c r="E25" i="2" s="1"/>
  <c r="L24" i="2"/>
  <c r="M24" i="2" s="1"/>
  <c r="D24" i="2"/>
  <c r="E24" i="2" s="1"/>
  <c r="D23" i="2"/>
  <c r="E23" i="2" s="1"/>
  <c r="L22" i="2"/>
  <c r="M22" i="2" s="1"/>
  <c r="D22" i="2"/>
  <c r="E22" i="2" s="1"/>
  <c r="L21" i="2"/>
  <c r="M21" i="2" s="1"/>
  <c r="D21" i="2"/>
  <c r="E21" i="2" s="1"/>
  <c r="L20" i="2"/>
  <c r="M20" i="2" s="1"/>
  <c r="D20" i="2"/>
  <c r="E20" i="2" s="1"/>
  <c r="D19" i="2"/>
  <c r="E19" i="2" s="1"/>
  <c r="L18" i="2"/>
  <c r="D18" i="2"/>
  <c r="E18" i="2" s="1"/>
  <c r="L17" i="2"/>
  <c r="M17" i="2" s="1"/>
  <c r="D17" i="2"/>
  <c r="E17" i="2" s="1"/>
  <c r="L16" i="2"/>
  <c r="M16" i="2" s="1"/>
  <c r="D16" i="2"/>
  <c r="E16" i="2" s="1"/>
  <c r="L15" i="2"/>
  <c r="M15" i="2" s="1"/>
  <c r="D15" i="2"/>
  <c r="E15" i="2" s="1"/>
  <c r="L14" i="2"/>
  <c r="M14" i="2" s="1"/>
  <c r="D14" i="2"/>
  <c r="E14" i="2" s="1"/>
  <c r="L12" i="2"/>
  <c r="M12" i="2" s="1"/>
  <c r="D12" i="2"/>
  <c r="L11" i="2"/>
  <c r="D11" i="2"/>
  <c r="L10" i="2"/>
  <c r="M10" i="2" s="1"/>
  <c r="D10" i="2"/>
  <c r="L9" i="2"/>
  <c r="D9" i="2"/>
  <c r="L8" i="2"/>
  <c r="M8" i="2" s="1"/>
  <c r="D8" i="2"/>
  <c r="E8" i="2" s="1"/>
  <c r="F8" i="2" s="1"/>
  <c r="L7" i="2"/>
  <c r="M7" i="2" s="1"/>
  <c r="D7" i="2"/>
  <c r="L6" i="2"/>
  <c r="M6" i="2" s="1"/>
  <c r="D6" i="2"/>
  <c r="L5" i="2"/>
  <c r="M5" i="2" s="1"/>
  <c r="L4" i="2"/>
  <c r="M4" i="2" s="1"/>
  <c r="D4" i="2"/>
  <c r="L2" i="2"/>
  <c r="D2" i="2"/>
  <c r="E2" i="2" s="1"/>
  <c r="F29" i="3" l="1"/>
  <c r="Q9" i="3"/>
  <c r="Q18" i="3"/>
  <c r="R10" i="3"/>
  <c r="S10" i="3" s="1"/>
  <c r="R23" i="3"/>
  <c r="S23" i="3" s="1"/>
  <c r="R7" i="3"/>
  <c r="S7" i="3" s="1"/>
  <c r="R12" i="3"/>
  <c r="S12" i="3" s="1"/>
  <c r="O21" i="2"/>
  <c r="P21" i="2" s="1"/>
  <c r="M26" i="2"/>
  <c r="O26" i="2" s="1"/>
  <c r="P26" i="2" s="1"/>
  <c r="M18" i="2"/>
  <c r="N18" i="2" s="1"/>
  <c r="N15" i="2"/>
  <c r="O28" i="2"/>
  <c r="P28" i="2" s="1"/>
  <c r="N6" i="2"/>
  <c r="M11" i="2"/>
  <c r="O11" i="2" s="1"/>
  <c r="P11" i="2" s="1"/>
  <c r="N5" i="2"/>
  <c r="N4" i="2"/>
  <c r="O12" i="2"/>
  <c r="P12" i="2" s="1"/>
  <c r="M9" i="2"/>
  <c r="O9" i="2" s="1"/>
  <c r="P9" i="2" s="1"/>
  <c r="M2" i="2"/>
  <c r="R31" i="3"/>
  <c r="S31" i="3" s="1"/>
  <c r="R25" i="3"/>
  <c r="S25" i="3" s="1"/>
  <c r="R24" i="3"/>
  <c r="S24" i="3" s="1"/>
  <c r="R20" i="3"/>
  <c r="S20" i="3" s="1"/>
  <c r="R17" i="3"/>
  <c r="S17" i="3" s="1"/>
  <c r="R16" i="3"/>
  <c r="S16" i="3" s="1"/>
  <c r="R15" i="3"/>
  <c r="S15" i="3" s="1"/>
  <c r="R8" i="3"/>
  <c r="S8" i="3" s="1"/>
  <c r="R18" i="3"/>
  <c r="S18" i="3" s="1"/>
  <c r="R14" i="3"/>
  <c r="S14" i="3" s="1"/>
  <c r="E8" i="3"/>
  <c r="G8" i="3" s="1"/>
  <c r="H8" i="3" s="1"/>
  <c r="Q5" i="3"/>
  <c r="Q14" i="3"/>
  <c r="Q8" i="3"/>
  <c r="N27" i="3"/>
  <c r="O27" i="3"/>
  <c r="P27" i="3" s="1"/>
  <c r="N31" i="3"/>
  <c r="O31" i="3"/>
  <c r="P31" i="3" s="1"/>
  <c r="N15" i="3"/>
  <c r="O15" i="3"/>
  <c r="P15" i="3" s="1"/>
  <c r="N23" i="3"/>
  <c r="O23" i="3"/>
  <c r="P23" i="3" s="1"/>
  <c r="O17" i="3"/>
  <c r="P17" i="3" s="1"/>
  <c r="M19" i="3"/>
  <c r="N19" i="3" s="1"/>
  <c r="R28" i="3"/>
  <c r="S28" i="3" s="1"/>
  <c r="O30" i="3"/>
  <c r="P30" i="3" s="1"/>
  <c r="M26" i="3"/>
  <c r="N26" i="3" s="1"/>
  <c r="R21" i="3"/>
  <c r="S21" i="3" s="1"/>
  <c r="R27" i="3"/>
  <c r="S27" i="3" s="1"/>
  <c r="O22" i="3"/>
  <c r="P22" i="3" s="1"/>
  <c r="R32" i="3"/>
  <c r="S32" i="3" s="1"/>
  <c r="R19" i="3"/>
  <c r="S19" i="3" s="1"/>
  <c r="R30" i="3"/>
  <c r="S30" i="3" s="1"/>
  <c r="N10" i="3"/>
  <c r="O10" i="3"/>
  <c r="P10" i="3" s="1"/>
  <c r="R6" i="3"/>
  <c r="S6" i="3" s="1"/>
  <c r="O8" i="3"/>
  <c r="P8" i="3" s="1"/>
  <c r="M6" i="3"/>
  <c r="N6" i="3" s="1"/>
  <c r="R11" i="3"/>
  <c r="S11" i="3" s="1"/>
  <c r="O12" i="3"/>
  <c r="P12" i="3" s="1"/>
  <c r="O2" i="3"/>
  <c r="P2" i="3" s="1"/>
  <c r="N2" i="3"/>
  <c r="E17" i="3"/>
  <c r="F17" i="3" s="1"/>
  <c r="E21" i="3"/>
  <c r="F21" i="3" s="1"/>
  <c r="G26" i="3"/>
  <c r="H26" i="3" s="1"/>
  <c r="E25" i="3"/>
  <c r="F25" i="3" s="1"/>
  <c r="R22" i="3"/>
  <c r="S22" i="3" s="1"/>
  <c r="Q24" i="3"/>
  <c r="E30" i="3"/>
  <c r="E22" i="3"/>
  <c r="F22" i="3" s="1"/>
  <c r="R26" i="3"/>
  <c r="S26" i="3" s="1"/>
  <c r="R5" i="3"/>
  <c r="S5" i="3" s="1"/>
  <c r="R9" i="3"/>
  <c r="S9" i="3" s="1"/>
  <c r="E12" i="3"/>
  <c r="F12" i="3" s="1"/>
  <c r="Q7" i="3"/>
  <c r="Q12" i="3"/>
  <c r="Q28" i="3"/>
  <c r="Q16" i="3"/>
  <c r="Q11" i="3"/>
  <c r="Q20" i="3"/>
  <c r="E2" i="3"/>
  <c r="G2" i="3" s="1"/>
  <c r="Q32" i="3"/>
  <c r="Q4" i="3"/>
  <c r="N7" i="3"/>
  <c r="O7" i="3"/>
  <c r="P7" i="3" s="1"/>
  <c r="N28" i="3"/>
  <c r="O28" i="3"/>
  <c r="P28" i="3" s="1"/>
  <c r="N11" i="3"/>
  <c r="O11" i="3"/>
  <c r="P11" i="3" s="1"/>
  <c r="N20" i="3"/>
  <c r="O20" i="3"/>
  <c r="P20" i="3" s="1"/>
  <c r="N16" i="3"/>
  <c r="O16" i="3"/>
  <c r="P16" i="3" s="1"/>
  <c r="N32" i="3"/>
  <c r="O32" i="3"/>
  <c r="P32" i="3" s="1"/>
  <c r="P14" i="3"/>
  <c r="N24" i="3"/>
  <c r="O24" i="3"/>
  <c r="P24" i="3" s="1"/>
  <c r="Q17" i="3"/>
  <c r="Q21" i="3"/>
  <c r="Q25" i="3"/>
  <c r="Q29" i="3"/>
  <c r="G4" i="3"/>
  <c r="H4" i="3" s="1"/>
  <c r="R4" i="3"/>
  <c r="E7" i="3"/>
  <c r="F7" i="3" s="1"/>
  <c r="E11" i="3"/>
  <c r="F11" i="3" s="1"/>
  <c r="E16" i="3"/>
  <c r="F16" i="3" s="1"/>
  <c r="E20" i="3"/>
  <c r="F20" i="3" s="1"/>
  <c r="E24" i="3"/>
  <c r="F24" i="3" s="1"/>
  <c r="E28" i="3"/>
  <c r="F28" i="3" s="1"/>
  <c r="E32" i="3"/>
  <c r="F32" i="3" s="1"/>
  <c r="R2" i="3"/>
  <c r="S2" i="3" s="1"/>
  <c r="N5" i="3"/>
  <c r="E6" i="3"/>
  <c r="F6" i="3" s="1"/>
  <c r="N9" i="3"/>
  <c r="E10" i="3"/>
  <c r="F10" i="3" s="1"/>
  <c r="N14" i="3"/>
  <c r="E15" i="3"/>
  <c r="F15" i="3" s="1"/>
  <c r="N18" i="3"/>
  <c r="E19" i="3"/>
  <c r="F19" i="3" s="1"/>
  <c r="E23" i="3"/>
  <c r="F23" i="3" s="1"/>
  <c r="E27" i="3"/>
  <c r="F27" i="3" s="1"/>
  <c r="L29" i="3"/>
  <c r="E31" i="3"/>
  <c r="F31" i="3" s="1"/>
  <c r="Q6" i="3"/>
  <c r="Q10" i="3"/>
  <c r="Q15" i="3"/>
  <c r="Q19" i="3"/>
  <c r="M21" i="3"/>
  <c r="N21" i="3" s="1"/>
  <c r="Q23" i="3"/>
  <c r="M25" i="3"/>
  <c r="N25" i="3" s="1"/>
  <c r="Q27" i="3"/>
  <c r="Q31" i="3"/>
  <c r="N4" i="3"/>
  <c r="E5" i="3"/>
  <c r="E9" i="3"/>
  <c r="E14" i="3"/>
  <c r="E18" i="3"/>
  <c r="O4" i="3"/>
  <c r="P4" i="3" s="1"/>
  <c r="Q22" i="3"/>
  <c r="Q26" i="3"/>
  <c r="Q30" i="3"/>
  <c r="O22" i="2"/>
  <c r="P22" i="2" s="1"/>
  <c r="O32" i="2"/>
  <c r="P32" i="2" s="1"/>
  <c r="O25" i="2"/>
  <c r="P25" i="2" s="1"/>
  <c r="O14" i="2"/>
  <c r="P14" i="2" s="1"/>
  <c r="L29" i="2"/>
  <c r="R29" i="2" s="1"/>
  <c r="R9" i="2"/>
  <c r="S9" i="2" s="1"/>
  <c r="O4" i="2"/>
  <c r="P4" i="2" s="1"/>
  <c r="O6" i="2"/>
  <c r="P6" i="2" s="1"/>
  <c r="F29" i="2"/>
  <c r="G26" i="2"/>
  <c r="H26" i="2" s="1"/>
  <c r="G18" i="2"/>
  <c r="H18" i="2" s="1"/>
  <c r="G23" i="2"/>
  <c r="H23" i="2" s="1"/>
  <c r="F25" i="2"/>
  <c r="R4" i="2"/>
  <c r="O15" i="2"/>
  <c r="P15" i="2" s="1"/>
  <c r="F17" i="2"/>
  <c r="F16" i="2"/>
  <c r="F20" i="2"/>
  <c r="E4" i="2"/>
  <c r="G4" i="2" s="1"/>
  <c r="H4" i="2" s="1"/>
  <c r="E27" i="2"/>
  <c r="F27" i="2" s="1"/>
  <c r="G30" i="2"/>
  <c r="H30" i="2" s="1"/>
  <c r="G19" i="2"/>
  <c r="H19" i="2" s="1"/>
  <c r="F24" i="2"/>
  <c r="F18" i="2"/>
  <c r="N32" i="2"/>
  <c r="R26" i="2"/>
  <c r="S26" i="2" s="1"/>
  <c r="R18" i="2"/>
  <c r="S18" i="2" s="1"/>
  <c r="R22" i="2"/>
  <c r="S22" i="2" s="1"/>
  <c r="R32" i="2"/>
  <c r="S32" i="2" s="1"/>
  <c r="R6" i="2"/>
  <c r="S6" i="2" s="1"/>
  <c r="O5" i="2"/>
  <c r="P5" i="2" s="1"/>
  <c r="F30" i="2"/>
  <c r="F32" i="2"/>
  <c r="G16" i="2"/>
  <c r="H16" i="2" s="1"/>
  <c r="G20" i="2"/>
  <c r="H20" i="2" s="1"/>
  <c r="F22" i="2"/>
  <c r="G32" i="2"/>
  <c r="H32" i="2" s="1"/>
  <c r="F19" i="2"/>
  <c r="G24" i="2"/>
  <c r="H24" i="2" s="1"/>
  <c r="G22" i="2"/>
  <c r="H22" i="2" s="1"/>
  <c r="G8" i="2"/>
  <c r="H8" i="2" s="1"/>
  <c r="Q20" i="2"/>
  <c r="Q11" i="2"/>
  <c r="Q25" i="2"/>
  <c r="Q26" i="2"/>
  <c r="Q22" i="2"/>
  <c r="Q19" i="2"/>
  <c r="Q32" i="2"/>
  <c r="O16" i="2"/>
  <c r="P16" i="2" s="1"/>
  <c r="R16" i="2"/>
  <c r="N16" i="2"/>
  <c r="G15" i="2"/>
  <c r="H15" i="2" s="1"/>
  <c r="F15" i="2"/>
  <c r="R15" i="2"/>
  <c r="Q15" i="2"/>
  <c r="O20" i="2"/>
  <c r="P20" i="2" s="1"/>
  <c r="N20" i="2"/>
  <c r="R20" i="2"/>
  <c r="S4" i="2"/>
  <c r="R10" i="2"/>
  <c r="Q10" i="2"/>
  <c r="E10" i="2"/>
  <c r="F10" i="2" s="1"/>
  <c r="O17" i="2"/>
  <c r="P17" i="2" s="1"/>
  <c r="N17" i="2"/>
  <c r="O24" i="2"/>
  <c r="P24" i="2" s="1"/>
  <c r="R24" i="2"/>
  <c r="N24" i="2"/>
  <c r="R12" i="2"/>
  <c r="Q12" i="2"/>
  <c r="E12" i="2"/>
  <c r="F12" i="2" s="1"/>
  <c r="O8" i="2"/>
  <c r="P8" i="2" s="1"/>
  <c r="N8" i="2"/>
  <c r="O10" i="2"/>
  <c r="P10" i="2" s="1"/>
  <c r="N10" i="2"/>
  <c r="O31" i="2"/>
  <c r="P31" i="2" s="1"/>
  <c r="N31" i="2"/>
  <c r="R11" i="2"/>
  <c r="D5" i="2"/>
  <c r="R5" i="2" s="1"/>
  <c r="E11" i="2"/>
  <c r="F11" i="2" s="1"/>
  <c r="N12" i="2"/>
  <c r="L19" i="2"/>
  <c r="M19" i="2" s="1"/>
  <c r="N21" i="2"/>
  <c r="R25" i="2"/>
  <c r="G25" i="2"/>
  <c r="H25" i="2" s="1"/>
  <c r="R28" i="2"/>
  <c r="Q28" i="2"/>
  <c r="G28" i="2"/>
  <c r="H28" i="2" s="1"/>
  <c r="F28" i="2"/>
  <c r="Q29" i="2"/>
  <c r="Q7" i="2"/>
  <c r="Q9" i="2"/>
  <c r="E9" i="2"/>
  <c r="F9" i="2" s="1"/>
  <c r="Q23" i="2"/>
  <c r="Q30" i="2"/>
  <c r="O7" i="2"/>
  <c r="P7" i="2" s="1"/>
  <c r="N7" i="2"/>
  <c r="E7" i="2"/>
  <c r="F7" i="2" s="1"/>
  <c r="R7" i="2"/>
  <c r="N14" i="2"/>
  <c r="Q16" i="2"/>
  <c r="Q18" i="2"/>
  <c r="F23" i="2"/>
  <c r="F26" i="2"/>
  <c r="R21" i="2"/>
  <c r="Q21" i="2"/>
  <c r="G21" i="2"/>
  <c r="H21" i="2" s="1"/>
  <c r="O27" i="2"/>
  <c r="P27" i="2" s="1"/>
  <c r="N27" i="2"/>
  <c r="R2" i="2"/>
  <c r="S2" i="2" s="1"/>
  <c r="F2" i="2"/>
  <c r="G2" i="2"/>
  <c r="H2" i="2" s="1"/>
  <c r="Q8" i="2"/>
  <c r="F14" i="2"/>
  <c r="F21" i="2"/>
  <c r="N22" i="2"/>
  <c r="Q24" i="2"/>
  <c r="N25" i="2"/>
  <c r="Q27" i="2"/>
  <c r="N28" i="2"/>
  <c r="Q4" i="2"/>
  <c r="Q6" i="2"/>
  <c r="R8" i="2"/>
  <c r="G14" i="2"/>
  <c r="Q14" i="2"/>
  <c r="L23" i="2"/>
  <c r="R27" i="2"/>
  <c r="R31" i="2"/>
  <c r="E6" i="2"/>
  <c r="F6" i="2" s="1"/>
  <c r="R14" i="2"/>
  <c r="R17" i="2"/>
  <c r="Q17" i="2"/>
  <c r="G17" i="2"/>
  <c r="H17" i="2" s="1"/>
  <c r="L30" i="2"/>
  <c r="M30" i="2" s="1"/>
  <c r="F31" i="2"/>
  <c r="Q31" i="2"/>
  <c r="G31" i="2"/>
  <c r="H31" i="2" s="1"/>
  <c r="G16" i="3" l="1"/>
  <c r="H16" i="3" s="1"/>
  <c r="G6" i="3"/>
  <c r="H6" i="3" s="1"/>
  <c r="G7" i="3"/>
  <c r="H7" i="3" s="1"/>
  <c r="F8" i="3"/>
  <c r="H2" i="3"/>
  <c r="O6" i="3"/>
  <c r="P6" i="3" s="1"/>
  <c r="G11" i="2"/>
  <c r="H11" i="2" s="1"/>
  <c r="N11" i="2"/>
  <c r="R23" i="2"/>
  <c r="S23" i="2" s="1"/>
  <c r="M23" i="2"/>
  <c r="N23" i="2" s="1"/>
  <c r="O18" i="2"/>
  <c r="P18" i="2" s="1"/>
  <c r="N26" i="2"/>
  <c r="M29" i="2"/>
  <c r="N29" i="2" s="1"/>
  <c r="N9" i="2"/>
  <c r="O2" i="2"/>
  <c r="P2" i="2" s="1"/>
  <c r="N2" i="2"/>
  <c r="O19" i="3"/>
  <c r="P19" i="3" s="1"/>
  <c r="G27" i="3"/>
  <c r="H27" i="3" s="1"/>
  <c r="G21" i="3"/>
  <c r="H21" i="3" s="1"/>
  <c r="G20" i="3"/>
  <c r="H20" i="3" s="1"/>
  <c r="G19" i="3"/>
  <c r="H19" i="3" s="1"/>
  <c r="G17" i="3"/>
  <c r="H17" i="3" s="1"/>
  <c r="G12" i="3"/>
  <c r="H12" i="3" s="1"/>
  <c r="O26" i="3"/>
  <c r="P26" i="3" s="1"/>
  <c r="O25" i="3"/>
  <c r="P25" i="3" s="1"/>
  <c r="G25" i="3"/>
  <c r="H25" i="3" s="1"/>
  <c r="G31" i="3"/>
  <c r="H31" i="3" s="1"/>
  <c r="F30" i="3"/>
  <c r="G30" i="3"/>
  <c r="H30" i="3" s="1"/>
  <c r="G22" i="3"/>
  <c r="H22" i="3" s="1"/>
  <c r="F2" i="3"/>
  <c r="G10" i="3"/>
  <c r="H10" i="3" s="1"/>
  <c r="G9" i="3"/>
  <c r="H9" i="3" s="1"/>
  <c r="F9" i="3"/>
  <c r="G32" i="3"/>
  <c r="H32" i="3" s="1"/>
  <c r="S4" i="3"/>
  <c r="G23" i="3"/>
  <c r="H23" i="3" s="1"/>
  <c r="G28" i="3"/>
  <c r="H28" i="3" s="1"/>
  <c r="O21" i="3"/>
  <c r="P21" i="3" s="1"/>
  <c r="M29" i="3"/>
  <c r="N29" i="3" s="1"/>
  <c r="R29" i="3"/>
  <c r="G18" i="3"/>
  <c r="H18" i="3" s="1"/>
  <c r="F18" i="3"/>
  <c r="G14" i="3"/>
  <c r="F14" i="3"/>
  <c r="G5" i="3"/>
  <c r="H5" i="3" s="1"/>
  <c r="F5" i="3"/>
  <c r="G15" i="3"/>
  <c r="H15" i="3" s="1"/>
  <c r="G24" i="3"/>
  <c r="H24" i="3" s="1"/>
  <c r="G11" i="3"/>
  <c r="H11" i="3" s="1"/>
  <c r="F4" i="2"/>
  <c r="G27" i="2"/>
  <c r="H27" i="2" s="1"/>
  <c r="H14" i="2"/>
  <c r="G6" i="2"/>
  <c r="H6" i="2" s="1"/>
  <c r="S10" i="2"/>
  <c r="S28" i="2"/>
  <c r="S8" i="2"/>
  <c r="S12" i="2"/>
  <c r="Q5" i="2"/>
  <c r="E5" i="2"/>
  <c r="G5" i="2" s="1"/>
  <c r="H5" i="2" s="1"/>
  <c r="O30" i="2"/>
  <c r="P30" i="2" s="1"/>
  <c r="N30" i="2"/>
  <c r="R30" i="2"/>
  <c r="S31" i="2"/>
  <c r="G9" i="2"/>
  <c r="H9" i="2" s="1"/>
  <c r="S25" i="2"/>
  <c r="G12" i="2"/>
  <c r="H12" i="2" s="1"/>
  <c r="S20" i="2"/>
  <c r="S7" i="2"/>
  <c r="S16" i="2"/>
  <c r="S17" i="2"/>
  <c r="S29" i="2"/>
  <c r="S11" i="2"/>
  <c r="S24" i="2"/>
  <c r="S27" i="2"/>
  <c r="N19" i="2"/>
  <c r="R19" i="2"/>
  <c r="O19" i="2"/>
  <c r="S14" i="2"/>
  <c r="S21" i="2"/>
  <c r="G10" i="2"/>
  <c r="H10" i="2" s="1"/>
  <c r="S15" i="2"/>
  <c r="G7" i="2"/>
  <c r="H7" i="2" s="1"/>
  <c r="O23" i="2" l="1"/>
  <c r="P23" i="2" s="1"/>
  <c r="O29" i="2"/>
  <c r="P29" i="2" s="1"/>
  <c r="O29" i="3"/>
  <c r="P29" i="3" s="1"/>
  <c r="H14" i="3"/>
  <c r="S29" i="3"/>
  <c r="P19" i="2"/>
  <c r="S19" i="2"/>
  <c r="F5" i="2"/>
  <c r="S30" i="2"/>
  <c r="S5" i="2"/>
</calcChain>
</file>

<file path=xl/sharedStrings.xml><?xml version="1.0" encoding="utf-8"?>
<sst xmlns="http://schemas.openxmlformats.org/spreadsheetml/2006/main" count="100" uniqueCount="44">
  <si>
    <t xml:space="preserve">Total Costs </t>
  </si>
  <si>
    <t xml:space="preserve">Unallowable Costs </t>
  </si>
  <si>
    <t xml:space="preserve">Total Allowable Costs </t>
  </si>
  <si>
    <t>Office Costs</t>
  </si>
  <si>
    <t>% of Total</t>
  </si>
  <si>
    <t>Field Costs</t>
  </si>
  <si>
    <t>Unallowable Costs</t>
  </si>
  <si>
    <t>Total Allowable Costs</t>
  </si>
  <si>
    <t>Direct Labor</t>
  </si>
  <si>
    <t>Fringe Benefits</t>
  </si>
  <si>
    <t>General Overhead</t>
  </si>
  <si>
    <t>Cost Category % of DL for CY</t>
  </si>
  <si>
    <t>DOT Adjustment</t>
  </si>
  <si>
    <t>Holiday Pay</t>
  </si>
  <si>
    <t>Medical and Life Insurance</t>
  </si>
  <si>
    <t>Workers' Compensation and Disability</t>
  </si>
  <si>
    <t>FICA</t>
  </si>
  <si>
    <t>Federal and State Unemployment</t>
  </si>
  <si>
    <t>Employee Stock Ownership Plan</t>
  </si>
  <si>
    <t>401(k)</t>
  </si>
  <si>
    <t>Intercompany/Other Fringe Benefits</t>
  </si>
  <si>
    <t>Indirect Salaries</t>
  </si>
  <si>
    <t>Depreciation and Amortization</t>
  </si>
  <si>
    <t>Office Rent</t>
  </si>
  <si>
    <t>Insurance - General</t>
  </si>
  <si>
    <t>Taxes, Licenses, and Fees</t>
  </si>
  <si>
    <t>Employee Expenses</t>
  </si>
  <si>
    <t>Recruitment and Relocation</t>
  </si>
  <si>
    <t>Advertising - General</t>
  </si>
  <si>
    <t>Stationery, Supplies, and Postage</t>
  </si>
  <si>
    <t>Reproduction Charges</t>
  </si>
  <si>
    <t>Technical Support and Computers</t>
  </si>
  <si>
    <t>Equipment Rental and Maintenance</t>
  </si>
  <si>
    <t>Miscellaneous Administration</t>
  </si>
  <si>
    <t>Professional Services</t>
  </si>
  <si>
    <t>Contributions</t>
  </si>
  <si>
    <t>Subscriptions, Dues, and Registrations</t>
  </si>
  <si>
    <t>Proposal Reimbursements</t>
  </si>
  <si>
    <t>Home Office Allocation</t>
  </si>
  <si>
    <t>Communications</t>
  </si>
  <si>
    <t>Vacation Pay, Sick Pay and Other</t>
  </si>
  <si>
    <t>$ Increase / Decrease 2022- 2021</t>
  </si>
  <si>
    <t>% Increase / Decrease 2022 - 2021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</si>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</sst>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9"/>
      <color theme="1"/>
      <name val="Calibri"/>
      <family val="2"/>
    </font>
    <font>
      <b/>
      <i/>
      <sz val="11"/>
      <color theme="1"/>
      <name val="Calibri"/>
      <family val="2"/>
    </font>
    <font>
      <sz val="9"/>
      <color theme="1"/>
      <name val="Calibri"/>
      <family val="2"/>
    </font>
    <font>
      <b/>
      <u/>
      <sz val="11"/>
      <color theme="1"/>
      <name val="Calibri"/>
      <family val="2"/>
    </font>
    <font>
      <vertAlign val="superscript"/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3" fontId="8" fillId="0" borderId="0"/>
    <xf numFmtId="44" fontId="7" fillId="0" borderId="0" applyFont="0" applyFill="0" applyBorder="0" applyAlignment="0" applyProtection="0"/>
  </cellStyleXfs>
  <cellXfs count="50">
    <xf numFmtId="0" fontId="0" fillId="0" borderId="0" xfId="0"/>
    <xf numFmtId="0" fontId="3" fillId="0" borderId="3" xfId="0" applyFont="1" applyBorder="1" applyAlignment="1" applyProtection="1">
      <alignment horizontal="left"/>
      <protection locked="0"/>
    </xf>
    <xf numFmtId="42" fontId="0" fillId="2" borderId="3" xfId="0" applyNumberFormat="1" applyFill="1" applyBorder="1" applyAlignment="1" applyProtection="1">
      <alignment horizontal="left"/>
      <protection locked="0"/>
    </xf>
    <xf numFmtId="42" fontId="0" fillId="0" borderId="3" xfId="0" applyNumberFormat="1" applyBorder="1" applyAlignment="1">
      <alignment horizontal="left"/>
    </xf>
    <xf numFmtId="9" fontId="4" fillId="0" borderId="3" xfId="0" applyNumberFormat="1" applyFont="1" applyBorder="1" applyAlignment="1">
      <alignment horizontal="left"/>
    </xf>
    <xf numFmtId="0" fontId="0" fillId="0" borderId="3" xfId="0" applyBorder="1" applyAlignment="1">
      <alignment horizontal="left"/>
    </xf>
    <xf numFmtId="10" fontId="0" fillId="0" borderId="3" xfId="0" applyNumberFormat="1" applyBorder="1" applyAlignment="1">
      <alignment horizontal="left"/>
    </xf>
    <xf numFmtId="0" fontId="0" fillId="0" borderId="3" xfId="0" applyBorder="1" applyAlignment="1" applyProtection="1">
      <alignment horizontal="left"/>
      <protection locked="0"/>
    </xf>
    <xf numFmtId="0" fontId="5" fillId="0" borderId="3" xfId="0" applyFont="1" applyBorder="1" applyAlignment="1" applyProtection="1">
      <alignment horizontal="left"/>
      <protection locked="0"/>
    </xf>
    <xf numFmtId="41" fontId="0" fillId="0" borderId="3" xfId="0" applyNumberFormat="1" applyBorder="1" applyAlignment="1" applyProtection="1">
      <alignment horizontal="left"/>
      <protection locked="0"/>
    </xf>
    <xf numFmtId="41" fontId="0" fillId="0" borderId="3" xfId="0" applyNumberFormat="1" applyBorder="1" applyAlignment="1">
      <alignment horizontal="left"/>
    </xf>
    <xf numFmtId="0" fontId="0" fillId="2" borderId="3" xfId="0" applyFill="1" applyBorder="1" applyAlignment="1" applyProtection="1">
      <alignment horizontal="left"/>
      <protection locked="0"/>
    </xf>
    <xf numFmtId="41" fontId="0" fillId="2" borderId="3" xfId="0" applyNumberFormat="1" applyFill="1" applyBorder="1" applyAlignment="1" applyProtection="1">
      <alignment horizontal="left"/>
      <protection locked="0"/>
    </xf>
    <xf numFmtId="10" fontId="0" fillId="0" borderId="3" xfId="0" applyNumberFormat="1" applyBorder="1" applyAlignment="1" applyProtection="1">
      <alignment horizontal="left"/>
      <protection locked="0"/>
    </xf>
    <xf numFmtId="9" fontId="4" fillId="0" borderId="3" xfId="0" applyNumberFormat="1" applyFont="1" applyBorder="1" applyAlignment="1" applyProtection="1">
      <alignment horizontal="left"/>
      <protection locked="0"/>
    </xf>
    <xf numFmtId="44" fontId="0" fillId="0" borderId="3" xfId="2" applyFont="1" applyBorder="1" applyAlignment="1" applyProtection="1">
      <alignment horizontal="left"/>
      <protection locked="0"/>
    </xf>
    <xf numFmtId="0" fontId="0" fillId="0" borderId="3" xfId="0" applyBorder="1" applyAlignment="1" applyProtection="1">
      <alignment horizontal="left" wrapText="1"/>
      <protection locked="0"/>
    </xf>
    <xf numFmtId="0" fontId="6" fillId="0" borderId="3" xfId="0" applyFont="1" applyBorder="1" applyAlignment="1" applyProtection="1">
      <alignment horizontal="left"/>
      <protection locked="0"/>
    </xf>
    <xf numFmtId="0" fontId="0" fillId="3" borderId="3" xfId="0" applyFill="1" applyBorder="1" applyAlignment="1" applyProtection="1">
      <alignment horizontal="left"/>
      <protection locked="0"/>
    </xf>
    <xf numFmtId="41" fontId="0" fillId="3" borderId="3" xfId="0" applyNumberFormat="1" applyFill="1" applyBorder="1" applyAlignment="1" applyProtection="1">
      <alignment horizontal="left"/>
      <protection locked="0"/>
    </xf>
    <xf numFmtId="0" fontId="2" fillId="0" borderId="3" xfId="0" applyFont="1" applyBorder="1" applyAlignment="1" applyProtection="1">
      <alignment horizontal="left"/>
      <protection locked="0"/>
    </xf>
    <xf numFmtId="0" fontId="1" fillId="0" borderId="3" xfId="0" applyFont="1" applyBorder="1" applyAlignment="1" applyProtection="1">
      <alignment horizontal="left" wrapText="1"/>
      <protection locked="0"/>
    </xf>
    <xf numFmtId="9" fontId="2" fillId="0" borderId="3" xfId="0" applyNumberFormat="1" applyFont="1" applyBorder="1" applyAlignment="1" applyProtection="1">
      <alignment horizontal="left" wrapText="1"/>
      <protection locked="0"/>
    </xf>
    <xf numFmtId="41" fontId="1" fillId="0" borderId="3" xfId="0" applyNumberFormat="1" applyFont="1" applyBorder="1" applyAlignment="1" applyProtection="1">
      <alignment horizontal="left" wrapText="1"/>
      <protection locked="0"/>
    </xf>
    <xf numFmtId="44" fontId="0" fillId="0" borderId="3" xfId="2" applyFont="1" applyBorder="1" applyAlignment="1">
      <alignment horizontal="left"/>
    </xf>
    <xf numFmtId="44" fontId="0" fillId="2" borderId="3" xfId="2" applyFont="1" applyFill="1" applyBorder="1" applyAlignment="1" applyProtection="1">
      <alignment horizontal="left"/>
      <protection locked="0"/>
    </xf>
    <xf numFmtId="44" fontId="0" fillId="0" borderId="3" xfId="2" applyFont="1" applyBorder="1" applyAlignment="1" applyProtection="1">
      <alignment horizontal="left" wrapText="1"/>
      <protection locked="0"/>
    </xf>
    <xf numFmtId="0" fontId="1" fillId="0" borderId="1" xfId="0" applyFont="1" applyBorder="1" applyAlignment="1" applyProtection="1">
      <alignment horizontal="left"/>
      <protection locked="0"/>
    </xf>
    <xf numFmtId="9" fontId="2" fillId="0" borderId="1" xfId="0" applyNumberFormat="1" applyFont="1" applyBorder="1" applyAlignment="1" applyProtection="1">
      <alignment horizontal="left"/>
      <protection locked="0"/>
    </xf>
    <xf numFmtId="41" fontId="1" fillId="0" borderId="1" xfId="0" applyNumberFormat="1" applyFont="1" applyBorder="1" applyAlignment="1" applyProtection="1">
      <alignment horizontal="left"/>
      <protection locked="0"/>
    </xf>
    <xf numFmtId="9" fontId="2" fillId="0" borderId="2" xfId="0" applyNumberFormat="1" applyFont="1" applyBorder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0" fontId="3" fillId="0" borderId="0" xfId="0" applyFont="1" applyAlignment="1" applyProtection="1">
      <alignment horizontal="left"/>
      <protection locked="0"/>
    </xf>
    <xf numFmtId="44" fontId="0" fillId="2" borderId="0" xfId="2" applyFont="1" applyFill="1" applyAlignment="1" applyProtection="1">
      <alignment horizontal="left"/>
      <protection locked="0"/>
    </xf>
    <xf numFmtId="44" fontId="0" fillId="0" borderId="0" xfId="2" applyFont="1" applyAlignment="1">
      <alignment horizontal="left"/>
    </xf>
    <xf numFmtId="9" fontId="4" fillId="0" borderId="0" xfId="0" applyNumberFormat="1" applyFont="1" applyAlignment="1">
      <alignment horizontal="left"/>
    </xf>
    <xf numFmtId="4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0" fontId="0" fillId="0" borderId="0" xfId="0" applyNumberFormat="1" applyAlignment="1">
      <alignment horizontal="left"/>
    </xf>
    <xf numFmtId="0" fontId="5" fillId="0" borderId="0" xfId="0" applyFont="1" applyAlignment="1" applyProtection="1">
      <alignment horizontal="left"/>
      <protection locked="0"/>
    </xf>
    <xf numFmtId="44" fontId="0" fillId="0" borderId="0" xfId="2" applyFont="1" applyAlignment="1" applyProtection="1">
      <alignment horizontal="left"/>
      <protection locked="0"/>
    </xf>
    <xf numFmtId="41" fontId="0" fillId="0" borderId="0" xfId="0" applyNumberFormat="1" applyAlignment="1">
      <alignment horizontal="left"/>
    </xf>
    <xf numFmtId="0" fontId="0" fillId="2" borderId="0" xfId="0" applyFill="1" applyAlignment="1" applyProtection="1">
      <alignment horizontal="left"/>
      <protection locked="0"/>
    </xf>
    <xf numFmtId="41" fontId="0" fillId="0" borderId="0" xfId="0" applyNumberFormat="1" applyAlignment="1" applyProtection="1">
      <alignment horizontal="left"/>
      <protection locked="0"/>
    </xf>
    <xf numFmtId="10" fontId="0" fillId="0" borderId="0" xfId="0" applyNumberFormat="1" applyAlignment="1" applyProtection="1">
      <alignment horizontal="left"/>
      <protection locked="0"/>
    </xf>
    <xf numFmtId="9" fontId="4" fillId="0" borderId="0" xfId="0" applyNumberFormat="1" applyFont="1" applyAlignment="1" applyProtection="1">
      <alignment horizontal="left"/>
      <protection locked="0"/>
    </xf>
    <xf numFmtId="0" fontId="6" fillId="0" borderId="0" xfId="0" applyFont="1" applyAlignment="1" applyProtection="1">
      <alignment horizontal="left"/>
      <protection locked="0"/>
    </xf>
    <xf numFmtId="0" fontId="0" fillId="3" borderId="0" xfId="0" applyFill="1" applyAlignment="1" applyProtection="1">
      <alignment horizontal="left"/>
      <protection locked="0"/>
    </xf>
    <xf numFmtId="41" fontId="0" fillId="3" borderId="0" xfId="0" applyNumberFormat="1" applyFill="1" applyAlignment="1" applyProtection="1">
      <alignment horizontal="left"/>
      <protection locked="0"/>
    </xf>
    <xf numFmtId="0" fontId="2" fillId="0" borderId="0" xfId="0" applyFont="1" applyAlignment="1" applyProtection="1">
      <alignment horizontal="left"/>
      <protection locked="0"/>
    </xf>
  </cellXfs>
  <cellStyles count="3">
    <cellStyle name="Comma0" xfId="1"/>
    <cellStyle name="Currency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Views>
    <sheetView tabSelected="1" zoomScaleNormal="100" workbookViewId="0">
      <selection activeCell="A33" sqref="A33:XFD34"/>
    </sheetView>
  </sheetViews>
  <sheetFormatPr defaultColWidth="9.140625" defaultRowHeight="15" x14ac:dyDescent="0.25"/>
  <cols>
    <col min="1" max="1" width="35.42578125" style="31" bestFit="1" customWidth="1"/>
    <col min="2" max="2" width="16.28515625" style="31" bestFit="1" customWidth="1"/>
    <col min="3" max="3" width="18.140625" style="31" bestFit="1" customWidth="1"/>
    <col min="4" max="4" width="20.7109375" style="47" bestFit="1" customWidth="1"/>
    <col min="5" max="5" width="16.28515625" style="31" bestFit="1" customWidth="1"/>
    <col min="6" max="6" width="8.140625" style="45" bestFit="1" customWidth="1"/>
    <col min="7" max="7" width="12" style="43" bestFit="1" customWidth="1"/>
    <col min="8" max="8" width="8.140625" style="45" bestFit="1" customWidth="1"/>
    <col min="9" max="9" width="16.28515625" style="31" bestFit="1" customWidth="1"/>
    <col min="10" max="10" width="17.7109375" style="31" bestFit="1" customWidth="1"/>
    <col min="11" max="11" width="16.28515625" style="31" bestFit="1" customWidth="1"/>
    <col min="12" max="12" width="20.28515625" style="48" bestFit="1" customWidth="1"/>
    <col min="13" max="13" width="16.28515625" style="31" bestFit="1" customWidth="1"/>
    <col min="14" max="14" width="8.140625" style="45" bestFit="1" customWidth="1"/>
    <col min="15" max="15" width="10.5703125" style="31" bestFit="1" customWidth="1"/>
    <col min="16" max="16" width="8.140625" style="45" bestFit="1" customWidth="1"/>
    <col min="17" max="17" width="26.28515625" style="31" bestFit="1" customWidth="1"/>
    <col min="18" max="18" width="30" style="47" bestFit="1" customWidth="1"/>
    <col min="19" max="19" width="31" style="31" bestFit="1" customWidth="1"/>
    <col min="20" max="16384" width="9.140625" style="31"/>
  </cols>
  <sheetData>
    <row r="1" spans="1:19" ht="45" customHeight="1" x14ac:dyDescent="0.25">
      <c r="A1" s="49" t="s">
        <v>43</v>
      </c>
      <c r="B1" s="27" t="s">
        <v>0</v>
      </c>
      <c r="C1" s="27" t="s">
        <v>1</v>
      </c>
      <c r="D1" s="27" t="s">
        <v>2</v>
      </c>
      <c r="E1" s="27" t="s">
        <v>3</v>
      </c>
      <c r="F1" s="28" t="s">
        <v>4</v>
      </c>
      <c r="G1" s="29" t="s">
        <v>5</v>
      </c>
      <c r="H1" s="30" t="s">
        <v>4</v>
      </c>
      <c r="I1" s="27" t="s">
        <v>0</v>
      </c>
      <c r="J1" s="27" t="s">
        <v>6</v>
      </c>
      <c r="K1" s="27" t="s">
        <v>12</v>
      </c>
      <c r="L1" s="27" t="s">
        <v>7</v>
      </c>
      <c r="M1" s="27" t="s">
        <v>3</v>
      </c>
      <c r="N1" s="28" t="s">
        <v>4</v>
      </c>
      <c r="O1" s="27" t="s">
        <v>5</v>
      </c>
      <c r="P1" s="30" t="s">
        <v>4</v>
      </c>
      <c r="Q1" s="27" t="s">
        <v>11</v>
      </c>
      <c r="R1" s="27" t="s">
        <v>41</v>
      </c>
      <c r="S1" s="27" t="s">
        <v>42</v>
      </c>
    </row>
    <row r="2" spans="1:19" x14ac:dyDescent="0.25">
      <c r="A2" s="32" t="s">
        <v>8</v>
      </c>
      <c r="B2" s="33">
        <v>140487060</v>
      </c>
      <c r="C2" s="33">
        <v>0</v>
      </c>
      <c r="D2" s="34">
        <f>B2+C2</f>
        <v>140487060</v>
      </c>
      <c r="E2" s="33">
        <f>D2</f>
        <v>140487060</v>
      </c>
      <c r="F2" s="35">
        <f>E2/D2</f>
        <v>1</v>
      </c>
      <c r="G2" s="36">
        <f>D2-E2</f>
        <v>0</v>
      </c>
      <c r="H2" s="35">
        <f>G2/D2</f>
        <v>0</v>
      </c>
      <c r="I2" s="33">
        <v>134626585</v>
      </c>
      <c r="J2" s="33"/>
      <c r="K2" s="33">
        <v>0</v>
      </c>
      <c r="L2" s="34">
        <f>I2+J2+K2</f>
        <v>134626585</v>
      </c>
      <c r="M2" s="33">
        <f>L2</f>
        <v>134626585</v>
      </c>
      <c r="N2" s="35">
        <f>M2/L2</f>
        <v>1</v>
      </c>
      <c r="O2" s="36">
        <f>L2-M2</f>
        <v>0</v>
      </c>
      <c r="P2" s="35">
        <f>O2/L2</f>
        <v>0</v>
      </c>
      <c r="Q2" s="37"/>
      <c r="R2" s="34">
        <f>D2-L2</f>
        <v>5860475</v>
      </c>
      <c r="S2" s="38">
        <f>R2/L2</f>
        <v>4.3531335211392311E-2</v>
      </c>
    </row>
    <row r="3" spans="1:19" x14ac:dyDescent="0.25">
      <c r="A3" s="39" t="s">
        <v>9</v>
      </c>
      <c r="B3" s="40"/>
      <c r="C3" s="40"/>
      <c r="D3" s="34"/>
      <c r="E3" s="40"/>
      <c r="F3" s="35"/>
      <c r="G3" s="41"/>
      <c r="H3" s="35"/>
      <c r="I3" s="40"/>
      <c r="J3" s="40"/>
      <c r="K3" s="40"/>
      <c r="L3" s="34"/>
      <c r="M3" s="40"/>
      <c r="N3" s="35"/>
      <c r="O3" s="41"/>
      <c r="P3" s="35"/>
      <c r="Q3" s="37"/>
      <c r="R3" s="34"/>
      <c r="S3" s="37"/>
    </row>
    <row r="4" spans="1:19" x14ac:dyDescent="0.25">
      <c r="A4" s="42" t="s">
        <v>13</v>
      </c>
      <c r="B4" s="33">
        <v>6215562</v>
      </c>
      <c r="C4" s="33">
        <v>0</v>
      </c>
      <c r="D4" s="34">
        <f t="shared" ref="D4:D12" si="0">B4+C4</f>
        <v>6215562</v>
      </c>
      <c r="E4" s="33">
        <f t="shared" ref="E4:E12" si="1">D4</f>
        <v>6215562</v>
      </c>
      <c r="F4" s="35">
        <f t="shared" ref="F4:F12" si="2">E4/D4</f>
        <v>1</v>
      </c>
      <c r="G4" s="36">
        <f t="shared" ref="G4:G12" si="3">D4-E4</f>
        <v>0</v>
      </c>
      <c r="H4" s="35">
        <f t="shared" ref="H4:H12" si="4">G4/D4</f>
        <v>0</v>
      </c>
      <c r="I4" s="33">
        <v>5802769</v>
      </c>
      <c r="J4" s="33"/>
      <c r="K4" s="33"/>
      <c r="L4" s="34">
        <f t="shared" ref="L4:L12" si="5">I4+J4+K4</f>
        <v>5802769</v>
      </c>
      <c r="M4" s="33">
        <f t="shared" ref="M4:M12" si="6">L4</f>
        <v>5802769</v>
      </c>
      <c r="N4" s="35">
        <f t="shared" ref="N4:N12" si="7">M4/L4</f>
        <v>1</v>
      </c>
      <c r="O4" s="36">
        <f t="shared" ref="O4:O12" si="8">L4-M4</f>
        <v>0</v>
      </c>
      <c r="P4" s="35">
        <f t="shared" ref="P4:P12" si="9">O4/L4</f>
        <v>0</v>
      </c>
      <c r="Q4" s="38">
        <f t="shared" ref="Q4:Q12" si="10">D4/$D$2</f>
        <v>4.4242950204808895E-2</v>
      </c>
      <c r="R4" s="34">
        <f t="shared" ref="R4:R12" si="11">D4-L4</f>
        <v>412793</v>
      </c>
      <c r="S4" s="38">
        <f t="shared" ref="S4:S12" si="12">R4/L4</f>
        <v>7.1137244994587928E-2</v>
      </c>
    </row>
    <row r="5" spans="1:19" x14ac:dyDescent="0.25">
      <c r="A5" s="42" t="s">
        <v>40</v>
      </c>
      <c r="B5" s="33">
        <v>18735331</v>
      </c>
      <c r="C5" s="33">
        <v>0</v>
      </c>
      <c r="D5" s="34">
        <f t="shared" si="0"/>
        <v>18735331</v>
      </c>
      <c r="E5" s="33">
        <f t="shared" si="1"/>
        <v>18735331</v>
      </c>
      <c r="F5" s="35">
        <f t="shared" si="2"/>
        <v>1</v>
      </c>
      <c r="G5" s="41">
        <f t="shared" si="3"/>
        <v>0</v>
      </c>
      <c r="H5" s="35">
        <f t="shared" si="4"/>
        <v>0</v>
      </c>
      <c r="I5" s="33">
        <v>16675018</v>
      </c>
      <c r="J5" s="33"/>
      <c r="K5" s="33">
        <v>0</v>
      </c>
      <c r="L5" s="34">
        <f t="shared" si="5"/>
        <v>16675018</v>
      </c>
      <c r="M5" s="33">
        <f t="shared" si="6"/>
        <v>16675018</v>
      </c>
      <c r="N5" s="35">
        <f t="shared" si="7"/>
        <v>1</v>
      </c>
      <c r="O5" s="41">
        <f t="shared" si="8"/>
        <v>0</v>
      </c>
      <c r="P5" s="35">
        <f t="shared" si="9"/>
        <v>0</v>
      </c>
      <c r="Q5" s="38">
        <f t="shared" si="10"/>
        <v>0.13335983399467538</v>
      </c>
      <c r="R5" s="34">
        <f t="shared" si="11"/>
        <v>2060313</v>
      </c>
      <c r="S5" s="38">
        <f t="shared" si="12"/>
        <v>0.12355686812452017</v>
      </c>
    </row>
    <row r="6" spans="1:19" x14ac:dyDescent="0.25">
      <c r="A6" s="42" t="s">
        <v>14</v>
      </c>
      <c r="B6" s="33">
        <v>17508078</v>
      </c>
      <c r="C6" s="33">
        <v>0</v>
      </c>
      <c r="D6" s="34">
        <f t="shared" si="0"/>
        <v>17508078</v>
      </c>
      <c r="E6" s="33">
        <f t="shared" si="1"/>
        <v>17508078</v>
      </c>
      <c r="F6" s="35">
        <f t="shared" si="2"/>
        <v>1</v>
      </c>
      <c r="G6" s="41">
        <f t="shared" si="3"/>
        <v>0</v>
      </c>
      <c r="H6" s="35">
        <f t="shared" si="4"/>
        <v>0</v>
      </c>
      <c r="I6" s="33">
        <v>15584414</v>
      </c>
      <c r="J6" s="33"/>
      <c r="K6" s="33"/>
      <c r="L6" s="34">
        <f t="shared" si="5"/>
        <v>15584414</v>
      </c>
      <c r="M6" s="33">
        <f t="shared" si="6"/>
        <v>15584414</v>
      </c>
      <c r="N6" s="35">
        <f t="shared" si="7"/>
        <v>1</v>
      </c>
      <c r="O6" s="41">
        <f t="shared" si="8"/>
        <v>0</v>
      </c>
      <c r="P6" s="35">
        <f t="shared" si="9"/>
        <v>0</v>
      </c>
      <c r="Q6" s="38">
        <f t="shared" si="10"/>
        <v>0.12462413264253662</v>
      </c>
      <c r="R6" s="34">
        <f t="shared" si="11"/>
        <v>1923664</v>
      </c>
      <c r="S6" s="38">
        <f t="shared" si="12"/>
        <v>0.12343511921590379</v>
      </c>
    </row>
    <row r="7" spans="1:19" x14ac:dyDescent="0.25">
      <c r="A7" s="42" t="s">
        <v>15</v>
      </c>
      <c r="B7" s="33">
        <v>537841</v>
      </c>
      <c r="C7" s="33">
        <v>0</v>
      </c>
      <c r="D7" s="34">
        <f t="shared" si="0"/>
        <v>537841</v>
      </c>
      <c r="E7" s="33">
        <f t="shared" si="1"/>
        <v>537841</v>
      </c>
      <c r="F7" s="35">
        <f t="shared" si="2"/>
        <v>1</v>
      </c>
      <c r="G7" s="41">
        <f t="shared" si="3"/>
        <v>0</v>
      </c>
      <c r="H7" s="35">
        <f t="shared" si="4"/>
        <v>0</v>
      </c>
      <c r="I7" s="33">
        <v>299054</v>
      </c>
      <c r="J7" s="33"/>
      <c r="K7" s="33">
        <v>0</v>
      </c>
      <c r="L7" s="34">
        <f t="shared" si="5"/>
        <v>299054</v>
      </c>
      <c r="M7" s="33">
        <f t="shared" si="6"/>
        <v>299054</v>
      </c>
      <c r="N7" s="35">
        <f t="shared" si="7"/>
        <v>1</v>
      </c>
      <c r="O7" s="41">
        <f t="shared" si="8"/>
        <v>0</v>
      </c>
      <c r="P7" s="35">
        <f t="shared" si="9"/>
        <v>0</v>
      </c>
      <c r="Q7" s="38">
        <f t="shared" si="10"/>
        <v>3.8284024165642018E-3</v>
      </c>
      <c r="R7" s="34">
        <f t="shared" si="11"/>
        <v>238787</v>
      </c>
      <c r="S7" s="38">
        <f t="shared" si="12"/>
        <v>0.79847452299584687</v>
      </c>
    </row>
    <row r="8" spans="1:19" x14ac:dyDescent="0.25">
      <c r="A8" s="42" t="s">
        <v>16</v>
      </c>
      <c r="B8" s="33">
        <v>14979482</v>
      </c>
      <c r="C8" s="33">
        <v>0</v>
      </c>
      <c r="D8" s="34">
        <f t="shared" si="0"/>
        <v>14979482</v>
      </c>
      <c r="E8" s="33">
        <f t="shared" si="1"/>
        <v>14979482</v>
      </c>
      <c r="F8" s="35">
        <f t="shared" si="2"/>
        <v>1</v>
      </c>
      <c r="G8" s="41">
        <f t="shared" si="3"/>
        <v>0</v>
      </c>
      <c r="H8" s="35">
        <f t="shared" si="4"/>
        <v>0</v>
      </c>
      <c r="I8" s="33">
        <v>13833158</v>
      </c>
      <c r="J8" s="33"/>
      <c r="K8" s="33">
        <v>0</v>
      </c>
      <c r="L8" s="34">
        <f t="shared" si="5"/>
        <v>13833158</v>
      </c>
      <c r="M8" s="33">
        <f t="shared" si="6"/>
        <v>13833158</v>
      </c>
      <c r="N8" s="35">
        <f t="shared" si="7"/>
        <v>1</v>
      </c>
      <c r="O8" s="41">
        <f t="shared" si="8"/>
        <v>0</v>
      </c>
      <c r="P8" s="35">
        <f t="shared" si="9"/>
        <v>0</v>
      </c>
      <c r="Q8" s="38">
        <f t="shared" si="10"/>
        <v>0.10662535040593775</v>
      </c>
      <c r="R8" s="34">
        <f t="shared" si="11"/>
        <v>1146324</v>
      </c>
      <c r="S8" s="38">
        <f t="shared" si="12"/>
        <v>8.2867845505704488E-2</v>
      </c>
    </row>
    <row r="9" spans="1:19" x14ac:dyDescent="0.25">
      <c r="A9" s="42" t="s">
        <v>17</v>
      </c>
      <c r="B9" s="33">
        <v>639220</v>
      </c>
      <c r="C9" s="33">
        <v>0</v>
      </c>
      <c r="D9" s="34">
        <f t="shared" si="0"/>
        <v>639220</v>
      </c>
      <c r="E9" s="33">
        <f t="shared" si="1"/>
        <v>639220</v>
      </c>
      <c r="F9" s="35">
        <f t="shared" si="2"/>
        <v>1</v>
      </c>
      <c r="G9" s="41">
        <f t="shared" si="3"/>
        <v>0</v>
      </c>
      <c r="H9" s="35">
        <f t="shared" si="4"/>
        <v>0</v>
      </c>
      <c r="I9" s="33">
        <v>855456</v>
      </c>
      <c r="J9" s="33"/>
      <c r="K9" s="33"/>
      <c r="L9" s="34">
        <f t="shared" si="5"/>
        <v>855456</v>
      </c>
      <c r="M9" s="33">
        <f t="shared" si="6"/>
        <v>855456</v>
      </c>
      <c r="N9" s="35">
        <f t="shared" si="7"/>
        <v>1</v>
      </c>
      <c r="O9" s="41">
        <f t="shared" si="8"/>
        <v>0</v>
      </c>
      <c r="P9" s="35">
        <f t="shared" si="9"/>
        <v>0</v>
      </c>
      <c r="Q9" s="38">
        <f t="shared" si="10"/>
        <v>4.55002759684771E-3</v>
      </c>
      <c r="R9" s="34">
        <f t="shared" si="11"/>
        <v>-216236</v>
      </c>
      <c r="S9" s="38">
        <f t="shared" si="12"/>
        <v>-0.25277279018441628</v>
      </c>
    </row>
    <row r="10" spans="1:19" x14ac:dyDescent="0.25">
      <c r="A10" s="42" t="s">
        <v>18</v>
      </c>
      <c r="B10" s="33">
        <v>14450121</v>
      </c>
      <c r="C10" s="33">
        <v>0</v>
      </c>
      <c r="D10" s="34">
        <f t="shared" si="0"/>
        <v>14450121</v>
      </c>
      <c r="E10" s="33">
        <f t="shared" si="1"/>
        <v>14450121</v>
      </c>
      <c r="F10" s="35">
        <f t="shared" si="2"/>
        <v>1</v>
      </c>
      <c r="G10" s="41">
        <f t="shared" si="3"/>
        <v>0</v>
      </c>
      <c r="H10" s="35">
        <f t="shared" si="4"/>
        <v>0</v>
      </c>
      <c r="I10" s="33">
        <v>13223486</v>
      </c>
      <c r="J10" s="33"/>
      <c r="K10" s="33"/>
      <c r="L10" s="34">
        <f t="shared" si="5"/>
        <v>13223486</v>
      </c>
      <c r="M10" s="33">
        <f t="shared" si="6"/>
        <v>13223486</v>
      </c>
      <c r="N10" s="35">
        <f t="shared" si="7"/>
        <v>1</v>
      </c>
      <c r="O10" s="41">
        <f t="shared" si="8"/>
        <v>0</v>
      </c>
      <c r="P10" s="35">
        <f t="shared" si="9"/>
        <v>0</v>
      </c>
      <c r="Q10" s="38">
        <f t="shared" si="10"/>
        <v>0.102857309420526</v>
      </c>
      <c r="R10" s="34">
        <f t="shared" si="11"/>
        <v>1226635</v>
      </c>
      <c r="S10" s="38">
        <f t="shared" si="12"/>
        <v>9.2761848123860832E-2</v>
      </c>
    </row>
    <row r="11" spans="1:19" x14ac:dyDescent="0.25">
      <c r="A11" s="42" t="s">
        <v>19</v>
      </c>
      <c r="B11" s="33">
        <v>3846365</v>
      </c>
      <c r="C11" s="33">
        <v>0</v>
      </c>
      <c r="D11" s="34">
        <f t="shared" si="0"/>
        <v>3846365</v>
      </c>
      <c r="E11" s="33">
        <f t="shared" si="1"/>
        <v>3846365</v>
      </c>
      <c r="F11" s="35">
        <f t="shared" si="2"/>
        <v>1</v>
      </c>
      <c r="G11" s="41">
        <f t="shared" si="3"/>
        <v>0</v>
      </c>
      <c r="H11" s="35">
        <f t="shared" si="4"/>
        <v>0</v>
      </c>
      <c r="I11" s="33">
        <v>3397762</v>
      </c>
      <c r="J11" s="33"/>
      <c r="K11" s="33"/>
      <c r="L11" s="34">
        <f t="shared" si="5"/>
        <v>3397762</v>
      </c>
      <c r="M11" s="33">
        <f t="shared" si="6"/>
        <v>3397762</v>
      </c>
      <c r="N11" s="35">
        <f t="shared" si="7"/>
        <v>1</v>
      </c>
      <c r="O11" s="41">
        <f t="shared" si="8"/>
        <v>0</v>
      </c>
      <c r="P11" s="35">
        <f t="shared" si="9"/>
        <v>0</v>
      </c>
      <c r="Q11" s="38">
        <f t="shared" si="10"/>
        <v>2.7378784921543664E-2</v>
      </c>
      <c r="R11" s="34">
        <f t="shared" si="11"/>
        <v>448603</v>
      </c>
      <c r="S11" s="38">
        <f t="shared" si="12"/>
        <v>0.13202896494810407</v>
      </c>
    </row>
    <row r="12" spans="1:19" x14ac:dyDescent="0.25">
      <c r="A12" s="42" t="s">
        <v>20</v>
      </c>
      <c r="B12" s="33">
        <v>182718</v>
      </c>
      <c r="C12" s="33">
        <v>0</v>
      </c>
      <c r="D12" s="34">
        <f t="shared" si="0"/>
        <v>182718</v>
      </c>
      <c r="E12" s="33">
        <f t="shared" si="1"/>
        <v>182718</v>
      </c>
      <c r="F12" s="35">
        <f t="shared" si="2"/>
        <v>1</v>
      </c>
      <c r="G12" s="41">
        <f t="shared" si="3"/>
        <v>0</v>
      </c>
      <c r="H12" s="35">
        <f t="shared" si="4"/>
        <v>0</v>
      </c>
      <c r="I12" s="33">
        <v>60019</v>
      </c>
      <c r="J12" s="33"/>
      <c r="K12" s="33"/>
      <c r="L12" s="34">
        <f t="shared" si="5"/>
        <v>60019</v>
      </c>
      <c r="M12" s="33">
        <f t="shared" si="6"/>
        <v>60019</v>
      </c>
      <c r="N12" s="35">
        <f t="shared" si="7"/>
        <v>1</v>
      </c>
      <c r="O12" s="41">
        <f t="shared" si="8"/>
        <v>0</v>
      </c>
      <c r="P12" s="35">
        <f t="shared" si="9"/>
        <v>0</v>
      </c>
      <c r="Q12" s="38">
        <f t="shared" si="10"/>
        <v>1.3006037709095771E-3</v>
      </c>
      <c r="R12" s="34">
        <f t="shared" si="11"/>
        <v>122699</v>
      </c>
      <c r="S12" s="38">
        <f t="shared" si="12"/>
        <v>2.0443359602792448</v>
      </c>
    </row>
    <row r="13" spans="1:19" x14ac:dyDescent="0.25">
      <c r="A13" s="39" t="s">
        <v>10</v>
      </c>
      <c r="B13" s="40"/>
      <c r="C13" s="40"/>
      <c r="D13" s="34"/>
      <c r="E13" s="40"/>
      <c r="F13" s="35"/>
      <c r="G13" s="41"/>
      <c r="H13" s="35"/>
      <c r="I13" s="40"/>
      <c r="J13" s="40"/>
      <c r="K13" s="40"/>
      <c r="L13" s="34"/>
      <c r="M13" s="40"/>
      <c r="N13" s="35"/>
      <c r="O13" s="41"/>
      <c r="P13" s="35"/>
      <c r="Q13" s="41"/>
      <c r="R13" s="34"/>
      <c r="S13" s="37"/>
    </row>
    <row r="14" spans="1:19" x14ac:dyDescent="0.25">
      <c r="A14" s="42" t="s">
        <v>21</v>
      </c>
      <c r="B14" s="33">
        <v>29769545</v>
      </c>
      <c r="C14" s="33">
        <v>-94152</v>
      </c>
      <c r="D14" s="34">
        <f t="shared" ref="D14:D28" si="13">B14+C14</f>
        <v>29675393</v>
      </c>
      <c r="E14" s="33">
        <f t="shared" ref="E14:E32" si="14">D14</f>
        <v>29675393</v>
      </c>
      <c r="F14" s="35">
        <f t="shared" ref="F14:F32" si="15">E14/D14</f>
        <v>1</v>
      </c>
      <c r="G14" s="36">
        <f t="shared" ref="G14:G32" si="16">D14-E14</f>
        <v>0</v>
      </c>
      <c r="H14" s="35">
        <f t="shared" ref="H14:H32" si="17">G14/D14</f>
        <v>0</v>
      </c>
      <c r="I14" s="33">
        <v>26692535</v>
      </c>
      <c r="J14" s="33">
        <v>-79417</v>
      </c>
      <c r="K14" s="33"/>
      <c r="L14" s="34">
        <f t="shared" ref="L14:L32" si="18">I14+J14+K14</f>
        <v>26613118</v>
      </c>
      <c r="M14" s="33">
        <f t="shared" ref="M14:M32" si="19">L14</f>
        <v>26613118</v>
      </c>
      <c r="N14" s="35">
        <f t="shared" ref="N14:N32" si="20">M14/L14</f>
        <v>1</v>
      </c>
      <c r="O14" s="36">
        <f t="shared" ref="O14:O32" si="21">L14-M14</f>
        <v>0</v>
      </c>
      <c r="P14" s="35">
        <f t="shared" ref="P14:P32" si="22">O14/L14</f>
        <v>0</v>
      </c>
      <c r="Q14" s="38">
        <f t="shared" ref="Q14:Q32" si="23">D14/$D$2</f>
        <v>0.21123221597775624</v>
      </c>
      <c r="R14" s="34">
        <f t="shared" ref="R14:R32" si="24">D14-L14</f>
        <v>3062275</v>
      </c>
      <c r="S14" s="38">
        <f t="shared" ref="S14:S32" si="25">R14/L14</f>
        <v>0.11506637440979295</v>
      </c>
    </row>
    <row r="15" spans="1:19" x14ac:dyDescent="0.25">
      <c r="A15" s="42" t="s">
        <v>22</v>
      </c>
      <c r="B15" s="33">
        <v>7045074</v>
      </c>
      <c r="C15" s="33"/>
      <c r="D15" s="34">
        <f t="shared" si="13"/>
        <v>7045074</v>
      </c>
      <c r="E15" s="33">
        <f t="shared" si="14"/>
        <v>7045074</v>
      </c>
      <c r="F15" s="35">
        <f t="shared" si="15"/>
        <v>1</v>
      </c>
      <c r="G15" s="41">
        <f t="shared" si="16"/>
        <v>0</v>
      </c>
      <c r="H15" s="35">
        <f t="shared" si="17"/>
        <v>0</v>
      </c>
      <c r="I15" s="33">
        <v>7032961</v>
      </c>
      <c r="J15" s="33"/>
      <c r="K15" s="33"/>
      <c r="L15" s="34">
        <f t="shared" si="18"/>
        <v>7032961</v>
      </c>
      <c r="M15" s="33">
        <f t="shared" si="19"/>
        <v>7032961</v>
      </c>
      <c r="N15" s="35">
        <f t="shared" si="20"/>
        <v>1</v>
      </c>
      <c r="O15" s="41">
        <f t="shared" si="21"/>
        <v>0</v>
      </c>
      <c r="P15" s="35">
        <f t="shared" si="22"/>
        <v>0</v>
      </c>
      <c r="Q15" s="38">
        <f t="shared" si="23"/>
        <v>5.0147494011192208E-2</v>
      </c>
      <c r="R15" s="34">
        <f t="shared" si="24"/>
        <v>12113</v>
      </c>
      <c r="S15" s="38">
        <f t="shared" si="25"/>
        <v>1.7223186649264798E-3</v>
      </c>
    </row>
    <row r="16" spans="1:19" x14ac:dyDescent="0.25">
      <c r="A16" s="42" t="s">
        <v>23</v>
      </c>
      <c r="B16" s="33">
        <v>19755115</v>
      </c>
      <c r="C16" s="33">
        <v>-286</v>
      </c>
      <c r="D16" s="34">
        <f t="shared" si="13"/>
        <v>19754829</v>
      </c>
      <c r="E16" s="33">
        <f t="shared" si="14"/>
        <v>19754829</v>
      </c>
      <c r="F16" s="35">
        <f t="shared" si="15"/>
        <v>1</v>
      </c>
      <c r="G16" s="41">
        <f t="shared" si="16"/>
        <v>0</v>
      </c>
      <c r="H16" s="35">
        <f t="shared" si="17"/>
        <v>0</v>
      </c>
      <c r="I16" s="33">
        <v>19004642</v>
      </c>
      <c r="J16" s="33">
        <v>-1356</v>
      </c>
      <c r="K16" s="33"/>
      <c r="L16" s="34">
        <f t="shared" si="18"/>
        <v>19003286</v>
      </c>
      <c r="M16" s="33">
        <f t="shared" si="19"/>
        <v>19003286</v>
      </c>
      <c r="N16" s="35">
        <f t="shared" si="20"/>
        <v>1</v>
      </c>
      <c r="O16" s="41">
        <f t="shared" si="21"/>
        <v>0</v>
      </c>
      <c r="P16" s="35">
        <f t="shared" si="22"/>
        <v>0</v>
      </c>
      <c r="Q16" s="38">
        <f t="shared" si="23"/>
        <v>0.14061671587404562</v>
      </c>
      <c r="R16" s="34">
        <f t="shared" si="24"/>
        <v>751543</v>
      </c>
      <c r="S16" s="38">
        <f t="shared" si="25"/>
        <v>3.9548055004802851E-2</v>
      </c>
    </row>
    <row r="17" spans="1:19" x14ac:dyDescent="0.25">
      <c r="A17" s="42" t="s">
        <v>24</v>
      </c>
      <c r="B17" s="33">
        <v>1660020</v>
      </c>
      <c r="C17" s="33"/>
      <c r="D17" s="34">
        <f t="shared" si="13"/>
        <v>1660020</v>
      </c>
      <c r="E17" s="33">
        <f t="shared" si="14"/>
        <v>1660020</v>
      </c>
      <c r="F17" s="35">
        <f t="shared" si="15"/>
        <v>1</v>
      </c>
      <c r="G17" s="41">
        <f t="shared" si="16"/>
        <v>0</v>
      </c>
      <c r="H17" s="35">
        <f t="shared" si="17"/>
        <v>0</v>
      </c>
      <c r="I17" s="33">
        <v>2937934</v>
      </c>
      <c r="J17" s="33"/>
      <c r="K17" s="33"/>
      <c r="L17" s="34">
        <f t="shared" si="18"/>
        <v>2937934</v>
      </c>
      <c r="M17" s="33">
        <f t="shared" si="19"/>
        <v>2937934</v>
      </c>
      <c r="N17" s="35">
        <f t="shared" si="20"/>
        <v>1</v>
      </c>
      <c r="O17" s="41">
        <f t="shared" si="21"/>
        <v>0</v>
      </c>
      <c r="P17" s="35">
        <f t="shared" si="22"/>
        <v>0</v>
      </c>
      <c r="Q17" s="38">
        <f t="shared" si="23"/>
        <v>1.1816177233689707E-2</v>
      </c>
      <c r="R17" s="34">
        <f t="shared" si="24"/>
        <v>-1277914</v>
      </c>
      <c r="S17" s="38">
        <f t="shared" si="25"/>
        <v>-0.4349702886450138</v>
      </c>
    </row>
    <row r="18" spans="1:19" x14ac:dyDescent="0.25">
      <c r="A18" s="42" t="s">
        <v>25</v>
      </c>
      <c r="B18" s="33">
        <v>891495</v>
      </c>
      <c r="C18" s="33">
        <v>-37272</v>
      </c>
      <c r="D18" s="34">
        <f t="shared" si="13"/>
        <v>854223</v>
      </c>
      <c r="E18" s="33">
        <f t="shared" si="14"/>
        <v>854223</v>
      </c>
      <c r="F18" s="35">
        <f t="shared" si="15"/>
        <v>1</v>
      </c>
      <c r="G18" s="41">
        <f t="shared" si="16"/>
        <v>0</v>
      </c>
      <c r="H18" s="35">
        <f t="shared" si="17"/>
        <v>0</v>
      </c>
      <c r="I18" s="33">
        <v>516811</v>
      </c>
      <c r="J18" s="33">
        <v>-10541</v>
      </c>
      <c r="K18" s="33"/>
      <c r="L18" s="34">
        <f t="shared" si="18"/>
        <v>506270</v>
      </c>
      <c r="M18" s="33">
        <f t="shared" si="19"/>
        <v>506270</v>
      </c>
      <c r="N18" s="35">
        <f t="shared" si="20"/>
        <v>1</v>
      </c>
      <c r="O18" s="41">
        <f t="shared" si="21"/>
        <v>0</v>
      </c>
      <c r="P18" s="35">
        <f t="shared" si="22"/>
        <v>0</v>
      </c>
      <c r="Q18" s="38">
        <f t="shared" si="23"/>
        <v>6.0804390098276664E-3</v>
      </c>
      <c r="R18" s="34">
        <f t="shared" si="24"/>
        <v>347953</v>
      </c>
      <c r="S18" s="38">
        <f t="shared" si="25"/>
        <v>0.68728741580579533</v>
      </c>
    </row>
    <row r="19" spans="1:19" x14ac:dyDescent="0.25">
      <c r="A19" s="42" t="s">
        <v>26</v>
      </c>
      <c r="B19" s="33">
        <v>2860225</v>
      </c>
      <c r="C19" s="33">
        <v>-743234</v>
      </c>
      <c r="D19" s="34">
        <f t="shared" si="13"/>
        <v>2116991</v>
      </c>
      <c r="E19" s="33">
        <f t="shared" si="14"/>
        <v>2116991</v>
      </c>
      <c r="F19" s="35">
        <f t="shared" si="15"/>
        <v>1</v>
      </c>
      <c r="G19" s="41">
        <f t="shared" si="16"/>
        <v>0</v>
      </c>
      <c r="H19" s="35">
        <f t="shared" si="17"/>
        <v>0</v>
      </c>
      <c r="I19" s="33">
        <v>1088061</v>
      </c>
      <c r="J19" s="33">
        <v>-239834</v>
      </c>
      <c r="K19" s="33"/>
      <c r="L19" s="34">
        <f t="shared" si="18"/>
        <v>848227</v>
      </c>
      <c r="M19" s="33">
        <f t="shared" si="19"/>
        <v>848227</v>
      </c>
      <c r="N19" s="35">
        <f t="shared" si="20"/>
        <v>1</v>
      </c>
      <c r="O19" s="41">
        <f t="shared" si="21"/>
        <v>0</v>
      </c>
      <c r="P19" s="35">
        <f t="shared" si="22"/>
        <v>0</v>
      </c>
      <c r="Q19" s="38">
        <f t="shared" si="23"/>
        <v>1.5068939445383796E-2</v>
      </c>
      <c r="R19" s="34">
        <f t="shared" si="24"/>
        <v>1268764</v>
      </c>
      <c r="S19" s="38">
        <f t="shared" si="25"/>
        <v>1.4957835579390895</v>
      </c>
    </row>
    <row r="20" spans="1:19" x14ac:dyDescent="0.25">
      <c r="A20" s="42" t="s">
        <v>27</v>
      </c>
      <c r="B20" s="33">
        <v>561357</v>
      </c>
      <c r="C20" s="33">
        <v>-3419</v>
      </c>
      <c r="D20" s="34">
        <f t="shared" si="13"/>
        <v>557938</v>
      </c>
      <c r="E20" s="33">
        <f t="shared" si="14"/>
        <v>557938</v>
      </c>
      <c r="F20" s="35">
        <f t="shared" si="15"/>
        <v>1</v>
      </c>
      <c r="G20" s="41">
        <f t="shared" si="16"/>
        <v>0</v>
      </c>
      <c r="H20" s="35">
        <f t="shared" si="17"/>
        <v>0</v>
      </c>
      <c r="I20" s="33">
        <v>277972</v>
      </c>
      <c r="J20" s="33">
        <v>-4492</v>
      </c>
      <c r="K20" s="33"/>
      <c r="L20" s="34">
        <f t="shared" si="18"/>
        <v>273480</v>
      </c>
      <c r="M20" s="33">
        <f t="shared" si="19"/>
        <v>273480</v>
      </c>
      <c r="N20" s="35">
        <f t="shared" si="20"/>
        <v>1</v>
      </c>
      <c r="O20" s="41">
        <f t="shared" si="21"/>
        <v>0</v>
      </c>
      <c r="P20" s="35">
        <f t="shared" si="22"/>
        <v>0</v>
      </c>
      <c r="Q20" s="38">
        <f t="shared" si="23"/>
        <v>3.9714547375395287E-3</v>
      </c>
      <c r="R20" s="34">
        <f t="shared" si="24"/>
        <v>284458</v>
      </c>
      <c r="S20" s="38">
        <f t="shared" si="25"/>
        <v>1.0401418750914144</v>
      </c>
    </row>
    <row r="21" spans="1:19" x14ac:dyDescent="0.25">
      <c r="A21" s="42" t="s">
        <v>28</v>
      </c>
      <c r="B21" s="33">
        <v>344423</v>
      </c>
      <c r="C21" s="33">
        <v>-229609</v>
      </c>
      <c r="D21" s="34">
        <f t="shared" si="13"/>
        <v>114814</v>
      </c>
      <c r="E21" s="33">
        <f t="shared" si="14"/>
        <v>114814</v>
      </c>
      <c r="F21" s="35">
        <f t="shared" si="15"/>
        <v>1</v>
      </c>
      <c r="G21" s="41">
        <f t="shared" si="16"/>
        <v>0</v>
      </c>
      <c r="H21" s="35">
        <f t="shared" si="17"/>
        <v>0</v>
      </c>
      <c r="I21" s="33">
        <v>215431</v>
      </c>
      <c r="J21" s="33">
        <v>-123506</v>
      </c>
      <c r="K21" s="33"/>
      <c r="L21" s="34">
        <f t="shared" si="18"/>
        <v>91925</v>
      </c>
      <c r="M21" s="33">
        <f t="shared" si="19"/>
        <v>91925</v>
      </c>
      <c r="N21" s="35">
        <f t="shared" si="20"/>
        <v>1</v>
      </c>
      <c r="O21" s="41">
        <f t="shared" si="21"/>
        <v>0</v>
      </c>
      <c r="P21" s="35">
        <f t="shared" si="22"/>
        <v>0</v>
      </c>
      <c r="Q21" s="38">
        <f t="shared" si="23"/>
        <v>8.1725676371902155E-4</v>
      </c>
      <c r="R21" s="34">
        <f t="shared" si="24"/>
        <v>22889</v>
      </c>
      <c r="S21" s="38">
        <f t="shared" si="25"/>
        <v>0.2489964645091107</v>
      </c>
    </row>
    <row r="22" spans="1:19" x14ac:dyDescent="0.25">
      <c r="A22" s="42" t="s">
        <v>29</v>
      </c>
      <c r="B22" s="33">
        <v>458443</v>
      </c>
      <c r="C22" s="33">
        <v>-6283</v>
      </c>
      <c r="D22" s="34">
        <f t="shared" si="13"/>
        <v>452160</v>
      </c>
      <c r="E22" s="33">
        <f t="shared" si="14"/>
        <v>452160</v>
      </c>
      <c r="F22" s="35">
        <f t="shared" si="15"/>
        <v>1</v>
      </c>
      <c r="G22" s="41">
        <f t="shared" si="16"/>
        <v>0</v>
      </c>
      <c r="H22" s="35">
        <f t="shared" si="17"/>
        <v>0</v>
      </c>
      <c r="I22" s="33">
        <v>292293</v>
      </c>
      <c r="J22" s="33">
        <v>-8613</v>
      </c>
      <c r="K22" s="33"/>
      <c r="L22" s="34">
        <f t="shared" si="18"/>
        <v>283680</v>
      </c>
      <c r="M22" s="33">
        <f t="shared" si="19"/>
        <v>283680</v>
      </c>
      <c r="N22" s="35">
        <f t="shared" si="20"/>
        <v>1</v>
      </c>
      <c r="O22" s="41">
        <f t="shared" si="21"/>
        <v>0</v>
      </c>
      <c r="P22" s="35">
        <f t="shared" si="22"/>
        <v>0</v>
      </c>
      <c r="Q22" s="38">
        <f t="shared" si="23"/>
        <v>3.2185170648456876E-3</v>
      </c>
      <c r="R22" s="34">
        <f t="shared" si="24"/>
        <v>168480</v>
      </c>
      <c r="S22" s="38">
        <f t="shared" si="25"/>
        <v>0.59390862944162437</v>
      </c>
    </row>
    <row r="23" spans="1:19" x14ac:dyDescent="0.25">
      <c r="A23" s="42" t="s">
        <v>30</v>
      </c>
      <c r="B23" s="33">
        <v>52145</v>
      </c>
      <c r="C23" s="33">
        <v>-4854</v>
      </c>
      <c r="D23" s="34">
        <f t="shared" si="13"/>
        <v>47291</v>
      </c>
      <c r="E23" s="33">
        <f t="shared" si="14"/>
        <v>47291</v>
      </c>
      <c r="F23" s="35">
        <f t="shared" si="15"/>
        <v>1</v>
      </c>
      <c r="G23" s="41">
        <f t="shared" si="16"/>
        <v>0</v>
      </c>
      <c r="H23" s="35">
        <f t="shared" si="17"/>
        <v>0</v>
      </c>
      <c r="I23" s="33">
        <v>18167</v>
      </c>
      <c r="J23" s="33">
        <v>-4633</v>
      </c>
      <c r="K23" s="33"/>
      <c r="L23" s="34">
        <f t="shared" si="18"/>
        <v>13534</v>
      </c>
      <c r="M23" s="33">
        <f t="shared" si="19"/>
        <v>13534</v>
      </c>
      <c r="N23" s="35">
        <f t="shared" si="20"/>
        <v>1</v>
      </c>
      <c r="O23" s="41">
        <f t="shared" si="21"/>
        <v>0</v>
      </c>
      <c r="P23" s="35">
        <f t="shared" si="22"/>
        <v>0</v>
      </c>
      <c r="Q23" s="38">
        <f t="shared" si="23"/>
        <v>3.366217500743485E-4</v>
      </c>
      <c r="R23" s="34">
        <f t="shared" si="24"/>
        <v>33757</v>
      </c>
      <c r="S23" s="38">
        <f t="shared" si="25"/>
        <v>2.4942367371065464</v>
      </c>
    </row>
    <row r="24" spans="1:19" x14ac:dyDescent="0.25">
      <c r="A24" s="42" t="s">
        <v>39</v>
      </c>
      <c r="B24" s="33">
        <v>408256</v>
      </c>
      <c r="C24" s="33">
        <v>-146</v>
      </c>
      <c r="D24" s="34">
        <f t="shared" si="13"/>
        <v>408110</v>
      </c>
      <c r="E24" s="33">
        <f t="shared" si="14"/>
        <v>408110</v>
      </c>
      <c r="F24" s="35">
        <f t="shared" si="15"/>
        <v>1</v>
      </c>
      <c r="G24" s="41">
        <f t="shared" si="16"/>
        <v>0</v>
      </c>
      <c r="H24" s="35">
        <f t="shared" si="17"/>
        <v>0</v>
      </c>
      <c r="I24" s="33">
        <v>453837</v>
      </c>
      <c r="J24" s="33">
        <v>-863</v>
      </c>
      <c r="K24" s="33"/>
      <c r="L24" s="34">
        <f t="shared" si="18"/>
        <v>452974</v>
      </c>
      <c r="M24" s="33">
        <f t="shared" si="19"/>
        <v>452974</v>
      </c>
      <c r="N24" s="35">
        <f t="shared" si="20"/>
        <v>1</v>
      </c>
      <c r="O24" s="41">
        <f t="shared" si="21"/>
        <v>0</v>
      </c>
      <c r="P24" s="35">
        <f t="shared" si="22"/>
        <v>0</v>
      </c>
      <c r="Q24" s="38">
        <f t="shared" si="23"/>
        <v>2.9049650551445805E-3</v>
      </c>
      <c r="R24" s="34">
        <f t="shared" si="24"/>
        <v>-44864</v>
      </c>
      <c r="S24" s="38">
        <f t="shared" si="25"/>
        <v>-9.9043212193194313E-2</v>
      </c>
    </row>
    <row r="25" spans="1:19" x14ac:dyDescent="0.25">
      <c r="A25" s="42" t="s">
        <v>31</v>
      </c>
      <c r="B25" s="33">
        <v>27929729</v>
      </c>
      <c r="C25" s="33"/>
      <c r="D25" s="34">
        <f t="shared" si="13"/>
        <v>27929729</v>
      </c>
      <c r="E25" s="33">
        <f t="shared" si="14"/>
        <v>27929729</v>
      </c>
      <c r="F25" s="35">
        <f t="shared" si="15"/>
        <v>1</v>
      </c>
      <c r="G25" s="41">
        <f t="shared" si="16"/>
        <v>0</v>
      </c>
      <c r="H25" s="35">
        <f t="shared" si="17"/>
        <v>0</v>
      </c>
      <c r="I25" s="33">
        <v>23997682</v>
      </c>
      <c r="J25" s="33"/>
      <c r="K25" s="33"/>
      <c r="L25" s="34">
        <f t="shared" si="18"/>
        <v>23997682</v>
      </c>
      <c r="M25" s="33">
        <f t="shared" si="19"/>
        <v>23997682</v>
      </c>
      <c r="N25" s="35">
        <f t="shared" si="20"/>
        <v>1</v>
      </c>
      <c r="O25" s="41">
        <f t="shared" si="21"/>
        <v>0</v>
      </c>
      <c r="P25" s="35">
        <f t="shared" si="22"/>
        <v>0</v>
      </c>
      <c r="Q25" s="38">
        <f t="shared" si="23"/>
        <v>0.19880641676179997</v>
      </c>
      <c r="R25" s="34">
        <f t="shared" si="24"/>
        <v>3932047</v>
      </c>
      <c r="S25" s="38">
        <f t="shared" si="25"/>
        <v>0.16385111695371243</v>
      </c>
    </row>
    <row r="26" spans="1:19" x14ac:dyDescent="0.25">
      <c r="A26" s="42" t="s">
        <v>32</v>
      </c>
      <c r="B26" s="33">
        <v>194506</v>
      </c>
      <c r="C26" s="33">
        <v>-8139</v>
      </c>
      <c r="D26" s="34">
        <f t="shared" si="13"/>
        <v>186367</v>
      </c>
      <c r="E26" s="33">
        <f t="shared" si="14"/>
        <v>186367</v>
      </c>
      <c r="F26" s="35">
        <f t="shared" si="15"/>
        <v>1</v>
      </c>
      <c r="G26" s="41">
        <f t="shared" si="16"/>
        <v>0</v>
      </c>
      <c r="H26" s="35">
        <f t="shared" si="17"/>
        <v>0</v>
      </c>
      <c r="I26" s="33">
        <v>107303</v>
      </c>
      <c r="J26" s="33">
        <v>-12926</v>
      </c>
      <c r="K26" s="33"/>
      <c r="L26" s="34">
        <f t="shared" si="18"/>
        <v>94377</v>
      </c>
      <c r="M26" s="33">
        <f t="shared" si="19"/>
        <v>94377</v>
      </c>
      <c r="N26" s="35">
        <f t="shared" si="20"/>
        <v>1</v>
      </c>
      <c r="O26" s="41">
        <f t="shared" si="21"/>
        <v>0</v>
      </c>
      <c r="P26" s="35">
        <f t="shared" si="22"/>
        <v>0</v>
      </c>
      <c r="Q26" s="38">
        <f t="shared" si="23"/>
        <v>1.3265776933477004E-3</v>
      </c>
      <c r="R26" s="34">
        <f t="shared" si="24"/>
        <v>91990</v>
      </c>
      <c r="S26" s="38">
        <f t="shared" si="25"/>
        <v>0.97470782076141438</v>
      </c>
    </row>
    <row r="27" spans="1:19" x14ac:dyDescent="0.25">
      <c r="A27" s="42" t="s">
        <v>33</v>
      </c>
      <c r="B27" s="33">
        <v>-271306</v>
      </c>
      <c r="C27" s="33">
        <v>-61226</v>
      </c>
      <c r="D27" s="34">
        <f t="shared" si="13"/>
        <v>-332532</v>
      </c>
      <c r="E27" s="33">
        <f t="shared" si="14"/>
        <v>-332532</v>
      </c>
      <c r="F27" s="35">
        <f t="shared" si="15"/>
        <v>1</v>
      </c>
      <c r="G27" s="41">
        <f t="shared" si="16"/>
        <v>0</v>
      </c>
      <c r="H27" s="35">
        <f t="shared" si="17"/>
        <v>0</v>
      </c>
      <c r="I27" s="33">
        <v>-498856</v>
      </c>
      <c r="J27" s="33">
        <v>-66182</v>
      </c>
      <c r="K27" s="33"/>
      <c r="L27" s="34">
        <f t="shared" si="18"/>
        <v>-565038</v>
      </c>
      <c r="M27" s="33">
        <f t="shared" si="19"/>
        <v>-565038</v>
      </c>
      <c r="N27" s="35">
        <f t="shared" si="20"/>
        <v>1</v>
      </c>
      <c r="O27" s="41">
        <f t="shared" si="21"/>
        <v>0</v>
      </c>
      <c r="P27" s="35">
        <f t="shared" si="22"/>
        <v>0</v>
      </c>
      <c r="Q27" s="38">
        <f t="shared" si="23"/>
        <v>-2.366993799998377E-3</v>
      </c>
      <c r="R27" s="34">
        <f t="shared" si="24"/>
        <v>232506</v>
      </c>
      <c r="S27" s="38">
        <f t="shared" si="25"/>
        <v>-0.4114873689911121</v>
      </c>
    </row>
    <row r="28" spans="1:19" x14ac:dyDescent="0.25">
      <c r="A28" s="42" t="s">
        <v>34</v>
      </c>
      <c r="B28" s="33">
        <v>5089266</v>
      </c>
      <c r="C28" s="33">
        <v>-346790</v>
      </c>
      <c r="D28" s="34">
        <f t="shared" si="13"/>
        <v>4742476</v>
      </c>
      <c r="E28" s="33">
        <f t="shared" si="14"/>
        <v>4742476</v>
      </c>
      <c r="F28" s="35">
        <f t="shared" si="15"/>
        <v>1</v>
      </c>
      <c r="G28" s="41">
        <f t="shared" si="16"/>
        <v>0</v>
      </c>
      <c r="H28" s="35">
        <f t="shared" si="17"/>
        <v>0</v>
      </c>
      <c r="I28" s="33">
        <v>3290119</v>
      </c>
      <c r="J28" s="33">
        <v>-364327</v>
      </c>
      <c r="K28" s="33"/>
      <c r="L28" s="34">
        <f t="shared" si="18"/>
        <v>2925792</v>
      </c>
      <c r="M28" s="33">
        <f t="shared" si="19"/>
        <v>2925792</v>
      </c>
      <c r="N28" s="35">
        <f t="shared" si="20"/>
        <v>1</v>
      </c>
      <c r="O28" s="41">
        <f t="shared" si="21"/>
        <v>0</v>
      </c>
      <c r="P28" s="35">
        <f t="shared" si="22"/>
        <v>0</v>
      </c>
      <c r="Q28" s="38">
        <f t="shared" si="23"/>
        <v>3.375738662336588E-2</v>
      </c>
      <c r="R28" s="34">
        <f t="shared" si="24"/>
        <v>1816684</v>
      </c>
      <c r="S28" s="38">
        <f t="shared" si="25"/>
        <v>0.62092042086382082</v>
      </c>
    </row>
    <row r="29" spans="1:19" x14ac:dyDescent="0.25">
      <c r="A29" s="42" t="s">
        <v>35</v>
      </c>
      <c r="B29" s="33">
        <v>23557</v>
      </c>
      <c r="C29" s="33">
        <v>-23557</v>
      </c>
      <c r="D29" s="34">
        <v>0</v>
      </c>
      <c r="E29" s="33">
        <f t="shared" si="14"/>
        <v>0</v>
      </c>
      <c r="F29" s="35" t="e">
        <f t="shared" si="15"/>
        <v>#DIV/0!</v>
      </c>
      <c r="G29" s="41">
        <f t="shared" si="16"/>
        <v>0</v>
      </c>
      <c r="H29" s="35" t="e">
        <f t="shared" si="17"/>
        <v>#DIV/0!</v>
      </c>
      <c r="I29" s="33">
        <v>22636</v>
      </c>
      <c r="J29" s="33">
        <v>-22636</v>
      </c>
      <c r="K29" s="33"/>
      <c r="L29" s="34">
        <f t="shared" si="18"/>
        <v>0</v>
      </c>
      <c r="M29" s="33">
        <f t="shared" si="19"/>
        <v>0</v>
      </c>
      <c r="N29" s="35" t="e">
        <f t="shared" si="20"/>
        <v>#DIV/0!</v>
      </c>
      <c r="O29" s="41">
        <f t="shared" si="21"/>
        <v>0</v>
      </c>
      <c r="P29" s="35" t="e">
        <f t="shared" si="22"/>
        <v>#DIV/0!</v>
      </c>
      <c r="Q29" s="38">
        <f t="shared" si="23"/>
        <v>0</v>
      </c>
      <c r="R29" s="34">
        <f t="shared" si="24"/>
        <v>0</v>
      </c>
      <c r="S29" s="38" t="e">
        <f t="shared" si="25"/>
        <v>#DIV/0!</v>
      </c>
    </row>
    <row r="30" spans="1:19" x14ac:dyDescent="0.25">
      <c r="A30" s="42" t="s">
        <v>36</v>
      </c>
      <c r="B30" s="33">
        <v>448380</v>
      </c>
      <c r="C30" s="33">
        <v>-69687</v>
      </c>
      <c r="D30" s="34">
        <f>B30+C30</f>
        <v>378693</v>
      </c>
      <c r="E30" s="33">
        <f t="shared" si="14"/>
        <v>378693</v>
      </c>
      <c r="F30" s="35">
        <f t="shared" si="15"/>
        <v>1</v>
      </c>
      <c r="G30" s="41">
        <f t="shared" si="16"/>
        <v>0</v>
      </c>
      <c r="H30" s="35">
        <f t="shared" si="17"/>
        <v>0</v>
      </c>
      <c r="I30" s="33">
        <v>425958</v>
      </c>
      <c r="J30" s="33">
        <v>-62964</v>
      </c>
      <c r="K30" s="33"/>
      <c r="L30" s="34">
        <f t="shared" si="18"/>
        <v>362994</v>
      </c>
      <c r="M30" s="33">
        <f t="shared" si="19"/>
        <v>362994</v>
      </c>
      <c r="N30" s="35">
        <f t="shared" si="20"/>
        <v>1</v>
      </c>
      <c r="O30" s="41">
        <f t="shared" si="21"/>
        <v>0</v>
      </c>
      <c r="P30" s="35">
        <f t="shared" si="22"/>
        <v>0</v>
      </c>
      <c r="Q30" s="38">
        <f t="shared" si="23"/>
        <v>2.6955721046479299E-3</v>
      </c>
      <c r="R30" s="34">
        <f t="shared" si="24"/>
        <v>15699</v>
      </c>
      <c r="S30" s="38">
        <f t="shared" si="25"/>
        <v>4.3248648737995672E-2</v>
      </c>
    </row>
    <row r="31" spans="1:19" x14ac:dyDescent="0.25">
      <c r="A31" s="42" t="s">
        <v>37</v>
      </c>
      <c r="B31" s="33">
        <v>-11582539</v>
      </c>
      <c r="C31" s="33"/>
      <c r="D31" s="34">
        <f>B31+C31</f>
        <v>-11582539</v>
      </c>
      <c r="E31" s="33">
        <f t="shared" si="14"/>
        <v>-11582539</v>
      </c>
      <c r="F31" s="35">
        <f t="shared" si="15"/>
        <v>1</v>
      </c>
      <c r="G31" s="41">
        <f t="shared" si="16"/>
        <v>0</v>
      </c>
      <c r="H31" s="35">
        <f t="shared" si="17"/>
        <v>0</v>
      </c>
      <c r="I31" s="33">
        <v>-8529698</v>
      </c>
      <c r="J31" s="33"/>
      <c r="K31" s="33"/>
      <c r="L31" s="34">
        <f t="shared" si="18"/>
        <v>-8529698</v>
      </c>
      <c r="M31" s="33">
        <f t="shared" si="19"/>
        <v>-8529698</v>
      </c>
      <c r="N31" s="35">
        <f t="shared" si="20"/>
        <v>1</v>
      </c>
      <c r="O31" s="41">
        <f t="shared" si="21"/>
        <v>0</v>
      </c>
      <c r="P31" s="35">
        <f t="shared" si="22"/>
        <v>0</v>
      </c>
      <c r="Q31" s="38">
        <f t="shared" si="23"/>
        <v>-8.2445593209794554E-2</v>
      </c>
      <c r="R31" s="34">
        <f t="shared" si="24"/>
        <v>-3052841</v>
      </c>
      <c r="S31" s="38">
        <f t="shared" si="25"/>
        <v>0.35790727878056178</v>
      </c>
    </row>
    <row r="32" spans="1:19" x14ac:dyDescent="0.25">
      <c r="A32" s="42" t="s">
        <v>38</v>
      </c>
      <c r="B32" s="33">
        <v>17302656</v>
      </c>
      <c r="C32" s="33"/>
      <c r="D32" s="34">
        <f>B32+C32</f>
        <v>17302656</v>
      </c>
      <c r="E32" s="33">
        <f t="shared" si="14"/>
        <v>17302656</v>
      </c>
      <c r="F32" s="35">
        <f t="shared" si="15"/>
        <v>1</v>
      </c>
      <c r="G32" s="41">
        <f t="shared" si="16"/>
        <v>0</v>
      </c>
      <c r="H32" s="35">
        <f t="shared" si="17"/>
        <v>0</v>
      </c>
      <c r="I32" s="33">
        <v>17968372</v>
      </c>
      <c r="J32" s="33"/>
      <c r="K32" s="33"/>
      <c r="L32" s="34">
        <f t="shared" si="18"/>
        <v>17968372</v>
      </c>
      <c r="M32" s="33">
        <f t="shared" si="19"/>
        <v>17968372</v>
      </c>
      <c r="N32" s="35">
        <f t="shared" si="20"/>
        <v>1</v>
      </c>
      <c r="O32" s="41">
        <f t="shared" si="21"/>
        <v>0</v>
      </c>
      <c r="P32" s="35">
        <f t="shared" si="22"/>
        <v>0</v>
      </c>
      <c r="Q32" s="38">
        <f t="shared" si="23"/>
        <v>0.12316191968142831</v>
      </c>
      <c r="R32" s="34">
        <f t="shared" si="24"/>
        <v>-665716</v>
      </c>
      <c r="S32" s="38">
        <f t="shared" si="25"/>
        <v>-3.7049321997563271E-2</v>
      </c>
    </row>
    <row r="33" spans="1:18" x14ac:dyDescent="0.25">
      <c r="D33" s="31"/>
      <c r="F33" s="31"/>
      <c r="G33" s="31"/>
      <c r="H33" s="31"/>
      <c r="L33" s="31"/>
      <c r="N33" s="31"/>
      <c r="P33" s="31"/>
      <c r="R33" s="31"/>
    </row>
    <row r="34" spans="1:18" ht="15.75" x14ac:dyDescent="0.25">
      <c r="A34" s="46"/>
      <c r="B34" s="44"/>
      <c r="D34" s="31"/>
      <c r="F34" s="31"/>
      <c r="G34" s="31"/>
      <c r="H34" s="31"/>
      <c r="L34" s="31"/>
      <c r="N34" s="31"/>
      <c r="P34" s="31"/>
      <c r="R34" s="31"/>
    </row>
    <row r="35" spans="1:18" ht="15.75" x14ac:dyDescent="0.25">
      <c r="A35" s="46"/>
      <c r="D35" s="31"/>
      <c r="F35" s="31"/>
      <c r="G35" s="31"/>
      <c r="H35" s="31"/>
      <c r="L35" s="31"/>
      <c r="N35" s="31"/>
      <c r="P35" s="31"/>
      <c r="R35" s="31"/>
    </row>
    <row r="36" spans="1:18" ht="15.75" x14ac:dyDescent="0.25">
      <c r="A36" s="46"/>
      <c r="D36" s="31"/>
      <c r="F36" s="31"/>
      <c r="G36" s="31"/>
      <c r="H36" s="31"/>
      <c r="L36" s="31"/>
      <c r="N36" s="31"/>
      <c r="P36" s="31"/>
      <c r="R36" s="31"/>
    </row>
    <row r="37" spans="1:18" ht="15.75" x14ac:dyDescent="0.25">
      <c r="A37" s="46"/>
      <c r="D37" s="31"/>
      <c r="F37" s="31"/>
      <c r="G37" s="31"/>
      <c r="H37" s="31"/>
      <c r="L37" s="31"/>
      <c r="N37" s="31"/>
      <c r="P37" s="31"/>
      <c r="R37" s="31"/>
    </row>
    <row r="38" spans="1:18" ht="15.75" x14ac:dyDescent="0.25">
      <c r="A38" s="46"/>
      <c r="D38" s="31"/>
      <c r="F38" s="31"/>
      <c r="G38" s="31"/>
      <c r="H38" s="31"/>
      <c r="L38" s="31"/>
      <c r="N38" s="31"/>
      <c r="P38" s="31"/>
      <c r="R38" s="31"/>
    </row>
    <row r="39" spans="1:18" ht="15.75" x14ac:dyDescent="0.25">
      <c r="A39" s="46"/>
      <c r="D39" s="31"/>
      <c r="F39" s="31"/>
      <c r="G39" s="31"/>
      <c r="H39" s="31"/>
      <c r="L39" s="31"/>
      <c r="N39" s="31"/>
      <c r="P39" s="31"/>
      <c r="R39" s="31"/>
    </row>
    <row r="40" spans="1:18" ht="15.75" x14ac:dyDescent="0.25">
      <c r="A40" s="46"/>
      <c r="D40" s="31"/>
      <c r="F40" s="31"/>
      <c r="G40" s="31"/>
      <c r="H40" s="31"/>
      <c r="L40" s="31"/>
      <c r="N40" s="31"/>
      <c r="P40" s="31"/>
      <c r="R40" s="31"/>
    </row>
    <row r="41" spans="1:18" ht="15.75" x14ac:dyDescent="0.25">
      <c r="A41" s="46"/>
      <c r="D41" s="31"/>
      <c r="F41" s="31"/>
      <c r="G41" s="31"/>
      <c r="H41" s="31"/>
      <c r="L41" s="31"/>
      <c r="N41" s="31"/>
      <c r="P41" s="31"/>
      <c r="R41" s="31"/>
    </row>
    <row r="42" spans="1:18" ht="15.75" x14ac:dyDescent="0.25">
      <c r="A42" s="46"/>
      <c r="D42" s="31"/>
      <c r="F42" s="31"/>
      <c r="G42" s="31"/>
      <c r="H42" s="31"/>
      <c r="L42" s="31"/>
      <c r="N42" s="31"/>
      <c r="P42" s="31"/>
      <c r="R42" s="31"/>
    </row>
    <row r="43" spans="1:18" ht="15.75" x14ac:dyDescent="0.25">
      <c r="A43" s="46"/>
      <c r="D43" s="31"/>
      <c r="F43" s="31"/>
      <c r="G43" s="31"/>
      <c r="H43" s="31"/>
      <c r="L43" s="31"/>
      <c r="N43" s="31"/>
      <c r="P43" s="31"/>
      <c r="R43" s="31"/>
    </row>
    <row r="44" spans="1:18" ht="15.75" x14ac:dyDescent="0.25">
      <c r="A44" s="46"/>
      <c r="D44" s="31"/>
      <c r="F44" s="31"/>
      <c r="G44" s="31"/>
      <c r="H44" s="31"/>
      <c r="L44" s="31"/>
      <c r="N44" s="31"/>
      <c r="P44" s="31"/>
      <c r="R44" s="31"/>
    </row>
    <row r="45" spans="1:18" ht="15.75" x14ac:dyDescent="0.25">
      <c r="A45" s="46"/>
      <c r="D45" s="31"/>
      <c r="F45" s="31"/>
      <c r="G45" s="31"/>
      <c r="H45" s="31"/>
      <c r="L45" s="31"/>
      <c r="N45" s="31"/>
      <c r="P45" s="31"/>
      <c r="R45" s="31"/>
    </row>
    <row r="46" spans="1:18" ht="15.75" x14ac:dyDescent="0.25">
      <c r="A46" s="46"/>
      <c r="D46" s="31"/>
      <c r="F46" s="31"/>
      <c r="G46" s="31"/>
      <c r="H46" s="31"/>
      <c r="L46" s="31"/>
      <c r="N46" s="31"/>
      <c r="P46" s="31"/>
      <c r="R46" s="31"/>
    </row>
    <row r="47" spans="1:18" ht="15.75" x14ac:dyDescent="0.25">
      <c r="A47" s="46"/>
      <c r="D47" s="31"/>
      <c r="F47" s="31"/>
      <c r="G47" s="31"/>
      <c r="H47" s="31"/>
      <c r="L47" s="31"/>
      <c r="N47" s="31"/>
      <c r="P47" s="31"/>
      <c r="R47" s="31"/>
    </row>
    <row r="48" spans="1:18" ht="15.75" x14ac:dyDescent="0.25">
      <c r="A48" s="46"/>
      <c r="D48" s="31"/>
      <c r="F48" s="31"/>
      <c r="G48" s="31"/>
      <c r="H48" s="31"/>
      <c r="L48" s="31"/>
      <c r="N48" s="31"/>
      <c r="P48" s="31"/>
      <c r="R48" s="31"/>
    </row>
    <row r="49" spans="1:18" ht="15.75" x14ac:dyDescent="0.25">
      <c r="A49" s="46"/>
      <c r="D49" s="31"/>
      <c r="F49" s="31"/>
      <c r="G49" s="31"/>
      <c r="H49" s="31"/>
      <c r="L49" s="31"/>
      <c r="N49" s="31"/>
      <c r="P49" s="31"/>
      <c r="R49" s="31"/>
    </row>
    <row r="50" spans="1:18" ht="15.75" x14ac:dyDescent="0.25">
      <c r="A50" s="46"/>
      <c r="D50" s="31"/>
      <c r="F50" s="31"/>
      <c r="G50" s="31"/>
      <c r="H50" s="31"/>
      <c r="L50" s="31"/>
      <c r="N50" s="31"/>
      <c r="P50" s="31"/>
      <c r="R50" s="31"/>
    </row>
    <row r="51" spans="1:18" ht="15.75" x14ac:dyDescent="0.25">
      <c r="A51" s="46"/>
      <c r="D51" s="31"/>
      <c r="F51" s="31"/>
      <c r="G51" s="31"/>
      <c r="H51" s="31"/>
      <c r="L51" s="31"/>
      <c r="N51" s="31"/>
      <c r="P51" s="31"/>
      <c r="R51" s="31"/>
    </row>
  </sheetData>
  <pageMargins left="0.7" right="0.7" top="0.75" bottom="0.75" header="0.3" footer="0.3"/>
  <pageSetup paperSize="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Views>
    <sheetView zoomScale="70" zoomScaleNormal="70" workbookViewId="0">
      <selection activeCell="B4" sqref="B4"/>
    </sheetView>
  </sheetViews>
  <sheetFormatPr defaultColWidth="9.140625" defaultRowHeight="15" x14ac:dyDescent="0.25"/>
  <cols>
    <col min="1" max="1" width="38.5703125" style="7" bestFit="1" customWidth="1"/>
    <col min="2" max="2" width="18.140625" style="7" bestFit="1" customWidth="1"/>
    <col min="3" max="3" width="22.85546875" style="7" bestFit="1" customWidth="1"/>
    <col min="4" max="4" width="26.28515625" style="18" bestFit="1" customWidth="1"/>
    <col min="5" max="5" width="18.140625" style="7" bestFit="1" customWidth="1"/>
    <col min="6" max="6" width="11.140625" style="14" bestFit="1" customWidth="1"/>
    <col min="7" max="7" width="14.85546875" style="9" bestFit="1" customWidth="1"/>
    <col min="8" max="8" width="11.140625" style="14" bestFit="1" customWidth="1"/>
    <col min="9" max="9" width="18.140625" style="7" bestFit="1" customWidth="1"/>
    <col min="10" max="10" width="22.85546875" style="7" bestFit="1" customWidth="1"/>
    <col min="11" max="11" width="20.140625" style="7" bestFit="1" customWidth="1"/>
    <col min="12" max="12" width="19.140625" style="19" bestFit="1" customWidth="1"/>
    <col min="13" max="13" width="15.7109375" style="7" bestFit="1" customWidth="1"/>
    <col min="14" max="14" width="11.140625" style="14" bestFit="1" customWidth="1"/>
    <col min="15" max="15" width="14.28515625" style="7" bestFit="1" customWidth="1"/>
    <col min="16" max="16" width="11.140625" style="14" bestFit="1" customWidth="1"/>
    <col min="17" max="17" width="31.140625" style="7" bestFit="1" customWidth="1"/>
    <col min="18" max="18" width="41" style="18" bestFit="1" customWidth="1"/>
    <col min="19" max="19" width="36" style="7" bestFit="1" customWidth="1"/>
    <col min="20" max="16384" width="9.140625" style="7"/>
  </cols>
  <sheetData>
    <row r="1" spans="1:19" ht="45" customHeight="1" x14ac:dyDescent="0.25">
      <c r="A1" s="20" t="s">
        <v>43</v>
      </c>
      <c r="B1" s="21" t="s">
        <v>0</v>
      </c>
      <c r="C1" s="21" t="s">
        <v>1</v>
      </c>
      <c r="D1" s="21" t="s">
        <v>2</v>
      </c>
      <c r="E1" s="21" t="s">
        <v>3</v>
      </c>
      <c r="F1" s="22" t="s">
        <v>4</v>
      </c>
      <c r="G1" s="23" t="s">
        <v>5</v>
      </c>
      <c r="H1" s="22" t="s">
        <v>4</v>
      </c>
      <c r="I1" s="21" t="s">
        <v>0</v>
      </c>
      <c r="J1" s="21" t="s">
        <v>6</v>
      </c>
      <c r="K1" s="21" t="s">
        <v>12</v>
      </c>
      <c r="L1" s="21" t="s">
        <v>7</v>
      </c>
      <c r="M1" s="21" t="s">
        <v>3</v>
      </c>
      <c r="N1" s="22" t="s">
        <v>4</v>
      </c>
      <c r="O1" s="21" t="s">
        <v>5</v>
      </c>
      <c r="P1" s="22" t="s">
        <v>4</v>
      </c>
      <c r="Q1" s="21" t="s">
        <v>11</v>
      </c>
      <c r="R1" s="21" t="s">
        <v>41</v>
      </c>
      <c r="S1" s="21" t="s">
        <v>42</v>
      </c>
    </row>
    <row r="2" spans="1:19" x14ac:dyDescent="0.25">
      <c r="A2" s="1" t="s">
        <v>8</v>
      </c>
      <c r="B2" s="25">
        <v>43256023</v>
      </c>
      <c r="C2" s="25">
        <v>0</v>
      </c>
      <c r="D2" s="24">
        <f>B2+C2</f>
        <v>43256023</v>
      </c>
      <c r="E2" s="25">
        <f>D2</f>
        <v>43256023</v>
      </c>
      <c r="F2" s="4">
        <f>E2/D2</f>
        <v>1</v>
      </c>
      <c r="G2" s="3">
        <f>D2-E2</f>
        <v>0</v>
      </c>
      <c r="H2" s="4">
        <f>G2/D2</f>
        <v>0</v>
      </c>
      <c r="I2" s="25">
        <v>48682492</v>
      </c>
      <c r="J2" s="25"/>
      <c r="K2" s="2">
        <v>0</v>
      </c>
      <c r="L2" s="24">
        <f>I2+J2+K2</f>
        <v>48682492</v>
      </c>
      <c r="M2" s="2">
        <f>L2</f>
        <v>48682492</v>
      </c>
      <c r="N2" s="4">
        <f>M2/L2</f>
        <v>1</v>
      </c>
      <c r="O2" s="3">
        <f>L2-M2</f>
        <v>0</v>
      </c>
      <c r="P2" s="4">
        <f>O2/L2</f>
        <v>0</v>
      </c>
      <c r="Q2" s="5"/>
      <c r="R2" s="24">
        <f>D2-L2</f>
        <v>-5426469</v>
      </c>
      <c r="S2" s="6">
        <f>R2/L2</f>
        <v>-0.11146654119513849</v>
      </c>
    </row>
    <row r="3" spans="1:19" x14ac:dyDescent="0.25">
      <c r="A3" s="8" t="s">
        <v>9</v>
      </c>
      <c r="B3" s="15"/>
      <c r="C3" s="15"/>
      <c r="D3" s="24"/>
      <c r="E3" s="15"/>
      <c r="F3" s="4"/>
      <c r="G3" s="10"/>
      <c r="H3" s="4"/>
      <c r="I3" s="15"/>
      <c r="J3" s="15"/>
      <c r="K3" s="9"/>
      <c r="L3" s="24"/>
      <c r="M3" s="9"/>
      <c r="N3" s="4"/>
      <c r="O3" s="10"/>
      <c r="P3" s="4"/>
      <c r="Q3" s="5"/>
      <c r="R3" s="24"/>
      <c r="S3" s="5"/>
    </row>
    <row r="4" spans="1:19" x14ac:dyDescent="0.25">
      <c r="A4" s="11" t="s">
        <v>13</v>
      </c>
      <c r="B4" s="25">
        <v>1913774</v>
      </c>
      <c r="C4" s="25"/>
      <c r="D4" s="24">
        <f t="shared" ref="D4:D12" si="0">B4+C4</f>
        <v>1913774</v>
      </c>
      <c r="E4" s="25">
        <f t="shared" ref="E4:E12" si="1">D4</f>
        <v>1913774</v>
      </c>
      <c r="F4" s="4">
        <f t="shared" ref="F4:F12" si="2">E4/D4</f>
        <v>1</v>
      </c>
      <c r="G4" s="3">
        <f t="shared" ref="G4:G12" si="3">D4-E4</f>
        <v>0</v>
      </c>
      <c r="H4" s="4">
        <f t="shared" ref="H4:H12" si="4">G4/D4</f>
        <v>0</v>
      </c>
      <c r="I4" s="25">
        <v>2098347</v>
      </c>
      <c r="J4" s="25"/>
      <c r="K4" s="2"/>
      <c r="L4" s="24">
        <f t="shared" ref="L4:L12" si="5">I4+J4+K4</f>
        <v>2098347</v>
      </c>
      <c r="M4" s="2">
        <f t="shared" ref="M4:M12" si="6">L4</f>
        <v>2098347</v>
      </c>
      <c r="N4" s="4">
        <f t="shared" ref="N4:N12" si="7">M4/L4</f>
        <v>1</v>
      </c>
      <c r="O4" s="3">
        <f t="shared" ref="O4:O12" si="8">L4-M4</f>
        <v>0</v>
      </c>
      <c r="P4" s="4">
        <f t="shared" ref="P4:P12" si="9">O4/L4</f>
        <v>0</v>
      </c>
      <c r="Q4" s="6">
        <f t="shared" ref="Q4:Q12" si="10">D4/$D$2</f>
        <v>4.4242948548459948E-2</v>
      </c>
      <c r="R4" s="24">
        <f t="shared" ref="R4:R12" si="11">D4-L4</f>
        <v>-184573</v>
      </c>
      <c r="S4" s="6">
        <f t="shared" ref="S4:S12" si="12">R4/L4</f>
        <v>-8.7961142747124285E-2</v>
      </c>
    </row>
    <row r="5" spans="1:19" x14ac:dyDescent="0.25">
      <c r="A5" s="11" t="s">
        <v>40</v>
      </c>
      <c r="B5" s="25">
        <v>5768616</v>
      </c>
      <c r="C5" s="25"/>
      <c r="D5" s="24">
        <f t="shared" si="0"/>
        <v>5768616</v>
      </c>
      <c r="E5" s="25">
        <f t="shared" si="1"/>
        <v>5768616</v>
      </c>
      <c r="F5" s="4">
        <f t="shared" si="2"/>
        <v>1</v>
      </c>
      <c r="G5" s="10">
        <f t="shared" si="3"/>
        <v>0</v>
      </c>
      <c r="H5" s="4">
        <f t="shared" si="4"/>
        <v>0</v>
      </c>
      <c r="I5" s="25">
        <v>6029875</v>
      </c>
      <c r="J5" s="25"/>
      <c r="K5" s="12">
        <v>0</v>
      </c>
      <c r="L5" s="24">
        <f t="shared" si="5"/>
        <v>6029875</v>
      </c>
      <c r="M5" s="2">
        <f t="shared" si="6"/>
        <v>6029875</v>
      </c>
      <c r="N5" s="4">
        <f t="shared" si="7"/>
        <v>1</v>
      </c>
      <c r="O5" s="10">
        <f t="shared" si="8"/>
        <v>0</v>
      </c>
      <c r="P5" s="4">
        <f t="shared" si="9"/>
        <v>0</v>
      </c>
      <c r="Q5" s="6">
        <f t="shared" si="10"/>
        <v>0.1333598329185279</v>
      </c>
      <c r="R5" s="24">
        <f t="shared" si="11"/>
        <v>-261259</v>
      </c>
      <c r="S5" s="6">
        <f t="shared" si="12"/>
        <v>-4.3327432160699848E-2</v>
      </c>
    </row>
    <row r="6" spans="1:19" x14ac:dyDescent="0.25">
      <c r="A6" s="11" t="s">
        <v>14</v>
      </c>
      <c r="B6" s="25">
        <v>5390744</v>
      </c>
      <c r="C6" s="25"/>
      <c r="D6" s="24">
        <f t="shared" si="0"/>
        <v>5390744</v>
      </c>
      <c r="E6" s="25">
        <f t="shared" si="1"/>
        <v>5390744</v>
      </c>
      <c r="F6" s="4">
        <f t="shared" si="2"/>
        <v>1</v>
      </c>
      <c r="G6" s="10">
        <f t="shared" si="3"/>
        <v>0</v>
      </c>
      <c r="H6" s="4">
        <f t="shared" si="4"/>
        <v>0</v>
      </c>
      <c r="I6" s="25">
        <v>5635500</v>
      </c>
      <c r="J6" s="25"/>
      <c r="K6" s="12"/>
      <c r="L6" s="24">
        <f t="shared" si="5"/>
        <v>5635500</v>
      </c>
      <c r="M6" s="2">
        <f t="shared" si="6"/>
        <v>5635500</v>
      </c>
      <c r="N6" s="4">
        <f t="shared" si="7"/>
        <v>1</v>
      </c>
      <c r="O6" s="10">
        <f t="shared" si="8"/>
        <v>0</v>
      </c>
      <c r="P6" s="4">
        <f t="shared" si="9"/>
        <v>0</v>
      </c>
      <c r="Q6" s="6">
        <f t="shared" si="10"/>
        <v>0.12462412459878709</v>
      </c>
      <c r="R6" s="24">
        <f t="shared" si="11"/>
        <v>-244756</v>
      </c>
      <c r="S6" s="6">
        <f t="shared" si="12"/>
        <v>-4.3431106379203263E-2</v>
      </c>
    </row>
    <row r="7" spans="1:19" x14ac:dyDescent="0.25">
      <c r="A7" s="11" t="s">
        <v>15</v>
      </c>
      <c r="B7" s="25">
        <v>165601</v>
      </c>
      <c r="C7" s="25"/>
      <c r="D7" s="24">
        <f t="shared" si="0"/>
        <v>165601</v>
      </c>
      <c r="E7" s="25">
        <f t="shared" si="1"/>
        <v>165601</v>
      </c>
      <c r="F7" s="4">
        <f t="shared" si="2"/>
        <v>1</v>
      </c>
      <c r="G7" s="10">
        <f t="shared" si="3"/>
        <v>0</v>
      </c>
      <c r="H7" s="4">
        <f t="shared" si="4"/>
        <v>0</v>
      </c>
      <c r="I7" s="25">
        <v>108141</v>
      </c>
      <c r="J7" s="25"/>
      <c r="K7" s="12">
        <v>0</v>
      </c>
      <c r="L7" s="24">
        <f t="shared" si="5"/>
        <v>108141</v>
      </c>
      <c r="M7" s="2">
        <f t="shared" si="6"/>
        <v>108141</v>
      </c>
      <c r="N7" s="4">
        <f t="shared" si="7"/>
        <v>1</v>
      </c>
      <c r="O7" s="10">
        <f t="shared" si="8"/>
        <v>0</v>
      </c>
      <c r="P7" s="4">
        <f t="shared" si="9"/>
        <v>0</v>
      </c>
      <c r="Q7" s="6">
        <f t="shared" si="10"/>
        <v>3.8283917132187579E-3</v>
      </c>
      <c r="R7" s="24">
        <f t="shared" si="11"/>
        <v>57460</v>
      </c>
      <c r="S7" s="6">
        <f t="shared" si="12"/>
        <v>0.53134333878917339</v>
      </c>
    </row>
    <row r="8" spans="1:19" x14ac:dyDescent="0.25">
      <c r="A8" s="11" t="s">
        <v>16</v>
      </c>
      <c r="B8" s="25">
        <v>4612189</v>
      </c>
      <c r="C8" s="25"/>
      <c r="D8" s="24">
        <f t="shared" si="0"/>
        <v>4612189</v>
      </c>
      <c r="E8" s="25">
        <f t="shared" si="1"/>
        <v>4612189</v>
      </c>
      <c r="F8" s="4">
        <f t="shared" si="2"/>
        <v>1</v>
      </c>
      <c r="G8" s="10">
        <f t="shared" si="3"/>
        <v>0</v>
      </c>
      <c r="H8" s="4">
        <f t="shared" si="4"/>
        <v>0</v>
      </c>
      <c r="I8" s="25">
        <v>5002226</v>
      </c>
      <c r="J8" s="25"/>
      <c r="K8" s="12">
        <v>0</v>
      </c>
      <c r="L8" s="24">
        <f t="shared" si="5"/>
        <v>5002226</v>
      </c>
      <c r="M8" s="2">
        <f t="shared" si="6"/>
        <v>5002226</v>
      </c>
      <c r="N8" s="4">
        <f t="shared" si="7"/>
        <v>1</v>
      </c>
      <c r="O8" s="10">
        <f t="shared" si="8"/>
        <v>0</v>
      </c>
      <c r="P8" s="4">
        <f t="shared" si="9"/>
        <v>0</v>
      </c>
      <c r="Q8" s="6">
        <f t="shared" si="10"/>
        <v>0.10662535943260433</v>
      </c>
      <c r="R8" s="24">
        <f t="shared" si="11"/>
        <v>-390037</v>
      </c>
      <c r="S8" s="6">
        <f t="shared" si="12"/>
        <v>-7.7972686559943508E-2</v>
      </c>
    </row>
    <row r="9" spans="1:19" x14ac:dyDescent="0.25">
      <c r="A9" s="11" t="s">
        <v>17</v>
      </c>
      <c r="B9" s="25">
        <v>196816</v>
      </c>
      <c r="C9" s="25"/>
      <c r="D9" s="24">
        <f t="shared" si="0"/>
        <v>196816</v>
      </c>
      <c r="E9" s="25">
        <f t="shared" si="1"/>
        <v>196816</v>
      </c>
      <c r="F9" s="4">
        <f t="shared" si="2"/>
        <v>1</v>
      </c>
      <c r="G9" s="10">
        <f t="shared" si="3"/>
        <v>0</v>
      </c>
      <c r="H9" s="4">
        <f t="shared" si="4"/>
        <v>0</v>
      </c>
      <c r="I9" s="25">
        <v>309343</v>
      </c>
      <c r="J9" s="25"/>
      <c r="K9" s="12"/>
      <c r="L9" s="24">
        <f t="shared" si="5"/>
        <v>309343</v>
      </c>
      <c r="M9" s="2">
        <f t="shared" si="6"/>
        <v>309343</v>
      </c>
      <c r="N9" s="4">
        <f t="shared" si="7"/>
        <v>1</v>
      </c>
      <c r="O9" s="10">
        <f t="shared" si="8"/>
        <v>0</v>
      </c>
      <c r="P9" s="4">
        <f t="shared" si="9"/>
        <v>0</v>
      </c>
      <c r="Q9" s="6">
        <f t="shared" si="10"/>
        <v>4.5500253224851489E-3</v>
      </c>
      <c r="R9" s="24">
        <f t="shared" si="11"/>
        <v>-112527</v>
      </c>
      <c r="S9" s="6">
        <f t="shared" si="12"/>
        <v>-0.3637612617709145</v>
      </c>
    </row>
    <row r="10" spans="1:19" x14ac:dyDescent="0.25">
      <c r="A10" s="11" t="s">
        <v>18</v>
      </c>
      <c r="B10" s="25">
        <v>4449198</v>
      </c>
      <c r="C10" s="25"/>
      <c r="D10" s="24">
        <f t="shared" si="0"/>
        <v>4449198</v>
      </c>
      <c r="E10" s="25">
        <f t="shared" si="1"/>
        <v>4449198</v>
      </c>
      <c r="F10" s="4">
        <f t="shared" si="2"/>
        <v>1</v>
      </c>
      <c r="G10" s="10">
        <f t="shared" si="3"/>
        <v>0</v>
      </c>
      <c r="H10" s="4">
        <f t="shared" si="4"/>
        <v>0</v>
      </c>
      <c r="I10" s="25">
        <v>4781762</v>
      </c>
      <c r="J10" s="25"/>
      <c r="K10" s="12"/>
      <c r="L10" s="24">
        <f t="shared" si="5"/>
        <v>4781762</v>
      </c>
      <c r="M10" s="2">
        <f t="shared" si="6"/>
        <v>4781762</v>
      </c>
      <c r="N10" s="4">
        <f t="shared" si="7"/>
        <v>1</v>
      </c>
      <c r="O10" s="10">
        <f t="shared" si="8"/>
        <v>0</v>
      </c>
      <c r="P10" s="4">
        <f t="shared" si="9"/>
        <v>0</v>
      </c>
      <c r="Q10" s="6">
        <f t="shared" si="10"/>
        <v>0.10285730613745975</v>
      </c>
      <c r="R10" s="24">
        <f t="shared" si="11"/>
        <v>-332564</v>
      </c>
      <c r="S10" s="6">
        <f t="shared" si="12"/>
        <v>-6.9548421690581841E-2</v>
      </c>
    </row>
    <row r="11" spans="1:19" x14ac:dyDescent="0.25">
      <c r="A11" s="11" t="s">
        <v>19</v>
      </c>
      <c r="B11" s="25">
        <v>1184297</v>
      </c>
      <c r="C11" s="25"/>
      <c r="D11" s="24">
        <f t="shared" si="0"/>
        <v>1184297</v>
      </c>
      <c r="E11" s="25">
        <f t="shared" si="1"/>
        <v>1184297</v>
      </c>
      <c r="F11" s="4">
        <f t="shared" si="2"/>
        <v>1</v>
      </c>
      <c r="G11" s="10">
        <f t="shared" si="3"/>
        <v>0</v>
      </c>
      <c r="H11" s="4">
        <f t="shared" si="4"/>
        <v>0</v>
      </c>
      <c r="I11" s="25">
        <v>1228669</v>
      </c>
      <c r="J11" s="25"/>
      <c r="K11" s="12"/>
      <c r="L11" s="24">
        <f t="shared" si="5"/>
        <v>1228669</v>
      </c>
      <c r="M11" s="2">
        <f t="shared" si="6"/>
        <v>1228669</v>
      </c>
      <c r="N11" s="4">
        <f t="shared" si="7"/>
        <v>1</v>
      </c>
      <c r="O11" s="10">
        <f t="shared" si="8"/>
        <v>0</v>
      </c>
      <c r="P11" s="4">
        <f t="shared" si="9"/>
        <v>0</v>
      </c>
      <c r="Q11" s="6">
        <f t="shared" si="10"/>
        <v>2.7378776823750072E-2</v>
      </c>
      <c r="R11" s="24">
        <f t="shared" si="11"/>
        <v>-44372</v>
      </c>
      <c r="S11" s="6">
        <f t="shared" si="12"/>
        <v>-3.6113876072400297E-2</v>
      </c>
    </row>
    <row r="12" spans="1:19" x14ac:dyDescent="0.25">
      <c r="A12" s="11" t="s">
        <v>20</v>
      </c>
      <c r="B12" s="25">
        <v>56259</v>
      </c>
      <c r="C12" s="25"/>
      <c r="D12" s="24">
        <f t="shared" si="0"/>
        <v>56259</v>
      </c>
      <c r="E12" s="25">
        <f t="shared" si="1"/>
        <v>56259</v>
      </c>
      <c r="F12" s="4">
        <f t="shared" si="2"/>
        <v>1</v>
      </c>
      <c r="G12" s="10">
        <f t="shared" si="3"/>
        <v>0</v>
      </c>
      <c r="H12" s="4">
        <f t="shared" si="4"/>
        <v>0</v>
      </c>
      <c r="I12" s="25">
        <v>21704</v>
      </c>
      <c r="J12" s="25"/>
      <c r="K12" s="12"/>
      <c r="L12" s="24">
        <f t="shared" si="5"/>
        <v>21704</v>
      </c>
      <c r="M12" s="2">
        <f t="shared" si="6"/>
        <v>21704</v>
      </c>
      <c r="N12" s="4">
        <f t="shared" si="7"/>
        <v>1</v>
      </c>
      <c r="O12" s="10">
        <f t="shared" si="8"/>
        <v>0</v>
      </c>
      <c r="P12" s="4">
        <f t="shared" si="9"/>
        <v>0</v>
      </c>
      <c r="Q12" s="6">
        <f t="shared" si="10"/>
        <v>1.3006050047643077E-3</v>
      </c>
      <c r="R12" s="24">
        <f t="shared" si="11"/>
        <v>34555</v>
      </c>
      <c r="S12" s="6">
        <f t="shared" si="12"/>
        <v>1.5921028381865094</v>
      </c>
    </row>
    <row r="13" spans="1:19" x14ac:dyDescent="0.25">
      <c r="A13" s="8" t="s">
        <v>10</v>
      </c>
      <c r="B13" s="15"/>
      <c r="C13" s="15"/>
      <c r="D13" s="24"/>
      <c r="E13" s="15"/>
      <c r="F13" s="4"/>
      <c r="G13" s="10"/>
      <c r="H13" s="4"/>
      <c r="I13" s="15"/>
      <c r="J13" s="15"/>
      <c r="K13" s="9"/>
      <c r="L13" s="24"/>
      <c r="M13" s="9"/>
      <c r="N13" s="4"/>
      <c r="O13" s="10"/>
      <c r="P13" s="4"/>
      <c r="Q13" s="10"/>
      <c r="R13" s="24"/>
      <c r="S13" s="5"/>
    </row>
    <row r="14" spans="1:19" x14ac:dyDescent="0.25">
      <c r="A14" s="11" t="s">
        <v>21</v>
      </c>
      <c r="B14" s="25">
        <v>9166055</v>
      </c>
      <c r="C14" s="25">
        <v>-28989</v>
      </c>
      <c r="D14" s="24">
        <f t="shared" ref="D14:D28" si="13">B14+C14</f>
        <v>9137066</v>
      </c>
      <c r="E14" s="25">
        <f t="shared" ref="E14:E32" si="14">D14</f>
        <v>9137066</v>
      </c>
      <c r="F14" s="4">
        <f t="shared" ref="F14:F32" si="15">E14/D14</f>
        <v>1</v>
      </c>
      <c r="G14" s="3">
        <f t="shared" ref="G14:G32" si="16">D14-E14</f>
        <v>0</v>
      </c>
      <c r="H14" s="4">
        <f t="shared" ref="H14:H32" si="17">G14/D14</f>
        <v>0</v>
      </c>
      <c r="I14" s="25">
        <v>9652322</v>
      </c>
      <c r="J14" s="25">
        <v>-28718</v>
      </c>
      <c r="K14" s="2"/>
      <c r="L14" s="24">
        <f t="shared" ref="L14:L32" si="18">I14+J14+K14</f>
        <v>9623604</v>
      </c>
      <c r="M14" s="2">
        <f t="shared" ref="M14:M32" si="19">L14</f>
        <v>9623604</v>
      </c>
      <c r="N14" s="4">
        <f t="shared" ref="N14:N32" si="20">M14/L14</f>
        <v>1</v>
      </c>
      <c r="O14" s="3">
        <f t="shared" ref="O14:O32" si="21">L14-M14</f>
        <v>0</v>
      </c>
      <c r="P14" s="4">
        <f t="shared" ref="P14:P32" si="22">O14/L14</f>
        <v>0</v>
      </c>
      <c r="Q14" s="6">
        <f t="shared" ref="Q14:Q32" si="23">D14/$D$2</f>
        <v>0.21123222539436878</v>
      </c>
      <c r="R14" s="24">
        <f t="shared" ref="R14:R32" si="24">D14-L14</f>
        <v>-486538</v>
      </c>
      <c r="S14" s="6">
        <f t="shared" ref="S14:S32" si="25">R14/L14</f>
        <v>-5.0556735293763123E-2</v>
      </c>
    </row>
    <row r="15" spans="1:19" x14ac:dyDescent="0.25">
      <c r="A15" s="11" t="s">
        <v>22</v>
      </c>
      <c r="B15" s="25">
        <v>144576</v>
      </c>
      <c r="C15" s="25"/>
      <c r="D15" s="24">
        <f t="shared" si="13"/>
        <v>144576</v>
      </c>
      <c r="E15" s="25">
        <f t="shared" si="14"/>
        <v>144576</v>
      </c>
      <c r="F15" s="4">
        <f t="shared" si="15"/>
        <v>1</v>
      </c>
      <c r="G15" s="10">
        <f t="shared" si="16"/>
        <v>0</v>
      </c>
      <c r="H15" s="4">
        <f t="shared" si="17"/>
        <v>0</v>
      </c>
      <c r="I15" s="25">
        <v>167099</v>
      </c>
      <c r="J15" s="25"/>
      <c r="K15" s="12"/>
      <c r="L15" s="24">
        <f t="shared" si="18"/>
        <v>167099</v>
      </c>
      <c r="M15" s="2">
        <f t="shared" si="19"/>
        <v>167099</v>
      </c>
      <c r="N15" s="4">
        <f t="shared" si="20"/>
        <v>1</v>
      </c>
      <c r="O15" s="10">
        <f t="shared" si="21"/>
        <v>0</v>
      </c>
      <c r="P15" s="4">
        <f t="shared" si="22"/>
        <v>0</v>
      </c>
      <c r="Q15" s="6">
        <f t="shared" si="23"/>
        <v>3.342332234287928E-3</v>
      </c>
      <c r="R15" s="24">
        <f t="shared" si="24"/>
        <v>-22523</v>
      </c>
      <c r="S15" s="6">
        <f t="shared" si="25"/>
        <v>-0.13478835899676239</v>
      </c>
    </row>
    <row r="16" spans="1:19" x14ac:dyDescent="0.25">
      <c r="A16" s="11" t="s">
        <v>23</v>
      </c>
      <c r="B16" s="25">
        <v>405408</v>
      </c>
      <c r="C16" s="25">
        <v>-6</v>
      </c>
      <c r="D16" s="24">
        <f t="shared" si="13"/>
        <v>405402</v>
      </c>
      <c r="E16" s="25">
        <f t="shared" si="14"/>
        <v>405402</v>
      </c>
      <c r="F16" s="4">
        <f t="shared" si="15"/>
        <v>1</v>
      </c>
      <c r="G16" s="10">
        <f t="shared" si="16"/>
        <v>0</v>
      </c>
      <c r="H16" s="4">
        <f t="shared" si="17"/>
        <v>0</v>
      </c>
      <c r="I16" s="25">
        <v>451540</v>
      </c>
      <c r="J16" s="25">
        <v>-32</v>
      </c>
      <c r="K16" s="12"/>
      <c r="L16" s="24">
        <f t="shared" si="18"/>
        <v>451508</v>
      </c>
      <c r="M16" s="2">
        <f t="shared" si="19"/>
        <v>451508</v>
      </c>
      <c r="N16" s="4">
        <f t="shared" si="20"/>
        <v>1</v>
      </c>
      <c r="O16" s="10">
        <f t="shared" si="21"/>
        <v>0</v>
      </c>
      <c r="P16" s="4">
        <f t="shared" si="22"/>
        <v>0</v>
      </c>
      <c r="Q16" s="6">
        <f t="shared" si="23"/>
        <v>9.3721514805001835E-3</v>
      </c>
      <c r="R16" s="24">
        <f t="shared" si="24"/>
        <v>-46106</v>
      </c>
      <c r="S16" s="6">
        <f t="shared" si="25"/>
        <v>-0.1021155771326311</v>
      </c>
    </row>
    <row r="17" spans="1:19" x14ac:dyDescent="0.25">
      <c r="A17" s="11" t="s">
        <v>24</v>
      </c>
      <c r="B17" s="25">
        <v>511121</v>
      </c>
      <c r="C17" s="25"/>
      <c r="D17" s="24">
        <f t="shared" si="13"/>
        <v>511121</v>
      </c>
      <c r="E17" s="25">
        <f t="shared" si="14"/>
        <v>511121</v>
      </c>
      <c r="F17" s="4">
        <f t="shared" si="15"/>
        <v>1</v>
      </c>
      <c r="G17" s="10">
        <f t="shared" si="16"/>
        <v>0</v>
      </c>
      <c r="H17" s="4">
        <f t="shared" si="17"/>
        <v>0</v>
      </c>
      <c r="I17" s="25">
        <v>1062390</v>
      </c>
      <c r="J17" s="25"/>
      <c r="K17" s="12"/>
      <c r="L17" s="24">
        <f t="shared" si="18"/>
        <v>1062390</v>
      </c>
      <c r="M17" s="2">
        <f t="shared" si="19"/>
        <v>1062390</v>
      </c>
      <c r="N17" s="4">
        <f t="shared" si="20"/>
        <v>1</v>
      </c>
      <c r="O17" s="10">
        <f t="shared" si="21"/>
        <v>0</v>
      </c>
      <c r="P17" s="4">
        <f t="shared" si="22"/>
        <v>0</v>
      </c>
      <c r="Q17" s="6">
        <f t="shared" si="23"/>
        <v>1.1816181066853974E-2</v>
      </c>
      <c r="R17" s="24">
        <f t="shared" si="24"/>
        <v>-551269</v>
      </c>
      <c r="S17" s="6">
        <f t="shared" si="25"/>
        <v>-0.51889513267255905</v>
      </c>
    </row>
    <row r="18" spans="1:19" x14ac:dyDescent="0.25">
      <c r="A18" s="11" t="s">
        <v>25</v>
      </c>
      <c r="B18" s="25">
        <v>274491</v>
      </c>
      <c r="C18" s="25">
        <v>-11476</v>
      </c>
      <c r="D18" s="24">
        <f t="shared" si="13"/>
        <v>263015</v>
      </c>
      <c r="E18" s="25">
        <f t="shared" si="14"/>
        <v>263015</v>
      </c>
      <c r="F18" s="4">
        <f t="shared" si="15"/>
        <v>1</v>
      </c>
      <c r="G18" s="10">
        <f t="shared" si="16"/>
        <v>0</v>
      </c>
      <c r="H18" s="4">
        <f t="shared" si="17"/>
        <v>0</v>
      </c>
      <c r="I18" s="25">
        <v>186885</v>
      </c>
      <c r="J18" s="25">
        <v>-3812</v>
      </c>
      <c r="K18" s="12"/>
      <c r="L18" s="24">
        <f t="shared" si="18"/>
        <v>183073</v>
      </c>
      <c r="M18" s="2">
        <f t="shared" si="19"/>
        <v>183073</v>
      </c>
      <c r="N18" s="4">
        <f t="shared" si="20"/>
        <v>1</v>
      </c>
      <c r="O18" s="10">
        <f t="shared" si="21"/>
        <v>0</v>
      </c>
      <c r="P18" s="4">
        <f t="shared" si="22"/>
        <v>0</v>
      </c>
      <c r="Q18" s="6">
        <f t="shared" si="23"/>
        <v>6.0804249156238893E-3</v>
      </c>
      <c r="R18" s="24">
        <f t="shared" si="24"/>
        <v>79942</v>
      </c>
      <c r="S18" s="6">
        <f t="shared" si="25"/>
        <v>0.43666734035057053</v>
      </c>
    </row>
    <row r="19" spans="1:19" x14ac:dyDescent="0.25">
      <c r="A19" s="11" t="s">
        <v>26</v>
      </c>
      <c r="B19" s="25">
        <v>880666</v>
      </c>
      <c r="C19" s="25">
        <v>-228842</v>
      </c>
      <c r="D19" s="24">
        <f t="shared" si="13"/>
        <v>651824</v>
      </c>
      <c r="E19" s="25">
        <f t="shared" si="14"/>
        <v>651824</v>
      </c>
      <c r="F19" s="4">
        <f t="shared" si="15"/>
        <v>1</v>
      </c>
      <c r="G19" s="10">
        <f t="shared" si="16"/>
        <v>0</v>
      </c>
      <c r="H19" s="4">
        <f t="shared" si="17"/>
        <v>0</v>
      </c>
      <c r="I19" s="25">
        <v>393455</v>
      </c>
      <c r="J19" s="25">
        <v>-86727</v>
      </c>
      <c r="K19" s="12"/>
      <c r="L19" s="24">
        <f t="shared" si="18"/>
        <v>306728</v>
      </c>
      <c r="M19" s="2">
        <f t="shared" si="19"/>
        <v>306728</v>
      </c>
      <c r="N19" s="4">
        <f t="shared" si="20"/>
        <v>1</v>
      </c>
      <c r="O19" s="10">
        <f t="shared" si="21"/>
        <v>0</v>
      </c>
      <c r="P19" s="4">
        <f t="shared" si="22"/>
        <v>0</v>
      </c>
      <c r="Q19" s="6">
        <f t="shared" si="23"/>
        <v>1.5068976637080112E-2</v>
      </c>
      <c r="R19" s="24">
        <f t="shared" si="24"/>
        <v>345096</v>
      </c>
      <c r="S19" s="6">
        <f t="shared" si="25"/>
        <v>1.1250880258730862</v>
      </c>
    </row>
    <row r="20" spans="1:19" x14ac:dyDescent="0.25">
      <c r="A20" s="11" t="s">
        <v>27</v>
      </c>
      <c r="B20" s="25">
        <v>172841</v>
      </c>
      <c r="C20" s="25">
        <v>-1053</v>
      </c>
      <c r="D20" s="24">
        <f t="shared" si="13"/>
        <v>171788</v>
      </c>
      <c r="E20" s="25">
        <f t="shared" si="14"/>
        <v>171788</v>
      </c>
      <c r="F20" s="4">
        <f t="shared" si="15"/>
        <v>1</v>
      </c>
      <c r="G20" s="10">
        <f t="shared" si="16"/>
        <v>0</v>
      </c>
      <c r="H20" s="4">
        <f t="shared" si="17"/>
        <v>0</v>
      </c>
      <c r="I20" s="25">
        <v>100518</v>
      </c>
      <c r="J20" s="25">
        <v>-1624</v>
      </c>
      <c r="K20" s="12"/>
      <c r="L20" s="24">
        <f t="shared" si="18"/>
        <v>98894</v>
      </c>
      <c r="M20" s="2">
        <f t="shared" si="19"/>
        <v>98894</v>
      </c>
      <c r="N20" s="4">
        <f t="shared" si="20"/>
        <v>1</v>
      </c>
      <c r="O20" s="10">
        <f t="shared" si="21"/>
        <v>0</v>
      </c>
      <c r="P20" s="4">
        <f t="shared" si="22"/>
        <v>0</v>
      </c>
      <c r="Q20" s="6">
        <f t="shared" si="23"/>
        <v>3.9714238176727437E-3</v>
      </c>
      <c r="R20" s="24">
        <f t="shared" si="24"/>
        <v>72894</v>
      </c>
      <c r="S20" s="6">
        <f t="shared" si="25"/>
        <v>0.73709224017635044</v>
      </c>
    </row>
    <row r="21" spans="1:19" x14ac:dyDescent="0.25">
      <c r="A21" s="11" t="s">
        <v>28</v>
      </c>
      <c r="B21" s="25">
        <v>106048</v>
      </c>
      <c r="C21" s="25">
        <v>-70697</v>
      </c>
      <c r="D21" s="24">
        <f t="shared" si="13"/>
        <v>35351</v>
      </c>
      <c r="E21" s="25">
        <f t="shared" si="14"/>
        <v>35351</v>
      </c>
      <c r="F21" s="4">
        <f t="shared" si="15"/>
        <v>1</v>
      </c>
      <c r="G21" s="10">
        <f t="shared" si="16"/>
        <v>0</v>
      </c>
      <c r="H21" s="4">
        <f t="shared" si="17"/>
        <v>0</v>
      </c>
      <c r="I21" s="25">
        <v>77902</v>
      </c>
      <c r="J21" s="25">
        <v>-44661</v>
      </c>
      <c r="K21" s="12"/>
      <c r="L21" s="24">
        <f t="shared" si="18"/>
        <v>33241</v>
      </c>
      <c r="M21" s="2">
        <f t="shared" si="19"/>
        <v>33241</v>
      </c>
      <c r="N21" s="4">
        <f t="shared" si="20"/>
        <v>1</v>
      </c>
      <c r="O21" s="10">
        <f t="shared" si="21"/>
        <v>0</v>
      </c>
      <c r="P21" s="4">
        <f t="shared" si="22"/>
        <v>0</v>
      </c>
      <c r="Q21" s="6">
        <f t="shared" si="23"/>
        <v>8.1725035147128529E-4</v>
      </c>
      <c r="R21" s="24">
        <f t="shared" si="24"/>
        <v>2110</v>
      </c>
      <c r="S21" s="6">
        <f t="shared" si="25"/>
        <v>6.3475828043681001E-2</v>
      </c>
    </row>
    <row r="22" spans="1:19" x14ac:dyDescent="0.25">
      <c r="A22" s="11" t="s">
        <v>29</v>
      </c>
      <c r="B22" s="25">
        <v>141154</v>
      </c>
      <c r="C22" s="25">
        <v>-1934</v>
      </c>
      <c r="D22" s="24">
        <f t="shared" si="13"/>
        <v>139220</v>
      </c>
      <c r="E22" s="25">
        <f t="shared" si="14"/>
        <v>139220</v>
      </c>
      <c r="F22" s="4">
        <f t="shared" si="15"/>
        <v>1</v>
      </c>
      <c r="G22" s="10">
        <f t="shared" si="16"/>
        <v>0</v>
      </c>
      <c r="H22" s="4">
        <f t="shared" si="17"/>
        <v>0</v>
      </c>
      <c r="I22" s="25">
        <v>105696</v>
      </c>
      <c r="J22" s="25">
        <v>-3115</v>
      </c>
      <c r="K22" s="12"/>
      <c r="L22" s="24">
        <f t="shared" si="18"/>
        <v>102581</v>
      </c>
      <c r="M22" s="2">
        <f t="shared" si="19"/>
        <v>102581</v>
      </c>
      <c r="N22" s="4">
        <f t="shared" si="20"/>
        <v>1</v>
      </c>
      <c r="O22" s="10">
        <f t="shared" si="21"/>
        <v>0</v>
      </c>
      <c r="P22" s="4">
        <f t="shared" si="22"/>
        <v>0</v>
      </c>
      <c r="Q22" s="6">
        <f t="shared" si="23"/>
        <v>3.2185113273127306E-3</v>
      </c>
      <c r="R22" s="24">
        <f t="shared" si="24"/>
        <v>36639</v>
      </c>
      <c r="S22" s="6">
        <f t="shared" si="25"/>
        <v>0.35717140601085973</v>
      </c>
    </row>
    <row r="23" spans="1:19" x14ac:dyDescent="0.25">
      <c r="A23" s="11" t="s">
        <v>30</v>
      </c>
      <c r="B23" s="25">
        <v>16056</v>
      </c>
      <c r="C23" s="25">
        <v>-1495</v>
      </c>
      <c r="D23" s="24">
        <f t="shared" si="13"/>
        <v>14561</v>
      </c>
      <c r="E23" s="25">
        <f t="shared" si="14"/>
        <v>14561</v>
      </c>
      <c r="F23" s="4">
        <f t="shared" si="15"/>
        <v>1</v>
      </c>
      <c r="G23" s="10">
        <f t="shared" si="16"/>
        <v>0</v>
      </c>
      <c r="H23" s="4">
        <f t="shared" si="17"/>
        <v>0</v>
      </c>
      <c r="I23" s="25">
        <v>6569</v>
      </c>
      <c r="J23" s="25">
        <v>-1675</v>
      </c>
      <c r="K23" s="12"/>
      <c r="L23" s="24">
        <f t="shared" si="18"/>
        <v>4894</v>
      </c>
      <c r="M23" s="2">
        <f t="shared" si="19"/>
        <v>4894</v>
      </c>
      <c r="N23" s="4">
        <f t="shared" si="20"/>
        <v>1</v>
      </c>
      <c r="O23" s="10">
        <f t="shared" si="21"/>
        <v>0</v>
      </c>
      <c r="P23" s="4">
        <f t="shared" si="22"/>
        <v>0</v>
      </c>
      <c r="Q23" s="6">
        <f t="shared" si="23"/>
        <v>3.3662364198391517E-4</v>
      </c>
      <c r="R23" s="24">
        <f t="shared" si="24"/>
        <v>9667</v>
      </c>
      <c r="S23" s="6">
        <f t="shared" si="25"/>
        <v>1.9752758479771149</v>
      </c>
    </row>
    <row r="24" spans="1:19" x14ac:dyDescent="0.25">
      <c r="A24" s="11" t="s">
        <v>39</v>
      </c>
      <c r="B24" s="25">
        <v>8378</v>
      </c>
      <c r="C24" s="25">
        <v>-3</v>
      </c>
      <c r="D24" s="24">
        <f t="shared" si="13"/>
        <v>8375</v>
      </c>
      <c r="E24" s="25">
        <f t="shared" si="14"/>
        <v>8375</v>
      </c>
      <c r="F24" s="4">
        <f t="shared" si="15"/>
        <v>1</v>
      </c>
      <c r="G24" s="10">
        <f t="shared" si="16"/>
        <v>0</v>
      </c>
      <c r="H24" s="4">
        <f t="shared" si="17"/>
        <v>0</v>
      </c>
      <c r="I24" s="25">
        <v>10783</v>
      </c>
      <c r="J24" s="25">
        <v>-20</v>
      </c>
      <c r="K24" s="12"/>
      <c r="L24" s="24">
        <f t="shared" si="18"/>
        <v>10763</v>
      </c>
      <c r="M24" s="2">
        <f t="shared" si="19"/>
        <v>10763</v>
      </c>
      <c r="N24" s="4">
        <f t="shared" si="20"/>
        <v>1</v>
      </c>
      <c r="O24" s="10">
        <f t="shared" si="21"/>
        <v>0</v>
      </c>
      <c r="P24" s="4">
        <f t="shared" si="22"/>
        <v>0</v>
      </c>
      <c r="Q24" s="6">
        <f t="shared" si="23"/>
        <v>1.9361465569777415E-4</v>
      </c>
      <c r="R24" s="24">
        <f t="shared" si="24"/>
        <v>-2388</v>
      </c>
      <c r="S24" s="6">
        <f t="shared" si="25"/>
        <v>-0.22187122549475052</v>
      </c>
    </row>
    <row r="25" spans="1:19" x14ac:dyDescent="0.25">
      <c r="A25" s="11" t="s">
        <v>31</v>
      </c>
      <c r="B25" s="25">
        <v>573164</v>
      </c>
      <c r="C25" s="25"/>
      <c r="D25" s="24">
        <f t="shared" si="13"/>
        <v>573164</v>
      </c>
      <c r="E25" s="25">
        <f t="shared" si="14"/>
        <v>573164</v>
      </c>
      <c r="F25" s="4">
        <f t="shared" si="15"/>
        <v>1</v>
      </c>
      <c r="G25" s="10">
        <f t="shared" si="16"/>
        <v>0</v>
      </c>
      <c r="H25" s="4">
        <f t="shared" si="17"/>
        <v>0</v>
      </c>
      <c r="I25" s="25">
        <v>570172</v>
      </c>
      <c r="J25" s="25"/>
      <c r="K25" s="12"/>
      <c r="L25" s="24">
        <f t="shared" si="18"/>
        <v>570172</v>
      </c>
      <c r="M25" s="2">
        <f t="shared" si="19"/>
        <v>570172</v>
      </c>
      <c r="N25" s="4">
        <f t="shared" si="20"/>
        <v>1</v>
      </c>
      <c r="O25" s="10">
        <f t="shared" si="21"/>
        <v>0</v>
      </c>
      <c r="P25" s="4">
        <f t="shared" si="22"/>
        <v>0</v>
      </c>
      <c r="Q25" s="6">
        <f t="shared" si="23"/>
        <v>1.3250501554430928E-2</v>
      </c>
      <c r="R25" s="24">
        <f t="shared" si="24"/>
        <v>2992</v>
      </c>
      <c r="S25" s="6">
        <f t="shared" si="25"/>
        <v>5.2475393390064755E-3</v>
      </c>
    </row>
    <row r="26" spans="1:19" x14ac:dyDescent="0.25">
      <c r="A26" s="11" t="s">
        <v>32</v>
      </c>
      <c r="B26" s="25">
        <v>59888</v>
      </c>
      <c r="C26" s="25">
        <v>-2506</v>
      </c>
      <c r="D26" s="24">
        <f t="shared" si="13"/>
        <v>57382</v>
      </c>
      <c r="E26" s="25">
        <f t="shared" si="14"/>
        <v>57382</v>
      </c>
      <c r="F26" s="4">
        <f t="shared" si="15"/>
        <v>1</v>
      </c>
      <c r="G26" s="10">
        <f t="shared" si="16"/>
        <v>0</v>
      </c>
      <c r="H26" s="4">
        <f t="shared" si="17"/>
        <v>0</v>
      </c>
      <c r="I26" s="25">
        <v>38802</v>
      </c>
      <c r="J26" s="25">
        <v>-4674</v>
      </c>
      <c r="K26" s="12"/>
      <c r="L26" s="24">
        <f t="shared" si="18"/>
        <v>34128</v>
      </c>
      <c r="M26" s="2">
        <f t="shared" si="19"/>
        <v>34128</v>
      </c>
      <c r="N26" s="4">
        <f t="shared" si="20"/>
        <v>1</v>
      </c>
      <c r="O26" s="10">
        <f t="shared" si="21"/>
        <v>0</v>
      </c>
      <c r="P26" s="4">
        <f t="shared" si="22"/>
        <v>0</v>
      </c>
      <c r="Q26" s="6">
        <f t="shared" si="23"/>
        <v>1.3265667072536928E-3</v>
      </c>
      <c r="R26" s="24">
        <f t="shared" si="24"/>
        <v>23254</v>
      </c>
      <c r="S26" s="6">
        <f t="shared" si="25"/>
        <v>0.68137599624941392</v>
      </c>
    </row>
    <row r="27" spans="1:19" x14ac:dyDescent="0.25">
      <c r="A27" s="11" t="s">
        <v>33</v>
      </c>
      <c r="B27" s="25">
        <v>-83535</v>
      </c>
      <c r="C27" s="25">
        <v>-18852</v>
      </c>
      <c r="D27" s="24">
        <f t="shared" si="13"/>
        <v>-102387</v>
      </c>
      <c r="E27" s="25">
        <f t="shared" si="14"/>
        <v>-102387</v>
      </c>
      <c r="F27" s="4">
        <f t="shared" si="15"/>
        <v>1</v>
      </c>
      <c r="G27" s="10">
        <f t="shared" si="16"/>
        <v>0</v>
      </c>
      <c r="H27" s="4">
        <f t="shared" si="17"/>
        <v>0</v>
      </c>
      <c r="I27" s="25">
        <v>-180392</v>
      </c>
      <c r="J27" s="25">
        <v>-23932</v>
      </c>
      <c r="K27" s="12"/>
      <c r="L27" s="24">
        <f t="shared" si="18"/>
        <v>-204324</v>
      </c>
      <c r="M27" s="2">
        <f t="shared" si="19"/>
        <v>-204324</v>
      </c>
      <c r="N27" s="4">
        <f t="shared" si="20"/>
        <v>1</v>
      </c>
      <c r="O27" s="10">
        <f t="shared" si="21"/>
        <v>0</v>
      </c>
      <c r="P27" s="4">
        <f t="shared" si="22"/>
        <v>0</v>
      </c>
      <c r="Q27" s="6">
        <f t="shared" si="23"/>
        <v>-2.3669998510958811E-3</v>
      </c>
      <c r="R27" s="24">
        <f t="shared" si="24"/>
        <v>101937</v>
      </c>
      <c r="S27" s="6">
        <f t="shared" si="25"/>
        <v>-0.49889880777588536</v>
      </c>
    </row>
    <row r="28" spans="1:19" x14ac:dyDescent="0.25">
      <c r="A28" s="11" t="s">
        <v>34</v>
      </c>
      <c r="B28" s="25">
        <v>1566987</v>
      </c>
      <c r="C28" s="25">
        <v>-106777</v>
      </c>
      <c r="D28" s="24">
        <f t="shared" si="13"/>
        <v>1460210</v>
      </c>
      <c r="E28" s="25">
        <f t="shared" si="14"/>
        <v>1460210</v>
      </c>
      <c r="F28" s="4">
        <f t="shared" si="15"/>
        <v>1</v>
      </c>
      <c r="G28" s="10">
        <f t="shared" si="16"/>
        <v>0</v>
      </c>
      <c r="H28" s="4">
        <f t="shared" si="17"/>
        <v>0</v>
      </c>
      <c r="I28" s="25">
        <v>1189744</v>
      </c>
      <c r="J28" s="25">
        <v>-131745</v>
      </c>
      <c r="K28" s="12"/>
      <c r="L28" s="24">
        <f t="shared" si="18"/>
        <v>1057999</v>
      </c>
      <c r="M28" s="2">
        <f t="shared" si="19"/>
        <v>1057999</v>
      </c>
      <c r="N28" s="4">
        <f t="shared" si="20"/>
        <v>1</v>
      </c>
      <c r="O28" s="10">
        <f t="shared" si="21"/>
        <v>0</v>
      </c>
      <c r="P28" s="4">
        <f t="shared" si="22"/>
        <v>0</v>
      </c>
      <c r="Q28" s="6">
        <f t="shared" si="23"/>
        <v>3.3757379868232455E-2</v>
      </c>
      <c r="R28" s="24">
        <f t="shared" si="24"/>
        <v>402211</v>
      </c>
      <c r="S28" s="6">
        <f t="shared" si="25"/>
        <v>0.38016198503023158</v>
      </c>
    </row>
    <row r="29" spans="1:19" x14ac:dyDescent="0.25">
      <c r="A29" s="11" t="s">
        <v>35</v>
      </c>
      <c r="B29" s="25">
        <v>7254</v>
      </c>
      <c r="C29" s="25">
        <v>-7254</v>
      </c>
      <c r="D29" s="24">
        <v>0</v>
      </c>
      <c r="E29" s="25">
        <f t="shared" si="14"/>
        <v>0</v>
      </c>
      <c r="F29" s="4" t="e">
        <f t="shared" si="15"/>
        <v>#DIV/0!</v>
      </c>
      <c r="G29" s="10">
        <f t="shared" si="16"/>
        <v>0</v>
      </c>
      <c r="H29" s="4" t="e">
        <f t="shared" si="17"/>
        <v>#DIV/0!</v>
      </c>
      <c r="I29" s="25">
        <v>8186</v>
      </c>
      <c r="J29" s="25">
        <v>-8186</v>
      </c>
      <c r="K29" s="12"/>
      <c r="L29" s="24">
        <f t="shared" si="18"/>
        <v>0</v>
      </c>
      <c r="M29" s="2">
        <f t="shared" si="19"/>
        <v>0</v>
      </c>
      <c r="N29" s="4" t="e">
        <f t="shared" si="20"/>
        <v>#DIV/0!</v>
      </c>
      <c r="O29" s="10">
        <f t="shared" si="21"/>
        <v>0</v>
      </c>
      <c r="P29" s="4" t="e">
        <f t="shared" si="22"/>
        <v>#DIV/0!</v>
      </c>
      <c r="Q29" s="6">
        <f t="shared" si="23"/>
        <v>0</v>
      </c>
      <c r="R29" s="24">
        <f t="shared" si="24"/>
        <v>0</v>
      </c>
      <c r="S29" s="6" t="e">
        <f t="shared" si="25"/>
        <v>#DIV/0!</v>
      </c>
    </row>
    <row r="30" spans="1:19" x14ac:dyDescent="0.25">
      <c r="A30" s="11" t="s">
        <v>36</v>
      </c>
      <c r="B30" s="25">
        <v>138056</v>
      </c>
      <c r="C30" s="25">
        <v>-21456</v>
      </c>
      <c r="D30" s="24">
        <f>B30+C30</f>
        <v>116600</v>
      </c>
      <c r="E30" s="25">
        <f t="shared" si="14"/>
        <v>116600</v>
      </c>
      <c r="F30" s="4">
        <f t="shared" si="15"/>
        <v>1</v>
      </c>
      <c r="G30" s="10">
        <f t="shared" si="16"/>
        <v>0</v>
      </c>
      <c r="H30" s="4">
        <f t="shared" si="17"/>
        <v>0</v>
      </c>
      <c r="I30" s="25">
        <v>154031</v>
      </c>
      <c r="J30" s="25">
        <v>-22768</v>
      </c>
      <c r="K30" s="12"/>
      <c r="L30" s="24">
        <f t="shared" si="18"/>
        <v>131263</v>
      </c>
      <c r="M30" s="2">
        <f t="shared" si="19"/>
        <v>131263</v>
      </c>
      <c r="N30" s="4">
        <f t="shared" si="20"/>
        <v>1</v>
      </c>
      <c r="O30" s="10">
        <f t="shared" si="21"/>
        <v>0</v>
      </c>
      <c r="P30" s="4">
        <f t="shared" si="22"/>
        <v>0</v>
      </c>
      <c r="Q30" s="6">
        <f t="shared" si="23"/>
        <v>2.6955783706699064E-3</v>
      </c>
      <c r="R30" s="24">
        <f t="shared" si="24"/>
        <v>-14663</v>
      </c>
      <c r="S30" s="6">
        <f t="shared" si="25"/>
        <v>-0.11170703092265147</v>
      </c>
    </row>
    <row r="31" spans="1:19" x14ac:dyDescent="0.25">
      <c r="A31" s="11" t="s">
        <v>37</v>
      </c>
      <c r="B31" s="25">
        <v>-3566269</v>
      </c>
      <c r="C31" s="25"/>
      <c r="D31" s="24">
        <f>B31+C31</f>
        <v>-3566269</v>
      </c>
      <c r="E31" s="25">
        <f t="shared" si="14"/>
        <v>-3566269</v>
      </c>
      <c r="F31" s="4">
        <f t="shared" si="15"/>
        <v>1</v>
      </c>
      <c r="G31" s="10">
        <f t="shared" si="16"/>
        <v>0</v>
      </c>
      <c r="H31" s="4">
        <f t="shared" si="17"/>
        <v>0</v>
      </c>
      <c r="I31" s="25">
        <v>-3084435</v>
      </c>
      <c r="J31" s="25"/>
      <c r="K31" s="12"/>
      <c r="L31" s="24">
        <f t="shared" si="18"/>
        <v>-3084435</v>
      </c>
      <c r="M31" s="2">
        <f t="shared" si="19"/>
        <v>-3084435</v>
      </c>
      <c r="N31" s="4">
        <f t="shared" si="20"/>
        <v>1</v>
      </c>
      <c r="O31" s="10">
        <f t="shared" si="21"/>
        <v>0</v>
      </c>
      <c r="P31" s="4">
        <f t="shared" si="22"/>
        <v>0</v>
      </c>
      <c r="Q31" s="6">
        <f t="shared" si="23"/>
        <v>-8.2445605320674076E-2</v>
      </c>
      <c r="R31" s="24">
        <f t="shared" si="24"/>
        <v>-481834</v>
      </c>
      <c r="S31" s="6">
        <f t="shared" si="25"/>
        <v>0.15621467140659473</v>
      </c>
    </row>
    <row r="32" spans="1:19" x14ac:dyDescent="0.25">
      <c r="A32" s="11" t="s">
        <v>38</v>
      </c>
      <c r="B32" s="25">
        <v>5327495</v>
      </c>
      <c r="C32" s="25"/>
      <c r="D32" s="24">
        <f>B32+C32</f>
        <v>5327495</v>
      </c>
      <c r="E32" s="25">
        <f t="shared" si="14"/>
        <v>5327495</v>
      </c>
      <c r="F32" s="4">
        <f t="shared" si="15"/>
        <v>1</v>
      </c>
      <c r="G32" s="10">
        <f t="shared" si="16"/>
        <v>0</v>
      </c>
      <c r="H32" s="4">
        <f t="shared" si="17"/>
        <v>0</v>
      </c>
      <c r="I32" s="25">
        <v>6497566</v>
      </c>
      <c r="J32" s="25"/>
      <c r="K32" s="12"/>
      <c r="L32" s="24">
        <f t="shared" si="18"/>
        <v>6497566</v>
      </c>
      <c r="M32" s="2">
        <f t="shared" si="19"/>
        <v>6497566</v>
      </c>
      <c r="N32" s="4">
        <f t="shared" si="20"/>
        <v>1</v>
      </c>
      <c r="O32" s="10">
        <f t="shared" si="21"/>
        <v>0</v>
      </c>
      <c r="P32" s="4">
        <f t="shared" si="22"/>
        <v>0</v>
      </c>
      <c r="Q32" s="6">
        <f t="shared" si="23"/>
        <v>0.12316192360078965</v>
      </c>
      <c r="R32" s="24">
        <f t="shared" si="24"/>
        <v>-1170071</v>
      </c>
      <c r="S32" s="6">
        <f t="shared" si="25"/>
        <v>-0.18007835549496534</v>
      </c>
    </row>
    <row r="33" spans="1:19" x14ac:dyDescent="0.25">
      <c r="B33" s="16"/>
      <c r="C33" s="16"/>
      <c r="D33" s="16"/>
      <c r="E33" s="16"/>
      <c r="F33" s="16"/>
      <c r="G33" s="16"/>
      <c r="H33" s="16"/>
      <c r="I33" s="26"/>
      <c r="J33" s="16"/>
      <c r="K33" s="16"/>
      <c r="L33" s="16"/>
      <c r="M33" s="16"/>
      <c r="N33" s="16"/>
      <c r="O33" s="16"/>
      <c r="P33" s="16"/>
      <c r="Q33" s="16"/>
      <c r="R33" s="16"/>
      <c r="S33" s="16"/>
    </row>
    <row r="34" spans="1:19" ht="15.75" x14ac:dyDescent="0.25">
      <c r="A34" s="17"/>
      <c r="B34" s="13"/>
      <c r="D34" s="7"/>
      <c r="F34" s="7"/>
      <c r="G34" s="7"/>
      <c r="H34" s="7"/>
      <c r="L34" s="7"/>
      <c r="N34" s="7"/>
      <c r="P34" s="7"/>
      <c r="R34" s="7"/>
    </row>
    <row r="35" spans="1:19" ht="15.75" x14ac:dyDescent="0.25">
      <c r="A35" s="17"/>
      <c r="D35" s="7"/>
      <c r="F35" s="7"/>
      <c r="G35" s="7"/>
      <c r="H35" s="7"/>
      <c r="L35" s="7"/>
      <c r="N35" s="7"/>
      <c r="P35" s="7"/>
      <c r="R35" s="7"/>
    </row>
    <row r="36" spans="1:19" ht="15.75" x14ac:dyDescent="0.25">
      <c r="A36" s="17"/>
      <c r="D36" s="7"/>
      <c r="F36" s="7"/>
      <c r="G36" s="7"/>
      <c r="H36" s="7"/>
      <c r="L36" s="7"/>
      <c r="N36" s="7"/>
      <c r="P36" s="7"/>
      <c r="R36" s="7"/>
    </row>
    <row r="37" spans="1:19" ht="15.75" x14ac:dyDescent="0.25">
      <c r="A37" s="17"/>
      <c r="D37" s="7"/>
      <c r="F37" s="7"/>
      <c r="G37" s="7"/>
      <c r="H37" s="7"/>
      <c r="L37" s="7"/>
      <c r="N37" s="7"/>
      <c r="P37" s="7"/>
      <c r="R37" s="7"/>
    </row>
    <row r="38" spans="1:19" ht="15.75" x14ac:dyDescent="0.25">
      <c r="A38" s="17"/>
      <c r="D38" s="7"/>
      <c r="F38" s="7"/>
      <c r="G38" s="7"/>
      <c r="H38" s="7"/>
      <c r="L38" s="7"/>
      <c r="N38" s="7"/>
      <c r="P38" s="7"/>
      <c r="R38" s="7"/>
    </row>
    <row r="39" spans="1:19" ht="15.75" x14ac:dyDescent="0.25">
      <c r="A39" s="17"/>
      <c r="D39" s="7"/>
      <c r="F39" s="7"/>
      <c r="G39" s="7"/>
      <c r="H39" s="7"/>
      <c r="L39" s="7"/>
      <c r="N39" s="7"/>
      <c r="P39" s="7"/>
      <c r="R39" s="7"/>
    </row>
    <row r="40" spans="1:19" ht="15.75" x14ac:dyDescent="0.25">
      <c r="A40" s="17"/>
      <c r="D40" s="7"/>
      <c r="F40" s="7"/>
      <c r="G40" s="7"/>
      <c r="H40" s="7"/>
      <c r="L40" s="7"/>
      <c r="N40" s="7"/>
      <c r="P40" s="7"/>
      <c r="R40" s="7"/>
    </row>
    <row r="41" spans="1:19" ht="15.75" x14ac:dyDescent="0.25">
      <c r="A41" s="17"/>
      <c r="D41" s="7"/>
      <c r="F41" s="7"/>
      <c r="G41" s="7"/>
      <c r="H41" s="7"/>
      <c r="L41" s="7"/>
      <c r="N41" s="7"/>
      <c r="P41" s="7"/>
      <c r="R41" s="7"/>
    </row>
    <row r="42" spans="1:19" ht="15.75" x14ac:dyDescent="0.25">
      <c r="A42" s="17"/>
      <c r="D42" s="7"/>
      <c r="F42" s="7"/>
      <c r="G42" s="7"/>
      <c r="H42" s="7"/>
      <c r="L42" s="7"/>
      <c r="N42" s="7"/>
      <c r="P42" s="7"/>
      <c r="R42" s="7"/>
    </row>
    <row r="43" spans="1:19" ht="15.75" x14ac:dyDescent="0.25">
      <c r="A43" s="17"/>
      <c r="D43" s="7"/>
      <c r="F43" s="7"/>
      <c r="G43" s="7"/>
      <c r="H43" s="7"/>
      <c r="L43" s="7"/>
      <c r="N43" s="7"/>
      <c r="P43" s="7"/>
      <c r="R43" s="7"/>
    </row>
    <row r="44" spans="1:19" ht="15.75" x14ac:dyDescent="0.25">
      <c r="A44" s="17"/>
      <c r="D44" s="7"/>
      <c r="F44" s="7"/>
      <c r="G44" s="7"/>
      <c r="H44" s="7"/>
      <c r="L44" s="7"/>
      <c r="N44" s="7"/>
      <c r="P44" s="7"/>
      <c r="R44" s="7"/>
    </row>
    <row r="45" spans="1:19" ht="15.75" x14ac:dyDescent="0.25">
      <c r="A45" s="17"/>
      <c r="D45" s="7"/>
      <c r="F45" s="7"/>
      <c r="G45" s="7"/>
      <c r="H45" s="7"/>
      <c r="L45" s="7"/>
      <c r="N45" s="7"/>
      <c r="P45" s="7"/>
      <c r="R45" s="7"/>
    </row>
    <row r="46" spans="1:19" ht="15.75" x14ac:dyDescent="0.25">
      <c r="A46" s="17"/>
      <c r="D46" s="7"/>
      <c r="F46" s="7"/>
      <c r="G46" s="7"/>
      <c r="H46" s="7"/>
      <c r="L46" s="7"/>
      <c r="N46" s="7"/>
      <c r="P46" s="7"/>
      <c r="R46" s="7"/>
    </row>
    <row r="47" spans="1:19" ht="15.75" x14ac:dyDescent="0.25">
      <c r="A47" s="17"/>
      <c r="D47" s="7"/>
      <c r="F47" s="7"/>
      <c r="G47" s="7"/>
      <c r="H47" s="7"/>
      <c r="L47" s="7"/>
      <c r="N47" s="7"/>
      <c r="P47" s="7"/>
      <c r="R47" s="7"/>
    </row>
    <row r="48" spans="1:19" ht="15.75" x14ac:dyDescent="0.25">
      <c r="A48" s="17"/>
      <c r="D48" s="7"/>
      <c r="F48" s="7"/>
      <c r="G48" s="7"/>
      <c r="H48" s="7"/>
      <c r="L48" s="7"/>
      <c r="N48" s="7"/>
      <c r="P48" s="7"/>
      <c r="R48" s="7"/>
    </row>
    <row r="49" spans="1:18" ht="15.75" x14ac:dyDescent="0.25">
      <c r="A49" s="17"/>
      <c r="D49" s="7"/>
      <c r="F49" s="7"/>
      <c r="G49" s="7"/>
      <c r="H49" s="7"/>
      <c r="L49" s="7"/>
      <c r="N49" s="7"/>
      <c r="P49" s="7"/>
      <c r="R49" s="7"/>
    </row>
    <row r="50" spans="1:18" ht="15.75" x14ac:dyDescent="0.25">
      <c r="A50" s="17"/>
      <c r="D50" s="7"/>
      <c r="F50" s="7"/>
      <c r="G50" s="7"/>
      <c r="H50" s="7"/>
      <c r="L50" s="7"/>
      <c r="N50" s="7"/>
      <c r="P50" s="7"/>
      <c r="R50" s="7"/>
    </row>
    <row r="51" spans="1:18" ht="15.75" x14ac:dyDescent="0.25">
      <c r="A51" s="17"/>
      <c r="D51" s="7"/>
      <c r="F51" s="7"/>
      <c r="G51" s="7"/>
      <c r="H51" s="7"/>
      <c r="L51" s="7"/>
      <c r="N51" s="7"/>
      <c r="P51" s="7"/>
      <c r="R51" s="7"/>
    </row>
  </sheetData>
  <pageMargins left="0.7" right="0.7" top="0.75" bottom="0.75" header="0.3" footer="0.3"/>
  <pageSetup paperSize="3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BD027E8F351141A2DEB7EF19F607BA" ma:contentTypeVersion="4" ma:contentTypeDescription="Create a new document." ma:contentTypeScope="" ma:versionID="1edeedd867b90cb26c8ccfafd3980c08">
  <xsd:schema xmlns:xsd="http://www.w3.org/2001/XMLSchema" xmlns:xs="http://www.w3.org/2001/XMLSchema" xmlns:p="http://schemas.microsoft.com/office/2006/metadata/properties" xmlns:ns2="6139d16e-c87d-46aa-b2c4-0da7546aa6ab" targetNamespace="http://schemas.microsoft.com/office/2006/metadata/properties" ma:root="true" ma:fieldsID="66b285a223202c2d8aa76c1631e73f23" ns2:_="">
    <xsd:import namespace="6139d16e-c87d-46aa-b2c4-0da7546aa6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39d16e-c87d-46aa-b2c4-0da7546aa6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7E9FE5-152D-43BD-870A-DE2FDB81BE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39d16e-c87d-46aa-b2c4-0da7546aa6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DEBA4D3-EBD8-490B-B960-2EE6716068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B8FEAC-B82F-41B2-A6F2-BD5BC0C1FC8C}">
  <ds:schemaRefs>
    <ds:schemaRef ds:uri="http://schemas.microsoft.com/office/2006/metadata/properties"/>
    <ds:schemaRef ds:uri="http://schemas.microsoft.com/office/infopath/2007/PartnerControls"/>
    <ds:schemaRef ds:uri="606bcb79-fb5e-4698-be89-851978738fb0"/>
    <ds:schemaRef ds:uri="e01d10a1-5cab-4c12-9fd2-bbd2f9c9867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 </vt:lpstr>
      <vt:lpstr>Project Specific</vt:lpstr>
    </vt:vector>
  </TitlesOfParts>
  <Company>New York State Department of Transportation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dotadmin</dc:creator>
  <cp:lastModifiedBy>umair-pc</cp:lastModifiedBy>
  <cp:lastPrinted>2020-02-06T22:04:30Z</cp:lastPrinted>
  <dcterms:created xsi:type="dcterms:W3CDTF">2016-09-06T16:27:19Z</dcterms:created>
  <dcterms:modified xsi:type="dcterms:W3CDTF">2024-12-03T02:15:54Z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ativeLinkConverted">
    <vt:bool>true</vt:bool>
  </property>
  <property fmtid="{D5CDD505-2E9C-101B-9397-08002B2CF9AE}" pid="3" name="ContentTypeId">
    <vt:lpwstr>0x01010047BD027E8F351141A2DEB7EF19F607BA</vt:lpwstr>
  </property>
</Properties>
</file>