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Unit Economics" sheetId="2" r:id="rId5"/>
    <sheet state="visible" name="Monthly P&amp;L" sheetId="3" r:id="rId6"/>
    <sheet state="visible" name="Scenario Summary" sheetId="4" r:id="rId7"/>
  </sheets>
  <definedNames/>
  <calcPr/>
</workbook>
</file>

<file path=xl/sharedStrings.xml><?xml version="1.0" encoding="utf-8"?>
<sst xmlns="http://schemas.openxmlformats.org/spreadsheetml/2006/main" count="60" uniqueCount="54">
  <si>
    <t>Field</t>
  </si>
  <si>
    <t xml:space="preserve">Value </t>
  </si>
  <si>
    <t>Notes</t>
  </si>
  <si>
    <t>Selling Price (SP)</t>
  </si>
  <si>
    <t>$30</t>
  </si>
  <si>
    <t>Price per unit on Amazon</t>
  </si>
  <si>
    <t>COGS (Cost of Goods)</t>
  </si>
  <si>
    <t xml:space="preserve">$15        </t>
  </si>
  <si>
    <t>Manufacturing cost per unit</t>
  </si>
  <si>
    <t xml:space="preserve">Amazon Fee %	</t>
  </si>
  <si>
    <t>Charged on selling price</t>
  </si>
  <si>
    <t>Fixed Costs (Monthly)</t>
  </si>
  <si>
    <t>$10,000</t>
  </si>
  <si>
    <t>Corporate overheads</t>
  </si>
  <si>
    <t xml:space="preserve">Bank Interest (Monthly)	</t>
  </si>
  <si>
    <t xml:space="preserve">$1,500	</t>
  </si>
  <si>
    <t>Loan servicing</t>
  </si>
  <si>
    <t>Tax Rate</t>
  </si>
  <si>
    <t>Applied to profit</t>
  </si>
  <si>
    <t xml:space="preserve">Units Sold (Monthly)	</t>
  </si>
  <si>
    <t>Initial assumption</t>
  </si>
  <si>
    <t xml:space="preserve">Extra Fixed Costs	</t>
  </si>
  <si>
    <t xml:space="preserve">$0	</t>
  </si>
  <si>
    <t>For scenario testing</t>
  </si>
  <si>
    <t>Metric</t>
  </si>
  <si>
    <t>Formula/Logic</t>
  </si>
  <si>
    <t>Value (example)</t>
  </si>
  <si>
    <t>Selling Price</t>
  </si>
  <si>
    <t>From Inputs</t>
  </si>
  <si>
    <t>COGS</t>
  </si>
  <si>
    <t>Gross Margin (GM)</t>
  </si>
  <si>
    <t>SP - COGS</t>
  </si>
  <si>
    <t>Amazon Fee ($)</t>
  </si>
  <si>
    <t>SP * 15%</t>
  </si>
  <si>
    <t>CAC (To calculate max)</t>
  </si>
  <si>
    <t>Variable (we’ll solve for this)</t>
  </si>
  <si>
    <t>Fixed Costs</t>
  </si>
  <si>
    <t>Constant</t>
  </si>
  <si>
    <t>Net Margin per Unit</t>
  </si>
  <si>
    <t>GM - Amazon Fee - CAC</t>
  </si>
  <si>
    <t xml:space="preserve">Interest </t>
  </si>
  <si>
    <t>anual</t>
  </si>
  <si>
    <t>Units Sold</t>
  </si>
  <si>
    <t>A</t>
  </si>
  <si>
    <t>B</t>
  </si>
  <si>
    <t>Bank Interest</t>
  </si>
  <si>
    <t>Profit Before Tax</t>
  </si>
  <si>
    <t>Profit After Tax</t>
  </si>
  <si>
    <t>Scenario</t>
  </si>
  <si>
    <t>Max CAC ($)</t>
  </si>
  <si>
    <t xml:space="preserve">Base (5,000 units, normal costs)	</t>
  </si>
  <si>
    <t xml:space="preserve">Reduced Volume (4,000 units)	</t>
  </si>
  <si>
    <t xml:space="preserve">Increased Fixed Costs (+$5,000)	</t>
  </si>
  <si>
    <t>Both Changes (4,000 units + $5K FC)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</si>
</sst>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DD9D4"/>
        <bgColor rgb="FFCDD9D4"/>
      </patternFill>
    </fill>
  </fills>
  <borders count="23">
    <border/>
    <border>
      <left style="thin">
        <color rgb="FF3E479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D9D9D9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3E4791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3E4791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D9D9D9"/>
      </top>
      <bottom style="thin">
        <color rgb="FFFFFFFF"/>
      </bottom>
    </border>
    <border>
      <left style="thin">
        <color rgb="FFD9D9D9"/>
      </left>
      <right style="thin">
        <color rgb="FFFFFFFF"/>
      </right>
      <top style="thin">
        <color rgb="FFD9D9D9"/>
      </top>
      <bottom style="thin">
        <color rgb="FFFFFFFF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FFFFFF"/>
      </bottom>
    </border>
    <border>
      <left style="thin">
        <color rgb="FF3E4791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DD9D4"/>
      </right>
      <top style="double">
        <color rgb="FF284E3F"/>
      </top>
      <bottom style="thin">
        <color rgb="FF284E3F"/>
      </bottom>
    </border>
    <border>
      <left style="thin">
        <color rgb="FF00FF00"/>
      </left>
      <right style="thin">
        <color rgb="FF284E3F"/>
      </right>
      <top style="double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3" fillId="0" fontId="1" numFmtId="9" xfId="0" applyAlignment="1" applyBorder="1" applyFont="1" applyNumberForma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3" fillId="0" fontId="1" numFmtId="3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8" fillId="2" fontId="3" numFmtId="0" xfId="0" applyAlignment="1" applyBorder="1" applyFill="1" applyFont="1">
      <alignment readingOrder="0" shrinkToFit="0" vertical="bottom" wrapText="0"/>
    </xf>
    <xf borderId="9" fillId="2" fontId="3" numFmtId="0" xfId="0" applyAlignment="1" applyBorder="1" applyFont="1">
      <alignment readingOrder="0" shrinkToFit="0" vertical="bottom" wrapText="0"/>
    </xf>
    <xf borderId="10" fillId="2" fontId="3" numFmtId="0" xfId="0" applyAlignment="1" applyBorder="1" applyFont="1">
      <alignment horizontal="left" readingOrder="0" shrinkToFit="0" vertical="bottom" wrapText="0"/>
    </xf>
    <xf borderId="8" fillId="3" fontId="3" numFmtId="0" xfId="0" applyAlignment="1" applyBorder="1" applyFill="1" applyFont="1">
      <alignment readingOrder="0" shrinkToFit="0" vertical="bottom" wrapText="0"/>
    </xf>
    <xf borderId="9" fillId="3" fontId="3" numFmtId="0" xfId="0" applyAlignment="1" applyBorder="1" applyFont="1">
      <alignment readingOrder="0" shrinkToFit="0" vertical="bottom" wrapText="0"/>
    </xf>
    <xf borderId="10" fillId="3" fontId="3" numFmtId="0" xfId="0" applyAlignment="1" applyBorder="1" applyFont="1">
      <alignment horizontal="left" readingOrder="0" shrinkToFit="0" vertical="bottom" wrapText="0"/>
    </xf>
    <xf borderId="10" fillId="2" fontId="3" numFmtId="0" xfId="0" applyAlignment="1" applyBorder="1" applyFont="1">
      <alignment horizontal="left" shrinkToFit="0" vertical="bottom" wrapText="0"/>
    </xf>
    <xf borderId="11" fillId="2" fontId="3" numFmtId="0" xfId="0" applyAlignment="1" applyBorder="1" applyFont="1">
      <alignment readingOrder="0" shrinkToFit="0" vertical="bottom" wrapText="0"/>
    </xf>
    <xf borderId="12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horizontal="left" readingOrder="0" shrinkToFit="0" vertical="bottom" wrapText="0"/>
    </xf>
    <xf borderId="11" fillId="3" fontId="3" numFmtId="0" xfId="0" applyAlignment="1" applyBorder="1" applyFont="1">
      <alignment readingOrder="0" shrinkToFit="0" vertical="bottom" wrapText="0"/>
    </xf>
    <xf borderId="12" fillId="3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13" fillId="0" fontId="4" numFmtId="0" xfId="0" applyAlignment="1" applyBorder="1" applyFont="1">
      <alignment horizontal="center" readingOrder="0" shrinkToFit="0" vertical="center" wrapText="0"/>
    </xf>
    <xf borderId="14" fillId="0" fontId="4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4" fontId="1" numFmtId="0" xfId="0" applyAlignment="1" applyBorder="1" applyFill="1" applyFont="1">
      <alignment readingOrder="0" shrinkToFit="0" vertical="center" wrapText="0"/>
    </xf>
    <xf borderId="20" fillId="4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</dxfs>
  <tableStyles count="4">
    <tableStyle count="3" pivot="0" name="Inputs-style">
      <tableStyleElement dxfId="1" type="headerRow"/>
      <tableStyleElement dxfId="2" type="firstRowStripe"/>
      <tableStyleElement dxfId="3" type="secondRowStripe"/>
    </tableStyle>
    <tableStyle count="3" pivot="0" name="Unit Economics-style">
      <tableStyleElement dxfId="1" type="headerRow"/>
      <tableStyleElement dxfId="2" type="firstRowStripe"/>
      <tableStyleElement dxfId="3" type="secondRowStripe"/>
    </tableStyle>
    <tableStyle count="4" pivot="0" name="Monthly P&amp;L-style">
      <tableStyleElement dxfId="6" type="headerRow"/>
      <tableStyleElement dxfId="2" type="firstRowStripe"/>
      <tableStyleElement dxfId="3" type="secondRowStripe"/>
      <tableStyleElement dxfId="7" type="totalRow"/>
    </tableStyle>
    <tableStyle count="3" pivot="0" name="Scenario Summary-style">
      <tableStyleElement dxfId="6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Input_Fields" name="Input_Fields" id="1">
  <tableColumns count="3">
    <tableColumn name="Field" id="1"/>
    <tableColumn name="Value " id="2"/>
    <tableColumn name="Notes" id="3"/>
  </tableColumns>
  <tableStyleInfo name="Inputs-style" showColumnStripes="0" showFirstColumn="1" showLastColumn="1" showRowStripes="1"/>
</table>
</file>

<file path=xl/tables/table2.xml><?xml version="1.0" encoding="utf-8"?>
<table xmlns="http://schemas.openxmlformats.org/spreadsheetml/2006/main" ref="A1:C10" displayName="Unit_Economics" name="Unit_Economics" id="2">
  <tableColumns count="3">
    <tableColumn name="Metric" id="1"/>
    <tableColumn name="Formula/Logic" id="2"/>
    <tableColumn name="Value (example)" id="3"/>
  </tableColumns>
  <tableStyleInfo name="Unit Economics-style" showColumnStripes="0" showFirstColumn="1" showLastColumn="1" showRowStripes="1"/>
</table>
</file>

<file path=xl/tables/table3.xml><?xml version="1.0" encoding="utf-8"?>
<table xmlns="http://schemas.openxmlformats.org/spreadsheetml/2006/main" ref="A1:B8" displayName="Table1" name="Table1" id="3">
  <tableColumns count="2">
    <tableColumn name="A" id="1"/>
    <tableColumn name="B" id="2"/>
  </tableColumns>
  <tableStyleInfo name="Monthly P&amp;L-style" showColumnStripes="0" showFirstColumn="1" showLastColumn="1" showRowStripes="1"/>
</table>
</file>

<file path=xl/tables/table4.xml><?xml version="1.0" encoding="utf-8"?>
<table xmlns="http://schemas.openxmlformats.org/spreadsheetml/2006/main" ref="A1:B5" displayName="Table2" name="Table2" id="4">
  <tableColumns count="2">
    <tableColumn name="Scenario" id="1"/>
    <tableColumn name="Max CAC ($)" id="2"/>
  </tableColumns>
  <tableStyleInfo name="Scenario Summa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5">
        <v>0.15</v>
      </c>
      <c r="C4" s="6" t="s">
        <v>10</v>
      </c>
    </row>
    <row r="5">
      <c r="A5" s="2" t="s">
        <v>11</v>
      </c>
      <c r="B5" s="3" t="s">
        <v>12</v>
      </c>
      <c r="C5" s="6" t="s">
        <v>13</v>
      </c>
    </row>
    <row r="6">
      <c r="A6" s="2" t="s">
        <v>14</v>
      </c>
      <c r="B6" s="3" t="s">
        <v>15</v>
      </c>
      <c r="C6" s="6" t="s">
        <v>16</v>
      </c>
    </row>
    <row r="7">
      <c r="A7" s="7" t="s">
        <v>17</v>
      </c>
      <c r="B7" s="5">
        <v>0.2</v>
      </c>
      <c r="C7" s="6" t="s">
        <v>18</v>
      </c>
    </row>
    <row r="8">
      <c r="A8" s="7" t="s">
        <v>19</v>
      </c>
      <c r="B8" s="8">
        <v>5000.0</v>
      </c>
      <c r="C8" s="4" t="s">
        <v>20</v>
      </c>
    </row>
    <row r="9">
      <c r="A9" s="9" t="s">
        <v>21</v>
      </c>
      <c r="B9" s="10" t="s">
        <v>22</v>
      </c>
      <c r="C9" s="11" t="s">
        <v>23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24.5"/>
    <col customWidth="1" min="3" max="3" width="17.75"/>
  </cols>
  <sheetData>
    <row r="1">
      <c r="A1" s="12" t="s">
        <v>24</v>
      </c>
      <c r="B1" s="12" t="s">
        <v>25</v>
      </c>
      <c r="C1" s="13" t="s">
        <v>26</v>
      </c>
    </row>
    <row r="2">
      <c r="A2" s="14" t="s">
        <v>27</v>
      </c>
      <c r="B2" s="15" t="s">
        <v>28</v>
      </c>
      <c r="C2" s="16">
        <v>30.0</v>
      </c>
    </row>
    <row r="3">
      <c r="A3" s="17" t="s">
        <v>29</v>
      </c>
      <c r="B3" s="18" t="s">
        <v>28</v>
      </c>
      <c r="C3" s="19">
        <v>15.0</v>
      </c>
    </row>
    <row r="4">
      <c r="A4" s="14" t="s">
        <v>30</v>
      </c>
      <c r="B4" s="15" t="s">
        <v>31</v>
      </c>
      <c r="C4" s="16">
        <v>15.0</v>
      </c>
    </row>
    <row r="5">
      <c r="A5" s="17" t="s">
        <v>32</v>
      </c>
      <c r="B5" s="18" t="s">
        <v>33</v>
      </c>
      <c r="C5" s="19">
        <v>4.5</v>
      </c>
    </row>
    <row r="6">
      <c r="A6" s="14" t="s">
        <v>34</v>
      </c>
      <c r="B6" s="15" t="s">
        <v>35</v>
      </c>
      <c r="C6" s="20">
        <f> (C2 - C3 - C5) - ((C7 + C9) / C10) </f>
        <v>8.2</v>
      </c>
    </row>
    <row r="7">
      <c r="A7" s="21" t="s">
        <v>36</v>
      </c>
      <c r="B7" s="22" t="s">
        <v>37</v>
      </c>
      <c r="C7" s="23">
        <v>10000.0</v>
      </c>
    </row>
    <row r="8">
      <c r="A8" s="24" t="s">
        <v>38</v>
      </c>
      <c r="B8" s="25" t="s">
        <v>39</v>
      </c>
      <c r="C8" s="26">
        <v>10.5</v>
      </c>
    </row>
    <row r="9">
      <c r="A9" s="7" t="s">
        <v>40</v>
      </c>
      <c r="B9" s="27" t="s">
        <v>41</v>
      </c>
      <c r="C9" s="28">
        <v>1500.0</v>
      </c>
    </row>
    <row r="10">
      <c r="A10" s="9" t="s">
        <v>42</v>
      </c>
      <c r="B10" s="29" t="s">
        <v>20</v>
      </c>
      <c r="C10" s="30">
        <v>5000.0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4.0"/>
  </cols>
  <sheetData>
    <row r="1">
      <c r="A1" s="31" t="s">
        <v>43</v>
      </c>
      <c r="B1" s="32" t="s">
        <v>44</v>
      </c>
    </row>
    <row r="2">
      <c r="A2" s="33" t="s">
        <v>42</v>
      </c>
      <c r="B2" s="34">
        <v>5000.0</v>
      </c>
    </row>
    <row r="3">
      <c r="A3" s="35" t="s">
        <v>38</v>
      </c>
      <c r="B3" s="36">
        <f>'Unit Economics'!C8</f>
        <v>10.5</v>
      </c>
    </row>
    <row r="4">
      <c r="A4" s="33" t="s">
        <v>36</v>
      </c>
      <c r="B4" s="34">
        <v>10000.0</v>
      </c>
    </row>
    <row r="5">
      <c r="A5" s="35" t="s">
        <v>45</v>
      </c>
      <c r="B5" s="37">
        <v>1500.0</v>
      </c>
    </row>
    <row r="6">
      <c r="A6" s="33" t="s">
        <v>17</v>
      </c>
      <c r="B6" s="34">
        <v>0.2</v>
      </c>
    </row>
    <row r="7">
      <c r="A7" s="35" t="s">
        <v>46</v>
      </c>
      <c r="B7" s="36">
        <f>B2 * B3 - B4 - B5</f>
        <v>41000</v>
      </c>
    </row>
    <row r="8">
      <c r="A8" s="38" t="s">
        <v>47</v>
      </c>
      <c r="B8" s="39">
        <f>IF(B7 &gt; 0, B7 * (1 - B6), 0)</f>
        <v>32800</v>
      </c>
    </row>
  </sheetData>
  <conditionalFormatting sqref="A8:B8">
    <cfRule type="cellIs" dxfId="4" priority="1" operator="lessThan">
      <formula>0</formula>
    </cfRule>
  </conditionalFormatting>
  <conditionalFormatting sqref="A8:B8">
    <cfRule type="cellIs" dxfId="5" priority="2" operator="greaterThan">
      <formula>0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17.25"/>
  </cols>
  <sheetData>
    <row r="1">
      <c r="A1" s="40" t="s">
        <v>48</v>
      </c>
      <c r="B1" s="41" t="s">
        <v>49</v>
      </c>
    </row>
    <row r="2">
      <c r="A2" s="33" t="s">
        <v>50</v>
      </c>
      <c r="B2" s="34">
        <v>8.2</v>
      </c>
    </row>
    <row r="3">
      <c r="A3" s="35" t="s">
        <v>51</v>
      </c>
      <c r="B3" s="37">
        <v>7.63</v>
      </c>
    </row>
    <row r="4">
      <c r="A4" s="33" t="s">
        <v>52</v>
      </c>
      <c r="B4" s="34">
        <v>7.2</v>
      </c>
    </row>
    <row r="5">
      <c r="A5" s="42" t="s">
        <v>53</v>
      </c>
      <c r="B5" s="43">
        <v>6.63</v>
      </c>
    </row>
  </sheetData>
  <drawing r:id="rId1"/>
  <tableParts count="1">
    <tablePart r:id="rId3"/>
  </tableParts>
</worksheet>
</file>