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Agustus" sheetId="1" r:id="rId1"/>
  </sheets>
  <definedNames>
    <definedName name="_xlnm.Print_Area" localSheetId="0">Agustus!$A$1:$J$236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0" i="1" l="1"/>
  <c r="E227" i="1"/>
  <c r="E226" i="1"/>
  <c r="C226" i="1"/>
  <c r="C227" i="1" s="1"/>
  <c r="F225" i="1"/>
  <c r="F224" i="1"/>
  <c r="C223" i="1"/>
  <c r="F215" i="1"/>
  <c r="C214" i="1"/>
  <c r="F212" i="1"/>
  <c r="C211" i="1"/>
  <c r="C218" i="1" s="1"/>
  <c r="F207" i="1"/>
  <c r="F206" i="1"/>
  <c r="E206" i="1"/>
  <c r="E218" i="1" s="1"/>
  <c r="F205" i="1"/>
  <c r="F204" i="1"/>
  <c r="F203" i="1"/>
  <c r="C202" i="1"/>
  <c r="E194" i="1"/>
  <c r="F193" i="1"/>
  <c r="F191" i="1"/>
  <c r="F190" i="1"/>
  <c r="C189" i="1"/>
  <c r="C194" i="1" s="1"/>
  <c r="C184" i="1"/>
  <c r="E178" i="1"/>
  <c r="E195" i="1" s="1"/>
  <c r="F177" i="1"/>
  <c r="C176" i="1"/>
  <c r="C178" i="1" s="1"/>
  <c r="E171" i="1"/>
  <c r="C171" i="1"/>
  <c r="C195" i="1" s="1"/>
  <c r="F170" i="1"/>
  <c r="F169" i="1"/>
  <c r="C168" i="1"/>
  <c r="C158" i="1"/>
  <c r="C160" i="1" s="1"/>
  <c r="C153" i="1"/>
  <c r="E147" i="1"/>
  <c r="F146" i="1"/>
  <c r="F145" i="1"/>
  <c r="F144" i="1"/>
  <c r="C143" i="1"/>
  <c r="C147" i="1" s="1"/>
  <c r="F147" i="1" s="1"/>
  <c r="E137" i="1"/>
  <c r="C137" i="1"/>
  <c r="F137" i="1" s="1"/>
  <c r="F136" i="1"/>
  <c r="F135" i="1"/>
  <c r="C134" i="1"/>
  <c r="H132" i="1"/>
  <c r="E132" i="1"/>
  <c r="J131" i="1"/>
  <c r="I131" i="1"/>
  <c r="I132" i="1" s="1"/>
  <c r="F130" i="1"/>
  <c r="I129" i="1"/>
  <c r="F129" i="1"/>
  <c r="J129" i="1" s="1"/>
  <c r="J132" i="1" s="1"/>
  <c r="C128" i="1"/>
  <c r="C132" i="1" s="1"/>
  <c r="C138" i="1" s="1"/>
  <c r="H123" i="1"/>
  <c r="E123" i="1"/>
  <c r="I122" i="1"/>
  <c r="J122" i="1" s="1"/>
  <c r="I121" i="1"/>
  <c r="J121" i="1" s="1"/>
  <c r="I120" i="1"/>
  <c r="J120" i="1" s="1"/>
  <c r="I119" i="1"/>
  <c r="F119" i="1"/>
  <c r="J119" i="1" s="1"/>
  <c r="I118" i="1"/>
  <c r="F118" i="1"/>
  <c r="J118" i="1" s="1"/>
  <c r="I117" i="1"/>
  <c r="F117" i="1"/>
  <c r="J117" i="1" s="1"/>
  <c r="C116" i="1"/>
  <c r="C123" i="1" s="1"/>
  <c r="E111" i="1"/>
  <c r="F110" i="1"/>
  <c r="F109" i="1"/>
  <c r="F108" i="1"/>
  <c r="F107" i="1"/>
  <c r="F106" i="1"/>
  <c r="F105" i="1"/>
  <c r="F104" i="1"/>
  <c r="C103" i="1"/>
  <c r="C111" i="1" s="1"/>
  <c r="E98" i="1"/>
  <c r="F97" i="1"/>
  <c r="F95" i="1"/>
  <c r="F94" i="1"/>
  <c r="C93" i="1"/>
  <c r="C98" i="1" s="1"/>
  <c r="F98" i="1" s="1"/>
  <c r="E88" i="1"/>
  <c r="F87" i="1"/>
  <c r="C86" i="1"/>
  <c r="C88" i="1" s="1"/>
  <c r="E81" i="1"/>
  <c r="E75" i="1"/>
  <c r="F75" i="1" s="1"/>
  <c r="F74" i="1"/>
  <c r="F73" i="1"/>
  <c r="C72" i="1"/>
  <c r="C75" i="1" s="1"/>
  <c r="H67" i="1"/>
  <c r="E67" i="1"/>
  <c r="F66" i="1"/>
  <c r="J66" i="1" s="1"/>
  <c r="F65" i="1"/>
  <c r="J65" i="1" s="1"/>
  <c r="F64" i="1"/>
  <c r="J64" i="1" s="1"/>
  <c r="F63" i="1"/>
  <c r="J63" i="1" s="1"/>
  <c r="J62" i="1"/>
  <c r="J61" i="1"/>
  <c r="F61" i="1"/>
  <c r="J60" i="1"/>
  <c r="F60" i="1"/>
  <c r="J59" i="1"/>
  <c r="F59" i="1"/>
  <c r="J58" i="1"/>
  <c r="J57" i="1"/>
  <c r="C56" i="1"/>
  <c r="C67" i="1" s="1"/>
  <c r="E51" i="1"/>
  <c r="F51" i="1" s="1"/>
  <c r="F50" i="1"/>
  <c r="F49" i="1"/>
  <c r="F48" i="1"/>
  <c r="F47" i="1"/>
  <c r="F46" i="1"/>
  <c r="F45" i="1"/>
  <c r="C44" i="1"/>
  <c r="C51" i="1" s="1"/>
  <c r="H39" i="1"/>
  <c r="J39" i="1" s="1"/>
  <c r="E39" i="1"/>
  <c r="F37" i="1"/>
  <c r="C36" i="1"/>
  <c r="C39" i="1" s="1"/>
  <c r="E31" i="1"/>
  <c r="C31" i="1"/>
  <c r="F30" i="1"/>
  <c r="F29" i="1"/>
  <c r="F28" i="1"/>
  <c r="F27" i="1"/>
  <c r="C26" i="1"/>
  <c r="E19" i="1"/>
  <c r="E20" i="1" s="1"/>
  <c r="F18" i="1"/>
  <c r="F17" i="1"/>
  <c r="F16" i="1"/>
  <c r="C15" i="1"/>
  <c r="C19" i="1" s="1"/>
  <c r="C20" i="1" s="1"/>
  <c r="E161" i="1" l="1"/>
  <c r="F161" i="1" s="1"/>
  <c r="F88" i="1"/>
  <c r="F111" i="1"/>
  <c r="F194" i="1"/>
  <c r="C228" i="1"/>
  <c r="F20" i="1"/>
  <c r="C161" i="1"/>
  <c r="F39" i="1"/>
  <c r="I67" i="1"/>
  <c r="F67" i="1"/>
  <c r="J67" i="1" s="1"/>
  <c r="I123" i="1"/>
  <c r="F123" i="1"/>
  <c r="J123" i="1" s="1"/>
  <c r="F132" i="1"/>
  <c r="F218" i="1"/>
  <c r="F227" i="1"/>
  <c r="F31" i="1"/>
  <c r="E138" i="1"/>
  <c r="F138" i="1" s="1"/>
  <c r="F171" i="1"/>
  <c r="F195" i="1" s="1"/>
  <c r="F226" i="1"/>
  <c r="F19" i="1"/>
  <c r="F178" i="1"/>
  <c r="E228" i="1" l="1"/>
  <c r="G228" i="1" l="1"/>
  <c r="F228" i="1"/>
</calcChain>
</file>

<file path=xl/sharedStrings.xml><?xml version="1.0" encoding="utf-8"?>
<sst xmlns="http://schemas.openxmlformats.org/spreadsheetml/2006/main" count="369" uniqueCount="179">
  <si>
    <t xml:space="preserve">LAPORAN BULANAN </t>
  </si>
  <si>
    <t>REALISASI DANA BOK UNTUK OPERASIONAL PUSKESMAS</t>
  </si>
  <si>
    <t>TINGKAT KABUPATEN/KOTA TAHUN 2020</t>
  </si>
  <si>
    <t xml:space="preserve">KOTA </t>
  </si>
  <si>
    <t>: CIMAHI</t>
  </si>
  <si>
    <t xml:space="preserve">JUMLAH PUSKESMAS                                                       </t>
  </si>
  <si>
    <t>: PUSKESMAS CIMAHI TENGAH</t>
  </si>
  <si>
    <t xml:space="preserve">JUMLAH PUSKESMAS YANG MENDAPAT DANA BOK   </t>
  </si>
  <si>
    <t xml:space="preserve">: </t>
  </si>
  <si>
    <t xml:space="preserve">PAGU BOK UNTUK  OPERASIONAL PUSKESMAS          </t>
  </si>
  <si>
    <t xml:space="preserve">BULAN                                                                                              </t>
  </si>
  <si>
    <t>: Agustus 2020</t>
  </si>
  <si>
    <t>I. PROGRAM INDONESIA SEHAT-PENDEKATAN KELUARGA (PIS-PK)</t>
  </si>
  <si>
    <t>NO</t>
  </si>
  <si>
    <t>Upaya Kesehatan</t>
  </si>
  <si>
    <t>ALOKASI BOK  (Rp)</t>
  </si>
  <si>
    <t xml:space="preserve"> URAIAN KEGIATAN</t>
  </si>
  <si>
    <t>PENYERAPAN BULAN INI 
(Rp)</t>
  </si>
  <si>
    <t>% PENYERAPAN (5/3x 100)</t>
  </si>
  <si>
    <t>CIMAHI TENGAH</t>
  </si>
  <si>
    <t>pendataan Keluarga</t>
  </si>
  <si>
    <t>Intervensi Keluarga</t>
  </si>
  <si>
    <t>Monev Pendataan Keluarga Sehat</t>
  </si>
  <si>
    <t>TOTAL</t>
  </si>
  <si>
    <t>TOTAL I</t>
  </si>
  <si>
    <t xml:space="preserve">II.  UPAYA KESEHATAN ESENSIAL </t>
  </si>
  <si>
    <t>A</t>
  </si>
  <si>
    <t xml:space="preserve">Upaya Kesehatan Ibu </t>
  </si>
  <si>
    <t>PUSKESMAS</t>
  </si>
  <si>
    <t>TOTAL PENYERAPAN BULAN INI 
(Rp)</t>
  </si>
  <si>
    <t>% PENYERAPAN (8/3x 100)</t>
  </si>
  <si>
    <t>Pelayanan kesehatan ibu hamil (1)</t>
  </si>
  <si>
    <t>Pelayanan kesehatan ibu bersalin (2)</t>
  </si>
  <si>
    <t>Pemantauan Bumil, Bufas, Neo Resiko tinggi</t>
  </si>
  <si>
    <t>Pemantauan Bufas resiko tinggi</t>
  </si>
  <si>
    <t>Pelacakan kasus kematian Ibu</t>
  </si>
  <si>
    <t>Pelayanan ibu nifas dan KB</t>
  </si>
  <si>
    <t>Pendataan KIA</t>
  </si>
  <si>
    <t>Kunjungan rumah ibu bersalin</t>
  </si>
  <si>
    <t>Pertemuan Ibu Hamil</t>
  </si>
  <si>
    <t>B</t>
  </si>
  <si>
    <t>UPAYA KESEHATAN NEONATUS DAN BAYI</t>
  </si>
  <si>
    <t>Pelayanan Kesehatan Neonatus (3)</t>
  </si>
  <si>
    <t>Pelayanan Kesehatan Bayi</t>
  </si>
  <si>
    <t>Pelacakan kasus Kematian Bayi</t>
  </si>
  <si>
    <t>Pemantauan Neo risiko tinggi</t>
  </si>
  <si>
    <t>Pemantauan Bayi risiko tinggi</t>
  </si>
  <si>
    <t>C</t>
  </si>
  <si>
    <t>UPAYA KESEHATAN ANAK BALITA DAN PRA SEKOLAH</t>
  </si>
  <si>
    <t>Upaya Kesehatan Balita pra sekolah</t>
  </si>
  <si>
    <t>Pemantauan  kesehatan  balita dan anak pra sekolah (pengukuran pertumbuhan, pemantauan perkembangan, pemberian vitamin A, imunisasi)</t>
  </si>
  <si>
    <t xml:space="preserve">Surveilance dan pelacakan gizi buruk </t>
  </si>
  <si>
    <t>Kunjungan rumah untuk anak gizi kurang atau gizi buruk</t>
  </si>
  <si>
    <t>Pendistribusian Vit A pada Balita</t>
  </si>
  <si>
    <t>Sweeping  Vit A pada Balita</t>
  </si>
  <si>
    <t>Pemantauan kesehatan anak Balita dan Prasekolah</t>
  </si>
  <si>
    <t>D</t>
  </si>
  <si>
    <t>UPAYA KESEHATAN ANAK USIA SEKOLAH DAN REMAJA</t>
  </si>
  <si>
    <t>Pelayanan Kesehatan anak usia sekolah (5)</t>
  </si>
  <si>
    <t>Upaya Kesehatan Remaja</t>
  </si>
  <si>
    <t>Pemberian / pendistrbusian TTD untuk remaja putri</t>
  </si>
  <si>
    <t>Pembinaan UKGS / FGD guru UKS SMP &amp; SMA</t>
  </si>
  <si>
    <t>Penjaringan peserta didik (kelas 1,7,10)</t>
  </si>
  <si>
    <t>Monev  TTD pada rematri</t>
  </si>
  <si>
    <t>Pemeriksaan berkala peserta didik Kls (2-6)</t>
  </si>
  <si>
    <t>Pembinaan Kader kesehatan remaja</t>
  </si>
  <si>
    <t>Pemeriksaan berkala peserta didik (Kls 8-9)</t>
  </si>
  <si>
    <t>Penemuan dan tata laksana kasus kepatuhan minum obat (TTD) pada rematri</t>
  </si>
  <si>
    <t>BIAS Anak sekolah:</t>
  </si>
  <si>
    <t>Penyuluhan Kesehatan Reproduksi pada Kader Kesehatan Remaja</t>
  </si>
  <si>
    <t>a. BIAS Campak</t>
  </si>
  <si>
    <t>b. BIAS DT/Td</t>
  </si>
  <si>
    <t>Sweeping BIAS DT TD</t>
  </si>
  <si>
    <t>Pembinaan UKGS / FGD guru UKS SD</t>
  </si>
  <si>
    <t xml:space="preserve">TOTAL </t>
  </si>
  <si>
    <t>E</t>
  </si>
  <si>
    <t>IMUNISASI</t>
  </si>
  <si>
    <t>Pendataan sasaran</t>
  </si>
  <si>
    <t>Sweeping Imnunisasi Dasar Lengkap</t>
  </si>
  <si>
    <t>F</t>
  </si>
  <si>
    <t>Pelayanan kesehatan usia reproduksi</t>
  </si>
  <si>
    <t>G</t>
  </si>
  <si>
    <t>Upaya kesehatan lanjut usia</t>
  </si>
  <si>
    <t>Upaya kesehatan lanjut usia (6)</t>
  </si>
  <si>
    <t>Pembinaan Posbindu</t>
  </si>
  <si>
    <t>H</t>
  </si>
  <si>
    <t xml:space="preserve">UPAYA KESEHATAN LINGKUNGAN </t>
  </si>
  <si>
    <t xml:space="preserve">CIMAHI TENGAH </t>
  </si>
  <si>
    <t>Inspeksi kesehatan lingkungan  (TTU, TPM, Sarana air Minum)</t>
  </si>
  <si>
    <t>Pemberdayaan masyarakat melalui STBM</t>
  </si>
  <si>
    <t>Pendataan TTU / Kesling</t>
  </si>
  <si>
    <t>Pemicuan ODF / STBM</t>
  </si>
  <si>
    <t>I</t>
  </si>
  <si>
    <t>Upaya Promosi Kesehatan</t>
  </si>
  <si>
    <t xml:space="preserve">Refreshing / orientasi kader kesehatan </t>
  </si>
  <si>
    <t>Penyuluhan kelompok/massal tentang program kesehatan</t>
  </si>
  <si>
    <t>Survei Mawas Diri</t>
  </si>
  <si>
    <t>Musyawarah Masyarakat Desa</t>
  </si>
  <si>
    <t>Pertemuan persiapan pendataan PHBS RT, Kadarzi dan Kesling</t>
  </si>
  <si>
    <t>Pendataan PHBS RT dan Kadarzi</t>
  </si>
  <si>
    <t>Pembinaan dan Pemetaan PHBS RT</t>
  </si>
  <si>
    <t>J</t>
  </si>
  <si>
    <t>Upaya P2PM</t>
  </si>
  <si>
    <t>Pelayanan Kesehatan orang terduga  tuberkulosis/TB (7)</t>
  </si>
  <si>
    <t>Pelayanan kesehatan orang dengan risiko terinfeksi virus (HIV) (8)</t>
  </si>
  <si>
    <t>Kunjungan rumah untuk follow up tata laksana kasus</t>
  </si>
  <si>
    <t>Orientasi kader kesehatan PMO</t>
  </si>
  <si>
    <t>Deteksi dini HIV/AIDS, TB, Hepatitis pada bumil dan populasi beresiko</t>
  </si>
  <si>
    <t>Penyuluhan dan sosialisasi penyakit menular kepada masyarakat</t>
  </si>
  <si>
    <t>Ngedate bareng ABG, program IMS-HIV-AIDS</t>
  </si>
  <si>
    <t>Penyuluhan HIV/AIDS di Sekolah</t>
  </si>
  <si>
    <t>Mobile VCT ibu hamil</t>
  </si>
  <si>
    <t>K</t>
  </si>
  <si>
    <t>Upaya PTM</t>
  </si>
  <si>
    <t>Pelayanan kesehatan pada usia produktif (9)</t>
  </si>
  <si>
    <t>Pelayanan kesehatan penderita hipertensi (10)</t>
  </si>
  <si>
    <t>Penyuluhan dan sosialisasi penyakit tidak menular kepada masyarakat</t>
  </si>
  <si>
    <t>Pertemuan kader PTM</t>
  </si>
  <si>
    <t>Kunjungan rumah penderita Hipertensi</t>
  </si>
  <si>
    <t>Pelayanan kesehatan penderita Diabetes Melitus (11)</t>
  </si>
  <si>
    <t>Kunjungan rumah Penderita DM</t>
  </si>
  <si>
    <t>L</t>
  </si>
  <si>
    <t>UPAYA PENCEGAHAN DAN PENGENDALIAN PENYAKIT TULAR VEKTOR DAN ZOONOTIK</t>
  </si>
  <si>
    <t>pendampingan fogging</t>
  </si>
  <si>
    <t>Penyelidikan epidemiologi penyakit tular vektor dan zoonotik</t>
  </si>
  <si>
    <t>Pemantauan jentik berkala</t>
  </si>
  <si>
    <t>M</t>
  </si>
  <si>
    <t>PENGENDALIAN VEKTOR</t>
  </si>
  <si>
    <t>N</t>
  </si>
  <si>
    <t>SURVEILANS DAN KLB</t>
  </si>
  <si>
    <t>Surveilans dan respon KLB</t>
  </si>
  <si>
    <t>TOTAL II</t>
  </si>
  <si>
    <t xml:space="preserve">III.  UPAYA KESEHATAN MASYARAKAT PENGEMBANGAN </t>
  </si>
  <si>
    <t xml:space="preserve">UPAYA KESEHATAN JIWA </t>
  </si>
  <si>
    <t>Pelayanan kesehatan orang dengan gangguan jiwa berat (12)</t>
  </si>
  <si>
    <t>Pendampingan penderita gangguan jiwa dan napza</t>
  </si>
  <si>
    <t>Orientasi / Refresing kader Jiwa</t>
  </si>
  <si>
    <t xml:space="preserve">UPAYA KESEHATAN KERJA </t>
  </si>
  <si>
    <t>Upaya kesehatan kerja</t>
  </si>
  <si>
    <t>Pembinaan Pos UKK</t>
  </si>
  <si>
    <t>UPAYA KESEHATAN TRADISIONAL</t>
  </si>
  <si>
    <t>UPAYA KESEHATAN OLAH RAGA</t>
  </si>
  <si>
    <t xml:space="preserve">Pelayanan kesehatan olah raga </t>
  </si>
  <si>
    <t>Pembinaan Kebugaran CJH</t>
  </si>
  <si>
    <t>Pemeriksaan kebugaran CJH</t>
  </si>
  <si>
    <t>Pemeriksaan kebugaran Pegawai PKM</t>
  </si>
  <si>
    <t xml:space="preserve">Pembinaan Kebugaran Anak Sekolah </t>
  </si>
  <si>
    <t>TOTAL III</t>
  </si>
  <si>
    <t>IV. DUKUNGAN MANAJEMEN di PUSKESMAS</t>
  </si>
  <si>
    <t>FUNGSI MANAJEMEN PKM</t>
  </si>
  <si>
    <t>Manajemen Puskesmas</t>
  </si>
  <si>
    <t xml:space="preserve">Penyelenggaraan lokmin  puskesmas </t>
  </si>
  <si>
    <t>Lokmin tribulan lintas sektor</t>
  </si>
  <si>
    <t>Pertemuan kader Posbindu</t>
  </si>
  <si>
    <t>Pertemuan kader Posyandu</t>
  </si>
  <si>
    <t>Monev Kegiatan BOK</t>
  </si>
  <si>
    <t>Pertemuan jejaring Puskesmas</t>
  </si>
  <si>
    <t>Penyediaan Bahan Habis Pakai</t>
  </si>
  <si>
    <t>Pembelian materai</t>
  </si>
  <si>
    <t>Sistem Informasi</t>
  </si>
  <si>
    <t>Pengandaan Laporan</t>
  </si>
  <si>
    <t>TOTAL IV</t>
  </si>
  <si>
    <t>V</t>
  </si>
  <si>
    <t>PENYEDIAAN TENAGA DENGAN PERJANJIAN KERJA</t>
  </si>
  <si>
    <t>Promkes</t>
  </si>
  <si>
    <t>Pengelola Keuangan</t>
  </si>
  <si>
    <t>JUMLAH V</t>
  </si>
  <si>
    <t>TOTAL I,II,III,IV &amp; V</t>
  </si>
  <si>
    <t>Cimahi,   Agustus 2020</t>
  </si>
  <si>
    <t xml:space="preserve">Mengetahui, </t>
  </si>
  <si>
    <t>Kepala Puskesmas Cimahi Tengah</t>
  </si>
  <si>
    <t>Pengelola Keuangan BOK</t>
  </si>
  <si>
    <t>dr. Sri Utari</t>
  </si>
  <si>
    <t>Lusiantini,SKM</t>
  </si>
  <si>
    <t>Nip. 1977021 200604 2 022</t>
  </si>
  <si>
    <t>Nip. 198004242005012019</t>
  </si>
  <si>
    <t>Pengembalian</t>
  </si>
  <si>
    <t>- Premi Asuransi Kesehatan</t>
  </si>
  <si>
    <t>- Premi Asuransi Ketenagakerjaan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</si>
</sst>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(* #,##0_);_(* \(#,##0\);_(* &quot;-&quot;_);_(@_)"/>
    <numFmt numFmtId="43" formatCode="_(* #,##0.00_);_(* \(#,##0.00\);_(* &quot;-&quot;??_);_(@_)"/>
    <numFmt numFmtId="164" formatCode="_([$Rp-421]* #,##0_);_([$Rp-421]* \(#,##0\);_([$Rp-421]* &quot;-&quot;_);_(@_)"/>
    <numFmt numFmtId="165" formatCode="_(* #,##0_);_(* \(#,##0\);_(* &quot;-&quot;??_);_(@_)"/>
    <numFmt numFmtId="166" formatCode="_(* #,##0.0_);_(* \(#,##0.0\);_(* &quot;-&quot;?_);_(@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Tahoma"/>
      <family val="2"/>
    </font>
    <font>
      <sz val="10"/>
      <color theme="1"/>
      <name val="Calibri"/>
      <family val="2"/>
      <scheme val="minor"/>
    </font>
    <font>
      <b/>
      <sz val="10"/>
      <name val="Tahoma"/>
      <family val="2"/>
    </font>
    <font>
      <sz val="10"/>
      <color theme="1"/>
      <name val="Tahoma"/>
      <family val="2"/>
    </font>
    <font>
      <sz val="10"/>
      <name val="Tahoma"/>
      <family val="2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2"/>
      <name val="Calibri"/>
      <family val="2"/>
    </font>
    <font>
      <b/>
      <sz val="8"/>
      <name val="Tahoma"/>
      <family val="2"/>
    </font>
    <font>
      <b/>
      <sz val="9"/>
      <name val="Tahoma"/>
      <family val="2"/>
    </font>
    <font>
      <b/>
      <sz val="9"/>
      <color theme="1"/>
      <name val="Tahoma"/>
      <family val="2"/>
    </font>
    <font>
      <sz val="9"/>
      <name val="Tahoma"/>
      <family val="2"/>
    </font>
    <font>
      <sz val="11"/>
      <color theme="1"/>
      <name val="Calibri"/>
      <family val="2"/>
      <charset val="1"/>
      <scheme val="minor"/>
    </font>
    <font>
      <b/>
      <sz val="8"/>
      <color theme="1"/>
      <name val="Tahoma"/>
      <family val="2"/>
    </font>
    <font>
      <sz val="9"/>
      <color theme="1"/>
      <name val="Tahoma"/>
      <family val="2"/>
    </font>
    <font>
      <u/>
      <sz val="11"/>
      <name val="Calibri"/>
      <family val="2"/>
    </font>
    <font>
      <u/>
      <sz val="10"/>
      <name val="Calibri"/>
      <family val="2"/>
    </font>
    <font>
      <sz val="11"/>
      <name val="Calibri"/>
      <family val="2"/>
    </font>
    <font>
      <sz val="10"/>
      <color theme="0"/>
      <name val="Tahoma"/>
      <family val="2"/>
    </font>
    <font>
      <sz val="10"/>
      <color theme="0"/>
      <name val="Calibri"/>
      <family val="2"/>
    </font>
    <font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41" fontId="17" fillId="0" borderId="0" applyFont="0" applyFill="0" applyBorder="0" applyAlignment="0" applyProtection="0"/>
    <xf numFmtId="0" fontId="10" fillId="0" borderId="0"/>
  </cellStyleXfs>
  <cellXfs count="335">
    <xf numFmtId="0" fontId="0" fillId="0" borderId="0" xfId="0"/>
    <xf numFmtId="0" fontId="5" fillId="0" borderId="0" xfId="0" applyFont="1"/>
    <xf numFmtId="0" fontId="6" fillId="0" borderId="0" xfId="3" applyFont="1" applyAlignment="1">
      <alignment horizontal="center" vertical="center"/>
    </xf>
    <xf numFmtId="41" fontId="6" fillId="0" borderId="0" xfId="3" applyNumberFormat="1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41" fontId="6" fillId="0" borderId="0" xfId="4" applyNumberFormat="1" applyFont="1" applyAlignment="1">
      <alignment horizontal="center" vertical="center"/>
    </xf>
    <xf numFmtId="164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3" applyFont="1" applyAlignment="1">
      <alignment horizontal="left" vertical="center"/>
    </xf>
    <xf numFmtId="0" fontId="7" fillId="0" borderId="0" xfId="3" applyFont="1" applyAlignment="1">
      <alignment vertical="center"/>
    </xf>
    <xf numFmtId="0" fontId="6" fillId="0" borderId="1" xfId="3" applyFont="1" applyBorder="1" applyAlignment="1">
      <alignment horizontal="center" vertical="center" wrapText="1"/>
    </xf>
    <xf numFmtId="0" fontId="6" fillId="0" borderId="2" xfId="3" applyFont="1" applyBorder="1" applyAlignment="1">
      <alignment horizontal="center" vertical="center" wrapText="1"/>
    </xf>
    <xf numFmtId="41" fontId="6" fillId="0" borderId="3" xfId="3" applyNumberFormat="1" applyFont="1" applyBorder="1" applyAlignment="1">
      <alignment horizontal="center" vertical="center" wrapText="1"/>
    </xf>
    <xf numFmtId="0" fontId="8" fillId="0" borderId="5" xfId="3" applyFont="1" applyBorder="1" applyAlignment="1">
      <alignment horizontal="center" vertical="center"/>
    </xf>
    <xf numFmtId="0" fontId="8" fillId="0" borderId="6" xfId="3" applyFont="1" applyBorder="1" applyAlignment="1">
      <alignment horizontal="center" vertical="center"/>
    </xf>
    <xf numFmtId="41" fontId="7" fillId="0" borderId="6" xfId="4" applyNumberFormat="1" applyFont="1" applyBorder="1" applyAlignment="1">
      <alignment horizontal="center" vertical="center"/>
    </xf>
    <xf numFmtId="0" fontId="7" fillId="0" borderId="8" xfId="0" applyFont="1" applyBorder="1"/>
    <xf numFmtId="0" fontId="7" fillId="0" borderId="9" xfId="0" applyFont="1" applyBorder="1" applyAlignment="1">
      <alignment vertical="center"/>
    </xf>
    <xf numFmtId="41" fontId="4" fillId="0" borderId="10" xfId="2" applyFont="1" applyBorder="1" applyAlignment="1">
      <alignment horizontal="center" vertical="center"/>
    </xf>
    <xf numFmtId="0" fontId="7" fillId="2" borderId="11" xfId="5" applyFont="1" applyFill="1" applyBorder="1" applyAlignment="1">
      <alignment vertical="center"/>
    </xf>
    <xf numFmtId="41" fontId="7" fillId="0" borderId="0" xfId="2" applyNumberFormat="1" applyFont="1" applyBorder="1" applyAlignment="1">
      <alignment vertical="center"/>
    </xf>
    <xf numFmtId="0" fontId="7" fillId="0" borderId="10" xfId="0" applyFont="1" applyBorder="1" applyAlignment="1">
      <alignment vertical="center"/>
    </xf>
    <xf numFmtId="41" fontId="7" fillId="0" borderId="10" xfId="2" applyFont="1" applyBorder="1" applyAlignment="1">
      <alignment horizontal="center" vertical="center"/>
    </xf>
    <xf numFmtId="0" fontId="7" fillId="2" borderId="10" xfId="5" applyFont="1" applyFill="1" applyBorder="1" applyAlignment="1">
      <alignment vertical="center"/>
    </xf>
    <xf numFmtId="41" fontId="7" fillId="0" borderId="6" xfId="0" applyNumberFormat="1" applyFont="1" applyBorder="1" applyAlignment="1">
      <alignment horizontal="center"/>
    </xf>
    <xf numFmtId="0" fontId="7" fillId="2" borderId="6" xfId="3" applyFont="1" applyFill="1" applyBorder="1" applyAlignment="1">
      <alignment horizontal="left" vertical="top"/>
    </xf>
    <xf numFmtId="41" fontId="7" fillId="0" borderId="9" xfId="0" applyNumberFormat="1" applyFont="1" applyBorder="1" applyAlignment="1">
      <alignment horizontal="center"/>
    </xf>
    <xf numFmtId="0" fontId="7" fillId="2" borderId="9" xfId="3" applyFont="1" applyFill="1" applyBorder="1" applyAlignment="1">
      <alignment horizontal="left" vertical="top" wrapText="1"/>
    </xf>
    <xf numFmtId="0" fontId="8" fillId="0" borderId="13" xfId="3" applyFont="1" applyFill="1" applyBorder="1" applyAlignment="1">
      <alignment horizontal="center" vertical="center"/>
    </xf>
    <xf numFmtId="0" fontId="7" fillId="0" borderId="14" xfId="3" applyFont="1" applyBorder="1" applyAlignment="1">
      <alignment horizontal="center" vertical="center"/>
    </xf>
    <xf numFmtId="3" fontId="6" fillId="0" borderId="14" xfId="3" applyNumberFormat="1" applyFont="1" applyFill="1" applyBorder="1" applyAlignment="1">
      <alignment horizontal="center" vertical="center"/>
    </xf>
    <xf numFmtId="0" fontId="4" fillId="0" borderId="14" xfId="3" applyFont="1" applyBorder="1" applyAlignment="1">
      <alignment horizontal="center" vertical="center"/>
    </xf>
    <xf numFmtId="41" fontId="7" fillId="0" borderId="14" xfId="3" applyNumberFormat="1" applyFont="1" applyBorder="1"/>
    <xf numFmtId="0" fontId="8" fillId="0" borderId="16" xfId="3" applyFont="1" applyFill="1" applyBorder="1" applyAlignment="1">
      <alignment horizontal="center" vertical="center"/>
    </xf>
    <xf numFmtId="0" fontId="4" fillId="0" borderId="17" xfId="3" applyFont="1" applyBorder="1" applyAlignment="1">
      <alignment horizontal="center" vertical="center"/>
    </xf>
    <xf numFmtId="3" fontId="6" fillId="0" borderId="17" xfId="3" applyNumberFormat="1" applyFont="1" applyFill="1" applyBorder="1" applyAlignment="1">
      <alignment horizontal="center" vertical="center"/>
    </xf>
    <xf numFmtId="41" fontId="7" fillId="0" borderId="17" xfId="3" applyNumberFormat="1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41" fontId="7" fillId="0" borderId="0" xfId="0" applyNumberFormat="1" applyFont="1"/>
    <xf numFmtId="0" fontId="6" fillId="0" borderId="0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vertical="center"/>
    </xf>
    <xf numFmtId="0" fontId="4" fillId="0" borderId="0" xfId="3" applyFont="1" applyFill="1" applyBorder="1" applyAlignment="1">
      <alignment horizontal="center" vertical="center"/>
    </xf>
    <xf numFmtId="0" fontId="7" fillId="0" borderId="0" xfId="3" applyFont="1"/>
    <xf numFmtId="41" fontId="7" fillId="0" borderId="0" xfId="3" applyNumberFormat="1" applyFont="1"/>
    <xf numFmtId="0" fontId="6" fillId="0" borderId="18" xfId="3" applyFont="1" applyBorder="1" applyAlignment="1">
      <alignment horizontal="center" vertical="center" wrapText="1"/>
    </xf>
    <xf numFmtId="0" fontId="6" fillId="0" borderId="3" xfId="3" applyFont="1" applyBorder="1" applyAlignment="1">
      <alignment horizontal="center" vertical="center" wrapText="1"/>
    </xf>
    <xf numFmtId="0" fontId="6" fillId="0" borderId="4" xfId="3" applyFont="1" applyBorder="1" applyAlignment="1">
      <alignment horizontal="center" vertical="center" wrapText="1"/>
    </xf>
    <xf numFmtId="41" fontId="8" fillId="0" borderId="6" xfId="3" applyNumberFormat="1" applyFont="1" applyBorder="1" applyAlignment="1">
      <alignment horizontal="center" vertical="center"/>
    </xf>
    <xf numFmtId="0" fontId="7" fillId="0" borderId="6" xfId="4" applyNumberFormat="1" applyFont="1" applyBorder="1" applyAlignment="1">
      <alignment horizontal="center" vertical="center"/>
    </xf>
    <xf numFmtId="0" fontId="8" fillId="0" borderId="7" xfId="3" applyFont="1" applyBorder="1" applyAlignment="1">
      <alignment horizontal="center" vertical="center"/>
    </xf>
    <xf numFmtId="0" fontId="7" fillId="0" borderId="8" xfId="0" applyFont="1" applyBorder="1" applyAlignment="1">
      <alignment vertical="top"/>
    </xf>
    <xf numFmtId="0" fontId="7" fillId="0" borderId="9" xfId="0" applyFont="1" applyBorder="1" applyAlignment="1">
      <alignment vertical="top"/>
    </xf>
    <xf numFmtId="41" fontId="4" fillId="0" borderId="10" xfId="2" applyFont="1" applyBorder="1" applyAlignment="1">
      <alignment horizontal="center" vertical="top"/>
    </xf>
    <xf numFmtId="0" fontId="4" fillId="0" borderId="19" xfId="0" applyFont="1" applyBorder="1" applyAlignment="1">
      <alignment vertical="top" wrapText="1"/>
    </xf>
    <xf numFmtId="41" fontId="7" fillId="0" borderId="6" xfId="0" applyNumberFormat="1" applyFont="1" applyBorder="1" applyAlignment="1">
      <alignment vertical="top"/>
    </xf>
    <xf numFmtId="0" fontId="4" fillId="0" borderId="9" xfId="0" applyFont="1" applyBorder="1" applyAlignment="1">
      <alignment vertical="top" wrapText="1"/>
    </xf>
    <xf numFmtId="41" fontId="7" fillId="0" borderId="0" xfId="2" applyFont="1" applyBorder="1" applyAlignment="1">
      <alignment vertical="top"/>
    </xf>
    <xf numFmtId="2" fontId="8" fillId="0" borderId="12" xfId="3" applyNumberFormat="1" applyFont="1" applyFill="1" applyBorder="1" applyAlignment="1">
      <alignment vertical="top"/>
    </xf>
    <xf numFmtId="0" fontId="0" fillId="0" borderId="0" xfId="0" applyAlignment="1">
      <alignment vertical="top"/>
    </xf>
    <xf numFmtId="41" fontId="7" fillId="0" borderId="6" xfId="0" applyNumberFormat="1" applyFont="1" applyBorder="1"/>
    <xf numFmtId="0" fontId="7" fillId="0" borderId="6" xfId="6" applyFont="1" applyFill="1" applyBorder="1" applyAlignment="1">
      <alignment vertical="top" wrapText="1"/>
    </xf>
    <xf numFmtId="41" fontId="7" fillId="2" borderId="6" xfId="5" applyNumberFormat="1" applyFont="1" applyFill="1" applyBorder="1" applyAlignment="1">
      <alignment vertical="center"/>
    </xf>
    <xf numFmtId="0" fontId="7" fillId="2" borderId="6" xfId="5" applyFont="1" applyFill="1" applyBorder="1" applyAlignment="1">
      <alignment vertical="top"/>
    </xf>
    <xf numFmtId="0" fontId="7" fillId="2" borderId="6" xfId="5" applyFont="1" applyFill="1" applyBorder="1" applyAlignment="1">
      <alignment vertical="center"/>
    </xf>
    <xf numFmtId="41" fontId="7" fillId="0" borderId="6" xfId="2" applyFont="1" applyBorder="1" applyAlignment="1">
      <alignment vertical="center"/>
    </xf>
    <xf numFmtId="2" fontId="8" fillId="0" borderId="7" xfId="3" applyNumberFormat="1" applyFont="1" applyFill="1" applyBorder="1" applyAlignment="1">
      <alignment vertical="center"/>
    </xf>
    <xf numFmtId="0" fontId="7" fillId="0" borderId="6" xfId="0" applyFont="1" applyBorder="1" applyAlignment="1">
      <alignment vertical="top" wrapText="1"/>
    </xf>
    <xf numFmtId="0" fontId="7" fillId="2" borderId="6" xfId="5" applyFont="1" applyFill="1" applyBorder="1" applyAlignment="1">
      <alignment vertical="top" wrapText="1"/>
    </xf>
    <xf numFmtId="0" fontId="7" fillId="2" borderId="6" xfId="5" applyFont="1" applyFill="1" applyBorder="1" applyAlignment="1">
      <alignment vertical="center" wrapText="1"/>
    </xf>
    <xf numFmtId="41" fontId="7" fillId="2" borderId="6" xfId="5" applyNumberFormat="1" applyFont="1" applyFill="1" applyBorder="1" applyAlignment="1">
      <alignment vertical="center" wrapText="1"/>
    </xf>
    <xf numFmtId="41" fontId="7" fillId="0" borderId="9" xfId="0" applyNumberFormat="1" applyFont="1" applyBorder="1"/>
    <xf numFmtId="0" fontId="7" fillId="0" borderId="9" xfId="0" applyFont="1" applyBorder="1" applyAlignment="1">
      <alignment vertical="top" wrapText="1"/>
    </xf>
    <xf numFmtId="41" fontId="7" fillId="2" borderId="9" xfId="5" applyNumberFormat="1" applyFont="1" applyFill="1" applyBorder="1" applyAlignment="1">
      <alignment vertical="center"/>
    </xf>
    <xf numFmtId="0" fontId="5" fillId="0" borderId="9" xfId="0" applyFont="1" applyBorder="1"/>
    <xf numFmtId="0" fontId="5" fillId="0" borderId="22" xfId="0" applyFont="1" applyBorder="1"/>
    <xf numFmtId="41" fontId="4" fillId="0" borderId="14" xfId="3" applyNumberFormat="1" applyFont="1" applyBorder="1" applyAlignment="1">
      <alignment horizontal="center" vertical="center"/>
    </xf>
    <xf numFmtId="0" fontId="5" fillId="0" borderId="14" xfId="0" applyFont="1" applyBorder="1"/>
    <xf numFmtId="0" fontId="5" fillId="0" borderId="15" xfId="0" applyFont="1" applyBorder="1"/>
    <xf numFmtId="0" fontId="8" fillId="0" borderId="0" xfId="3" applyFont="1" applyFill="1" applyBorder="1" applyAlignment="1">
      <alignment horizontal="center" vertical="center"/>
    </xf>
    <xf numFmtId="0" fontId="7" fillId="0" borderId="0" xfId="3" applyFont="1" applyBorder="1" applyAlignment="1">
      <alignment horizontal="center" vertical="center"/>
    </xf>
    <xf numFmtId="3" fontId="8" fillId="0" borderId="0" xfId="3" applyNumberFormat="1" applyFont="1" applyFill="1" applyBorder="1" applyAlignment="1">
      <alignment horizontal="center" vertical="center"/>
    </xf>
    <xf numFmtId="0" fontId="4" fillId="0" borderId="0" xfId="3" applyFont="1" applyBorder="1" applyAlignment="1">
      <alignment horizontal="center" vertical="center"/>
    </xf>
    <xf numFmtId="41" fontId="4" fillId="0" borderId="0" xfId="3" applyNumberFormat="1" applyFont="1" applyBorder="1" applyAlignment="1">
      <alignment horizontal="center" vertical="center"/>
    </xf>
    <xf numFmtId="0" fontId="4" fillId="0" borderId="24" xfId="3" applyFont="1" applyFill="1" applyBorder="1" applyAlignment="1">
      <alignment vertical="center"/>
    </xf>
    <xf numFmtId="0" fontId="7" fillId="0" borderId="5" xfId="0" applyFont="1" applyBorder="1"/>
    <xf numFmtId="0" fontId="7" fillId="0" borderId="6" xfId="0" applyFont="1" applyBorder="1"/>
    <xf numFmtId="165" fontId="4" fillId="0" borderId="6" xfId="1" applyNumberFormat="1" applyFont="1" applyBorder="1" applyAlignment="1">
      <alignment horizontal="center"/>
    </xf>
    <xf numFmtId="0" fontId="4" fillId="0" borderId="6" xfId="0" applyFont="1" applyBorder="1"/>
    <xf numFmtId="0" fontId="7" fillId="0" borderId="7" xfId="0" applyFont="1" applyBorder="1"/>
    <xf numFmtId="0" fontId="7" fillId="0" borderId="6" xfId="0" applyFont="1" applyBorder="1" applyAlignment="1">
      <alignment wrapText="1"/>
    </xf>
    <xf numFmtId="0" fontId="7" fillId="2" borderId="6" xfId="5" applyFont="1" applyFill="1" applyBorder="1" applyAlignment="1">
      <alignment horizontal="left" vertical="center" wrapText="1"/>
    </xf>
    <xf numFmtId="2" fontId="7" fillId="0" borderId="7" xfId="0" applyNumberFormat="1" applyFont="1" applyBorder="1"/>
    <xf numFmtId="0" fontId="4" fillId="0" borderId="13" xfId="0" applyFont="1" applyBorder="1"/>
    <xf numFmtId="0" fontId="4" fillId="0" borderId="14" xfId="0" applyFont="1" applyBorder="1"/>
    <xf numFmtId="165" fontId="4" fillId="0" borderId="14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41" fontId="4" fillId="0" borderId="14" xfId="0" applyNumberFormat="1" applyFont="1" applyBorder="1" applyAlignment="1">
      <alignment horizontal="center"/>
    </xf>
    <xf numFmtId="0" fontId="9" fillId="0" borderId="13" xfId="0" applyFont="1" applyBorder="1"/>
    <xf numFmtId="0" fontId="9" fillId="0" borderId="14" xfId="0" applyFont="1" applyBorder="1"/>
    <xf numFmtId="2" fontId="4" fillId="0" borderId="15" xfId="0" applyNumberFormat="1" applyFont="1" applyBorder="1"/>
    <xf numFmtId="0" fontId="2" fillId="0" borderId="0" xfId="0" applyFont="1"/>
    <xf numFmtId="0" fontId="6" fillId="0" borderId="0" xfId="3" applyFont="1" applyFill="1" applyBorder="1" applyAlignment="1">
      <alignment vertical="center"/>
    </xf>
    <xf numFmtId="0" fontId="4" fillId="0" borderId="6" xfId="6" applyFont="1" applyFill="1" applyBorder="1" applyAlignment="1">
      <alignment vertical="top" wrapText="1"/>
    </xf>
    <xf numFmtId="3" fontId="7" fillId="0" borderId="6" xfId="0" applyNumberFormat="1" applyFont="1" applyBorder="1"/>
    <xf numFmtId="0" fontId="7" fillId="2" borderId="6" xfId="7" applyFont="1" applyFill="1" applyBorder="1" applyAlignment="1">
      <alignment vertical="center"/>
    </xf>
    <xf numFmtId="0" fontId="7" fillId="2" borderId="6" xfId="7" applyFont="1" applyFill="1" applyBorder="1" applyAlignment="1">
      <alignment vertical="center" wrapText="1"/>
    </xf>
    <xf numFmtId="0" fontId="4" fillId="2" borderId="14" xfId="7" applyFont="1" applyFill="1" applyBorder="1" applyAlignment="1">
      <alignment horizontal="center" vertical="center"/>
    </xf>
    <xf numFmtId="41" fontId="4" fillId="0" borderId="14" xfId="0" applyNumberFormat="1" applyFont="1" applyBorder="1"/>
    <xf numFmtId="0" fontId="9" fillId="0" borderId="0" xfId="0" applyFont="1"/>
    <xf numFmtId="0" fontId="7" fillId="2" borderId="25" xfId="7" applyFont="1" applyFill="1" applyBorder="1" applyAlignment="1">
      <alignment vertical="center"/>
    </xf>
    <xf numFmtId="0" fontId="4" fillId="0" borderId="6" xfId="0" applyFont="1" applyBorder="1" applyAlignment="1">
      <alignment wrapText="1"/>
    </xf>
    <xf numFmtId="0" fontId="4" fillId="0" borderId="6" xfId="0" applyFont="1" applyBorder="1" applyAlignment="1">
      <alignment vertical="top"/>
    </xf>
    <xf numFmtId="0" fontId="7" fillId="2" borderId="6" xfId="3" applyFont="1" applyFill="1" applyBorder="1" applyAlignment="1">
      <alignment horizontal="left" vertical="top" wrapText="1"/>
    </xf>
    <xf numFmtId="41" fontId="11" fillId="2" borderId="6" xfId="8" applyNumberFormat="1" applyFont="1" applyFill="1" applyBorder="1" applyAlignment="1">
      <alignment vertical="center"/>
    </xf>
    <xf numFmtId="2" fontId="7" fillId="0" borderId="6" xfId="0" applyNumberFormat="1" applyFont="1" applyBorder="1"/>
    <xf numFmtId="0" fontId="7" fillId="2" borderId="9" xfId="5" applyFont="1" applyFill="1" applyBorder="1" applyAlignment="1">
      <alignment vertical="top" wrapText="1"/>
    </xf>
    <xf numFmtId="0" fontId="8" fillId="2" borderId="6" xfId="5" applyFont="1" applyFill="1" applyBorder="1" applyAlignment="1">
      <alignment vertical="top" wrapText="1"/>
    </xf>
    <xf numFmtId="0" fontId="7" fillId="2" borderId="6" xfId="9" applyFont="1" applyFill="1" applyBorder="1" applyAlignment="1">
      <alignment horizontal="left" vertical="center" wrapText="1"/>
    </xf>
    <xf numFmtId="0" fontId="5" fillId="0" borderId="6" xfId="0" applyFont="1" applyBorder="1"/>
    <xf numFmtId="0" fontId="7" fillId="2" borderId="6" xfId="9" applyFont="1" applyFill="1" applyBorder="1" applyAlignment="1">
      <alignment vertical="top" wrapText="1"/>
    </xf>
    <xf numFmtId="0" fontId="7" fillId="0" borderId="9" xfId="0" applyFont="1" applyBorder="1"/>
    <xf numFmtId="2" fontId="7" fillId="0" borderId="9" xfId="0" applyNumberFormat="1" applyFont="1" applyBorder="1"/>
    <xf numFmtId="2" fontId="7" fillId="0" borderId="22" xfId="0" applyNumberFormat="1" applyFont="1" applyBorder="1"/>
    <xf numFmtId="165" fontId="4" fillId="0" borderId="23" xfId="0" applyNumberFormat="1" applyFont="1" applyBorder="1" applyAlignment="1">
      <alignment horizontal="center"/>
    </xf>
    <xf numFmtId="0" fontId="4" fillId="2" borderId="13" xfId="5" applyFont="1" applyFill="1" applyBorder="1" applyAlignment="1">
      <alignment horizontal="center" vertical="center"/>
    </xf>
    <xf numFmtId="41" fontId="9" fillId="0" borderId="14" xfId="0" applyNumberFormat="1" applyFont="1" applyBorder="1"/>
    <xf numFmtId="2" fontId="4" fillId="0" borderId="14" xfId="0" applyNumberFormat="1" applyFont="1" applyBorder="1"/>
    <xf numFmtId="0" fontId="4" fillId="0" borderId="0" xfId="0" applyFont="1"/>
    <xf numFmtId="0" fontId="6" fillId="0" borderId="26" xfId="3" applyFont="1" applyBorder="1" applyAlignment="1">
      <alignment horizontal="center" vertical="center" wrapText="1"/>
    </xf>
    <xf numFmtId="0" fontId="6" fillId="0" borderId="27" xfId="3" applyFont="1" applyBorder="1" applyAlignment="1">
      <alignment horizontal="center" vertical="center" wrapText="1"/>
    </xf>
    <xf numFmtId="41" fontId="6" fillId="0" borderId="27" xfId="3" applyNumberFormat="1" applyFont="1" applyBorder="1" applyAlignment="1">
      <alignment horizontal="center" vertical="center" wrapText="1"/>
    </xf>
    <xf numFmtId="165" fontId="5" fillId="0" borderId="0" xfId="0" applyNumberFormat="1" applyFont="1"/>
    <xf numFmtId="41" fontId="7" fillId="0" borderId="6" xfId="4" applyNumberFormat="1" applyFont="1" applyBorder="1" applyAlignment="1">
      <alignment vertical="center"/>
    </xf>
    <xf numFmtId="1" fontId="8" fillId="0" borderId="7" xfId="3" applyNumberFormat="1" applyFont="1" applyBorder="1" applyAlignment="1">
      <alignment horizontal="center" vertical="center"/>
    </xf>
    <xf numFmtId="0" fontId="4" fillId="2" borderId="14" xfId="5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7" fillId="0" borderId="28" xfId="0" applyFont="1" applyBorder="1"/>
    <xf numFmtId="0" fontId="7" fillId="0" borderId="9" xfId="0" applyFont="1" applyBorder="1" applyAlignment="1">
      <alignment horizontal="center"/>
    </xf>
    <xf numFmtId="0" fontId="7" fillId="0" borderId="13" xfId="0" applyFont="1" applyBorder="1"/>
    <xf numFmtId="0" fontId="7" fillId="0" borderId="14" xfId="0" applyFont="1" applyBorder="1"/>
    <xf numFmtId="0" fontId="7" fillId="0" borderId="14" xfId="0" applyFont="1" applyBorder="1" applyAlignment="1">
      <alignment horizontal="center"/>
    </xf>
    <xf numFmtId="41" fontId="7" fillId="0" borderId="14" xfId="0" applyNumberFormat="1" applyFont="1" applyBorder="1"/>
    <xf numFmtId="0" fontId="4" fillId="0" borderId="6" xfId="0" applyFont="1" applyBorder="1" applyAlignment="1">
      <alignment vertical="center"/>
    </xf>
    <xf numFmtId="0" fontId="7" fillId="0" borderId="29" xfId="0" applyFont="1" applyBorder="1"/>
    <xf numFmtId="0" fontId="7" fillId="0" borderId="30" xfId="0" applyFont="1" applyBorder="1"/>
    <xf numFmtId="41" fontId="7" fillId="0" borderId="30" xfId="0" applyNumberFormat="1" applyFont="1" applyBorder="1"/>
    <xf numFmtId="0" fontId="7" fillId="0" borderId="30" xfId="3" applyFont="1" applyBorder="1" applyAlignment="1">
      <alignment vertical="top" wrapText="1"/>
    </xf>
    <xf numFmtId="41" fontId="11" fillId="2" borderId="6" xfId="0" applyNumberFormat="1" applyFont="1" applyFill="1" applyBorder="1" applyAlignment="1">
      <alignment vertical="center"/>
    </xf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4" fillId="2" borderId="0" xfId="5" applyFont="1" applyFill="1" applyBorder="1" applyAlignment="1">
      <alignment horizontal="center" vertical="center"/>
    </xf>
    <xf numFmtId="41" fontId="7" fillId="0" borderId="0" xfId="0" applyNumberFormat="1" applyFont="1" applyBorder="1"/>
    <xf numFmtId="0" fontId="8" fillId="0" borderId="28" xfId="3" applyFont="1" applyBorder="1" applyAlignment="1">
      <alignment horizontal="center" vertical="center"/>
    </xf>
    <xf numFmtId="41" fontId="7" fillId="0" borderId="20" xfId="0" applyNumberFormat="1" applyFont="1" applyBorder="1"/>
    <xf numFmtId="3" fontId="7" fillId="0" borderId="20" xfId="0" applyNumberFormat="1" applyFont="1" applyBorder="1"/>
    <xf numFmtId="0" fontId="7" fillId="2" borderId="6" xfId="5" applyFont="1" applyFill="1" applyBorder="1"/>
    <xf numFmtId="41" fontId="7" fillId="0" borderId="21" xfId="0" applyNumberFormat="1" applyFont="1" applyBorder="1"/>
    <xf numFmtId="0" fontId="8" fillId="0" borderId="6" xfId="5" applyFont="1" applyBorder="1" applyAlignment="1">
      <alignment vertical="top"/>
    </xf>
    <xf numFmtId="41" fontId="6" fillId="0" borderId="14" xfId="0" applyNumberFormat="1" applyFont="1" applyBorder="1"/>
    <xf numFmtId="0" fontId="7" fillId="2" borderId="6" xfId="5" applyFont="1" applyFill="1" applyBorder="1" applyAlignment="1">
      <alignment wrapText="1"/>
    </xf>
    <xf numFmtId="166" fontId="8" fillId="0" borderId="6" xfId="0" applyNumberFormat="1" applyFont="1" applyBorder="1"/>
    <xf numFmtId="3" fontId="8" fillId="0" borderId="6" xfId="0" applyNumberFormat="1" applyFont="1" applyBorder="1"/>
    <xf numFmtId="1" fontId="8" fillId="0" borderId="6" xfId="3" applyNumberFormat="1" applyFont="1" applyBorder="1" applyAlignment="1">
      <alignment horizontal="center" vertical="center"/>
    </xf>
    <xf numFmtId="0" fontId="7" fillId="0" borderId="6" xfId="0" applyFont="1" applyBorder="1" applyAlignment="1">
      <alignment vertical="top"/>
    </xf>
    <xf numFmtId="165" fontId="4" fillId="0" borderId="6" xfId="1" applyNumberFormat="1" applyFont="1" applyBorder="1" applyAlignment="1">
      <alignment horizontal="center" vertical="top"/>
    </xf>
    <xf numFmtId="0" fontId="4" fillId="0" borderId="6" xfId="0" applyFont="1" applyBorder="1" applyAlignment="1">
      <alignment vertical="top" wrapText="1"/>
    </xf>
    <xf numFmtId="0" fontId="7" fillId="2" borderId="6" xfId="9" applyFont="1" applyFill="1" applyBorder="1" applyAlignment="1">
      <alignment horizontal="left" vertical="top" wrapText="1"/>
    </xf>
    <xf numFmtId="0" fontId="7" fillId="2" borderId="10" xfId="3" applyFont="1" applyFill="1" applyBorder="1" applyAlignment="1">
      <alignment vertical="center" wrapText="1"/>
    </xf>
    <xf numFmtId="0" fontId="7" fillId="2" borderId="9" xfId="3" applyFont="1" applyFill="1" applyBorder="1" applyAlignment="1">
      <alignment vertical="center" wrapText="1"/>
    </xf>
    <xf numFmtId="0" fontId="7" fillId="0" borderId="32" xfId="0" applyFont="1" applyBorder="1"/>
    <xf numFmtId="0" fontId="7" fillId="0" borderId="10" xfId="0" applyFont="1" applyBorder="1"/>
    <xf numFmtId="3" fontId="7" fillId="0" borderId="9" xfId="0" applyNumberFormat="1" applyFont="1" applyBorder="1"/>
    <xf numFmtId="41" fontId="7" fillId="0" borderId="10" xfId="0" applyNumberFormat="1" applyFont="1" applyBorder="1"/>
    <xf numFmtId="0" fontId="7" fillId="2" borderId="9" xfId="5" applyFont="1" applyFill="1" applyBorder="1" applyAlignment="1">
      <alignment wrapText="1"/>
    </xf>
    <xf numFmtId="41" fontId="12" fillId="2" borderId="10" xfId="10" applyNumberFormat="1" applyFont="1" applyFill="1" applyBorder="1" applyAlignment="1"/>
    <xf numFmtId="0" fontId="7" fillId="0" borderId="23" xfId="0" applyFont="1" applyBorder="1"/>
    <xf numFmtId="165" fontId="4" fillId="0" borderId="16" xfId="0" applyNumberFormat="1" applyFont="1" applyBorder="1" applyAlignment="1">
      <alignment horizontal="center"/>
    </xf>
    <xf numFmtId="0" fontId="4" fillId="2" borderId="13" xfId="5" applyFont="1" applyFill="1" applyBorder="1" applyAlignment="1">
      <alignment horizontal="center" vertical="top" wrapText="1"/>
    </xf>
    <xf numFmtId="41" fontId="12" fillId="2" borderId="14" xfId="10" applyNumberFormat="1" applyFont="1" applyFill="1" applyBorder="1" applyAlignment="1"/>
    <xf numFmtId="0" fontId="7" fillId="2" borderId="9" xfId="9" applyFont="1" applyFill="1" applyBorder="1" applyAlignment="1">
      <alignment horizontal="left" vertical="center" wrapText="1"/>
    </xf>
    <xf numFmtId="0" fontId="7" fillId="2" borderId="10" xfId="9" applyFont="1" applyFill="1" applyBorder="1" applyAlignment="1">
      <alignment horizontal="left" vertical="center" wrapText="1"/>
    </xf>
    <xf numFmtId="43" fontId="7" fillId="0" borderId="9" xfId="1" applyFont="1" applyBorder="1"/>
    <xf numFmtId="41" fontId="4" fillId="0" borderId="2" xfId="0" applyNumberFormat="1" applyFont="1" applyBorder="1"/>
    <xf numFmtId="0" fontId="4" fillId="2" borderId="14" xfId="5" applyFont="1" applyFill="1" applyBorder="1" applyAlignment="1">
      <alignment horizontal="center" vertical="top" wrapText="1"/>
    </xf>
    <xf numFmtId="2" fontId="4" fillId="2" borderId="15" xfId="5" applyNumberFormat="1" applyFont="1" applyFill="1" applyBorder="1" applyAlignment="1">
      <alignment horizontal="right" vertical="top" wrapText="1"/>
    </xf>
    <xf numFmtId="165" fontId="4" fillId="0" borderId="10" xfId="0" applyNumberFormat="1" applyFont="1" applyBorder="1" applyAlignment="1">
      <alignment horizontal="center"/>
    </xf>
    <xf numFmtId="0" fontId="4" fillId="2" borderId="10" xfId="5" applyFont="1" applyFill="1" applyBorder="1" applyAlignment="1">
      <alignment horizontal="center" vertical="top" wrapText="1"/>
    </xf>
    <xf numFmtId="41" fontId="4" fillId="0" borderId="6" xfId="0" applyNumberFormat="1" applyFont="1" applyBorder="1"/>
    <xf numFmtId="0" fontId="4" fillId="2" borderId="33" xfId="5" applyFont="1" applyFill="1" applyBorder="1" applyAlignment="1">
      <alignment horizontal="center" vertical="top" wrapText="1"/>
    </xf>
    <xf numFmtId="41" fontId="4" fillId="0" borderId="10" xfId="0" applyNumberFormat="1" applyFont="1" applyBorder="1"/>
    <xf numFmtId="2" fontId="4" fillId="2" borderId="25" xfId="5" applyNumberFormat="1" applyFont="1" applyFill="1" applyBorder="1" applyAlignment="1">
      <alignment horizontal="right" vertical="top" wrapText="1"/>
    </xf>
    <xf numFmtId="2" fontId="7" fillId="0" borderId="12" xfId="0" applyNumberFormat="1" applyFont="1" applyBorder="1"/>
    <xf numFmtId="3" fontId="4" fillId="0" borderId="6" xfId="0" applyNumberFormat="1" applyFont="1" applyBorder="1"/>
    <xf numFmtId="0" fontId="7" fillId="2" borderId="33" xfId="5" applyFont="1" applyFill="1" applyBorder="1" applyAlignment="1">
      <alignment vertical="top" wrapText="1"/>
    </xf>
    <xf numFmtId="2" fontId="7" fillId="0" borderId="10" xfId="0" applyNumberFormat="1" applyFont="1" applyBorder="1"/>
    <xf numFmtId="0" fontId="7" fillId="0" borderId="12" xfId="0" applyFont="1" applyBorder="1"/>
    <xf numFmtId="41" fontId="4" fillId="0" borderId="34" xfId="0" applyNumberFormat="1" applyFont="1" applyBorder="1"/>
    <xf numFmtId="0" fontId="4" fillId="0" borderId="0" xfId="0" applyFont="1" applyAlignment="1">
      <alignment vertical="center"/>
    </xf>
    <xf numFmtId="0" fontId="7" fillId="0" borderId="30" xfId="0" applyFont="1" applyBorder="1" applyAlignment="1">
      <alignment vertical="top"/>
    </xf>
    <xf numFmtId="3" fontId="6" fillId="0" borderId="9" xfId="3" applyNumberFormat="1" applyFont="1" applyBorder="1" applyAlignment="1">
      <alignment horizontal="center" vertical="center"/>
    </xf>
    <xf numFmtId="0" fontId="13" fillId="0" borderId="9" xfId="3" applyFont="1" applyBorder="1" applyAlignment="1">
      <alignment horizontal="left" vertical="center" wrapText="1"/>
    </xf>
    <xf numFmtId="41" fontId="7" fillId="0" borderId="9" xfId="4" applyNumberFormat="1" applyFont="1" applyBorder="1" applyAlignment="1">
      <alignment horizontal="center" vertical="center"/>
    </xf>
    <xf numFmtId="2" fontId="8" fillId="0" borderId="22" xfId="3" applyNumberFormat="1" applyFont="1" applyBorder="1" applyAlignment="1">
      <alignment horizontal="center" vertical="center"/>
    </xf>
    <xf numFmtId="0" fontId="8" fillId="0" borderId="9" xfId="3" applyFont="1" applyBorder="1" applyAlignment="1">
      <alignment horizontal="center" vertical="center"/>
    </xf>
    <xf numFmtId="0" fontId="7" fillId="2" borderId="6" xfId="5" applyFont="1" applyFill="1" applyBorder="1" applyAlignment="1">
      <alignment horizontal="left" vertical="top"/>
    </xf>
    <xf numFmtId="0" fontId="7" fillId="0" borderId="6" xfId="5" applyFont="1" applyBorder="1" applyAlignment="1">
      <alignment horizontal="left" vertical="top" wrapText="1"/>
    </xf>
    <xf numFmtId="0" fontId="7" fillId="0" borderId="9" xfId="5" applyFont="1" applyBorder="1" applyAlignment="1">
      <alignment horizontal="left" vertical="center"/>
    </xf>
    <xf numFmtId="2" fontId="6" fillId="0" borderId="15" xfId="3" applyNumberFormat="1" applyFont="1" applyBorder="1" applyAlignment="1">
      <alignment horizontal="center" vertical="center"/>
    </xf>
    <xf numFmtId="0" fontId="4" fillId="2" borderId="0" xfId="5" applyFont="1" applyFill="1" applyBorder="1" applyAlignment="1">
      <alignment horizontal="center" vertical="top" wrapText="1"/>
    </xf>
    <xf numFmtId="0" fontId="7" fillId="0" borderId="30" xfId="0" applyFont="1" applyBorder="1" applyAlignment="1">
      <alignment horizontal="center"/>
    </xf>
    <xf numFmtId="0" fontId="7" fillId="0" borderId="30" xfId="5" applyFont="1" applyBorder="1" applyAlignment="1">
      <alignment horizontal="left" vertical="top" wrapText="1"/>
    </xf>
    <xf numFmtId="0" fontId="4" fillId="2" borderId="14" xfId="5" applyFont="1" applyFill="1" applyBorder="1" applyAlignment="1">
      <alignment horizontal="center" wrapText="1"/>
    </xf>
    <xf numFmtId="0" fontId="4" fillId="2" borderId="0" xfId="5" applyFont="1" applyFill="1" applyBorder="1" applyAlignment="1">
      <alignment horizontal="center" wrapText="1"/>
    </xf>
    <xf numFmtId="41" fontId="4" fillId="0" borderId="6" xfId="0" applyNumberFormat="1" applyFont="1" applyBorder="1" applyAlignment="1">
      <alignment horizontal="center"/>
    </xf>
    <xf numFmtId="0" fontId="4" fillId="0" borderId="6" xfId="3" applyFont="1" applyBorder="1" applyAlignment="1">
      <alignment vertical="top" wrapText="1"/>
    </xf>
    <xf numFmtId="0" fontId="7" fillId="2" borderId="6" xfId="3" applyFont="1" applyFill="1" applyBorder="1" applyAlignment="1">
      <alignment vertical="center" wrapText="1"/>
    </xf>
    <xf numFmtId="41" fontId="4" fillId="0" borderId="30" xfId="0" applyNumberFormat="1" applyFont="1" applyBorder="1" applyAlignment="1">
      <alignment horizontal="center"/>
    </xf>
    <xf numFmtId="0" fontId="4" fillId="2" borderId="30" xfId="5" applyFont="1" applyFill="1" applyBorder="1" applyAlignment="1">
      <alignment horizontal="center" wrapText="1"/>
    </xf>
    <xf numFmtId="0" fontId="14" fillId="0" borderId="8" xfId="5" applyFont="1" applyBorder="1" applyAlignment="1">
      <alignment horizontal="left" vertical="center"/>
    </xf>
    <xf numFmtId="0" fontId="15" fillId="0" borderId="0" xfId="7" applyFont="1" applyBorder="1" applyAlignment="1">
      <alignment horizontal="left" vertical="center" wrapText="1"/>
    </xf>
    <xf numFmtId="41" fontId="16" fillId="0" borderId="0" xfId="5" applyNumberFormat="1" applyFont="1" applyFill="1" applyBorder="1" applyAlignment="1">
      <alignment horizontal="right" vertical="center"/>
    </xf>
    <xf numFmtId="0" fontId="15" fillId="0" borderId="0" xfId="5" applyFont="1" applyBorder="1" applyAlignment="1">
      <alignment horizontal="center" vertical="center"/>
    </xf>
    <xf numFmtId="41" fontId="16" fillId="0" borderId="0" xfId="11" applyNumberFormat="1" applyFont="1" applyBorder="1" applyAlignment="1">
      <alignment vertical="center"/>
    </xf>
    <xf numFmtId="0" fontId="5" fillId="0" borderId="0" xfId="0" applyFont="1" applyBorder="1"/>
    <xf numFmtId="165" fontId="7" fillId="0" borderId="30" xfId="1" applyNumberFormat="1" applyFont="1" applyBorder="1" applyAlignment="1">
      <alignment horizontal="center" vertical="top"/>
    </xf>
    <xf numFmtId="0" fontId="7" fillId="0" borderId="36" xfId="0" applyFont="1" applyBorder="1"/>
    <xf numFmtId="0" fontId="7" fillId="0" borderId="34" xfId="0" applyFont="1" applyBorder="1" applyAlignment="1">
      <alignment vertical="top"/>
    </xf>
    <xf numFmtId="41" fontId="7" fillId="0" borderId="34" xfId="0" applyNumberFormat="1" applyFont="1" applyBorder="1"/>
    <xf numFmtId="0" fontId="4" fillId="2" borderId="6" xfId="3" applyFont="1" applyFill="1" applyBorder="1" applyAlignment="1">
      <alignment vertical="top"/>
    </xf>
    <xf numFmtId="0" fontId="7" fillId="2" borderId="6" xfId="3" applyFont="1" applyFill="1" applyBorder="1" applyAlignment="1">
      <alignment horizontal="left" vertical="center" wrapText="1"/>
    </xf>
    <xf numFmtId="165" fontId="7" fillId="0" borderId="9" xfId="1" applyNumberFormat="1" applyFont="1" applyBorder="1" applyAlignment="1">
      <alignment horizontal="center"/>
    </xf>
    <xf numFmtId="165" fontId="7" fillId="0" borderId="14" xfId="0" applyNumberFormat="1" applyFont="1" applyBorder="1" applyAlignment="1">
      <alignment horizontal="center"/>
    </xf>
    <xf numFmtId="0" fontId="4" fillId="2" borderId="6" xfId="3" applyFont="1" applyFill="1" applyBorder="1" applyAlignment="1">
      <alignment vertical="top" wrapText="1"/>
    </xf>
    <xf numFmtId="41" fontId="7" fillId="0" borderId="6" xfId="2" applyNumberFormat="1" applyFont="1" applyBorder="1"/>
    <xf numFmtId="0" fontId="7" fillId="2" borderId="9" xfId="3" applyFont="1" applyFill="1" applyBorder="1" applyAlignment="1">
      <alignment horizontal="left" vertical="center" wrapText="1"/>
    </xf>
    <xf numFmtId="0" fontId="4" fillId="0" borderId="29" xfId="0" applyFont="1" applyBorder="1"/>
    <xf numFmtId="0" fontId="4" fillId="0" borderId="30" xfId="0" applyFont="1" applyBorder="1"/>
    <xf numFmtId="165" fontId="4" fillId="0" borderId="30" xfId="0" applyNumberFormat="1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41" fontId="4" fillId="0" borderId="30" xfId="0" applyNumberFormat="1" applyFont="1" applyBorder="1"/>
    <xf numFmtId="0" fontId="4" fillId="0" borderId="6" xfId="7" applyFont="1" applyBorder="1" applyAlignment="1">
      <alignment vertical="center"/>
    </xf>
    <xf numFmtId="41" fontId="8" fillId="0" borderId="6" xfId="0" applyNumberFormat="1" applyFont="1" applyBorder="1"/>
    <xf numFmtId="41" fontId="8" fillId="0" borderId="6" xfId="2" applyNumberFormat="1" applyFont="1" applyBorder="1"/>
    <xf numFmtId="0" fontId="7" fillId="0" borderId="6" xfId="0" applyFont="1" applyBorder="1" applyAlignment="1">
      <alignment horizontal="center"/>
    </xf>
    <xf numFmtId="0" fontId="4" fillId="0" borderId="6" xfId="7" applyFont="1" applyBorder="1" applyAlignment="1">
      <alignment vertical="center" wrapText="1"/>
    </xf>
    <xf numFmtId="0" fontId="7" fillId="2" borderId="6" xfId="3" applyFont="1" applyFill="1" applyBorder="1" applyAlignment="1">
      <alignment vertical="top" wrapText="1"/>
    </xf>
    <xf numFmtId="0" fontId="7" fillId="0" borderId="9" xfId="3" applyFont="1" applyBorder="1"/>
    <xf numFmtId="0" fontId="4" fillId="0" borderId="0" xfId="0" applyFont="1" applyAlignment="1">
      <alignment vertical="top"/>
    </xf>
    <xf numFmtId="0" fontId="7" fillId="0" borderId="6" xfId="0" applyFont="1" applyBorder="1" applyAlignment="1">
      <alignment vertical="center"/>
    </xf>
    <xf numFmtId="0" fontId="18" fillId="0" borderId="6" xfId="0" applyFont="1" applyBorder="1" applyAlignment="1">
      <alignment vertical="top" wrapText="1"/>
    </xf>
    <xf numFmtId="0" fontId="7" fillId="2" borderId="6" xfId="3" applyFont="1" applyFill="1" applyBorder="1" applyAlignment="1">
      <alignment vertical="top"/>
    </xf>
    <xf numFmtId="0" fontId="4" fillId="0" borderId="30" xfId="3" applyFont="1" applyBorder="1" applyAlignment="1">
      <alignment horizontal="center" vertical="center"/>
    </xf>
    <xf numFmtId="0" fontId="4" fillId="0" borderId="36" xfId="7" applyFont="1" applyBorder="1" applyAlignment="1">
      <alignment horizontal="center"/>
    </xf>
    <xf numFmtId="0" fontId="4" fillId="0" borderId="34" xfId="7" applyFont="1" applyBorder="1" applyAlignment="1">
      <alignment vertical="center"/>
    </xf>
    <xf numFmtId="41" fontId="4" fillId="0" borderId="34" xfId="11" applyFont="1" applyBorder="1" applyAlignment="1">
      <alignment vertical="center"/>
    </xf>
    <xf numFmtId="0" fontId="4" fillId="2" borderId="34" xfId="5" applyFont="1" applyFill="1" applyBorder="1" applyAlignment="1">
      <alignment horizontal="center" vertical="center"/>
    </xf>
    <xf numFmtId="41" fontId="6" fillId="0" borderId="34" xfId="11" applyNumberFormat="1" applyFont="1" applyBorder="1" applyAlignment="1">
      <alignment vertical="center"/>
    </xf>
    <xf numFmtId="41" fontId="5" fillId="0" borderId="0" xfId="0" applyNumberFormat="1" applyFont="1" applyBorder="1"/>
    <xf numFmtId="0" fontId="0" fillId="0" borderId="0" xfId="0" applyBorder="1"/>
    <xf numFmtId="0" fontId="15" fillId="0" borderId="0" xfId="7" applyFont="1" applyAlignment="1">
      <alignment horizontal="center"/>
    </xf>
    <xf numFmtId="0" fontId="15" fillId="0" borderId="0" xfId="7" applyFont="1" applyAlignment="1">
      <alignment vertical="center"/>
    </xf>
    <xf numFmtId="41" fontId="19" fillId="0" borderId="0" xfId="7" applyNumberFormat="1" applyFont="1"/>
    <xf numFmtId="0" fontId="19" fillId="0" borderId="0" xfId="7" applyFont="1"/>
    <xf numFmtId="41" fontId="16" fillId="0" borderId="0" xfId="7" applyNumberFormat="1" applyFont="1"/>
    <xf numFmtId="0" fontId="19" fillId="0" borderId="0" xfId="7" applyFont="1" applyAlignment="1">
      <alignment horizontal="center"/>
    </xf>
    <xf numFmtId="0" fontId="8" fillId="0" borderId="0" xfId="7" applyFont="1"/>
    <xf numFmtId="0" fontId="7" fillId="0" borderId="0" xfId="7" applyFont="1" applyAlignment="1">
      <alignment horizontal="center"/>
    </xf>
    <xf numFmtId="0" fontId="19" fillId="0" borderId="0" xfId="7" applyFont="1" applyAlignment="1">
      <alignment vertical="center"/>
    </xf>
    <xf numFmtId="0" fontId="16" fillId="0" borderId="0" xfId="7" applyFont="1"/>
    <xf numFmtId="0" fontId="20" fillId="0" borderId="0" xfId="3" applyFont="1" applyBorder="1" applyAlignment="1">
      <alignment vertical="center" wrapText="1"/>
    </xf>
    <xf numFmtId="0" fontId="20" fillId="0" borderId="0" xfId="3" applyFont="1" applyBorder="1" applyAlignment="1">
      <alignment horizontal="center" vertical="center" wrapText="1"/>
    </xf>
    <xf numFmtId="0" fontId="21" fillId="0" borderId="0" xfId="3" applyFont="1" applyBorder="1" applyAlignment="1">
      <alignment vertical="center" wrapText="1"/>
    </xf>
    <xf numFmtId="0" fontId="21" fillId="0" borderId="0" xfId="3" applyFont="1" applyBorder="1" applyAlignment="1">
      <alignment horizontal="center" vertical="center" wrapText="1"/>
    </xf>
    <xf numFmtId="0" fontId="22" fillId="0" borderId="0" xfId="3" applyFont="1" applyBorder="1" applyAlignment="1">
      <alignment vertical="center" wrapText="1"/>
    </xf>
    <xf numFmtId="0" fontId="22" fillId="0" borderId="0" xfId="3" applyFont="1" applyBorder="1" applyAlignment="1">
      <alignment vertical="center"/>
    </xf>
    <xf numFmtId="0" fontId="22" fillId="0" borderId="0" xfId="3" applyFont="1" applyBorder="1" applyAlignment="1">
      <alignment horizontal="center" vertical="center"/>
    </xf>
    <xf numFmtId="0" fontId="11" fillId="0" borderId="0" xfId="3" applyFont="1" applyBorder="1" applyAlignment="1">
      <alignment vertical="center"/>
    </xf>
    <xf numFmtId="0" fontId="11" fillId="0" borderId="0" xfId="3" applyFont="1" applyBorder="1" applyAlignment="1">
      <alignment horizontal="center" vertical="center"/>
    </xf>
    <xf numFmtId="0" fontId="23" fillId="0" borderId="0" xfId="0" applyFont="1"/>
    <xf numFmtId="0" fontId="24" fillId="2" borderId="0" xfId="8" quotePrefix="1" applyFont="1" applyFill="1" applyBorder="1" applyAlignment="1">
      <alignment vertical="top" wrapText="1"/>
    </xf>
    <xf numFmtId="41" fontId="23" fillId="0" borderId="0" xfId="0" applyNumberFormat="1" applyFont="1"/>
    <xf numFmtId="0" fontId="25" fillId="0" borderId="0" xfId="0" applyFont="1"/>
    <xf numFmtId="0" fontId="3" fillId="0" borderId="0" xfId="0" applyFont="1"/>
    <xf numFmtId="0" fontId="24" fillId="2" borderId="0" xfId="12" quotePrefix="1" applyFont="1" applyFill="1" applyBorder="1" applyAlignment="1">
      <alignment vertical="top" wrapText="1"/>
    </xf>
    <xf numFmtId="0" fontId="23" fillId="0" borderId="0" xfId="0" applyFont="1" applyAlignment="1">
      <alignment horizontal="center"/>
    </xf>
    <xf numFmtId="2" fontId="6" fillId="0" borderId="0" xfId="3" applyNumberFormat="1" applyFont="1" applyAlignment="1">
      <alignment horizontal="center" vertical="center"/>
    </xf>
    <xf numFmtId="2" fontId="6" fillId="0" borderId="0" xfId="4" applyNumberFormat="1" applyFont="1" applyAlignment="1">
      <alignment horizontal="center" vertical="center"/>
    </xf>
    <xf numFmtId="2" fontId="6" fillId="0" borderId="4" xfId="3" applyNumberFormat="1" applyFont="1" applyBorder="1" applyAlignment="1">
      <alignment horizontal="center" vertical="center" wrapText="1"/>
    </xf>
    <xf numFmtId="2" fontId="8" fillId="0" borderId="12" xfId="3" applyNumberFormat="1" applyFont="1" applyFill="1" applyBorder="1" applyAlignment="1">
      <alignment horizontal="center" vertical="center"/>
    </xf>
    <xf numFmtId="2" fontId="8" fillId="0" borderId="15" xfId="3" applyNumberFormat="1" applyFont="1" applyFill="1" applyBorder="1" applyAlignment="1">
      <alignment horizontal="center" vertical="center"/>
    </xf>
    <xf numFmtId="2" fontId="7" fillId="0" borderId="0" xfId="0" applyNumberFormat="1" applyFont="1" applyAlignment="1">
      <alignment horizontal="center"/>
    </xf>
    <xf numFmtId="2" fontId="7" fillId="0" borderId="0" xfId="3" applyNumberFormat="1" applyFont="1" applyAlignment="1">
      <alignment horizontal="center"/>
    </xf>
    <xf numFmtId="2" fontId="6" fillId="0" borderId="2" xfId="3" applyNumberFormat="1" applyFont="1" applyBorder="1" applyAlignment="1">
      <alignment horizontal="center" vertical="center" wrapText="1"/>
    </xf>
    <xf numFmtId="2" fontId="4" fillId="0" borderId="6" xfId="0" applyNumberFormat="1" applyFont="1" applyBorder="1" applyAlignment="1">
      <alignment horizontal="center" vertical="top" wrapText="1"/>
    </xf>
    <xf numFmtId="2" fontId="7" fillId="2" borderId="20" xfId="5" applyNumberFormat="1" applyFont="1" applyFill="1" applyBorder="1" applyAlignment="1">
      <alignment horizontal="center" vertical="top"/>
    </xf>
    <xf numFmtId="2" fontId="7" fillId="2" borderId="21" xfId="5" applyNumberFormat="1" applyFont="1" applyFill="1" applyBorder="1" applyAlignment="1">
      <alignment horizontal="center" vertical="top"/>
    </xf>
    <xf numFmtId="2" fontId="7" fillId="2" borderId="23" xfId="5" applyNumberFormat="1" applyFont="1" applyFill="1" applyBorder="1" applyAlignment="1">
      <alignment horizontal="center" vertical="top"/>
    </xf>
    <xf numFmtId="2" fontId="4" fillId="0" borderId="0" xfId="3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/>
    </xf>
    <xf numFmtId="2" fontId="7" fillId="2" borderId="20" xfId="5" applyNumberFormat="1" applyFont="1" applyFill="1" applyBorder="1" applyAlignment="1">
      <alignment horizontal="center" vertical="center"/>
    </xf>
    <xf numFmtId="2" fontId="7" fillId="2" borderId="20" xfId="5" applyNumberFormat="1" applyFont="1" applyFill="1" applyBorder="1" applyAlignment="1">
      <alignment horizontal="center" vertical="center" wrapText="1"/>
    </xf>
    <xf numFmtId="2" fontId="4" fillId="2" borderId="23" xfId="5" applyNumberFormat="1" applyFont="1" applyFill="1" applyBorder="1" applyAlignment="1">
      <alignment horizontal="center" vertical="center" wrapText="1"/>
    </xf>
    <xf numFmtId="2" fontId="7" fillId="0" borderId="7" xfId="0" applyNumberFormat="1" applyFont="1" applyBorder="1" applyAlignment="1">
      <alignment horizontal="center"/>
    </xf>
    <xf numFmtId="2" fontId="4" fillId="0" borderId="15" xfId="0" applyNumberFormat="1" applyFont="1" applyBorder="1" applyAlignment="1">
      <alignment horizontal="center"/>
    </xf>
    <xf numFmtId="2" fontId="4" fillId="0" borderId="20" xfId="0" applyNumberFormat="1" applyFont="1" applyBorder="1" applyAlignment="1">
      <alignment horizontal="center" vertical="top"/>
    </xf>
    <xf numFmtId="2" fontId="7" fillId="2" borderId="6" xfId="5" applyNumberFormat="1" applyFont="1" applyFill="1" applyBorder="1" applyAlignment="1">
      <alignment horizontal="center" vertical="center" wrapText="1"/>
    </xf>
    <xf numFmtId="2" fontId="7" fillId="2" borderId="9" xfId="5" applyNumberFormat="1" applyFont="1" applyFill="1" applyBorder="1" applyAlignment="1">
      <alignment horizontal="center" vertical="center" wrapText="1"/>
    </xf>
    <xf numFmtId="2" fontId="7" fillId="0" borderId="22" xfId="0" applyNumberFormat="1" applyFont="1" applyBorder="1" applyAlignment="1">
      <alignment horizontal="center"/>
    </xf>
    <xf numFmtId="2" fontId="7" fillId="0" borderId="15" xfId="0" applyNumberFormat="1" applyFont="1" applyBorder="1" applyAlignment="1">
      <alignment horizontal="center"/>
    </xf>
    <xf numFmtId="2" fontId="7" fillId="0" borderId="31" xfId="0" applyNumberFormat="1" applyFont="1" applyBorder="1" applyAlignment="1">
      <alignment horizontal="center"/>
    </xf>
    <xf numFmtId="2" fontId="7" fillId="2" borderId="6" xfId="5" applyNumberFormat="1" applyFont="1" applyFill="1" applyBorder="1" applyAlignment="1">
      <alignment horizontal="center" vertical="top" wrapText="1"/>
    </xf>
    <xf numFmtId="2" fontId="7" fillId="2" borderId="9" xfId="5" applyNumberFormat="1" applyFont="1" applyFill="1" applyBorder="1" applyAlignment="1">
      <alignment horizontal="center" vertical="top" wrapText="1"/>
    </xf>
    <xf numFmtId="2" fontId="7" fillId="2" borderId="25" xfId="5" applyNumberFormat="1" applyFont="1" applyFill="1" applyBorder="1" applyAlignment="1">
      <alignment horizontal="center" vertical="top" wrapText="1"/>
    </xf>
    <xf numFmtId="2" fontId="4" fillId="2" borderId="23" xfId="5" applyNumberFormat="1" applyFont="1" applyFill="1" applyBorder="1" applyAlignment="1">
      <alignment horizontal="center" vertical="top" wrapText="1"/>
    </xf>
    <xf numFmtId="2" fontId="4" fillId="2" borderId="4" xfId="5" applyNumberFormat="1" applyFont="1" applyFill="1" applyBorder="1" applyAlignment="1">
      <alignment horizontal="center" vertical="top" wrapText="1"/>
    </xf>
    <xf numFmtId="2" fontId="4" fillId="2" borderId="6" xfId="5" applyNumberFormat="1" applyFont="1" applyFill="1" applyBorder="1" applyAlignment="1">
      <alignment horizontal="center" vertical="top" wrapText="1"/>
    </xf>
    <xf numFmtId="2" fontId="4" fillId="2" borderId="35" xfId="5" applyNumberFormat="1" applyFont="1" applyFill="1" applyBorder="1" applyAlignment="1">
      <alignment horizontal="center" vertical="top" wrapText="1"/>
    </xf>
    <xf numFmtId="2" fontId="4" fillId="2" borderId="15" xfId="5" applyNumberFormat="1" applyFont="1" applyFill="1" applyBorder="1" applyAlignment="1">
      <alignment horizontal="center" vertical="top" wrapText="1"/>
    </xf>
    <xf numFmtId="2" fontId="7" fillId="0" borderId="0" xfId="0" applyNumberFormat="1" applyFont="1" applyBorder="1" applyAlignment="1">
      <alignment horizontal="center"/>
    </xf>
    <xf numFmtId="2" fontId="16" fillId="0" borderId="0" xfId="5" applyNumberFormat="1" applyFont="1" applyFill="1" applyBorder="1" applyAlignment="1">
      <alignment horizontal="center" vertical="center"/>
    </xf>
    <xf numFmtId="2" fontId="7" fillId="0" borderId="35" xfId="0" applyNumberFormat="1" applyFont="1" applyBorder="1" applyAlignment="1">
      <alignment horizontal="center"/>
    </xf>
    <xf numFmtId="2" fontId="4" fillId="0" borderId="35" xfId="0" applyNumberFormat="1" applyFont="1" applyBorder="1" applyAlignment="1">
      <alignment horizontal="center"/>
    </xf>
    <xf numFmtId="2" fontId="4" fillId="0" borderId="31" xfId="0" applyNumberFormat="1" applyFont="1" applyBorder="1" applyAlignment="1">
      <alignment horizontal="center"/>
    </xf>
    <xf numFmtId="0" fontId="4" fillId="0" borderId="7" xfId="0" applyFont="1" applyBorder="1" applyAlignment="1">
      <alignment horizontal="center" vertical="top"/>
    </xf>
    <xf numFmtId="2" fontId="23" fillId="0" borderId="0" xfId="0" applyNumberFormat="1" applyFont="1" applyAlignment="1">
      <alignment horizontal="center"/>
    </xf>
    <xf numFmtId="0" fontId="4" fillId="0" borderId="24" xfId="0" applyFont="1" applyBorder="1" applyAlignment="1">
      <alignment horizontal="left" vertical="top" wrapText="1"/>
    </xf>
    <xf numFmtId="0" fontId="22" fillId="0" borderId="0" xfId="3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3" applyFont="1" applyFill="1" applyBorder="1" applyAlignment="1">
      <alignment horizontal="left" vertical="center"/>
    </xf>
    <xf numFmtId="0" fontId="14" fillId="0" borderId="0" xfId="5" applyFont="1" applyBorder="1" applyAlignment="1">
      <alignment horizontal="left"/>
    </xf>
    <xf numFmtId="0" fontId="4" fillId="0" borderId="0" xfId="3" applyFont="1" applyAlignment="1">
      <alignment horizontal="center"/>
    </xf>
    <xf numFmtId="0" fontId="6" fillId="0" borderId="0" xfId="3" applyFont="1" applyAlignment="1">
      <alignment horizontal="center" vertical="center"/>
    </xf>
    <xf numFmtId="0" fontId="6" fillId="0" borderId="0" xfId="0" applyFont="1" applyAlignment="1">
      <alignment horizontal="left" vertical="center"/>
    </xf>
  </cellXfs>
  <cellStyles count="13">
    <cellStyle name="Comma" xfId="1" builtinId="3"/>
    <cellStyle name="Comma [0]" xfId="2" builtinId="6"/>
    <cellStyle name="Comma [0] 2" xfId="4"/>
    <cellStyle name="Comma [0] 3" xfId="11"/>
    <cellStyle name="Normal" xfId="0" builtinId="0"/>
    <cellStyle name="Normal 13" xfId="8"/>
    <cellStyle name="Normal 14 2" xfId="10"/>
    <cellStyle name="Normal 2" xfId="3"/>
    <cellStyle name="Normal 2 2" xfId="6"/>
    <cellStyle name="Normal 2 3" xfId="5"/>
    <cellStyle name="Normal 3" xfId="7"/>
    <cellStyle name="Normal 6" xfId="12"/>
    <cellStyle name="Normal 7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0"/>
  <sheetViews>
    <sheetView tabSelected="1" workbookViewId="0">
      <selection sqref="A1:J236"/>
    </sheetView>
  </sheetViews>
  <sheetFormatPr defaultRowHeight="15" x14ac:dyDescent="0.25"/>
  <cols>
    <col min="1" max="1" width="5.7109375" style="38" customWidth="1"/>
    <col min="2" max="2" width="18.7109375" style="38" customWidth="1"/>
    <col min="3" max="3" width="18.7109375" style="39" customWidth="1"/>
    <col min="4" max="4" width="32.85546875" style="38" customWidth="1"/>
    <col min="5" max="5" width="14.85546875" style="40" customWidth="1"/>
    <col min="6" max="6" width="14.140625" style="292" customWidth="1"/>
    <col min="7" max="7" width="32.7109375" style="1" customWidth="1"/>
    <col min="8" max="8" width="14.7109375" style="1" customWidth="1"/>
    <col min="9" max="9" width="11.5703125" style="1" customWidth="1"/>
    <col min="10" max="10" width="10.42578125" style="1" customWidth="1"/>
  </cols>
  <sheetData>
    <row r="1" spans="1:6" x14ac:dyDescent="0.25">
      <c r="A1" s="332" t="s">
        <v>0</v>
      </c>
      <c r="B1" s="332"/>
      <c r="C1" s="332"/>
      <c r="D1" s="332"/>
      <c r="E1" s="332"/>
      <c r="F1" s="332"/>
    </row>
    <row r="2" spans="1:6" x14ac:dyDescent="0.25">
      <c r="A2" s="333" t="s">
        <v>1</v>
      </c>
      <c r="B2" s="333"/>
      <c r="C2" s="333"/>
      <c r="D2" s="333"/>
      <c r="E2" s="333"/>
      <c r="F2" s="333"/>
    </row>
    <row r="3" spans="1:6" x14ac:dyDescent="0.25">
      <c r="A3" s="333" t="s">
        <v>2</v>
      </c>
      <c r="B3" s="333"/>
      <c r="C3" s="333"/>
      <c r="D3" s="333"/>
      <c r="E3" s="333"/>
      <c r="F3" s="333"/>
    </row>
    <row r="4" spans="1:6" x14ac:dyDescent="0.25">
      <c r="A4" s="2"/>
      <c r="B4" s="2"/>
      <c r="C4" s="2"/>
      <c r="D4" s="2"/>
      <c r="E4" s="3"/>
      <c r="F4" s="287"/>
    </row>
    <row r="5" spans="1:6" x14ac:dyDescent="0.25">
      <c r="A5" s="2"/>
      <c r="B5" s="2"/>
      <c r="C5" s="2"/>
      <c r="D5" s="2"/>
      <c r="E5" s="3"/>
      <c r="F5" s="287"/>
    </row>
    <row r="6" spans="1:6" x14ac:dyDescent="0.25">
      <c r="A6" s="334" t="s">
        <v>3</v>
      </c>
      <c r="B6" s="334"/>
      <c r="C6" s="334"/>
      <c r="D6" s="4" t="s">
        <v>4</v>
      </c>
      <c r="E6" s="5"/>
      <c r="F6" s="288"/>
    </row>
    <row r="7" spans="1:6" x14ac:dyDescent="0.25">
      <c r="A7" s="329" t="s">
        <v>5</v>
      </c>
      <c r="B7" s="329"/>
      <c r="C7" s="329"/>
      <c r="D7" s="4" t="s">
        <v>6</v>
      </c>
      <c r="E7" s="5"/>
      <c r="F7" s="288"/>
    </row>
    <row r="8" spans="1:6" ht="22.5" customHeight="1" x14ac:dyDescent="0.25">
      <c r="A8" s="329" t="s">
        <v>7</v>
      </c>
      <c r="B8" s="329"/>
      <c r="C8" s="329"/>
      <c r="D8" s="4" t="s">
        <v>8</v>
      </c>
      <c r="E8" s="5"/>
      <c r="F8" s="288"/>
    </row>
    <row r="9" spans="1:6" ht="22.5" customHeight="1" x14ac:dyDescent="0.25">
      <c r="A9" s="329" t="s">
        <v>9</v>
      </c>
      <c r="B9" s="329"/>
      <c r="C9" s="329"/>
      <c r="D9" s="6">
        <v>489000000</v>
      </c>
      <c r="E9" s="5"/>
      <c r="F9" s="288"/>
    </row>
    <row r="10" spans="1:6" x14ac:dyDescent="0.25">
      <c r="A10" s="329" t="s">
        <v>10</v>
      </c>
      <c r="B10" s="329"/>
      <c r="C10" s="329"/>
      <c r="D10" s="4" t="s">
        <v>11</v>
      </c>
      <c r="E10" s="5"/>
      <c r="F10" s="287"/>
    </row>
    <row r="11" spans="1:6" x14ac:dyDescent="0.25">
      <c r="A11" s="7"/>
      <c r="B11" s="7"/>
      <c r="C11" s="8"/>
      <c r="D11" s="4"/>
      <c r="E11" s="5"/>
      <c r="F11" s="287"/>
    </row>
    <row r="12" spans="1:6" ht="15.75" thickBot="1" x14ac:dyDescent="0.3">
      <c r="A12" s="9" t="s">
        <v>12</v>
      </c>
      <c r="B12" s="10"/>
      <c r="C12" s="2"/>
      <c r="D12" s="2"/>
      <c r="E12" s="5"/>
      <c r="F12" s="287"/>
    </row>
    <row r="13" spans="1:6" ht="38.25" x14ac:dyDescent="0.25">
      <c r="A13" s="11" t="s">
        <v>13</v>
      </c>
      <c r="B13" s="12" t="s">
        <v>14</v>
      </c>
      <c r="C13" s="12" t="s">
        <v>15</v>
      </c>
      <c r="D13" s="12" t="s">
        <v>16</v>
      </c>
      <c r="E13" s="13" t="s">
        <v>17</v>
      </c>
      <c r="F13" s="289" t="s">
        <v>18</v>
      </c>
    </row>
    <row r="14" spans="1:6" x14ac:dyDescent="0.25">
      <c r="A14" s="14">
        <v>1</v>
      </c>
      <c r="B14" s="15">
        <v>2</v>
      </c>
      <c r="C14" s="15">
        <v>3</v>
      </c>
      <c r="D14" s="15">
        <v>4</v>
      </c>
      <c r="E14" s="16">
        <v>5</v>
      </c>
      <c r="F14" s="135">
        <v>6</v>
      </c>
    </row>
    <row r="15" spans="1:6" x14ac:dyDescent="0.25">
      <c r="A15" s="17">
        <v>1</v>
      </c>
      <c r="B15" s="18" t="s">
        <v>19</v>
      </c>
      <c r="C15" s="19">
        <f>C17+C18+C16</f>
        <v>20500000</v>
      </c>
      <c r="D15" s="20"/>
      <c r="E15" s="21"/>
      <c r="F15" s="290"/>
    </row>
    <row r="16" spans="1:6" x14ac:dyDescent="0.25">
      <c r="A16" s="17"/>
      <c r="B16" s="22"/>
      <c r="C16" s="23">
        <v>4500000</v>
      </c>
      <c r="D16" s="24" t="s">
        <v>20</v>
      </c>
      <c r="E16" s="21"/>
      <c r="F16" s="290">
        <f>E16/C16*100</f>
        <v>0</v>
      </c>
    </row>
    <row r="17" spans="1:10" x14ac:dyDescent="0.25">
      <c r="A17" s="17"/>
      <c r="B17" s="22"/>
      <c r="C17" s="25">
        <v>7500000</v>
      </c>
      <c r="D17" s="26" t="s">
        <v>21</v>
      </c>
      <c r="E17" s="21">
        <v>225000</v>
      </c>
      <c r="F17" s="290">
        <f>E17/C17*100</f>
        <v>3</v>
      </c>
    </row>
    <row r="18" spans="1:10" ht="15.75" thickBot="1" x14ac:dyDescent="0.3">
      <c r="A18" s="17"/>
      <c r="B18" s="22"/>
      <c r="C18" s="27">
        <v>8500000</v>
      </c>
      <c r="D18" s="28" t="s">
        <v>22</v>
      </c>
      <c r="E18" s="21"/>
      <c r="F18" s="290">
        <f>E18/C18*100</f>
        <v>0</v>
      </c>
    </row>
    <row r="19" spans="1:10" ht="15.75" thickBot="1" x14ac:dyDescent="0.3">
      <c r="A19" s="29"/>
      <c r="B19" s="30"/>
      <c r="C19" s="31">
        <f>C15</f>
        <v>20500000</v>
      </c>
      <c r="D19" s="32" t="s">
        <v>23</v>
      </c>
      <c r="E19" s="33">
        <f>SUM(E16:E18)</f>
        <v>225000</v>
      </c>
      <c r="F19" s="291">
        <f>E19/C19*100</f>
        <v>1.097560975609756</v>
      </c>
    </row>
    <row r="20" spans="1:10" ht="15.75" thickBot="1" x14ac:dyDescent="0.3">
      <c r="A20" s="34"/>
      <c r="B20" s="35" t="s">
        <v>24</v>
      </c>
      <c r="C20" s="36">
        <f>C19</f>
        <v>20500000</v>
      </c>
      <c r="D20" s="35" t="s">
        <v>23</v>
      </c>
      <c r="E20" s="37">
        <f>E19</f>
        <v>225000</v>
      </c>
      <c r="F20" s="291">
        <f>E20/C20*100</f>
        <v>1.097560975609756</v>
      </c>
    </row>
    <row r="22" spans="1:10" x14ac:dyDescent="0.25">
      <c r="A22" s="9" t="s">
        <v>25</v>
      </c>
    </row>
    <row r="23" spans="1:10" ht="15.75" thickBot="1" x14ac:dyDescent="0.3">
      <c r="A23" s="41" t="s">
        <v>26</v>
      </c>
      <c r="B23" s="42" t="s">
        <v>27</v>
      </c>
      <c r="C23" s="43"/>
      <c r="D23" s="44"/>
      <c r="E23" s="45"/>
      <c r="F23" s="293"/>
    </row>
    <row r="24" spans="1:10" ht="51" customHeight="1" x14ac:dyDescent="0.25">
      <c r="A24" s="11" t="s">
        <v>13</v>
      </c>
      <c r="B24" s="12" t="s">
        <v>28</v>
      </c>
      <c r="C24" s="12" t="s">
        <v>15</v>
      </c>
      <c r="D24" s="46" t="s">
        <v>16</v>
      </c>
      <c r="E24" s="13" t="s">
        <v>17</v>
      </c>
      <c r="F24" s="294" t="s">
        <v>18</v>
      </c>
      <c r="G24" s="46" t="s">
        <v>16</v>
      </c>
      <c r="H24" s="47" t="s">
        <v>17</v>
      </c>
      <c r="I24" s="47" t="s">
        <v>29</v>
      </c>
      <c r="J24" s="48" t="s">
        <v>30</v>
      </c>
    </row>
    <row r="25" spans="1:10" x14ac:dyDescent="0.25">
      <c r="A25" s="14">
        <v>1</v>
      </c>
      <c r="B25" s="15">
        <v>2</v>
      </c>
      <c r="C25" s="15">
        <v>3</v>
      </c>
      <c r="D25" s="15">
        <v>4</v>
      </c>
      <c r="E25" s="49">
        <v>5</v>
      </c>
      <c r="F25" s="164">
        <v>6</v>
      </c>
      <c r="G25" s="15">
        <v>6</v>
      </c>
      <c r="H25" s="15">
        <v>7</v>
      </c>
      <c r="I25" s="50">
        <v>8</v>
      </c>
      <c r="J25" s="51">
        <v>9</v>
      </c>
    </row>
    <row r="26" spans="1:10" s="60" customFormat="1" ht="25.5" x14ac:dyDescent="0.25">
      <c r="A26" s="52">
        <v>1</v>
      </c>
      <c r="B26" s="53" t="s">
        <v>19</v>
      </c>
      <c r="C26" s="54">
        <f>SUM(C27:C30)</f>
        <v>36325000</v>
      </c>
      <c r="D26" s="55" t="s">
        <v>31</v>
      </c>
      <c r="E26" s="56"/>
      <c r="F26" s="295"/>
      <c r="G26" s="57" t="s">
        <v>32</v>
      </c>
      <c r="H26" s="53"/>
      <c r="I26" s="58"/>
      <c r="J26" s="59"/>
    </row>
    <row r="27" spans="1:10" ht="25.5" x14ac:dyDescent="0.25">
      <c r="A27" s="17"/>
      <c r="B27" s="22"/>
      <c r="C27" s="61">
        <v>2700000</v>
      </c>
      <c r="D27" s="62" t="s">
        <v>33</v>
      </c>
      <c r="E27" s="63"/>
      <c r="F27" s="296">
        <f>E27/C27*100</f>
        <v>0</v>
      </c>
      <c r="G27" s="64" t="s">
        <v>34</v>
      </c>
      <c r="H27" s="65"/>
      <c r="I27" s="66"/>
      <c r="J27" s="67"/>
    </row>
    <row r="28" spans="1:10" x14ac:dyDescent="0.25">
      <c r="A28" s="17"/>
      <c r="B28" s="22"/>
      <c r="C28" s="61">
        <v>450000</v>
      </c>
      <c r="D28" s="68" t="s">
        <v>35</v>
      </c>
      <c r="E28" s="63"/>
      <c r="F28" s="296">
        <f>E28/C28*100</f>
        <v>0</v>
      </c>
      <c r="G28" s="69" t="s">
        <v>36</v>
      </c>
      <c r="H28" s="70"/>
      <c r="I28" s="66"/>
      <c r="J28" s="67"/>
    </row>
    <row r="29" spans="1:10" x14ac:dyDescent="0.25">
      <c r="A29" s="17"/>
      <c r="B29" s="22"/>
      <c r="C29" s="61">
        <v>6975000</v>
      </c>
      <c r="D29" s="62" t="s">
        <v>37</v>
      </c>
      <c r="E29" s="71"/>
      <c r="F29" s="296">
        <f>E29/C29*100</f>
        <v>0</v>
      </c>
      <c r="G29" s="69" t="s">
        <v>38</v>
      </c>
      <c r="H29" s="70"/>
      <c r="I29" s="66"/>
      <c r="J29" s="67"/>
    </row>
    <row r="30" spans="1:10" ht="15.75" thickBot="1" x14ac:dyDescent="0.3">
      <c r="A30" s="17"/>
      <c r="B30" s="22"/>
      <c r="C30" s="72">
        <v>26200000</v>
      </c>
      <c r="D30" s="73" t="s">
        <v>39</v>
      </c>
      <c r="E30" s="74"/>
      <c r="F30" s="297">
        <f>E30/C30*100</f>
        <v>0</v>
      </c>
      <c r="G30" s="75"/>
      <c r="H30" s="75"/>
      <c r="I30" s="75"/>
      <c r="J30" s="76"/>
    </row>
    <row r="31" spans="1:10" ht="15.75" thickBot="1" x14ac:dyDescent="0.3">
      <c r="A31" s="29"/>
      <c r="B31" s="30"/>
      <c r="C31" s="31">
        <f>C26</f>
        <v>36325000</v>
      </c>
      <c r="D31" s="32" t="s">
        <v>23</v>
      </c>
      <c r="E31" s="77">
        <f>SUM(E27:E30)</f>
        <v>0</v>
      </c>
      <c r="F31" s="298">
        <f>E31/C31*100</f>
        <v>0</v>
      </c>
      <c r="G31" s="78"/>
      <c r="H31" s="78"/>
      <c r="I31" s="78"/>
      <c r="J31" s="79"/>
    </row>
    <row r="32" spans="1:10" x14ac:dyDescent="0.25">
      <c r="A32" s="80"/>
      <c r="B32" s="81"/>
      <c r="C32" s="82"/>
      <c r="D32" s="83"/>
      <c r="E32" s="84"/>
      <c r="F32" s="299"/>
    </row>
    <row r="33" spans="1:10" ht="15.75" thickBot="1" x14ac:dyDescent="0.3">
      <c r="A33" s="41" t="s">
        <v>40</v>
      </c>
      <c r="B33" s="85" t="s">
        <v>41</v>
      </c>
      <c r="C33" s="85"/>
    </row>
    <row r="34" spans="1:10" ht="51" x14ac:dyDescent="0.25">
      <c r="A34" s="11" t="s">
        <v>13</v>
      </c>
      <c r="B34" s="12" t="s">
        <v>28</v>
      </c>
      <c r="C34" s="12" t="s">
        <v>15</v>
      </c>
      <c r="D34" s="46" t="s">
        <v>16</v>
      </c>
      <c r="E34" s="13" t="s">
        <v>17</v>
      </c>
      <c r="F34" s="294" t="s">
        <v>18</v>
      </c>
      <c r="G34" s="46" t="s">
        <v>16</v>
      </c>
      <c r="H34" s="47" t="s">
        <v>17</v>
      </c>
      <c r="I34" s="47" t="s">
        <v>17</v>
      </c>
      <c r="J34" s="48" t="s">
        <v>18</v>
      </c>
    </row>
    <row r="35" spans="1:10" x14ac:dyDescent="0.25">
      <c r="A35" s="14">
        <v>1</v>
      </c>
      <c r="B35" s="15">
        <v>2</v>
      </c>
      <c r="C35" s="15">
        <v>3</v>
      </c>
      <c r="D35" s="15">
        <v>4</v>
      </c>
      <c r="E35" s="49">
        <v>5</v>
      </c>
      <c r="F35" s="164">
        <v>6</v>
      </c>
      <c r="G35" s="15">
        <v>6</v>
      </c>
      <c r="H35" s="15">
        <v>7</v>
      </c>
      <c r="I35" s="50">
        <v>8</v>
      </c>
      <c r="J35" s="51">
        <v>9</v>
      </c>
    </row>
    <row r="36" spans="1:10" x14ac:dyDescent="0.25">
      <c r="A36" s="86"/>
      <c r="B36" s="87" t="s">
        <v>19</v>
      </c>
      <c r="C36" s="88">
        <f>SUM(C37:C38)</f>
        <v>450000</v>
      </c>
      <c r="D36" s="89" t="s">
        <v>42</v>
      </c>
      <c r="E36" s="61"/>
      <c r="F36" s="300"/>
      <c r="G36" s="89" t="s">
        <v>43</v>
      </c>
      <c r="H36" s="87"/>
      <c r="I36" s="87"/>
      <c r="J36" s="90"/>
    </row>
    <row r="37" spans="1:10" x14ac:dyDescent="0.25">
      <c r="A37" s="86"/>
      <c r="B37" s="87"/>
      <c r="C37" s="61">
        <v>450000</v>
      </c>
      <c r="D37" s="91" t="s">
        <v>44</v>
      </c>
      <c r="E37" s="61"/>
      <c r="F37" s="301">
        <f t="shared" ref="F37:F39" si="0">E37/C37*100</f>
        <v>0</v>
      </c>
      <c r="G37" s="92"/>
      <c r="H37" s="56"/>
      <c r="I37" s="87"/>
      <c r="J37" s="90"/>
    </row>
    <row r="38" spans="1:10" ht="15.75" thickBot="1" x14ac:dyDescent="0.3">
      <c r="A38" s="86"/>
      <c r="B38" s="87"/>
      <c r="C38" s="61"/>
      <c r="D38" s="68" t="s">
        <v>45</v>
      </c>
      <c r="E38" s="61"/>
      <c r="F38" s="302"/>
      <c r="G38" s="68" t="s">
        <v>46</v>
      </c>
      <c r="H38" s="61"/>
      <c r="I38" s="87"/>
      <c r="J38" s="93"/>
    </row>
    <row r="39" spans="1:10" s="102" customFormat="1" ht="15.75" thickBot="1" x14ac:dyDescent="0.3">
      <c r="A39" s="94"/>
      <c r="B39" s="95"/>
      <c r="C39" s="96">
        <f>C36</f>
        <v>450000</v>
      </c>
      <c r="D39" s="97" t="s">
        <v>23</v>
      </c>
      <c r="E39" s="98">
        <f>SUM(E37:E38)</f>
        <v>0</v>
      </c>
      <c r="F39" s="303">
        <f t="shared" si="0"/>
        <v>0</v>
      </c>
      <c r="G39" s="99"/>
      <c r="H39" s="100">
        <f>SUM(H37:H38)</f>
        <v>0</v>
      </c>
      <c r="I39" s="100"/>
      <c r="J39" s="101">
        <f>H39/C39*100</f>
        <v>0</v>
      </c>
    </row>
    <row r="41" spans="1:10" ht="15.75" thickBot="1" x14ac:dyDescent="0.3">
      <c r="A41" s="103" t="s">
        <v>47</v>
      </c>
      <c r="B41" s="103" t="s">
        <v>48</v>
      </c>
      <c r="C41" s="41"/>
      <c r="D41" s="103"/>
    </row>
    <row r="42" spans="1:10" ht="38.25" x14ac:dyDescent="0.25">
      <c r="A42" s="11" t="s">
        <v>13</v>
      </c>
      <c r="B42" s="12" t="s">
        <v>28</v>
      </c>
      <c r="C42" s="12" t="s">
        <v>15</v>
      </c>
      <c r="D42" s="46" t="s">
        <v>16</v>
      </c>
      <c r="E42" s="13" t="s">
        <v>17</v>
      </c>
      <c r="F42" s="289" t="s">
        <v>18</v>
      </c>
    </row>
    <row r="43" spans="1:10" x14ac:dyDescent="0.25">
      <c r="A43" s="14">
        <v>1</v>
      </c>
      <c r="B43" s="15">
        <v>2</v>
      </c>
      <c r="C43" s="15">
        <v>3</v>
      </c>
      <c r="D43" s="15">
        <v>4</v>
      </c>
      <c r="E43" s="16">
        <v>5</v>
      </c>
      <c r="F43" s="135">
        <v>6</v>
      </c>
    </row>
    <row r="44" spans="1:10" ht="25.5" x14ac:dyDescent="0.25">
      <c r="A44" s="86"/>
      <c r="B44" s="87" t="s">
        <v>19</v>
      </c>
      <c r="C44" s="88">
        <f>SUM(C45:C50)</f>
        <v>48552500</v>
      </c>
      <c r="D44" s="104" t="s">
        <v>49</v>
      </c>
      <c r="E44" s="61"/>
      <c r="F44" s="304"/>
    </row>
    <row r="45" spans="1:10" ht="64.5" x14ac:dyDescent="0.25">
      <c r="A45" s="86"/>
      <c r="B45" s="87"/>
      <c r="C45" s="105">
        <v>18600000</v>
      </c>
      <c r="D45" s="91" t="s">
        <v>50</v>
      </c>
      <c r="E45" s="61"/>
      <c r="F45" s="304">
        <f t="shared" ref="F45:F50" si="1">E45/C45*100</f>
        <v>0</v>
      </c>
    </row>
    <row r="46" spans="1:10" x14ac:dyDescent="0.25">
      <c r="A46" s="86"/>
      <c r="B46" s="87"/>
      <c r="C46" s="105">
        <v>750000</v>
      </c>
      <c r="D46" s="106" t="s">
        <v>51</v>
      </c>
      <c r="E46" s="61"/>
      <c r="F46" s="304">
        <f t="shared" si="1"/>
        <v>0</v>
      </c>
    </row>
    <row r="47" spans="1:10" ht="25.5" x14ac:dyDescent="0.25">
      <c r="A47" s="86"/>
      <c r="B47" s="87"/>
      <c r="C47" s="105">
        <v>2250000</v>
      </c>
      <c r="D47" s="107" t="s">
        <v>52</v>
      </c>
      <c r="E47" s="61"/>
      <c r="F47" s="304">
        <f t="shared" si="1"/>
        <v>0</v>
      </c>
    </row>
    <row r="48" spans="1:10" x14ac:dyDescent="0.25">
      <c r="A48" s="86"/>
      <c r="B48" s="87"/>
      <c r="C48" s="105">
        <v>14052500</v>
      </c>
      <c r="D48" s="106" t="s">
        <v>53</v>
      </c>
      <c r="E48" s="61">
        <v>6975000</v>
      </c>
      <c r="F48" s="304">
        <f t="shared" si="1"/>
        <v>49.635296210638671</v>
      </c>
    </row>
    <row r="49" spans="1:10" x14ac:dyDescent="0.25">
      <c r="A49" s="86"/>
      <c r="B49" s="87"/>
      <c r="C49" s="105">
        <v>9300000</v>
      </c>
      <c r="D49" s="106" t="s">
        <v>54</v>
      </c>
      <c r="E49" s="61">
        <v>2325000</v>
      </c>
      <c r="F49" s="304">
        <f t="shared" si="1"/>
        <v>25</v>
      </c>
    </row>
    <row r="50" spans="1:10" ht="26.25" thickBot="1" x14ac:dyDescent="0.3">
      <c r="A50" s="86"/>
      <c r="B50" s="87"/>
      <c r="C50" s="105">
        <v>3600000</v>
      </c>
      <c r="D50" s="107" t="s">
        <v>55</v>
      </c>
      <c r="E50" s="61"/>
      <c r="F50" s="304">
        <f t="shared" si="1"/>
        <v>0</v>
      </c>
    </row>
    <row r="51" spans="1:10" s="102" customFormat="1" ht="15.75" thickBot="1" x14ac:dyDescent="0.3">
      <c r="A51" s="94"/>
      <c r="B51" s="95"/>
      <c r="C51" s="96">
        <f>C44</f>
        <v>48552500</v>
      </c>
      <c r="D51" s="108" t="s">
        <v>23</v>
      </c>
      <c r="E51" s="109">
        <f>SUM(E45:E50)</f>
        <v>9300000</v>
      </c>
      <c r="F51" s="305">
        <f>E51/C51*100</f>
        <v>19.1545234539931</v>
      </c>
      <c r="G51" s="110"/>
      <c r="H51" s="110"/>
      <c r="I51" s="110"/>
      <c r="J51" s="110"/>
    </row>
    <row r="52" spans="1:10" x14ac:dyDescent="0.25">
      <c r="D52" s="111"/>
    </row>
    <row r="53" spans="1:10" ht="15.75" thickBot="1" x14ac:dyDescent="0.3">
      <c r="A53" s="103" t="s">
        <v>56</v>
      </c>
      <c r="B53" s="103" t="s">
        <v>57</v>
      </c>
      <c r="C53" s="41"/>
      <c r="D53" s="44"/>
    </row>
    <row r="54" spans="1:10" ht="49.5" customHeight="1" x14ac:dyDescent="0.25">
      <c r="A54" s="11" t="s">
        <v>13</v>
      </c>
      <c r="B54" s="12" t="s">
        <v>28</v>
      </c>
      <c r="C54" s="12" t="s">
        <v>15</v>
      </c>
      <c r="D54" s="46" t="s">
        <v>16</v>
      </c>
      <c r="E54" s="13" t="s">
        <v>17</v>
      </c>
      <c r="F54" s="294" t="s">
        <v>18</v>
      </c>
      <c r="G54" s="46" t="s">
        <v>16</v>
      </c>
      <c r="H54" s="47" t="s">
        <v>17</v>
      </c>
      <c r="I54" s="47" t="s">
        <v>29</v>
      </c>
      <c r="J54" s="48" t="s">
        <v>18</v>
      </c>
    </row>
    <row r="55" spans="1:10" x14ac:dyDescent="0.25">
      <c r="A55" s="14">
        <v>1</v>
      </c>
      <c r="B55" s="15">
        <v>2</v>
      </c>
      <c r="C55" s="15">
        <v>3</v>
      </c>
      <c r="D55" s="15">
        <v>4</v>
      </c>
      <c r="E55" s="49">
        <v>5</v>
      </c>
      <c r="F55" s="164">
        <v>6</v>
      </c>
      <c r="G55" s="15">
        <v>6</v>
      </c>
      <c r="H55" s="15">
        <v>7</v>
      </c>
      <c r="I55" s="50">
        <v>8</v>
      </c>
      <c r="J55" s="51">
        <v>9</v>
      </c>
    </row>
    <row r="56" spans="1:10" ht="26.25" x14ac:dyDescent="0.25">
      <c r="A56" s="86"/>
      <c r="B56" s="87" t="s">
        <v>19</v>
      </c>
      <c r="C56" s="88">
        <f>SUM(C57:C66)</f>
        <v>55525000</v>
      </c>
      <c r="D56" s="112" t="s">
        <v>58</v>
      </c>
      <c r="E56" s="61"/>
      <c r="F56" s="306"/>
      <c r="G56" s="113" t="s">
        <v>59</v>
      </c>
      <c r="H56" s="87"/>
      <c r="I56" s="87"/>
      <c r="J56" s="90"/>
    </row>
    <row r="57" spans="1:10" ht="25.5" x14ac:dyDescent="0.25">
      <c r="A57" s="86"/>
      <c r="B57" s="87"/>
      <c r="C57" s="61">
        <v>3900000</v>
      </c>
      <c r="D57" s="114"/>
      <c r="E57" s="61"/>
      <c r="F57" s="302"/>
      <c r="G57" s="70" t="s">
        <v>60</v>
      </c>
      <c r="H57" s="115"/>
      <c r="I57" s="116"/>
      <c r="J57" s="93">
        <f>F57+I57</f>
        <v>0</v>
      </c>
    </row>
    <row r="58" spans="1:10" ht="25.5" x14ac:dyDescent="0.25">
      <c r="A58" s="86"/>
      <c r="B58" s="87"/>
      <c r="C58" s="61">
        <v>1775000</v>
      </c>
      <c r="D58" s="114"/>
      <c r="E58" s="61"/>
      <c r="F58" s="302"/>
      <c r="G58" s="117" t="s">
        <v>61</v>
      </c>
      <c r="H58" s="87"/>
      <c r="I58" s="116"/>
      <c r="J58" s="93">
        <f t="shared" ref="J58:J67" si="2">F58+I58</f>
        <v>0</v>
      </c>
    </row>
    <row r="59" spans="1:10" ht="25.5" x14ac:dyDescent="0.25">
      <c r="A59" s="86"/>
      <c r="B59" s="87"/>
      <c r="C59" s="61">
        <v>14325000</v>
      </c>
      <c r="D59" s="114" t="s">
        <v>62</v>
      </c>
      <c r="E59" s="61"/>
      <c r="F59" s="302">
        <f>E59/C59*100</f>
        <v>0</v>
      </c>
      <c r="G59" s="65" t="s">
        <v>63</v>
      </c>
      <c r="H59" s="87"/>
      <c r="I59" s="116"/>
      <c r="J59" s="93">
        <f t="shared" si="2"/>
        <v>0</v>
      </c>
    </row>
    <row r="60" spans="1:10" ht="25.5" x14ac:dyDescent="0.25">
      <c r="A60" s="86"/>
      <c r="B60" s="87"/>
      <c r="C60" s="61">
        <v>16500000</v>
      </c>
      <c r="D60" s="114" t="s">
        <v>64</v>
      </c>
      <c r="E60" s="61"/>
      <c r="F60" s="302">
        <f>E60/C60*100</f>
        <v>0</v>
      </c>
      <c r="G60" s="69" t="s">
        <v>65</v>
      </c>
      <c r="H60" s="87"/>
      <c r="I60" s="116"/>
      <c r="J60" s="93">
        <f t="shared" si="2"/>
        <v>0</v>
      </c>
    </row>
    <row r="61" spans="1:10" ht="38.25" x14ac:dyDescent="0.25">
      <c r="A61" s="86"/>
      <c r="B61" s="87"/>
      <c r="C61" s="61">
        <v>9750000</v>
      </c>
      <c r="D61" s="114" t="s">
        <v>66</v>
      </c>
      <c r="E61" s="61"/>
      <c r="F61" s="302">
        <f>E61/C61*100</f>
        <v>0</v>
      </c>
      <c r="G61" s="69" t="s">
        <v>67</v>
      </c>
      <c r="H61" s="87"/>
      <c r="I61" s="116"/>
      <c r="J61" s="93">
        <f t="shared" si="2"/>
        <v>0</v>
      </c>
    </row>
    <row r="62" spans="1:10" ht="25.5" x14ac:dyDescent="0.25">
      <c r="A62" s="86"/>
      <c r="B62" s="87"/>
      <c r="C62" s="61"/>
      <c r="D62" s="114" t="s">
        <v>68</v>
      </c>
      <c r="E62" s="61"/>
      <c r="F62" s="302"/>
      <c r="G62" s="118" t="s">
        <v>69</v>
      </c>
      <c r="H62" s="87"/>
      <c r="I62" s="116"/>
      <c r="J62" s="93">
        <f t="shared" si="2"/>
        <v>0</v>
      </c>
    </row>
    <row r="63" spans="1:10" x14ac:dyDescent="0.25">
      <c r="A63" s="86"/>
      <c r="B63" s="87"/>
      <c r="C63" s="61">
        <v>2700000</v>
      </c>
      <c r="D63" s="119" t="s">
        <v>70</v>
      </c>
      <c r="E63" s="61"/>
      <c r="F63" s="302">
        <f>E63/C63*100</f>
        <v>0</v>
      </c>
      <c r="G63" s="120"/>
      <c r="H63" s="120"/>
      <c r="I63" s="116"/>
      <c r="J63" s="93">
        <f t="shared" si="2"/>
        <v>0</v>
      </c>
    </row>
    <row r="64" spans="1:10" x14ac:dyDescent="0.25">
      <c r="A64" s="86"/>
      <c r="B64" s="87"/>
      <c r="C64" s="61">
        <v>3900000</v>
      </c>
      <c r="D64" s="121" t="s">
        <v>71</v>
      </c>
      <c r="E64" s="61"/>
      <c r="F64" s="302">
        <f>E64/C64*100</f>
        <v>0</v>
      </c>
      <c r="G64" s="120"/>
      <c r="H64" s="120"/>
      <c r="I64" s="116"/>
      <c r="J64" s="93">
        <f t="shared" si="2"/>
        <v>0</v>
      </c>
    </row>
    <row r="65" spans="1:10" x14ac:dyDescent="0.25">
      <c r="A65" s="87"/>
      <c r="B65" s="87"/>
      <c r="C65" s="61">
        <v>1350000</v>
      </c>
      <c r="D65" s="114" t="s">
        <v>72</v>
      </c>
      <c r="E65" s="61"/>
      <c r="F65" s="307">
        <f>E65/C65*100</f>
        <v>0</v>
      </c>
      <c r="G65" s="120"/>
      <c r="H65" s="120"/>
      <c r="I65" s="116"/>
      <c r="J65" s="93">
        <f t="shared" si="2"/>
        <v>0</v>
      </c>
    </row>
    <row r="66" spans="1:10" ht="15.75" thickBot="1" x14ac:dyDescent="0.3">
      <c r="A66" s="122"/>
      <c r="B66" s="122"/>
      <c r="C66" s="72">
        <v>1325000</v>
      </c>
      <c r="D66" s="117" t="s">
        <v>73</v>
      </c>
      <c r="E66" s="72"/>
      <c r="F66" s="308">
        <f>E66/C66*100</f>
        <v>0</v>
      </c>
      <c r="G66" s="75"/>
      <c r="H66" s="75"/>
      <c r="I66" s="123"/>
      <c r="J66" s="124">
        <f t="shared" si="2"/>
        <v>0</v>
      </c>
    </row>
    <row r="67" spans="1:10" s="102" customFormat="1" ht="15.75" thickBot="1" x14ac:dyDescent="0.3">
      <c r="A67" s="94"/>
      <c r="B67" s="95"/>
      <c r="C67" s="125">
        <f>C56</f>
        <v>55525000</v>
      </c>
      <c r="D67" s="126" t="s">
        <v>74</v>
      </c>
      <c r="E67" s="109">
        <f>SUM(E57:E66)</f>
        <v>0</v>
      </c>
      <c r="F67" s="303">
        <f>E67/C67*100</f>
        <v>0</v>
      </c>
      <c r="G67" s="99"/>
      <c r="H67" s="127">
        <f>SUM(H57:H66)</f>
        <v>0</v>
      </c>
      <c r="I67" s="128">
        <f t="shared" ref="I67" si="3">H67/C67*100</f>
        <v>0</v>
      </c>
      <c r="J67" s="101">
        <f t="shared" si="2"/>
        <v>0</v>
      </c>
    </row>
    <row r="69" spans="1:10" ht="15.75" thickBot="1" x14ac:dyDescent="0.3">
      <c r="A69" s="129" t="s">
        <v>75</v>
      </c>
      <c r="B69" s="129" t="s">
        <v>76</v>
      </c>
    </row>
    <row r="70" spans="1:10" ht="38.25" x14ac:dyDescent="0.25">
      <c r="A70" s="130" t="s">
        <v>13</v>
      </c>
      <c r="B70" s="131" t="s">
        <v>28</v>
      </c>
      <c r="C70" s="131" t="s">
        <v>15</v>
      </c>
      <c r="D70" s="131" t="s">
        <v>16</v>
      </c>
      <c r="E70" s="132" t="s">
        <v>17</v>
      </c>
      <c r="F70" s="289" t="s">
        <v>18</v>
      </c>
      <c r="G70" s="133"/>
    </row>
    <row r="71" spans="1:10" x14ac:dyDescent="0.25">
      <c r="A71" s="14">
        <v>1</v>
      </c>
      <c r="B71" s="15">
        <v>2</v>
      </c>
      <c r="C71" s="15">
        <v>3</v>
      </c>
      <c r="D71" s="15">
        <v>4</v>
      </c>
      <c r="E71" s="134">
        <v>5</v>
      </c>
      <c r="F71" s="135">
        <v>6</v>
      </c>
    </row>
    <row r="72" spans="1:10" x14ac:dyDescent="0.25">
      <c r="A72" s="86"/>
      <c r="B72" s="87" t="s">
        <v>19</v>
      </c>
      <c r="C72" s="88">
        <f>SUM(C73:C74)</f>
        <v>1575000</v>
      </c>
      <c r="D72" s="119"/>
      <c r="E72" s="61"/>
      <c r="F72" s="304"/>
    </row>
    <row r="73" spans="1:10" x14ac:dyDescent="0.25">
      <c r="A73" s="86"/>
      <c r="B73" s="87"/>
      <c r="C73" s="105">
        <v>675000</v>
      </c>
      <c r="D73" s="65" t="s">
        <v>77</v>
      </c>
      <c r="E73" s="61"/>
      <c r="F73" s="304">
        <f>E73/C73*100</f>
        <v>0</v>
      </c>
    </row>
    <row r="74" spans="1:10" ht="15.75" thickBot="1" x14ac:dyDescent="0.3">
      <c r="A74" s="86"/>
      <c r="B74" s="87"/>
      <c r="C74" s="105">
        <v>900000</v>
      </c>
      <c r="D74" s="65" t="s">
        <v>78</v>
      </c>
      <c r="E74" s="61"/>
      <c r="F74" s="304">
        <f>E74/C74*100</f>
        <v>0</v>
      </c>
    </row>
    <row r="75" spans="1:10" s="102" customFormat="1" ht="15.75" thickBot="1" x14ac:dyDescent="0.3">
      <c r="A75" s="94"/>
      <c r="B75" s="95"/>
      <c r="C75" s="96">
        <f>C72</f>
        <v>1575000</v>
      </c>
      <c r="D75" s="136" t="s">
        <v>74</v>
      </c>
      <c r="E75" s="109">
        <f>SUM(E73:E74)</f>
        <v>0</v>
      </c>
      <c r="F75" s="305">
        <f>E75/C75*100</f>
        <v>0</v>
      </c>
      <c r="G75" s="110"/>
      <c r="H75" s="110"/>
      <c r="I75" s="110"/>
      <c r="J75" s="110"/>
    </row>
    <row r="76" spans="1:10" ht="14.25" customHeight="1" x14ac:dyDescent="0.25"/>
    <row r="77" spans="1:10" ht="15.75" thickBot="1" x14ac:dyDescent="0.3">
      <c r="A77" s="129" t="s">
        <v>79</v>
      </c>
      <c r="B77" s="129" t="s">
        <v>80</v>
      </c>
      <c r="C77" s="137"/>
    </row>
    <row r="78" spans="1:10" ht="38.25" x14ac:dyDescent="0.25">
      <c r="A78" s="130" t="s">
        <v>13</v>
      </c>
      <c r="B78" s="131" t="s">
        <v>28</v>
      </c>
      <c r="C78" s="131" t="s">
        <v>15</v>
      </c>
      <c r="D78" s="131" t="s">
        <v>16</v>
      </c>
      <c r="E78" s="132" t="s">
        <v>17</v>
      </c>
      <c r="F78" s="289" t="s">
        <v>18</v>
      </c>
    </row>
    <row r="79" spans="1:10" x14ac:dyDescent="0.25">
      <c r="A79" s="14">
        <v>1</v>
      </c>
      <c r="B79" s="15">
        <v>2</v>
      </c>
      <c r="C79" s="15">
        <v>3</v>
      </c>
      <c r="D79" s="15">
        <v>4</v>
      </c>
      <c r="E79" s="16">
        <v>5</v>
      </c>
      <c r="F79" s="135">
        <v>6</v>
      </c>
    </row>
    <row r="80" spans="1:10" ht="15.75" thickBot="1" x14ac:dyDescent="0.3">
      <c r="A80" s="138"/>
      <c r="B80" s="122" t="s">
        <v>19</v>
      </c>
      <c r="C80" s="139"/>
      <c r="D80" s="117"/>
      <c r="E80" s="72"/>
      <c r="F80" s="309"/>
    </row>
    <row r="81" spans="1:10" ht="15.75" thickBot="1" x14ac:dyDescent="0.3">
      <c r="A81" s="140"/>
      <c r="B81" s="141"/>
      <c r="C81" s="142"/>
      <c r="D81" s="136" t="s">
        <v>74</v>
      </c>
      <c r="E81" s="143">
        <f>SUM(E80)</f>
        <v>0</v>
      </c>
      <c r="F81" s="310"/>
    </row>
    <row r="83" spans="1:10" ht="15.75" thickBot="1" x14ac:dyDescent="0.3">
      <c r="A83" s="129" t="s">
        <v>81</v>
      </c>
      <c r="B83" s="129" t="s">
        <v>82</v>
      </c>
      <c r="C83" s="137"/>
    </row>
    <row r="84" spans="1:10" ht="38.25" x14ac:dyDescent="0.25">
      <c r="A84" s="11" t="s">
        <v>13</v>
      </c>
      <c r="B84" s="12" t="s">
        <v>28</v>
      </c>
      <c r="C84" s="12" t="s">
        <v>15</v>
      </c>
      <c r="D84" s="46" t="s">
        <v>16</v>
      </c>
      <c r="E84" s="132" t="s">
        <v>17</v>
      </c>
      <c r="F84" s="289" t="s">
        <v>18</v>
      </c>
    </row>
    <row r="85" spans="1:10" x14ac:dyDescent="0.25">
      <c r="A85" s="14">
        <v>1</v>
      </c>
      <c r="B85" s="15">
        <v>2</v>
      </c>
      <c r="C85" s="15">
        <v>3</v>
      </c>
      <c r="D85" s="15">
        <v>4</v>
      </c>
      <c r="E85" s="16">
        <v>5</v>
      </c>
      <c r="F85" s="135">
        <v>6</v>
      </c>
    </row>
    <row r="86" spans="1:10" ht="23.25" customHeight="1" x14ac:dyDescent="0.25">
      <c r="A86" s="86"/>
      <c r="B86" s="87" t="s">
        <v>19</v>
      </c>
      <c r="C86" s="88">
        <f>C87</f>
        <v>33000000</v>
      </c>
      <c r="D86" s="144" t="s">
        <v>83</v>
      </c>
      <c r="E86" s="61"/>
      <c r="F86" s="304"/>
    </row>
    <row r="87" spans="1:10" ht="15.75" thickBot="1" x14ac:dyDescent="0.3">
      <c r="A87" s="145"/>
      <c r="B87" s="146"/>
      <c r="C87" s="147">
        <v>33000000</v>
      </c>
      <c r="D87" s="148" t="s">
        <v>84</v>
      </c>
      <c r="E87" s="149"/>
      <c r="F87" s="311">
        <f>E87/C87*100</f>
        <v>0</v>
      </c>
    </row>
    <row r="88" spans="1:10" s="102" customFormat="1" ht="15.75" thickBot="1" x14ac:dyDescent="0.3">
      <c r="A88" s="94"/>
      <c r="B88" s="95"/>
      <c r="C88" s="96">
        <f>C86</f>
        <v>33000000</v>
      </c>
      <c r="D88" s="136" t="s">
        <v>74</v>
      </c>
      <c r="E88" s="109">
        <f>SUM(E87)</f>
        <v>0</v>
      </c>
      <c r="F88" s="305">
        <f>E88/C88*100</f>
        <v>0</v>
      </c>
      <c r="G88" s="110"/>
      <c r="H88" s="110"/>
      <c r="I88" s="110"/>
      <c r="J88" s="110"/>
    </row>
    <row r="89" spans="1:10" ht="18.75" customHeight="1" x14ac:dyDescent="0.25">
      <c r="A89" s="150"/>
      <c r="B89" s="150"/>
      <c r="C89" s="151"/>
      <c r="D89" s="152"/>
      <c r="E89" s="153"/>
    </row>
    <row r="90" spans="1:10" ht="15.75" thickBot="1" x14ac:dyDescent="0.3">
      <c r="A90" s="129" t="s">
        <v>85</v>
      </c>
      <c r="B90" s="129" t="s">
        <v>86</v>
      </c>
      <c r="C90" s="137"/>
    </row>
    <row r="91" spans="1:10" ht="38.25" x14ac:dyDescent="0.25">
      <c r="A91" s="11" t="s">
        <v>13</v>
      </c>
      <c r="B91" s="12" t="s">
        <v>28</v>
      </c>
      <c r="C91" s="12" t="s">
        <v>15</v>
      </c>
      <c r="D91" s="46" t="s">
        <v>16</v>
      </c>
      <c r="E91" s="132" t="s">
        <v>17</v>
      </c>
      <c r="F91" s="289" t="s">
        <v>18</v>
      </c>
    </row>
    <row r="92" spans="1:10" x14ac:dyDescent="0.25">
      <c r="A92" s="154">
        <v>1</v>
      </c>
      <c r="B92" s="15">
        <v>2</v>
      </c>
      <c r="C92" s="15">
        <v>3</v>
      </c>
      <c r="D92" s="15">
        <v>4</v>
      </c>
      <c r="E92" s="16">
        <v>5</v>
      </c>
      <c r="F92" s="135">
        <v>6</v>
      </c>
    </row>
    <row r="93" spans="1:10" x14ac:dyDescent="0.25">
      <c r="A93" s="86"/>
      <c r="B93" s="87" t="s">
        <v>87</v>
      </c>
      <c r="C93" s="88">
        <f>SUM(C94:C97)</f>
        <v>26331250</v>
      </c>
      <c r="D93" s="69"/>
      <c r="E93" s="155"/>
      <c r="F93" s="304"/>
    </row>
    <row r="94" spans="1:10" ht="25.5" x14ac:dyDescent="0.25">
      <c r="A94" s="86"/>
      <c r="B94" s="87"/>
      <c r="C94" s="156">
        <v>7500000</v>
      </c>
      <c r="D94" s="69" t="s">
        <v>88</v>
      </c>
      <c r="E94" s="155">
        <v>75000</v>
      </c>
      <c r="F94" s="304">
        <f>E94/C94*100</f>
        <v>1</v>
      </c>
    </row>
    <row r="95" spans="1:10" ht="25.5" x14ac:dyDescent="0.25">
      <c r="A95" s="86"/>
      <c r="B95" s="87"/>
      <c r="C95" s="156">
        <v>4775000</v>
      </c>
      <c r="D95" s="69" t="s">
        <v>89</v>
      </c>
      <c r="E95" s="155"/>
      <c r="F95" s="304">
        <f>E95/C95*100</f>
        <v>0</v>
      </c>
    </row>
    <row r="96" spans="1:10" x14ac:dyDescent="0.25">
      <c r="A96" s="138"/>
      <c r="B96" s="122"/>
      <c r="C96" s="156">
        <v>10156250</v>
      </c>
      <c r="D96" s="157" t="s">
        <v>90</v>
      </c>
      <c r="E96" s="158"/>
      <c r="F96" s="309"/>
    </row>
    <row r="97" spans="1:10" ht="15.75" thickBot="1" x14ac:dyDescent="0.3">
      <c r="A97" s="138"/>
      <c r="B97" s="122"/>
      <c r="C97" s="155">
        <v>3900000</v>
      </c>
      <c r="D97" s="159" t="s">
        <v>91</v>
      </c>
      <c r="E97" s="158"/>
      <c r="F97" s="309">
        <f>E97/C97*100</f>
        <v>0</v>
      </c>
    </row>
    <row r="98" spans="1:10" s="102" customFormat="1" ht="15.75" thickBot="1" x14ac:dyDescent="0.3">
      <c r="A98" s="94"/>
      <c r="B98" s="95"/>
      <c r="C98" s="96">
        <f>C93</f>
        <v>26331250</v>
      </c>
      <c r="D98" s="97" t="s">
        <v>23</v>
      </c>
      <c r="E98" s="160">
        <f>SUM(E94:E97)</f>
        <v>75000</v>
      </c>
      <c r="F98" s="305">
        <f>E98/C98*100</f>
        <v>0.28483266081177305</v>
      </c>
      <c r="G98" s="110"/>
      <c r="H98" s="110"/>
      <c r="I98" s="110"/>
      <c r="J98" s="110"/>
    </row>
    <row r="100" spans="1:10" ht="15.75" thickBot="1" x14ac:dyDescent="0.3">
      <c r="A100" s="129" t="s">
        <v>92</v>
      </c>
      <c r="B100" s="129" t="s">
        <v>93</v>
      </c>
      <c r="C100" s="137"/>
    </row>
    <row r="101" spans="1:10" ht="38.25" x14ac:dyDescent="0.25">
      <c r="A101" s="11" t="s">
        <v>13</v>
      </c>
      <c r="B101" s="12" t="s">
        <v>28</v>
      </c>
      <c r="C101" s="12" t="s">
        <v>15</v>
      </c>
      <c r="D101" s="46" t="s">
        <v>16</v>
      </c>
      <c r="E101" s="132" t="s">
        <v>17</v>
      </c>
      <c r="F101" s="289" t="s">
        <v>18</v>
      </c>
    </row>
    <row r="102" spans="1:10" x14ac:dyDescent="0.25">
      <c r="A102" s="14">
        <v>1</v>
      </c>
      <c r="B102" s="15">
        <v>2</v>
      </c>
      <c r="C102" s="15">
        <v>3</v>
      </c>
      <c r="D102" s="15">
        <v>4</v>
      </c>
      <c r="E102" s="16">
        <v>5</v>
      </c>
      <c r="F102" s="135">
        <v>6</v>
      </c>
    </row>
    <row r="103" spans="1:10" x14ac:dyDescent="0.25">
      <c r="A103" s="86"/>
      <c r="B103" s="87" t="s">
        <v>87</v>
      </c>
      <c r="C103" s="88">
        <f>SUM(C104:C110)</f>
        <v>82381250</v>
      </c>
      <c r="D103" s="161"/>
      <c r="E103" s="61"/>
      <c r="F103" s="304"/>
    </row>
    <row r="104" spans="1:10" ht="26.25" x14ac:dyDescent="0.25">
      <c r="A104" s="86"/>
      <c r="B104" s="87"/>
      <c r="C104" s="162">
        <v>31675000</v>
      </c>
      <c r="D104" s="161" t="s">
        <v>94</v>
      </c>
      <c r="E104" s="61"/>
      <c r="F104" s="304">
        <f t="shared" ref="F104:F111" si="4">E104/C104*100</f>
        <v>0</v>
      </c>
    </row>
    <row r="105" spans="1:10" ht="26.25" x14ac:dyDescent="0.25">
      <c r="A105" s="86"/>
      <c r="B105" s="87"/>
      <c r="C105" s="162">
        <v>2100000</v>
      </c>
      <c r="D105" s="161" t="s">
        <v>95</v>
      </c>
      <c r="E105" s="61"/>
      <c r="F105" s="304">
        <f t="shared" si="4"/>
        <v>0</v>
      </c>
    </row>
    <row r="106" spans="1:10" x14ac:dyDescent="0.25">
      <c r="A106" s="86"/>
      <c r="B106" s="87"/>
      <c r="C106" s="162">
        <v>16200000</v>
      </c>
      <c r="D106" s="157" t="s">
        <v>96</v>
      </c>
      <c r="E106" s="61"/>
      <c r="F106" s="304">
        <f t="shared" si="4"/>
        <v>0</v>
      </c>
    </row>
    <row r="107" spans="1:10" x14ac:dyDescent="0.25">
      <c r="A107" s="86"/>
      <c r="B107" s="87"/>
      <c r="C107" s="162">
        <v>13025000</v>
      </c>
      <c r="D107" s="157" t="s">
        <v>97</v>
      </c>
      <c r="E107" s="61"/>
      <c r="F107" s="304">
        <f t="shared" si="4"/>
        <v>0</v>
      </c>
    </row>
    <row r="108" spans="1:10" ht="25.5" x14ac:dyDescent="0.25">
      <c r="A108" s="86"/>
      <c r="B108" s="87"/>
      <c r="C108" s="163">
        <v>7200000</v>
      </c>
      <c r="D108" s="70" t="s">
        <v>98</v>
      </c>
      <c r="E108" s="61"/>
      <c r="F108" s="304">
        <f t="shared" si="4"/>
        <v>0</v>
      </c>
    </row>
    <row r="109" spans="1:10" x14ac:dyDescent="0.25">
      <c r="A109" s="86"/>
      <c r="B109" s="87"/>
      <c r="C109" s="163">
        <v>10156250</v>
      </c>
      <c r="D109" s="70" t="s">
        <v>99</v>
      </c>
      <c r="E109" s="61"/>
      <c r="F109" s="304">
        <f t="shared" si="4"/>
        <v>0</v>
      </c>
    </row>
    <row r="110" spans="1:10" ht="15.75" thickBot="1" x14ac:dyDescent="0.3">
      <c r="A110" s="138"/>
      <c r="B110" s="122"/>
      <c r="C110" s="163">
        <v>2025000</v>
      </c>
      <c r="D110" s="70" t="s">
        <v>100</v>
      </c>
      <c r="E110" s="72"/>
      <c r="F110" s="309">
        <f t="shared" si="4"/>
        <v>0</v>
      </c>
    </row>
    <row r="111" spans="1:10" s="102" customFormat="1" ht="15.75" thickBot="1" x14ac:dyDescent="0.3">
      <c r="A111" s="94"/>
      <c r="B111" s="95"/>
      <c r="C111" s="96">
        <f>C103</f>
        <v>82381250</v>
      </c>
      <c r="D111" s="97" t="s">
        <v>23</v>
      </c>
      <c r="E111" s="109">
        <f>SUM(E104:E110)</f>
        <v>0</v>
      </c>
      <c r="F111" s="305">
        <f t="shared" si="4"/>
        <v>0</v>
      </c>
      <c r="G111" s="110"/>
      <c r="H111" s="110"/>
      <c r="I111" s="110"/>
      <c r="J111" s="110"/>
    </row>
    <row r="113" spans="1:10" ht="15.75" thickBot="1" x14ac:dyDescent="0.3">
      <c r="A113" s="129" t="s">
        <v>101</v>
      </c>
      <c r="B113" s="129" t="s">
        <v>102</v>
      </c>
    </row>
    <row r="114" spans="1:10" ht="49.5" customHeight="1" x14ac:dyDescent="0.25">
      <c r="A114" s="11" t="s">
        <v>13</v>
      </c>
      <c r="B114" s="12" t="s">
        <v>28</v>
      </c>
      <c r="C114" s="12" t="s">
        <v>15</v>
      </c>
      <c r="D114" s="46" t="s">
        <v>16</v>
      </c>
      <c r="E114" s="13" t="s">
        <v>17</v>
      </c>
      <c r="F114" s="294" t="s">
        <v>18</v>
      </c>
      <c r="G114" s="46" t="s">
        <v>16</v>
      </c>
      <c r="H114" s="47" t="s">
        <v>17</v>
      </c>
      <c r="I114" s="47" t="s">
        <v>29</v>
      </c>
      <c r="J114" s="48" t="s">
        <v>30</v>
      </c>
    </row>
    <row r="115" spans="1:10" x14ac:dyDescent="0.25">
      <c r="A115" s="14">
        <v>1</v>
      </c>
      <c r="B115" s="15">
        <v>2</v>
      </c>
      <c r="C115" s="15">
        <v>3</v>
      </c>
      <c r="D115" s="15">
        <v>4</v>
      </c>
      <c r="E115" s="49">
        <v>5</v>
      </c>
      <c r="F115" s="164">
        <v>6</v>
      </c>
      <c r="G115" s="15">
        <v>6</v>
      </c>
      <c r="H115" s="15">
        <v>7</v>
      </c>
      <c r="I115" s="50">
        <v>8</v>
      </c>
      <c r="J115" s="51">
        <v>9</v>
      </c>
    </row>
    <row r="116" spans="1:10" ht="38.25" x14ac:dyDescent="0.25">
      <c r="A116" s="86"/>
      <c r="B116" s="165" t="s">
        <v>87</v>
      </c>
      <c r="C116" s="166">
        <f>SUM(C117:C122)</f>
        <v>22050000</v>
      </c>
      <c r="D116" s="167" t="s">
        <v>103</v>
      </c>
      <c r="E116" s="61"/>
      <c r="F116" s="295"/>
      <c r="G116" s="167" t="s">
        <v>104</v>
      </c>
      <c r="H116" s="87"/>
      <c r="I116" s="116"/>
      <c r="J116" s="93"/>
    </row>
    <row r="117" spans="1:10" ht="25.5" x14ac:dyDescent="0.25">
      <c r="A117" s="86"/>
      <c r="B117" s="87"/>
      <c r="C117" s="105">
        <v>1125000</v>
      </c>
      <c r="D117" s="119" t="s">
        <v>105</v>
      </c>
      <c r="E117" s="61"/>
      <c r="F117" s="312">
        <f>E117/C117*100</f>
        <v>0</v>
      </c>
      <c r="G117" s="69" t="s">
        <v>77</v>
      </c>
      <c r="H117" s="61"/>
      <c r="I117" s="116">
        <f>H117/C117*100</f>
        <v>0</v>
      </c>
      <c r="J117" s="93">
        <f>F117+I117</f>
        <v>0</v>
      </c>
    </row>
    <row r="118" spans="1:10" ht="31.5" customHeight="1" x14ac:dyDescent="0.25">
      <c r="A118" s="86"/>
      <c r="B118" s="87"/>
      <c r="C118" s="105">
        <v>4125000</v>
      </c>
      <c r="D118" s="168" t="s">
        <v>106</v>
      </c>
      <c r="E118" s="61"/>
      <c r="F118" s="312">
        <f>E118/C118*100</f>
        <v>0</v>
      </c>
      <c r="G118" s="69" t="s">
        <v>107</v>
      </c>
      <c r="H118" s="61"/>
      <c r="I118" s="116">
        <f t="shared" ref="I118:I123" si="5">H118/C118*100</f>
        <v>0</v>
      </c>
      <c r="J118" s="93">
        <f t="shared" ref="J118:J123" si="6">F118+I118</f>
        <v>0</v>
      </c>
    </row>
    <row r="119" spans="1:10" ht="25.5" x14ac:dyDescent="0.25">
      <c r="A119" s="86"/>
      <c r="B119" s="87"/>
      <c r="C119" s="105">
        <v>2100000</v>
      </c>
      <c r="D119" s="169" t="s">
        <v>108</v>
      </c>
      <c r="E119" s="61"/>
      <c r="F119" s="312">
        <f>E119/C119*100</f>
        <v>0</v>
      </c>
      <c r="G119" s="69" t="s">
        <v>109</v>
      </c>
      <c r="H119" s="61"/>
      <c r="I119" s="116">
        <f t="shared" si="5"/>
        <v>0</v>
      </c>
      <c r="J119" s="93">
        <f t="shared" si="6"/>
        <v>0</v>
      </c>
    </row>
    <row r="120" spans="1:10" x14ac:dyDescent="0.25">
      <c r="A120" s="86"/>
      <c r="B120" s="87"/>
      <c r="C120" s="105">
        <v>9300000</v>
      </c>
      <c r="D120" s="168"/>
      <c r="E120" s="61"/>
      <c r="F120" s="312"/>
      <c r="G120" s="161" t="s">
        <v>110</v>
      </c>
      <c r="H120" s="61"/>
      <c r="I120" s="116">
        <f t="shared" si="5"/>
        <v>0</v>
      </c>
      <c r="J120" s="93">
        <f t="shared" si="6"/>
        <v>0</v>
      </c>
    </row>
    <row r="121" spans="1:10" x14ac:dyDescent="0.25">
      <c r="A121" s="138"/>
      <c r="B121" s="122"/>
      <c r="C121" s="105">
        <v>2400000</v>
      </c>
      <c r="D121" s="170"/>
      <c r="E121" s="72"/>
      <c r="F121" s="313"/>
      <c r="G121" s="69" t="s">
        <v>111</v>
      </c>
      <c r="H121" s="61"/>
      <c r="I121" s="116">
        <f t="shared" si="5"/>
        <v>0</v>
      </c>
      <c r="J121" s="93">
        <f t="shared" si="6"/>
        <v>0</v>
      </c>
    </row>
    <row r="122" spans="1:10" ht="27" thickBot="1" x14ac:dyDescent="0.3">
      <c r="A122" s="171"/>
      <c r="B122" s="172"/>
      <c r="C122" s="173">
        <v>3000000</v>
      </c>
      <c r="D122" s="169"/>
      <c r="E122" s="174"/>
      <c r="F122" s="314"/>
      <c r="G122" s="175" t="s">
        <v>108</v>
      </c>
      <c r="H122" s="176"/>
      <c r="I122" s="123">
        <f t="shared" si="5"/>
        <v>0</v>
      </c>
      <c r="J122" s="124">
        <f t="shared" si="6"/>
        <v>0</v>
      </c>
    </row>
    <row r="123" spans="1:10" ht="16.5" thickBot="1" x14ac:dyDescent="0.3">
      <c r="A123" s="140"/>
      <c r="B123" s="177"/>
      <c r="C123" s="178">
        <f>C116</f>
        <v>22050000</v>
      </c>
      <c r="D123" s="179" t="s">
        <v>23</v>
      </c>
      <c r="E123" s="98">
        <f>SUM(E117:E121)</f>
        <v>0</v>
      </c>
      <c r="F123" s="315">
        <f>E123/C123*100</f>
        <v>0</v>
      </c>
      <c r="G123" s="99"/>
      <c r="H123" s="180">
        <f>SUM(H117:H122)</f>
        <v>0</v>
      </c>
      <c r="I123" s="128">
        <f t="shared" si="5"/>
        <v>0</v>
      </c>
      <c r="J123" s="101">
        <f t="shared" si="6"/>
        <v>0</v>
      </c>
    </row>
    <row r="125" spans="1:10" ht="15.75" thickBot="1" x14ac:dyDescent="0.3">
      <c r="A125" s="129" t="s">
        <v>112</v>
      </c>
      <c r="B125" s="129" t="s">
        <v>113</v>
      </c>
    </row>
    <row r="126" spans="1:10" ht="54" customHeight="1" x14ac:dyDescent="0.25">
      <c r="A126" s="11" t="s">
        <v>13</v>
      </c>
      <c r="B126" s="12" t="s">
        <v>28</v>
      </c>
      <c r="C126" s="12" t="s">
        <v>15</v>
      </c>
      <c r="D126" s="46" t="s">
        <v>16</v>
      </c>
      <c r="E126" s="13" t="s">
        <v>17</v>
      </c>
      <c r="F126" s="294" t="s">
        <v>18</v>
      </c>
      <c r="G126" s="46" t="s">
        <v>16</v>
      </c>
      <c r="H126" s="47" t="s">
        <v>17</v>
      </c>
      <c r="I126" s="47" t="s">
        <v>29</v>
      </c>
      <c r="J126" s="48" t="s">
        <v>30</v>
      </c>
    </row>
    <row r="127" spans="1:10" x14ac:dyDescent="0.25">
      <c r="A127" s="14">
        <v>1</v>
      </c>
      <c r="B127" s="15">
        <v>2</v>
      </c>
      <c r="C127" s="15">
        <v>3</v>
      </c>
      <c r="D127" s="15">
        <v>4</v>
      </c>
      <c r="E127" s="49">
        <v>5</v>
      </c>
      <c r="F127" s="164">
        <v>6</v>
      </c>
      <c r="G127" s="15">
        <v>6</v>
      </c>
      <c r="H127" s="15">
        <v>7</v>
      </c>
      <c r="I127" s="50">
        <v>8</v>
      </c>
      <c r="J127" s="51">
        <v>9</v>
      </c>
    </row>
    <row r="128" spans="1:10" ht="25.5" x14ac:dyDescent="0.25">
      <c r="A128" s="86"/>
      <c r="B128" s="165" t="s">
        <v>87</v>
      </c>
      <c r="C128" s="88">
        <f>SUM(C129:C131)</f>
        <v>12350000</v>
      </c>
      <c r="D128" s="167" t="s">
        <v>114</v>
      </c>
      <c r="E128" s="61"/>
      <c r="F128" s="295"/>
      <c r="G128" s="167" t="s">
        <v>115</v>
      </c>
      <c r="H128" s="105"/>
      <c r="I128" s="87"/>
      <c r="J128" s="90"/>
    </row>
    <row r="129" spans="1:10" ht="25.5" x14ac:dyDescent="0.25">
      <c r="A129" s="86"/>
      <c r="B129" s="87"/>
      <c r="C129" s="105">
        <v>3150000</v>
      </c>
      <c r="D129" s="168"/>
      <c r="E129" s="61"/>
      <c r="F129" s="312">
        <f>E129/C129*100</f>
        <v>0</v>
      </c>
      <c r="G129" s="69" t="s">
        <v>116</v>
      </c>
      <c r="H129" s="105"/>
      <c r="I129" s="116">
        <f>H129/C129*100</f>
        <v>0</v>
      </c>
      <c r="J129" s="93">
        <f>F129+I129</f>
        <v>0</v>
      </c>
    </row>
    <row r="130" spans="1:10" x14ac:dyDescent="0.25">
      <c r="A130" s="138"/>
      <c r="B130" s="122"/>
      <c r="C130" s="72">
        <v>6200000</v>
      </c>
      <c r="D130" s="181" t="s">
        <v>117</v>
      </c>
      <c r="E130" s="72"/>
      <c r="F130" s="313">
        <f>E130/C130*100</f>
        <v>0</v>
      </c>
      <c r="G130" s="69"/>
      <c r="H130" s="87"/>
      <c r="I130" s="116"/>
      <c r="J130" s="93"/>
    </row>
    <row r="131" spans="1:10" ht="26.25" thickBot="1" x14ac:dyDescent="0.3">
      <c r="A131" s="171"/>
      <c r="B131" s="172"/>
      <c r="C131" s="105">
        <v>3000000</v>
      </c>
      <c r="D131" s="182"/>
      <c r="E131" s="174"/>
      <c r="F131" s="314"/>
      <c r="G131" s="117" t="s">
        <v>118</v>
      </c>
      <c r="H131" s="183"/>
      <c r="I131" s="123">
        <f t="shared" ref="I131" si="7">H131/C131*100</f>
        <v>0</v>
      </c>
      <c r="J131" s="124">
        <f t="shared" ref="J131" si="8">F131+I131</f>
        <v>0</v>
      </c>
    </row>
    <row r="132" spans="1:10" ht="15.75" thickBot="1" x14ac:dyDescent="0.3">
      <c r="A132" s="171"/>
      <c r="B132" s="172"/>
      <c r="C132" s="125">
        <f>C128</f>
        <v>12350000</v>
      </c>
      <c r="D132" s="179" t="s">
        <v>23</v>
      </c>
      <c r="E132" s="184">
        <f>E128</f>
        <v>0</v>
      </c>
      <c r="F132" s="316">
        <f>E132/C132*100</f>
        <v>0</v>
      </c>
      <c r="G132" s="185" t="s">
        <v>23</v>
      </c>
      <c r="H132" s="109">
        <f>SUM(H129:H131)</f>
        <v>0</v>
      </c>
      <c r="I132" s="186">
        <f>SUM(I130:I131)</f>
        <v>0</v>
      </c>
      <c r="J132" s="101">
        <f>SUM(J129:J131)</f>
        <v>0</v>
      </c>
    </row>
    <row r="133" spans="1:10" x14ac:dyDescent="0.25">
      <c r="A133" s="171"/>
      <c r="B133" s="172"/>
      <c r="C133" s="187"/>
      <c r="D133" s="188"/>
      <c r="E133" s="189"/>
      <c r="F133" s="317"/>
      <c r="G133" s="190"/>
      <c r="H133" s="191"/>
      <c r="I133" s="192"/>
      <c r="J133" s="193"/>
    </row>
    <row r="134" spans="1:10" ht="25.5" x14ac:dyDescent="0.25">
      <c r="A134" s="171"/>
      <c r="B134" s="172"/>
      <c r="C134" s="194">
        <f>SUM(C135:C136)</f>
        <v>4350000</v>
      </c>
      <c r="D134" s="167" t="s">
        <v>119</v>
      </c>
      <c r="E134" s="61"/>
      <c r="F134" s="312"/>
      <c r="G134" s="195"/>
      <c r="H134" s="172"/>
      <c r="I134" s="196"/>
      <c r="J134" s="197"/>
    </row>
    <row r="135" spans="1:10" ht="25.5" x14ac:dyDescent="0.25">
      <c r="A135" s="171"/>
      <c r="B135" s="172"/>
      <c r="C135" s="105">
        <v>2100000</v>
      </c>
      <c r="D135" s="69" t="s">
        <v>116</v>
      </c>
      <c r="E135" s="61"/>
      <c r="F135" s="312">
        <f>E135/C135*100</f>
        <v>0</v>
      </c>
      <c r="G135" s="195"/>
      <c r="H135" s="172"/>
      <c r="I135" s="196"/>
      <c r="J135" s="197"/>
    </row>
    <row r="136" spans="1:10" ht="15.75" thickBot="1" x14ac:dyDescent="0.3">
      <c r="A136" s="171"/>
      <c r="B136" s="172"/>
      <c r="C136" s="105">
        <v>2250000</v>
      </c>
      <c r="D136" s="69" t="s">
        <v>120</v>
      </c>
      <c r="E136" s="61"/>
      <c r="F136" s="312">
        <f t="shared" ref="F136" si="9">E136/C136*100</f>
        <v>0</v>
      </c>
      <c r="G136" s="195"/>
      <c r="H136" s="172"/>
      <c r="I136" s="196"/>
      <c r="J136" s="197"/>
    </row>
    <row r="137" spans="1:10" ht="15.75" thickBot="1" x14ac:dyDescent="0.3">
      <c r="A137" s="171"/>
      <c r="B137" s="172"/>
      <c r="C137" s="191">
        <f>C134</f>
        <v>4350000</v>
      </c>
      <c r="D137" s="179" t="s">
        <v>23</v>
      </c>
      <c r="E137" s="198">
        <f>SUM(E135:E136)</f>
        <v>0</v>
      </c>
      <c r="F137" s="318">
        <f>E137/C137*100</f>
        <v>0</v>
      </c>
      <c r="G137" s="195"/>
      <c r="H137" s="172"/>
      <c r="I137" s="196"/>
      <c r="J137" s="197"/>
    </row>
    <row r="138" spans="1:10" s="102" customFormat="1" ht="16.5" thickBot="1" x14ac:dyDescent="0.3">
      <c r="A138" s="94"/>
      <c r="B138" s="95"/>
      <c r="C138" s="96">
        <f>C132+C137</f>
        <v>16700000</v>
      </c>
      <c r="D138" s="185" t="s">
        <v>23</v>
      </c>
      <c r="E138" s="109">
        <f>E132+H132+E137</f>
        <v>0</v>
      </c>
      <c r="F138" s="319">
        <f>E138/C138*100</f>
        <v>0</v>
      </c>
      <c r="G138" s="99"/>
      <c r="H138" s="180"/>
      <c r="I138" s="128"/>
      <c r="J138" s="101"/>
    </row>
    <row r="140" spans="1:10" ht="18" customHeight="1" thickBot="1" x14ac:dyDescent="0.3">
      <c r="A140" s="199" t="s">
        <v>121</v>
      </c>
      <c r="B140" s="327" t="s">
        <v>122</v>
      </c>
      <c r="C140" s="327"/>
      <c r="D140" s="327"/>
      <c r="E140" s="327"/>
      <c r="F140" s="327"/>
    </row>
    <row r="141" spans="1:10" ht="54.75" customHeight="1" x14ac:dyDescent="0.25">
      <c r="A141" s="11" t="s">
        <v>13</v>
      </c>
      <c r="B141" s="12" t="s">
        <v>28</v>
      </c>
      <c r="C141" s="12" t="s">
        <v>15</v>
      </c>
      <c r="D141" s="46" t="s">
        <v>16</v>
      </c>
      <c r="E141" s="13" t="s">
        <v>17</v>
      </c>
      <c r="F141" s="289" t="s">
        <v>18</v>
      </c>
    </row>
    <row r="142" spans="1:10" x14ac:dyDescent="0.25">
      <c r="A142" s="14">
        <v>1</v>
      </c>
      <c r="B142" s="15">
        <v>2</v>
      </c>
      <c r="C142" s="15">
        <v>3</v>
      </c>
      <c r="D142" s="15">
        <v>4</v>
      </c>
      <c r="E142" s="16">
        <v>5</v>
      </c>
      <c r="F142" s="135">
        <v>6</v>
      </c>
    </row>
    <row r="143" spans="1:10" ht="28.5" customHeight="1" thickBot="1" x14ac:dyDescent="0.3">
      <c r="A143" s="154"/>
      <c r="B143" s="200" t="s">
        <v>87</v>
      </c>
      <c r="C143" s="201">
        <f>SUM(C144:C146)</f>
        <v>9300000</v>
      </c>
      <c r="D143" s="202" t="s">
        <v>122</v>
      </c>
      <c r="E143" s="203"/>
      <c r="F143" s="204"/>
    </row>
    <row r="144" spans="1:10" x14ac:dyDescent="0.25">
      <c r="A144" s="154"/>
      <c r="B144" s="205"/>
      <c r="C144" s="105">
        <v>3600000</v>
      </c>
      <c r="D144" s="206" t="s">
        <v>123</v>
      </c>
      <c r="E144" s="203"/>
      <c r="F144" s="204">
        <f>E144/C144*100</f>
        <v>0</v>
      </c>
    </row>
    <row r="145" spans="1:10" ht="25.5" x14ac:dyDescent="0.25">
      <c r="A145" s="154"/>
      <c r="B145" s="205"/>
      <c r="C145" s="87">
        <v>4500000</v>
      </c>
      <c r="D145" s="207" t="s">
        <v>124</v>
      </c>
      <c r="E145" s="203"/>
      <c r="F145" s="204">
        <f t="shared" ref="F145:F147" si="10">E145/C145*100</f>
        <v>0</v>
      </c>
    </row>
    <row r="146" spans="1:10" ht="15.75" thickBot="1" x14ac:dyDescent="0.3">
      <c r="A146" s="154"/>
      <c r="B146" s="205"/>
      <c r="C146" s="173">
        <v>1200000</v>
      </c>
      <c r="D146" s="208" t="s">
        <v>125</v>
      </c>
      <c r="E146" s="203"/>
      <c r="F146" s="204">
        <f t="shared" si="10"/>
        <v>0</v>
      </c>
    </row>
    <row r="147" spans="1:10" s="102" customFormat="1" ht="15.75" thickBot="1" x14ac:dyDescent="0.3">
      <c r="A147" s="94"/>
      <c r="B147" s="95"/>
      <c r="C147" s="96">
        <f>C143</f>
        <v>9300000</v>
      </c>
      <c r="D147" s="185" t="s">
        <v>23</v>
      </c>
      <c r="E147" s="109">
        <f>SUM(E144:E146)</f>
        <v>0</v>
      </c>
      <c r="F147" s="209">
        <f t="shared" si="10"/>
        <v>0</v>
      </c>
      <c r="G147" s="110"/>
      <c r="H147" s="110"/>
      <c r="I147" s="110"/>
      <c r="J147" s="110"/>
    </row>
    <row r="148" spans="1:10" x14ac:dyDescent="0.25">
      <c r="D148" s="210"/>
    </row>
    <row r="149" spans="1:10" ht="15.75" thickBot="1" x14ac:dyDescent="0.3">
      <c r="A149" s="129" t="s">
        <v>126</v>
      </c>
      <c r="B149" s="129" t="s">
        <v>127</v>
      </c>
      <c r="C149" s="137"/>
    </row>
    <row r="150" spans="1:10" ht="38.25" x14ac:dyDescent="0.25">
      <c r="A150" s="11" t="s">
        <v>13</v>
      </c>
      <c r="B150" s="12" t="s">
        <v>28</v>
      </c>
      <c r="C150" s="12" t="s">
        <v>15</v>
      </c>
      <c r="D150" s="46" t="s">
        <v>16</v>
      </c>
      <c r="E150" s="13" t="s">
        <v>17</v>
      </c>
      <c r="F150" s="289" t="s">
        <v>18</v>
      </c>
    </row>
    <row r="151" spans="1:10" x14ac:dyDescent="0.25">
      <c r="A151" s="14">
        <v>1</v>
      </c>
      <c r="B151" s="15">
        <v>2</v>
      </c>
      <c r="C151" s="15">
        <v>3</v>
      </c>
      <c r="D151" s="15">
        <v>4</v>
      </c>
      <c r="E151" s="16">
        <v>5</v>
      </c>
      <c r="F151" s="135">
        <v>6</v>
      </c>
    </row>
    <row r="152" spans="1:10" ht="15.75" thickBot="1" x14ac:dyDescent="0.3">
      <c r="A152" s="145"/>
      <c r="B152" s="200" t="s">
        <v>87</v>
      </c>
      <c r="C152" s="211"/>
      <c r="D152" s="212"/>
      <c r="E152" s="147"/>
      <c r="F152" s="311"/>
    </row>
    <row r="153" spans="1:10" ht="15.75" thickBot="1" x14ac:dyDescent="0.3">
      <c r="A153" s="140"/>
      <c r="B153" s="141"/>
      <c r="C153" s="142">
        <f>C152</f>
        <v>0</v>
      </c>
      <c r="D153" s="213" t="s">
        <v>23</v>
      </c>
      <c r="E153" s="143"/>
      <c r="F153" s="310"/>
    </row>
    <row r="154" spans="1:10" x14ac:dyDescent="0.25">
      <c r="A154" s="150"/>
      <c r="B154" s="150"/>
      <c r="C154" s="151"/>
      <c r="D154" s="214"/>
      <c r="E154" s="153"/>
      <c r="F154" s="320"/>
    </row>
    <row r="155" spans="1:10" ht="15.75" thickBot="1" x14ac:dyDescent="0.3">
      <c r="A155" s="129" t="s">
        <v>128</v>
      </c>
      <c r="B155" s="330" t="s">
        <v>129</v>
      </c>
      <c r="C155" s="330"/>
    </row>
    <row r="156" spans="1:10" ht="38.25" x14ac:dyDescent="0.25">
      <c r="A156" s="11" t="s">
        <v>13</v>
      </c>
      <c r="B156" s="12" t="s">
        <v>28</v>
      </c>
      <c r="C156" s="12" t="s">
        <v>15</v>
      </c>
      <c r="D156" s="46" t="s">
        <v>16</v>
      </c>
      <c r="E156" s="13" t="s">
        <v>17</v>
      </c>
      <c r="F156" s="289" t="s">
        <v>18</v>
      </c>
    </row>
    <row r="157" spans="1:10" x14ac:dyDescent="0.25">
      <c r="A157" s="14">
        <v>1</v>
      </c>
      <c r="B157" s="15">
        <v>2</v>
      </c>
      <c r="C157" s="15">
        <v>3</v>
      </c>
      <c r="D157" s="15">
        <v>4</v>
      </c>
      <c r="E157" s="16">
        <v>5</v>
      </c>
      <c r="F157" s="135">
        <v>6</v>
      </c>
    </row>
    <row r="158" spans="1:10" x14ac:dyDescent="0.25">
      <c r="A158" s="86"/>
      <c r="B158" s="165" t="s">
        <v>87</v>
      </c>
      <c r="C158" s="215">
        <f>SUM(C159:C159)</f>
        <v>0</v>
      </c>
      <c r="D158" s="216" t="s">
        <v>130</v>
      </c>
      <c r="E158" s="61"/>
      <c r="F158" s="304"/>
    </row>
    <row r="159" spans="1:10" x14ac:dyDescent="0.25">
      <c r="A159" s="86"/>
      <c r="B159" s="87"/>
      <c r="C159" s="61"/>
      <c r="D159" s="217"/>
      <c r="E159" s="61"/>
      <c r="F159" s="304"/>
    </row>
    <row r="160" spans="1:10" ht="15.75" thickBot="1" x14ac:dyDescent="0.3">
      <c r="A160" s="145"/>
      <c r="B160" s="146"/>
      <c r="C160" s="218">
        <f>C158</f>
        <v>0</v>
      </c>
      <c r="D160" s="219" t="s">
        <v>23</v>
      </c>
      <c r="E160" s="147"/>
      <c r="F160" s="311"/>
    </row>
    <row r="161" spans="1:10" s="102" customFormat="1" ht="15.75" thickBot="1" x14ac:dyDescent="0.3">
      <c r="A161" s="94"/>
      <c r="B161" s="95" t="s">
        <v>131</v>
      </c>
      <c r="C161" s="98">
        <f>C31+C39+C51+C67+C75+C81+C88+C98+C111+C123+C138+C147+C153+C160</f>
        <v>332190000</v>
      </c>
      <c r="D161" s="213" t="s">
        <v>23</v>
      </c>
      <c r="E161" s="109">
        <f>E31+E39+E51+E67+E75+E81+E88+E98+E111+E123+E138+E147+E153+E160+H31+H39+H67+H123+H138</f>
        <v>9375000</v>
      </c>
      <c r="F161" s="305">
        <f>E161/C161*100</f>
        <v>2.8221800776663959</v>
      </c>
      <c r="G161" s="110"/>
      <c r="H161" s="110"/>
      <c r="I161" s="110"/>
      <c r="J161" s="110"/>
    </row>
    <row r="163" spans="1:10" x14ac:dyDescent="0.25">
      <c r="A163" s="220" t="s">
        <v>132</v>
      </c>
      <c r="B163" s="221"/>
      <c r="C163" s="222"/>
      <c r="D163" s="223"/>
      <c r="E163" s="224"/>
      <c r="F163" s="321"/>
      <c r="G163" s="225"/>
    </row>
    <row r="165" spans="1:10" ht="15.75" thickBot="1" x14ac:dyDescent="0.3">
      <c r="A165" s="129" t="s">
        <v>26</v>
      </c>
      <c r="B165" s="330" t="s">
        <v>133</v>
      </c>
      <c r="C165" s="330"/>
    </row>
    <row r="166" spans="1:10" ht="38.25" x14ac:dyDescent="0.25">
      <c r="A166" s="11" t="s">
        <v>13</v>
      </c>
      <c r="B166" s="12" t="s">
        <v>28</v>
      </c>
      <c r="C166" s="12" t="s">
        <v>15</v>
      </c>
      <c r="D166" s="46" t="s">
        <v>16</v>
      </c>
      <c r="E166" s="13" t="s">
        <v>17</v>
      </c>
      <c r="F166" s="289" t="s">
        <v>18</v>
      </c>
    </row>
    <row r="167" spans="1:10" x14ac:dyDescent="0.25">
      <c r="A167" s="14">
        <v>1</v>
      </c>
      <c r="B167" s="15">
        <v>2</v>
      </c>
      <c r="C167" s="15">
        <v>3</v>
      </c>
      <c r="D167" s="15">
        <v>4</v>
      </c>
      <c r="E167" s="16">
        <v>5</v>
      </c>
      <c r="F167" s="135">
        <v>6</v>
      </c>
    </row>
    <row r="168" spans="1:10" ht="26.25" thickBot="1" x14ac:dyDescent="0.3">
      <c r="A168" s="145"/>
      <c r="B168" s="200" t="s">
        <v>87</v>
      </c>
      <c r="C168" s="226">
        <f>SUM(C169:C170)</f>
        <v>7125000</v>
      </c>
      <c r="D168" s="167" t="s">
        <v>134</v>
      </c>
      <c r="E168" s="147"/>
      <c r="F168" s="311"/>
    </row>
    <row r="169" spans="1:10" ht="27" thickBot="1" x14ac:dyDescent="0.3">
      <c r="A169" s="227"/>
      <c r="B169" s="228"/>
      <c r="C169" s="61">
        <v>3000000</v>
      </c>
      <c r="D169" s="161" t="s">
        <v>135</v>
      </c>
      <c r="E169" s="229"/>
      <c r="F169" s="322">
        <f>E169/C169*100</f>
        <v>0</v>
      </c>
    </row>
    <row r="170" spans="1:10" ht="15.75" thickBot="1" x14ac:dyDescent="0.3">
      <c r="A170" s="227"/>
      <c r="B170" s="228"/>
      <c r="C170" s="61">
        <v>4125000</v>
      </c>
      <c r="D170" s="87" t="s">
        <v>136</v>
      </c>
      <c r="E170" s="229"/>
      <c r="F170" s="322">
        <f t="shared" ref="F170:F171" si="11">E170/C170*100</f>
        <v>0</v>
      </c>
    </row>
    <row r="171" spans="1:10" s="102" customFormat="1" ht="15.75" thickBot="1" x14ac:dyDescent="0.3">
      <c r="A171" s="94"/>
      <c r="B171" s="95"/>
      <c r="C171" s="96">
        <f>C168</f>
        <v>7125000</v>
      </c>
      <c r="D171" s="213" t="s">
        <v>23</v>
      </c>
      <c r="E171" s="109">
        <f>SUM(E169:E170)</f>
        <v>0</v>
      </c>
      <c r="F171" s="323">
        <f t="shared" si="11"/>
        <v>0</v>
      </c>
      <c r="G171" s="110"/>
      <c r="H171" s="110"/>
      <c r="I171" s="110"/>
      <c r="J171" s="110"/>
    </row>
    <row r="172" spans="1:10" x14ac:dyDescent="0.25">
      <c r="D172" s="214"/>
    </row>
    <row r="173" spans="1:10" ht="15.75" thickBot="1" x14ac:dyDescent="0.3">
      <c r="A173" s="129" t="s">
        <v>40</v>
      </c>
      <c r="B173" s="129" t="s">
        <v>137</v>
      </c>
    </row>
    <row r="174" spans="1:10" ht="38.25" x14ac:dyDescent="0.25">
      <c r="A174" s="11" t="s">
        <v>13</v>
      </c>
      <c r="B174" s="12" t="s">
        <v>28</v>
      </c>
      <c r="C174" s="12" t="s">
        <v>15</v>
      </c>
      <c r="D174" s="46" t="s">
        <v>16</v>
      </c>
      <c r="E174" s="13" t="s">
        <v>17</v>
      </c>
      <c r="F174" s="289" t="s">
        <v>18</v>
      </c>
    </row>
    <row r="175" spans="1:10" x14ac:dyDescent="0.25">
      <c r="A175" s="14">
        <v>1</v>
      </c>
      <c r="B175" s="15">
        <v>2</v>
      </c>
      <c r="C175" s="15">
        <v>3</v>
      </c>
      <c r="D175" s="15">
        <v>4</v>
      </c>
      <c r="E175" s="16">
        <v>5</v>
      </c>
      <c r="F175" s="135">
        <v>6</v>
      </c>
    </row>
    <row r="176" spans="1:10" x14ac:dyDescent="0.25">
      <c r="A176" s="86"/>
      <c r="B176" s="165" t="s">
        <v>87</v>
      </c>
      <c r="C176" s="88">
        <f>SUM(C177:C177)</f>
        <v>1500000</v>
      </c>
      <c r="D176" s="230" t="s">
        <v>138</v>
      </c>
      <c r="E176" s="61"/>
      <c r="F176" s="304"/>
    </row>
    <row r="177" spans="1:10" ht="15.75" thickBot="1" x14ac:dyDescent="0.3">
      <c r="A177" s="86"/>
      <c r="B177" s="87"/>
      <c r="C177" s="61">
        <v>1500000</v>
      </c>
      <c r="D177" s="231" t="s">
        <v>139</v>
      </c>
      <c r="E177" s="61"/>
      <c r="F177" s="304">
        <f>E177/C177*100</f>
        <v>0</v>
      </c>
    </row>
    <row r="178" spans="1:10" s="102" customFormat="1" ht="15.75" thickBot="1" x14ac:dyDescent="0.3">
      <c r="A178" s="94"/>
      <c r="B178" s="95"/>
      <c r="C178" s="96">
        <f>C176</f>
        <v>1500000</v>
      </c>
      <c r="D178" s="213" t="s">
        <v>23</v>
      </c>
      <c r="E178" s="109">
        <f>SUM(E177:E177)</f>
        <v>0</v>
      </c>
      <c r="F178" s="305">
        <f>E178/C178*100</f>
        <v>0</v>
      </c>
      <c r="G178" s="110"/>
      <c r="H178" s="110"/>
      <c r="I178" s="110"/>
      <c r="J178" s="110"/>
    </row>
    <row r="179" spans="1:10" x14ac:dyDescent="0.25">
      <c r="D179" s="214"/>
    </row>
    <row r="180" spans="1:10" ht="15.75" thickBot="1" x14ac:dyDescent="0.3">
      <c r="A180" s="129" t="s">
        <v>47</v>
      </c>
      <c r="B180" s="129" t="s">
        <v>140</v>
      </c>
      <c r="C180" s="137"/>
    </row>
    <row r="181" spans="1:10" ht="38.25" x14ac:dyDescent="0.25">
      <c r="A181" s="11" t="s">
        <v>13</v>
      </c>
      <c r="B181" s="12" t="s">
        <v>28</v>
      </c>
      <c r="C181" s="12" t="s">
        <v>15</v>
      </c>
      <c r="D181" s="46" t="s">
        <v>16</v>
      </c>
      <c r="E181" s="13" t="s">
        <v>17</v>
      </c>
      <c r="F181" s="289" t="s">
        <v>18</v>
      </c>
    </row>
    <row r="182" spans="1:10" x14ac:dyDescent="0.25">
      <c r="A182" s="14">
        <v>1</v>
      </c>
      <c r="B182" s="15">
        <v>2</v>
      </c>
      <c r="C182" s="15">
        <v>3</v>
      </c>
      <c r="D182" s="15">
        <v>4</v>
      </c>
      <c r="E182" s="16">
        <v>5</v>
      </c>
      <c r="F182" s="135">
        <v>6</v>
      </c>
    </row>
    <row r="183" spans="1:10" ht="15.75" thickBot="1" x14ac:dyDescent="0.3">
      <c r="A183" s="138"/>
      <c r="B183" s="53" t="s">
        <v>87</v>
      </c>
      <c r="C183" s="232"/>
      <c r="D183" s="175"/>
      <c r="E183" s="72"/>
      <c r="F183" s="309"/>
    </row>
    <row r="184" spans="1:10" ht="15.75" thickBot="1" x14ac:dyDescent="0.3">
      <c r="A184" s="140"/>
      <c r="B184" s="141"/>
      <c r="C184" s="233">
        <f>C183</f>
        <v>0</v>
      </c>
      <c r="D184" s="213" t="s">
        <v>23</v>
      </c>
      <c r="E184" s="143"/>
      <c r="F184" s="310"/>
    </row>
    <row r="185" spans="1:10" x14ac:dyDescent="0.25">
      <c r="D185" s="214"/>
    </row>
    <row r="186" spans="1:10" ht="15.75" thickBot="1" x14ac:dyDescent="0.3">
      <c r="A186" s="129" t="s">
        <v>56</v>
      </c>
      <c r="B186" s="129" t="s">
        <v>141</v>
      </c>
      <c r="C186" s="137"/>
    </row>
    <row r="187" spans="1:10" ht="38.25" x14ac:dyDescent="0.25">
      <c r="A187" s="11" t="s">
        <v>13</v>
      </c>
      <c r="B187" s="12" t="s">
        <v>28</v>
      </c>
      <c r="C187" s="12" t="s">
        <v>15</v>
      </c>
      <c r="D187" s="46" t="s">
        <v>16</v>
      </c>
      <c r="E187" s="13" t="s">
        <v>17</v>
      </c>
      <c r="F187" s="289" t="s">
        <v>18</v>
      </c>
    </row>
    <row r="188" spans="1:10" x14ac:dyDescent="0.25">
      <c r="A188" s="14">
        <v>1</v>
      </c>
      <c r="B188" s="15">
        <v>2</v>
      </c>
      <c r="C188" s="15">
        <v>3</v>
      </c>
      <c r="D188" s="15">
        <v>4</v>
      </c>
      <c r="E188" s="16">
        <v>5</v>
      </c>
      <c r="F188" s="135">
        <v>6</v>
      </c>
    </row>
    <row r="189" spans="1:10" x14ac:dyDescent="0.25">
      <c r="A189" s="86"/>
      <c r="B189" s="165" t="s">
        <v>87</v>
      </c>
      <c r="C189" s="88">
        <f>SUM(C190:C193)</f>
        <v>6745000</v>
      </c>
      <c r="D189" s="234" t="s">
        <v>142</v>
      </c>
      <c r="E189" s="61"/>
      <c r="F189" s="304"/>
    </row>
    <row r="190" spans="1:10" x14ac:dyDescent="0.25">
      <c r="A190" s="86"/>
      <c r="B190" s="87"/>
      <c r="C190" s="61">
        <v>1750000</v>
      </c>
      <c r="D190" s="161" t="s">
        <v>143</v>
      </c>
      <c r="E190" s="61"/>
      <c r="F190" s="304">
        <f>E190/C190*100</f>
        <v>0</v>
      </c>
    </row>
    <row r="191" spans="1:10" x14ac:dyDescent="0.25">
      <c r="A191" s="86"/>
      <c r="B191" s="87"/>
      <c r="C191" s="235">
        <v>900000</v>
      </c>
      <c r="D191" s="161" t="s">
        <v>144</v>
      </c>
      <c r="E191" s="61"/>
      <c r="F191" s="304">
        <f>E191/C191*100</f>
        <v>0</v>
      </c>
    </row>
    <row r="192" spans="1:10" x14ac:dyDescent="0.25">
      <c r="A192" s="86"/>
      <c r="B192" s="87"/>
      <c r="C192" s="235">
        <v>2970000</v>
      </c>
      <c r="D192" s="161" t="s">
        <v>145</v>
      </c>
      <c r="E192" s="61"/>
      <c r="F192" s="304"/>
    </row>
    <row r="193" spans="1:10" ht="16.5" customHeight="1" x14ac:dyDescent="0.25">
      <c r="A193" s="86"/>
      <c r="B193" s="87"/>
      <c r="C193" s="61">
        <v>1125000</v>
      </c>
      <c r="D193" s="236" t="s">
        <v>146</v>
      </c>
      <c r="E193" s="61"/>
      <c r="F193" s="304">
        <f>E193/C193*100</f>
        <v>0</v>
      </c>
    </row>
    <row r="194" spans="1:10" s="102" customFormat="1" ht="15.75" thickBot="1" x14ac:dyDescent="0.3">
      <c r="A194" s="237"/>
      <c r="B194" s="238"/>
      <c r="C194" s="239">
        <f>C189</f>
        <v>6745000</v>
      </c>
      <c r="D194" s="240" t="s">
        <v>23</v>
      </c>
      <c r="E194" s="241">
        <f>SUM(E190:E193)</f>
        <v>0</v>
      </c>
      <c r="F194" s="324">
        <f>E194/C194*100</f>
        <v>0</v>
      </c>
      <c r="G194" s="110"/>
      <c r="H194" s="110"/>
      <c r="I194" s="110"/>
      <c r="J194" s="110"/>
    </row>
    <row r="195" spans="1:10" s="102" customFormat="1" ht="15.75" thickBot="1" x14ac:dyDescent="0.3">
      <c r="A195" s="94"/>
      <c r="B195" s="95" t="s">
        <v>147</v>
      </c>
      <c r="C195" s="96">
        <f>C171+C178+C184+C194</f>
        <v>15370000</v>
      </c>
      <c r="D195" s="97"/>
      <c r="E195" s="109">
        <f>E178+E184+E194+E171</f>
        <v>0</v>
      </c>
      <c r="F195" s="305">
        <f>F171+F178+F184+F194</f>
        <v>0</v>
      </c>
      <c r="G195" s="110"/>
      <c r="H195" s="110"/>
      <c r="I195" s="110"/>
      <c r="J195" s="110"/>
    </row>
    <row r="197" spans="1:10" x14ac:dyDescent="0.25">
      <c r="A197" s="331" t="s">
        <v>148</v>
      </c>
      <c r="B197" s="331"/>
      <c r="C197" s="331"/>
      <c r="D197" s="331"/>
      <c r="E197" s="331"/>
      <c r="F197" s="331"/>
    </row>
    <row r="199" spans="1:10" ht="15.75" thickBot="1" x14ac:dyDescent="0.3">
      <c r="A199" s="129" t="s">
        <v>26</v>
      </c>
      <c r="B199" s="129" t="s">
        <v>149</v>
      </c>
      <c r="C199" s="137"/>
    </row>
    <row r="200" spans="1:10" ht="38.25" x14ac:dyDescent="0.25">
      <c r="A200" s="11" t="s">
        <v>13</v>
      </c>
      <c r="B200" s="12" t="s">
        <v>28</v>
      </c>
      <c r="C200" s="12" t="s">
        <v>15</v>
      </c>
      <c r="D200" s="46" t="s">
        <v>16</v>
      </c>
      <c r="E200" s="13" t="s">
        <v>17</v>
      </c>
      <c r="F200" s="289" t="s">
        <v>18</v>
      </c>
    </row>
    <row r="201" spans="1:10" x14ac:dyDescent="0.25">
      <c r="A201" s="14">
        <v>1</v>
      </c>
      <c r="B201" s="15">
        <v>2</v>
      </c>
      <c r="C201" s="15">
        <v>3</v>
      </c>
      <c r="D201" s="15">
        <v>4</v>
      </c>
      <c r="E201" s="16">
        <v>5</v>
      </c>
      <c r="F201" s="135">
        <v>6</v>
      </c>
    </row>
    <row r="202" spans="1:10" x14ac:dyDescent="0.25">
      <c r="A202" s="86"/>
      <c r="B202" s="87" t="s">
        <v>19</v>
      </c>
      <c r="C202" s="88">
        <f>SUM(C203:C208)</f>
        <v>44930000</v>
      </c>
      <c r="D202" s="242" t="s">
        <v>150</v>
      </c>
      <c r="E202" s="61"/>
      <c r="F202" s="304"/>
    </row>
    <row r="203" spans="1:10" x14ac:dyDescent="0.25">
      <c r="A203" s="86"/>
      <c r="B203" s="87"/>
      <c r="C203" s="243">
        <v>10780000</v>
      </c>
      <c r="D203" s="65" t="s">
        <v>151</v>
      </c>
      <c r="E203" s="61">
        <v>980000</v>
      </c>
      <c r="F203" s="304">
        <f>E203/C203*100</f>
        <v>9.0909090909090917</v>
      </c>
    </row>
    <row r="204" spans="1:10" x14ac:dyDescent="0.25">
      <c r="A204" s="86"/>
      <c r="B204" s="87"/>
      <c r="C204" s="244">
        <v>13500000</v>
      </c>
      <c r="D204" s="69" t="s">
        <v>152</v>
      </c>
      <c r="E204" s="61"/>
      <c r="F204" s="304">
        <f>E204/C204*100</f>
        <v>0</v>
      </c>
    </row>
    <row r="205" spans="1:10" x14ac:dyDescent="0.25">
      <c r="A205" s="86"/>
      <c r="B205" s="87"/>
      <c r="C205" s="244">
        <v>6750000</v>
      </c>
      <c r="D205" s="69" t="s">
        <v>153</v>
      </c>
      <c r="E205" s="61"/>
      <c r="F205" s="304">
        <f>E205/C205*100</f>
        <v>0</v>
      </c>
    </row>
    <row r="206" spans="1:10" x14ac:dyDescent="0.25">
      <c r="A206" s="86"/>
      <c r="B206" s="87"/>
      <c r="C206" s="244">
        <v>10200000</v>
      </c>
      <c r="D206" s="69" t="s">
        <v>154</v>
      </c>
      <c r="E206" s="61">
        <f>2040000/2</f>
        <v>1020000</v>
      </c>
      <c r="F206" s="304">
        <f>E206/C206*100</f>
        <v>10</v>
      </c>
    </row>
    <row r="207" spans="1:10" x14ac:dyDescent="0.25">
      <c r="A207" s="86"/>
      <c r="B207" s="87"/>
      <c r="C207" s="244">
        <v>900000</v>
      </c>
      <c r="D207" s="69" t="s">
        <v>155</v>
      </c>
      <c r="E207" s="61"/>
      <c r="F207" s="304">
        <f>E207/C207*100</f>
        <v>0</v>
      </c>
    </row>
    <row r="208" spans="1:10" x14ac:dyDescent="0.25">
      <c r="A208" s="86"/>
      <c r="B208" s="87"/>
      <c r="C208" s="61">
        <v>2800000</v>
      </c>
      <c r="D208" s="65" t="s">
        <v>156</v>
      </c>
      <c r="E208" s="61"/>
      <c r="F208" s="304"/>
    </row>
    <row r="209" spans="1:10" x14ac:dyDescent="0.25">
      <c r="A209" s="86"/>
      <c r="B209" s="87"/>
      <c r="C209" s="61"/>
      <c r="D209" s="119"/>
      <c r="E209" s="61"/>
      <c r="F209" s="304"/>
    </row>
    <row r="210" spans="1:10" x14ac:dyDescent="0.25">
      <c r="A210" s="86"/>
      <c r="B210" s="87"/>
      <c r="C210" s="245"/>
      <c r="D210" s="65"/>
      <c r="E210" s="61"/>
      <c r="F210" s="304"/>
    </row>
    <row r="211" spans="1:10" x14ac:dyDescent="0.25">
      <c r="A211" s="86"/>
      <c r="B211" s="87"/>
      <c r="C211" s="88">
        <f>SUM(C212:C212)</f>
        <v>945000</v>
      </c>
      <c r="D211" s="246" t="s">
        <v>157</v>
      </c>
      <c r="E211" s="61"/>
      <c r="F211" s="304"/>
    </row>
    <row r="212" spans="1:10" x14ac:dyDescent="0.25">
      <c r="A212" s="86"/>
      <c r="B212" s="87"/>
      <c r="C212" s="61">
        <v>945000</v>
      </c>
      <c r="D212" s="247" t="s">
        <v>158</v>
      </c>
      <c r="E212" s="61"/>
      <c r="F212" s="304">
        <f>E212/C212*100</f>
        <v>0</v>
      </c>
    </row>
    <row r="213" spans="1:10" x14ac:dyDescent="0.25">
      <c r="A213" s="86"/>
      <c r="B213" s="87"/>
      <c r="C213" s="245"/>
      <c r="D213" s="242"/>
      <c r="E213" s="61"/>
      <c r="F213" s="304"/>
    </row>
    <row r="214" spans="1:10" x14ac:dyDescent="0.25">
      <c r="A214" s="86"/>
      <c r="B214" s="87"/>
      <c r="C214" s="88">
        <f>SUM(C215:C216)</f>
        <v>5655000</v>
      </c>
      <c r="D214" s="242" t="s">
        <v>159</v>
      </c>
      <c r="E214" s="61"/>
      <c r="F214" s="304"/>
    </row>
    <row r="215" spans="1:10" x14ac:dyDescent="0.25">
      <c r="A215" s="86"/>
      <c r="B215" s="87"/>
      <c r="C215" s="61">
        <v>5655000</v>
      </c>
      <c r="D215" s="231" t="s">
        <v>160</v>
      </c>
      <c r="E215" s="61"/>
      <c r="F215" s="304">
        <f>E215/C215*100</f>
        <v>0</v>
      </c>
    </row>
    <row r="216" spans="1:10" x14ac:dyDescent="0.25">
      <c r="A216" s="86"/>
      <c r="B216" s="87"/>
      <c r="C216" s="61"/>
      <c r="D216" s="231"/>
      <c r="E216" s="61"/>
      <c r="F216" s="304"/>
    </row>
    <row r="217" spans="1:10" ht="15.75" thickBot="1" x14ac:dyDescent="0.3">
      <c r="A217" s="138"/>
      <c r="B217" s="122"/>
      <c r="C217" s="139"/>
      <c r="D217" s="248"/>
      <c r="E217" s="72"/>
      <c r="F217" s="309"/>
    </row>
    <row r="218" spans="1:10" s="102" customFormat="1" ht="15.75" thickBot="1" x14ac:dyDescent="0.3">
      <c r="A218" s="94"/>
      <c r="B218" s="95" t="s">
        <v>161</v>
      </c>
      <c r="C218" s="96">
        <f>C202+C211+C214</f>
        <v>51530000</v>
      </c>
      <c r="D218" s="32" t="s">
        <v>23</v>
      </c>
      <c r="E218" s="109">
        <f>SUM(E203:E217)</f>
        <v>2000000</v>
      </c>
      <c r="F218" s="305">
        <f>E218/C218*100</f>
        <v>3.8812342324859306</v>
      </c>
      <c r="G218" s="110"/>
      <c r="H218" s="110"/>
      <c r="I218" s="110"/>
      <c r="J218" s="110"/>
    </row>
    <row r="220" spans="1:10" ht="12" customHeight="1" thickBot="1" x14ac:dyDescent="0.3">
      <c r="A220" s="249" t="s">
        <v>162</v>
      </c>
      <c r="B220" s="327" t="s">
        <v>163</v>
      </c>
      <c r="C220" s="327"/>
      <c r="D220" s="327"/>
    </row>
    <row r="221" spans="1:10" ht="38.25" x14ac:dyDescent="0.25">
      <c r="A221" s="11" t="s">
        <v>13</v>
      </c>
      <c r="B221" s="12" t="s">
        <v>28</v>
      </c>
      <c r="C221" s="12" t="s">
        <v>15</v>
      </c>
      <c r="D221" s="46" t="s">
        <v>16</v>
      </c>
      <c r="E221" s="13" t="s">
        <v>17</v>
      </c>
      <c r="F221" s="289" t="s">
        <v>18</v>
      </c>
    </row>
    <row r="222" spans="1:10" x14ac:dyDescent="0.25">
      <c r="A222" s="14">
        <v>1</v>
      </c>
      <c r="B222" s="15">
        <v>2</v>
      </c>
      <c r="C222" s="15">
        <v>3</v>
      </c>
      <c r="D222" s="15">
        <v>4</v>
      </c>
      <c r="E222" s="16">
        <v>5</v>
      </c>
      <c r="F222" s="135">
        <v>6</v>
      </c>
    </row>
    <row r="223" spans="1:10" ht="26.25" customHeight="1" x14ac:dyDescent="0.25">
      <c r="A223" s="86"/>
      <c r="B223" s="250" t="s">
        <v>19</v>
      </c>
      <c r="C223" s="88">
        <f>SUM(C224:C225)</f>
        <v>69410000</v>
      </c>
      <c r="D223" s="251" t="s">
        <v>163</v>
      </c>
      <c r="E223" s="113"/>
      <c r="F223" s="325"/>
    </row>
    <row r="224" spans="1:10" x14ac:dyDescent="0.25">
      <c r="A224" s="86"/>
      <c r="B224" s="87"/>
      <c r="C224" s="105">
        <v>34705000</v>
      </c>
      <c r="D224" s="252" t="s">
        <v>164</v>
      </c>
      <c r="E224" s="61"/>
      <c r="F224" s="304">
        <f>E224/C224*100</f>
        <v>0</v>
      </c>
    </row>
    <row r="225" spans="1:10" x14ac:dyDescent="0.25">
      <c r="A225" s="86"/>
      <c r="B225" s="87"/>
      <c r="C225" s="105">
        <v>34705000</v>
      </c>
      <c r="D225" s="247" t="s">
        <v>165</v>
      </c>
      <c r="E225" s="61"/>
      <c r="F225" s="304">
        <f>E225/C225*100</f>
        <v>0</v>
      </c>
    </row>
    <row r="226" spans="1:10" ht="15.75" thickBot="1" x14ac:dyDescent="0.3">
      <c r="A226" s="145"/>
      <c r="B226" s="146"/>
      <c r="C226" s="239">
        <f>C223</f>
        <v>69410000</v>
      </c>
      <c r="D226" s="253" t="s">
        <v>23</v>
      </c>
      <c r="E226" s="147">
        <f>SUM(E224:E225)</f>
        <v>0</v>
      </c>
      <c r="F226" s="311">
        <f>E226/C226*100</f>
        <v>0</v>
      </c>
    </row>
    <row r="227" spans="1:10" ht="15.75" thickBot="1" x14ac:dyDescent="0.3">
      <c r="A227" s="94"/>
      <c r="B227" s="95" t="s">
        <v>166</v>
      </c>
      <c r="C227" s="96">
        <f>C226</f>
        <v>69410000</v>
      </c>
      <c r="D227" s="32"/>
      <c r="E227" s="109">
        <f>E226</f>
        <v>0</v>
      </c>
      <c r="F227" s="305">
        <f>E227/C227*100</f>
        <v>0</v>
      </c>
    </row>
    <row r="228" spans="1:10" s="260" customFormat="1" ht="15.75" thickBot="1" x14ac:dyDescent="0.3">
      <c r="A228" s="254"/>
      <c r="B228" s="255" t="s">
        <v>167</v>
      </c>
      <c r="C228" s="256">
        <f>C20+C161+C195+C218+C227</f>
        <v>489000000</v>
      </c>
      <c r="D228" s="257"/>
      <c r="E228" s="258">
        <f>E20+E161+E195+E218+E227</f>
        <v>11600000</v>
      </c>
      <c r="F228" s="323">
        <f>E228/C228*100</f>
        <v>2.3721881390593049</v>
      </c>
      <c r="G228" s="259">
        <f>64837500-E228</f>
        <v>53237500</v>
      </c>
      <c r="H228" s="225"/>
      <c r="I228" s="225"/>
      <c r="J228" s="225"/>
    </row>
    <row r="230" spans="1:10" x14ac:dyDescent="0.25">
      <c r="A230" s="261"/>
      <c r="B230" s="262"/>
      <c r="C230" s="263"/>
      <c r="D230" s="264"/>
      <c r="E230" s="265"/>
      <c r="F230" s="266"/>
      <c r="G230" s="267" t="s">
        <v>168</v>
      </c>
      <c r="H230" s="268"/>
    </row>
    <row r="231" spans="1:10" x14ac:dyDescent="0.25">
      <c r="A231" s="261"/>
      <c r="B231" s="269" t="s">
        <v>169</v>
      </c>
      <c r="C231" s="264"/>
      <c r="D231" s="264"/>
      <c r="E231" s="270"/>
      <c r="F231" s="266"/>
      <c r="G231" s="267"/>
      <c r="H231" s="268"/>
    </row>
    <row r="232" spans="1:10" x14ac:dyDescent="0.25">
      <c r="A232" s="261"/>
      <c r="B232" s="269" t="s">
        <v>170</v>
      </c>
      <c r="C232" s="264"/>
      <c r="D232" s="264"/>
      <c r="E232" s="265"/>
      <c r="F232" s="266"/>
      <c r="G232" s="267" t="s">
        <v>171</v>
      </c>
      <c r="H232" s="268"/>
    </row>
    <row r="233" spans="1:10" x14ac:dyDescent="0.25">
      <c r="A233" s="261"/>
      <c r="B233" s="269"/>
      <c r="C233" s="264"/>
      <c r="D233" s="264"/>
      <c r="E233" s="270"/>
      <c r="F233" s="266"/>
      <c r="G233" s="267"/>
      <c r="H233" s="268"/>
    </row>
    <row r="234" spans="1:10" x14ac:dyDescent="0.25">
      <c r="A234" s="264"/>
      <c r="B234" s="269"/>
      <c r="C234" s="264"/>
      <c r="D234" s="264"/>
      <c r="E234" s="270"/>
      <c r="F234" s="266"/>
      <c r="G234" s="267"/>
      <c r="H234" s="268"/>
    </row>
    <row r="235" spans="1:10" ht="15.75" customHeight="1" x14ac:dyDescent="0.25">
      <c r="A235" s="264"/>
      <c r="B235" s="271" t="s">
        <v>172</v>
      </c>
      <c r="C235" s="271"/>
      <c r="D235" s="271"/>
      <c r="E235" s="271"/>
      <c r="F235" s="272"/>
      <c r="G235" s="273" t="s">
        <v>173</v>
      </c>
      <c r="H235" s="274"/>
    </row>
    <row r="236" spans="1:10" ht="17.25" customHeight="1" x14ac:dyDescent="0.25">
      <c r="A236" s="264"/>
      <c r="B236" s="328" t="s">
        <v>174</v>
      </c>
      <c r="C236" s="328"/>
      <c r="D236" s="275"/>
      <c r="E236" s="276"/>
      <c r="F236" s="277"/>
      <c r="G236" s="278" t="s">
        <v>175</v>
      </c>
      <c r="H236" s="279"/>
    </row>
    <row r="238" spans="1:10" s="284" customFormat="1" ht="25.5" x14ac:dyDescent="0.25">
      <c r="A238" s="280"/>
      <c r="B238" s="280" t="s">
        <v>176</v>
      </c>
      <c r="C238" s="281" t="s">
        <v>177</v>
      </c>
      <c r="D238" s="280">
        <v>240000</v>
      </c>
      <c r="E238" s="282"/>
      <c r="F238" s="326"/>
      <c r="G238" s="283"/>
      <c r="H238" s="283"/>
      <c r="I238" s="283"/>
      <c r="J238" s="283"/>
    </row>
    <row r="239" spans="1:10" s="284" customFormat="1" ht="25.5" x14ac:dyDescent="0.25">
      <c r="A239" s="280"/>
      <c r="B239" s="280"/>
      <c r="C239" s="285" t="s">
        <v>178</v>
      </c>
      <c r="D239" s="280">
        <v>70000</v>
      </c>
      <c r="E239" s="282"/>
      <c r="F239" s="326"/>
      <c r="G239" s="283"/>
      <c r="H239" s="283"/>
      <c r="I239" s="283"/>
      <c r="J239" s="283"/>
    </row>
    <row r="240" spans="1:10" s="284" customFormat="1" x14ac:dyDescent="0.25">
      <c r="A240" s="280"/>
      <c r="B240" s="280"/>
      <c r="C240" s="286"/>
      <c r="D240" s="280">
        <f>SUM(D238:D239)</f>
        <v>310000</v>
      </c>
      <c r="E240" s="282"/>
      <c r="F240" s="326"/>
      <c r="G240" s="283"/>
      <c r="H240" s="283"/>
      <c r="I240" s="283"/>
      <c r="J240" s="283"/>
    </row>
  </sheetData>
  <mergeCells count="14">
    <mergeCell ref="A8:C8"/>
    <mergeCell ref="A1:F1"/>
    <mergeCell ref="A2:F2"/>
    <mergeCell ref="A3:F3"/>
    <mergeCell ref="A6:C6"/>
    <mergeCell ref="A7:C7"/>
    <mergeCell ref="B220:D220"/>
    <mergeCell ref="B236:C236"/>
    <mergeCell ref="A9:C9"/>
    <mergeCell ref="A10:C10"/>
    <mergeCell ref="B140:F140"/>
    <mergeCell ref="B155:C155"/>
    <mergeCell ref="B165:C165"/>
    <mergeCell ref="A197:F197"/>
  </mergeCells>
  <pageMargins left="0.7" right="0.7" top="0.75" bottom="0.75" header="0.3" footer="0.3"/>
  <pageSetup paperSize="10000" scale="8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Agustus</vt:lpstr>
      <vt:lpstr>Agustus!Print_Area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2020-09-25T08:02:38Z</dcterms:modified>
</cp:coreProperties>
</file>