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01 CIMAHI SELATAN\CIMSEL 2020\LAPORAN BULANAN UPLOAD\"/>
    </mc:Choice>
  </mc:AlternateContent>
  <bookViews>
    <workbookView xWindow="0" yWindow="0" windowWidth="21570" windowHeight="8145"/>
  </bookViews>
  <sheets>
    <sheet name="SEPTEMBER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8" i="9" l="1"/>
  <c r="D356" i="9" l="1"/>
  <c r="D357" i="9" s="1"/>
  <c r="E66" i="9" l="1"/>
  <c r="E338" i="9" l="1"/>
  <c r="F338" i="9" s="1"/>
  <c r="E69" i="9"/>
  <c r="E163" i="9"/>
  <c r="F313" i="9"/>
  <c r="F311" i="9"/>
  <c r="F160" i="9" l="1"/>
  <c r="C346" i="9" l="1"/>
  <c r="E342" i="9"/>
  <c r="E346" i="9"/>
  <c r="F346" i="9" s="1"/>
  <c r="C331" i="9"/>
  <c r="E327" i="9"/>
  <c r="E324" i="9"/>
  <c r="F321" i="9"/>
  <c r="F320" i="9"/>
  <c r="E319" i="9"/>
  <c r="F317" i="9"/>
  <c r="F316" i="9"/>
  <c r="E310" i="9"/>
  <c r="E304" i="9"/>
  <c r="C304" i="9"/>
  <c r="F303" i="9"/>
  <c r="F302" i="9"/>
  <c r="E295" i="9"/>
  <c r="C295" i="9"/>
  <c r="E283" i="9"/>
  <c r="C283" i="9"/>
  <c r="F278" i="9"/>
  <c r="E272" i="9"/>
  <c r="C272" i="9"/>
  <c r="F269" i="9"/>
  <c r="E259" i="9"/>
  <c r="C259" i="9"/>
  <c r="F256" i="9"/>
  <c r="F253" i="9"/>
  <c r="E244" i="9"/>
  <c r="C244" i="9"/>
  <c r="E232" i="9"/>
  <c r="C232" i="9"/>
  <c r="E220" i="9"/>
  <c r="C220" i="9"/>
  <c r="F216" i="9"/>
  <c r="E206" i="9"/>
  <c r="C206" i="9"/>
  <c r="I206" i="9" s="1"/>
  <c r="G199" i="9"/>
  <c r="E199" i="9"/>
  <c r="G183" i="9"/>
  <c r="E183" i="9"/>
  <c r="C183" i="9"/>
  <c r="C163" i="9"/>
  <c r="F154" i="9"/>
  <c r="E147" i="9"/>
  <c r="C147" i="9"/>
  <c r="E130" i="9"/>
  <c r="C130" i="9"/>
  <c r="F128" i="9"/>
  <c r="F125" i="9"/>
  <c r="F124" i="9"/>
  <c r="E115" i="9"/>
  <c r="C115" i="9"/>
  <c r="E105" i="9"/>
  <c r="C105" i="9"/>
  <c r="G89" i="9"/>
  <c r="E89" i="9"/>
  <c r="H89" i="9" s="1"/>
  <c r="C89" i="9"/>
  <c r="C69" i="9"/>
  <c r="F68" i="9"/>
  <c r="F67" i="9"/>
  <c r="F66" i="9"/>
  <c r="F61" i="9"/>
  <c r="G51" i="9"/>
  <c r="E51" i="9"/>
  <c r="C51" i="9"/>
  <c r="G39" i="9"/>
  <c r="E39" i="9"/>
  <c r="C39" i="9"/>
  <c r="E21" i="9"/>
  <c r="C21" i="9"/>
  <c r="F18" i="9"/>
  <c r="F17" i="9"/>
  <c r="F16" i="9"/>
  <c r="F130" i="9" l="1"/>
  <c r="E331" i="9"/>
  <c r="F331" i="9" s="1"/>
  <c r="H39" i="9"/>
  <c r="E348" i="9"/>
  <c r="E350" i="9" s="1"/>
  <c r="I39" i="9"/>
  <c r="I89" i="9"/>
  <c r="F272" i="9"/>
  <c r="F220" i="9"/>
  <c r="F304" i="9"/>
  <c r="H51" i="9"/>
  <c r="I51" i="9"/>
  <c r="F163" i="9"/>
  <c r="F259" i="9"/>
  <c r="F21" i="9"/>
  <c r="F147" i="9"/>
  <c r="F69" i="9"/>
  <c r="H183" i="9"/>
  <c r="I183" i="9" s="1"/>
  <c r="F283" i="9"/>
</calcChain>
</file>

<file path=xl/sharedStrings.xml><?xml version="1.0" encoding="utf-8"?>
<sst xmlns="http://schemas.openxmlformats.org/spreadsheetml/2006/main" count="473" uniqueCount="267">
  <si>
    <t xml:space="preserve">LAPORAN BULANAN </t>
  </si>
  <si>
    <t>REALISASI DANA BOK UNTUK OPERASIONAL PUSKESMAS</t>
  </si>
  <si>
    <t xml:space="preserve">KOTA </t>
  </si>
  <si>
    <t>: CIMAHI</t>
  </si>
  <si>
    <t xml:space="preserve">JUMLAH PUSKESMAS                                                       </t>
  </si>
  <si>
    <t>: 13 Puskesmas</t>
  </si>
  <si>
    <t xml:space="preserve">JUMLAH PUSKESMAS YANG MENDAPAT DANA BOK   </t>
  </si>
  <si>
    <t xml:space="preserve">PAGU BOK UNTUK  OPERASIONAL PUSKESMAS          </t>
  </si>
  <si>
    <t xml:space="preserve">BULAN                                                                                              </t>
  </si>
  <si>
    <t>I. PROGRAM INDONESIA SEHAT-PENDEKATAN KELUARGA (PIS-PK)</t>
  </si>
  <si>
    <t>NO</t>
  </si>
  <si>
    <t>Upaya Kesehatan</t>
  </si>
  <si>
    <t>ALOKASI BOK  (Rp)</t>
  </si>
  <si>
    <t xml:space="preserve"> URAIAN KEGIATAN</t>
  </si>
  <si>
    <t>PENYERAPAN BULAN INI 
(Rp)</t>
  </si>
  <si>
    <t>% PENYERAPAN (5/3x 100)</t>
  </si>
  <si>
    <t>Pendataan Keluarga</t>
  </si>
  <si>
    <t>Analisis Data</t>
  </si>
  <si>
    <t>Intervensi Keluarga</t>
  </si>
  <si>
    <t>Pemeliharaan/maintenance</t>
  </si>
  <si>
    <t>Monitoring dan evaluasi Pelaksanaan PIS-PK</t>
  </si>
  <si>
    <t>TOTAL</t>
  </si>
  <si>
    <t xml:space="preserve">II.  UPAYA KESEHATAN ESENSIAL </t>
  </si>
  <si>
    <t>A</t>
  </si>
  <si>
    <t xml:space="preserve">Upaya Kesehatan Ibu </t>
  </si>
  <si>
    <t>PUSKESMAS</t>
  </si>
  <si>
    <t xml:space="preserve">Pelayanan antenatal </t>
  </si>
  <si>
    <t>Pemantauan Bufas resiko tinggi</t>
  </si>
  <si>
    <t>PMT Bumil KEK</t>
  </si>
  <si>
    <t>Pelayanan ibu nifas dan KB</t>
  </si>
  <si>
    <t>Pelaksanaan Program Perencanaan Persalinan dan Pencegahan Komplikasi (P4K)</t>
  </si>
  <si>
    <t>Kunjungan rumah ibu bersalin</t>
  </si>
  <si>
    <t>Pemantauan bumil resiko tinggi</t>
  </si>
  <si>
    <t>Pelaksanaan Kelas Ibu</t>
  </si>
  <si>
    <t>Kemitraan bidan dukun</t>
  </si>
  <si>
    <t>Kunjungan rumah ibu hamil</t>
  </si>
  <si>
    <t>Kunjungan BPM</t>
  </si>
  <si>
    <t>Pelacakan kematian ibu (otopsi verbal)</t>
  </si>
  <si>
    <t>Pembinaan pelayanan kesehatan ibu</t>
  </si>
  <si>
    <t>B</t>
  </si>
  <si>
    <t>UPAYA KESEHATAN NEONATUS DAN BAYI</t>
  </si>
  <si>
    <t>Pelayanan Kesehatan Bayi</t>
  </si>
  <si>
    <t>Pemeriksaan neonatus</t>
  </si>
  <si>
    <t>Pelacakan kematian neonatal (otopsi verbal)</t>
  </si>
  <si>
    <t>Pemantauan kesehatan neonatus (neonatus resiko tinggi)</t>
  </si>
  <si>
    <t>Kunjungan rumah bayi</t>
  </si>
  <si>
    <t>Pemantauan kesehatan bayi (Pendampingan pelaksanaan dan sweeping pemberian kapsul vitamin A dan BPB)</t>
  </si>
  <si>
    <t>Pemantauan bayi risiko tinggi</t>
  </si>
  <si>
    <t>C</t>
  </si>
  <si>
    <t>UPAYA KESEHATAN ANAK BALITA DAN PRA SEKOLAH</t>
  </si>
  <si>
    <t xml:space="preserve">Pemantauan Kesehatan balita  resiko tinggi </t>
  </si>
  <si>
    <t>Pelacakan kematian balita (otopsi verbal)</t>
  </si>
  <si>
    <t xml:space="preserve">Surveilance dan pelacakan gizi buruk </t>
  </si>
  <si>
    <t>Kunjungan rumah untuk anak gizi kurang atau gizi buruk</t>
  </si>
  <si>
    <t>Pemberian PMT Penyuluhan</t>
  </si>
  <si>
    <t>PMT Pemulihan</t>
  </si>
  <si>
    <t>Pembinaan posyandu</t>
  </si>
  <si>
    <t>Pemantauan  kesehatan  balita dan anak pra sekolah (pengukuran pertumbuhan, pemantauan perkembangan, pemberian vitamin A, imunisasi)</t>
  </si>
  <si>
    <t>D</t>
  </si>
  <si>
    <t>UPAYA KESEHATAN ANAK USIA SEKOLAH DAN REMAJA</t>
  </si>
  <si>
    <t>Upaya Kesehatan Remaja</t>
  </si>
  <si>
    <t>Pembinaan usia sekolah, UKS/dokter kecil</t>
  </si>
  <si>
    <t>Pemeriksaan berkala peserta didik</t>
  </si>
  <si>
    <t>Pembinaan kesehatan di luar sekolah dan masyarakat</t>
  </si>
  <si>
    <t>Pemberian TTD untuk remaja putri</t>
  </si>
  <si>
    <t>BIAS Anak sekolah:</t>
  </si>
  <si>
    <t>a. BIAS Campak</t>
  </si>
  <si>
    <t>b. BIAS DT/Td</t>
  </si>
  <si>
    <t>Monev  TTD pada rematri</t>
  </si>
  <si>
    <t>Pembinaan UKGS</t>
  </si>
  <si>
    <t>Penemuan dan tata laksana kasus kepatuhan minum obat (TTD) pada rematri</t>
  </si>
  <si>
    <t>Penyuluhan Kesehatan Reproduksi pada Kader Kesehatan Remaja</t>
  </si>
  <si>
    <t>Pembinaan Kader kesehatan remaja</t>
  </si>
  <si>
    <t xml:space="preserve">TOTAL </t>
  </si>
  <si>
    <t>E</t>
  </si>
  <si>
    <t>IMUNISASI</t>
  </si>
  <si>
    <t>Pendataan sasaran</t>
  </si>
  <si>
    <t>Pelayanan imunisasi</t>
  </si>
  <si>
    <t>Sweeping Imnunisasi Dasar Lengkap</t>
  </si>
  <si>
    <t>Peningkatan kapasitas kader posyandu           (imunisasi lanjutan)</t>
  </si>
  <si>
    <t>KIE (Media KIE Sederhana)</t>
  </si>
  <si>
    <t>Distribusi sarana dan prasarana pelayanan imunisasi</t>
  </si>
  <si>
    <t>Pengambilan vaksin rutin</t>
  </si>
  <si>
    <t>Surveilans KIPI</t>
  </si>
  <si>
    <t>Validasi data imunisasi</t>
  </si>
  <si>
    <t>F</t>
  </si>
  <si>
    <t>Pelayanan kesehatan usia reproduksi</t>
  </si>
  <si>
    <t xml:space="preserve">Penyuluhan, orientasi, sosialisasi kesehatan  reproduksi dan KB </t>
  </si>
  <si>
    <t>Pemeriksaan IVA</t>
  </si>
  <si>
    <t>G</t>
  </si>
  <si>
    <t>Upaya kesehatan lanjut usia</t>
  </si>
  <si>
    <t>Pendataan pra lansia</t>
  </si>
  <si>
    <t>Pelayanan lanjut usia di posyandu lansia, posbindu</t>
  </si>
  <si>
    <t>Pemantauan Lansia Resiko tinggi</t>
  </si>
  <si>
    <t>Kunjungan rumah pra lansia dan lansia</t>
  </si>
  <si>
    <t>Refreshing kader posbindu</t>
  </si>
  <si>
    <t>H</t>
  </si>
  <si>
    <t>Inspeksi kesehatan lingkungan  (TTU, TPM, Sarana air Minum)</t>
  </si>
  <si>
    <t>Pemeriksaan kualitas air minum, makanan, udara</t>
  </si>
  <si>
    <t>Pemberdayaan masyarakat melalui STBM</t>
  </si>
  <si>
    <t>Penyuluhan penjamah makanan</t>
  </si>
  <si>
    <t>Pendataan TTU</t>
  </si>
  <si>
    <t>Kegiatan Pertemuan Persiapan ODF</t>
  </si>
  <si>
    <t>Sosialisasi Pertemuan ODF</t>
  </si>
  <si>
    <t>Pemicuan ODF</t>
  </si>
  <si>
    <t>Pemutakhiran data kesling</t>
  </si>
  <si>
    <t>I</t>
  </si>
  <si>
    <t>Upaya Promosi Kesehatan</t>
  </si>
  <si>
    <t xml:space="preserve">Refreshing / orientasi kader kesehatan </t>
  </si>
  <si>
    <t>Penyuluhan kelompok/massal tentang program kesehatan</t>
  </si>
  <si>
    <t>Survei Mawas Diri</t>
  </si>
  <si>
    <t>Musyawarah Masyarakat Desa</t>
  </si>
  <si>
    <t>Pembinaan RW Siaga Aktif</t>
  </si>
  <si>
    <t>Rakor Linsek</t>
  </si>
  <si>
    <t>Penggerakan keluarga/masyarakat untuk mendukung program kesehatan</t>
  </si>
  <si>
    <t>Upaya P2PM</t>
  </si>
  <si>
    <t xml:space="preserve">Pelacakan kasus kontak </t>
  </si>
  <si>
    <t>Pengambilan dan pengiriman spesimen</t>
  </si>
  <si>
    <t>Kunjungan rumah untuk follow up tata laksana kasus</t>
  </si>
  <si>
    <t>Deteksi dini HIV/AIDS, TB, Hepatitis pada bumil dan populasi beresiko</t>
  </si>
  <si>
    <t>Evaluasi kader PMO</t>
  </si>
  <si>
    <t>Orientasi kader kesehatan</t>
  </si>
  <si>
    <t>Ngedate bareng ABG, program IMS-HIV-AIDS</t>
  </si>
  <si>
    <t>Penyuluhan HIV/AIDS</t>
  </si>
  <si>
    <t>Investigasi TB dengan keluarga</t>
  </si>
  <si>
    <t>Mobile VCT ibu hamil</t>
  </si>
  <si>
    <t>Sweeping dan skrining bumil TB</t>
  </si>
  <si>
    <t>Penanggulangan KLB</t>
  </si>
  <si>
    <t xml:space="preserve">Penemuan kasus TB secara dini </t>
  </si>
  <si>
    <t>Penyuluhan dan sosialisasi penyakit menular kepada masyarakat</t>
  </si>
  <si>
    <t>Penjaringan suspect TB</t>
  </si>
  <si>
    <t>Upaya PTM</t>
  </si>
  <si>
    <t>Penyuluhan dan sosialisasi penyakit tidak menular kepada masyarakat</t>
  </si>
  <si>
    <t>Pengukuran dan pemeriksaan faktor resiko penyakit tidak menular di posbindu PTM</t>
  </si>
  <si>
    <t>Kunjungan rumah</t>
  </si>
  <si>
    <t>Surveilans penyakit tidak menular</t>
  </si>
  <si>
    <t>Pemantauan penerapan kawasan Tanpa rokok disekolah</t>
  </si>
  <si>
    <t xml:space="preserve">orientasi kader kesehatan </t>
  </si>
  <si>
    <t>Pemeriksaan IVA Test</t>
  </si>
  <si>
    <t>……………………………………………</t>
  </si>
  <si>
    <t>Penyelidikan epidemiologi penyakit tular vektor dan zoonotik</t>
  </si>
  <si>
    <t>Pengendalian vektor</t>
  </si>
  <si>
    <t>Pemantauan jentik berkala</t>
  </si>
  <si>
    <t>Pemberantasan sarang nyamuk</t>
  </si>
  <si>
    <t>J</t>
  </si>
  <si>
    <t>UPAYA PENCEGAHAN DAN PENGENDALIAN PENYAKIT TULAR VEKTOR DAN ZOONOTIK</t>
  </si>
  <si>
    <t>pendampingan fogging</t>
  </si>
  <si>
    <t>K</t>
  </si>
  <si>
    <t>PENGENDALIAN VEKTOR</t>
  </si>
  <si>
    <t>Pembentukan dan pembekalan kader</t>
  </si>
  <si>
    <t>Penanganan kejadian ikutan akibat pemberian obat</t>
  </si>
  <si>
    <t>L</t>
  </si>
  <si>
    <t>SURVEILANS DAN KLB</t>
  </si>
  <si>
    <t>Penemuan kasus PD3I</t>
  </si>
  <si>
    <t>Surveilans aktif</t>
  </si>
  <si>
    <t>PE penyakit berpotensi KLB</t>
  </si>
  <si>
    <t>M</t>
  </si>
  <si>
    <t xml:space="preserve">UPAYA KESEHATAN JIWA </t>
  </si>
  <si>
    <t>Deteksi dini masalah kesehatan jiwa dan napza</t>
  </si>
  <si>
    <t>Sosialisasi dan penyuluhan KIE keswa dan napza</t>
  </si>
  <si>
    <t>Pendampingan penderita gangguan jiwa dan napza</t>
  </si>
  <si>
    <t>Sweeping pencarian kasus</t>
  </si>
  <si>
    <t>penemuan kasus secara dini</t>
  </si>
  <si>
    <t>N</t>
  </si>
  <si>
    <t xml:space="preserve">UPAYA KESEHATAN KERJA </t>
  </si>
  <si>
    <t xml:space="preserve">Pendataan pekerja dan tempat kerja </t>
  </si>
  <si>
    <t>Sosialisasi, orientasi kesehatan kerja</t>
  </si>
  <si>
    <t xml:space="preserve">Pemeriksaan tempat kerja dan pekerja </t>
  </si>
  <si>
    <t>Pembinaan dan pemantauan kesehatan olah raga</t>
  </si>
  <si>
    <t>Pembinaan Pos UKK</t>
  </si>
  <si>
    <t>O</t>
  </si>
  <si>
    <t>UPAYA KESEHATAN TRADISIONAL</t>
  </si>
  <si>
    <t xml:space="preserve">Pembinaan dan pemantauan kesehatan tradisional </t>
  </si>
  <si>
    <t>Pelayanan kesehatan tradisional</t>
  </si>
  <si>
    <t>Sosialisasi, orientasi kesehatan tradisional alternatif dan komplementer</t>
  </si>
  <si>
    <t>UPAYA KESEHATAN OLAH RAGA</t>
  </si>
  <si>
    <t>Pemeriksaan kebugaran</t>
  </si>
  <si>
    <t>Pembinaan kesehatan olah raga</t>
  </si>
  <si>
    <t>Sosialisasi, orientasi kesehatan olah raga</t>
  </si>
  <si>
    <t>Pelayanan kesehatan ibu hamil (1)</t>
  </si>
  <si>
    <t>Pelayanan kesehatan ibu bersalin (2)</t>
  </si>
  <si>
    <t>Pelayanan Kesehatan Neonatus (3)</t>
  </si>
  <si>
    <t>Kunjungan rumah Neonatus</t>
  </si>
  <si>
    <t>Pelayanan Kesehatan Balita (4)</t>
  </si>
  <si>
    <t>Upaya kesehatan lanjut usia (6)</t>
  </si>
  <si>
    <t>Pelayanan Kesehatan orang terduga  tuberkulosis/TB (7)</t>
  </si>
  <si>
    <t>Pelayanan kesehatan orang dengan risiko terinfeksi virus (HIV) (8)</t>
  </si>
  <si>
    <t>Pelayanan kesehatan pada usia produktif (9)</t>
  </si>
  <si>
    <t>Pelayanan kesehatan penderita hipertensi (10)</t>
  </si>
  <si>
    <t>Pelayanan kesehatan penderita Diabetes Melitus (11)</t>
  </si>
  <si>
    <t>Pelayanan kesehatan orang dengan gangguan jiwa berat (12)</t>
  </si>
  <si>
    <t>FUNGSI MANAJEMEN PKM</t>
  </si>
  <si>
    <t>P</t>
  </si>
  <si>
    <t>Manajemen Puskesmas</t>
  </si>
  <si>
    <t>Penyusunan perencanaan puskesmas/penyusunan POA</t>
  </si>
  <si>
    <t>Rakor lintas program dan lintas sektoral</t>
  </si>
  <si>
    <t>Honorarium pengelola BOK PKM</t>
  </si>
  <si>
    <t>Penyediaan Bahan Habis Pakai</t>
  </si>
  <si>
    <t>Foto copy/penggandaan form keluarga sehat</t>
  </si>
  <si>
    <t>Konsultasi, Pembinaan Teknis</t>
  </si>
  <si>
    <t>Konsultasi ke kab/kota</t>
  </si>
  <si>
    <t>Sistem Informasi</t>
  </si>
  <si>
    <t>Penggandaan laporan</t>
  </si>
  <si>
    <t>Pengiriman laporan</t>
  </si>
  <si>
    <t>PENYEDIAAN TENAGA DENGAN PERJANJIAN KERJA</t>
  </si>
  <si>
    <t>Q</t>
  </si>
  <si>
    <t>Promkes</t>
  </si>
  <si>
    <t xml:space="preserve">UPAYA KESEHATAN LINGKUNGAN </t>
  </si>
  <si>
    <t>TOTAL PENYERAPAN BULAN INI 
(Rp)</t>
  </si>
  <si>
    <t>R</t>
  </si>
  <si>
    <t>S</t>
  </si>
  <si>
    <t>T</t>
  </si>
  <si>
    <t>% PENYERAPAN (8/3x 100)</t>
  </si>
  <si>
    <t xml:space="preserve">UPAYA KESEHATAN LOKAL SPESIFIK </t>
  </si>
  <si>
    <t>TINGKAT KABUPATEN/KOTA TAHUN 2020</t>
  </si>
  <si>
    <t>: Rp. 6.235.834.000</t>
  </si>
  <si>
    <t>Pengelola Keuangan</t>
  </si>
  <si>
    <t>(diisi total alokasi sesuai menu)</t>
  </si>
  <si>
    <t>(Alokasi utk yankes ODGJ)</t>
  </si>
  <si>
    <t>(Alokasi utk yankes penderita DM )</t>
  </si>
  <si>
    <t>Pelayanan Kesehatan anak usia pendidikan dasar (5)</t>
  </si>
  <si>
    <t>(Alokasi utk yankes  balita )</t>
  </si>
  <si>
    <t xml:space="preserve">Catt : utk uraian kegiatan bisa ditambahkan kegiatan lain selama keg tsb ada dalam juknis, dan diperhatikan penempatan sesuai kamarnya </t>
  </si>
  <si>
    <t>CIMAHI SELATAN</t>
  </si>
  <si>
    <t>Pemantauan Kesehatan Anak Balita/Pemantauan dan Pembinaan ke Posyandu</t>
  </si>
  <si>
    <t>Pendistribusian Vitamin A pada balita</t>
  </si>
  <si>
    <t>Penjaringan peserta didik (kelas 1-6)</t>
  </si>
  <si>
    <t>Penjaringan Peserta Didik (Kelas I) PKM Cimahi Selatan/SD</t>
  </si>
  <si>
    <t>Penjaringan Peserta Didik (Kelas 7)  PKM Cimahi Selatan/SMP</t>
  </si>
  <si>
    <t>Penjaringan Peserta Didik (Kelas 10)  PKM Cimahi Selatan/SMA</t>
  </si>
  <si>
    <t>Monev UKGS</t>
  </si>
  <si>
    <t xml:space="preserve">Penyelenggaraan lokmin  Bulanan Lintas Program puskesmas </t>
  </si>
  <si>
    <t>Pertemuan Kader Posyandu</t>
  </si>
  <si>
    <t>Pertemuan Kader Posbindu</t>
  </si>
  <si>
    <t xml:space="preserve">Pembelian ATK </t>
  </si>
  <si>
    <t>Pembelian materai</t>
  </si>
  <si>
    <t>Honorarium Pegawai Honorer keuangan</t>
  </si>
  <si>
    <t>Premi Asuransi Ketenagakerjaan Pegawai Honorer keuangan</t>
  </si>
  <si>
    <t>Premi Asuransi Kesehatan Pegawai Honorer keuangan</t>
  </si>
  <si>
    <t>Upaya Kesehatan Gigi dan Mulut</t>
  </si>
  <si>
    <t>Pemantauan UKGM</t>
  </si>
  <si>
    <t>Skrining PTM</t>
  </si>
  <si>
    <t>Penyelidikan Epidemiologi PM</t>
  </si>
  <si>
    <t>Pemeriksaan Kesehatan Lansia</t>
  </si>
  <si>
    <t>Pelacakan Kematian Ibu Bersalin</t>
  </si>
  <si>
    <t>Pembentukkan KP ASI</t>
  </si>
  <si>
    <t>Pemeriksaan Kesehatan Usia Produktif</t>
  </si>
  <si>
    <t>Pertemuan Kader PMO</t>
  </si>
  <si>
    <t>Pertemuan Kader PMO Jiwa</t>
  </si>
  <si>
    <t>: September</t>
  </si>
  <si>
    <t>Pemetaan PHBS Rumah Tangga</t>
  </si>
  <si>
    <t>Pendataan PHBS TTU</t>
  </si>
  <si>
    <t>Lokakarya Mini Tribulanan Lintas Sektor Tk Kelurahan</t>
  </si>
  <si>
    <t>TOTAL PENYERAPANN BULAN SEPTEMBER</t>
  </si>
  <si>
    <t>ANGGARAN YANG DIAJUKAN</t>
  </si>
  <si>
    <t>PENGEMBALIAN</t>
  </si>
  <si>
    <t>DAFTAR PENGEMBALIAN</t>
  </si>
  <si>
    <t>SUB KEGIATAN</t>
  </si>
  <si>
    <t>KODE REKENING</t>
  </si>
  <si>
    <t>JUMLAH UANG</t>
  </si>
  <si>
    <t>Belanja perjalanan dinas Pelaksanaan BIAS Campak PKM Cimahi Selatan : 2org x 11 SD</t>
  </si>
  <si>
    <t>37.22.5.2.2.15.01</t>
  </si>
  <si>
    <t>Cimahi, 5 Oktober 2020</t>
  </si>
  <si>
    <t>Plt. Kepala Puskesmas Cimahi Selatan</t>
  </si>
  <si>
    <t>dr. Jemi Suseno</t>
  </si>
  <si>
    <t>NIP. 197712012005011006</t>
  </si>
  <si>
    <t>Belanja perjalanan dinas Pemantauan Kesehatan Anak Balita PKM Cimahi Selatan: 1 or x 14 pyd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</si>
</sst>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(&quot;Rp&quot;* #,##0_);_(&quot;Rp&quot;* \(#,##0\);_(&quot;Rp&quot;* &quot;-&quot;_);_(@_)"/>
    <numFmt numFmtId="165" formatCode="_(* #,##0_);_(* \(#,##0\);_(* &quot;-&quot;_);_(@_)"/>
    <numFmt numFmtId="166" formatCode="_(* #,##0.00_);_(* \(#,##0.00\);_(* &quot;-&quot;??_);_(@_)"/>
    <numFmt numFmtId="167" formatCode="_(* #,##0_);_(* \(#,##0\);_(* &quot;-&quot;??_);_(@_)"/>
    <numFmt numFmtId="168" formatCode="0.0"/>
    <numFmt numFmtId="169" formatCode="#,##0;[Red]#,##0"/>
    <numFmt numFmtId="170" formatCode="_([$Rp-421]* #,##0.00_);_([$Rp-421]* \(#,##0.00\);_([$Rp-421]* &quot;-&quot;??_);_(@_)"/>
    <numFmt numFmtId="172" formatCode="_(* #,##0.00_);_(* \(#,##0.00\);_(* &quot;-&quot;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name val="Tahoma"/>
      <family val="2"/>
    </font>
    <font>
      <sz val="9"/>
      <color theme="1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FF0000"/>
      <name val="Tahoma"/>
      <family val="2"/>
    </font>
    <font>
      <sz val="9"/>
      <color rgb="FFFF0000"/>
      <name val="Tahoma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0">
    <xf numFmtId="0" fontId="0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1" fillId="0" borderId="0"/>
    <xf numFmtId="166" fontId="2" fillId="0" borderId="0" applyFont="0" applyFill="0" applyBorder="0" applyAlignment="0" applyProtection="0"/>
  </cellStyleXfs>
  <cellXfs count="185">
    <xf numFmtId="0" fontId="0" fillId="0" borderId="0" xfId="0"/>
    <xf numFmtId="165" fontId="4" fillId="0" borderId="0" xfId="3" applyFont="1" applyAlignment="1">
      <alignment horizontal="center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vertical="center"/>
    </xf>
    <xf numFmtId="0" fontId="6" fillId="0" borderId="1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165" fontId="9" fillId="0" borderId="4" xfId="1" applyFont="1" applyBorder="1" applyAlignment="1">
      <alignment vertical="center"/>
    </xf>
    <xf numFmtId="165" fontId="9" fillId="0" borderId="0" xfId="1" applyFont="1" applyAlignment="1">
      <alignment vertical="center"/>
    </xf>
    <xf numFmtId="2" fontId="11" fillId="0" borderId="4" xfId="2" applyNumberFormat="1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1" fillId="0" borderId="4" xfId="2" applyFont="1" applyFill="1" applyBorder="1" applyAlignment="1">
      <alignment horizontal="center" vertical="center"/>
    </xf>
    <xf numFmtId="0" fontId="9" fillId="0" borderId="4" xfId="2" applyFont="1" applyBorder="1" applyAlignment="1">
      <alignment vertical="center"/>
    </xf>
    <xf numFmtId="3" fontId="11" fillId="0" borderId="4" xfId="2" applyNumberFormat="1" applyFont="1" applyFill="1" applyBorder="1" applyAlignment="1">
      <alignment horizontal="right" vertical="center"/>
    </xf>
    <xf numFmtId="2" fontId="11" fillId="0" borderId="6" xfId="2" applyNumberFormat="1" applyFont="1" applyFill="1" applyBorder="1"/>
    <xf numFmtId="0" fontId="11" fillId="0" borderId="7" xfId="2" applyFont="1" applyFill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10" fillId="0" borderId="3" xfId="2" applyFont="1" applyBorder="1" applyAlignment="1">
      <alignment horizontal="center" vertical="center"/>
    </xf>
    <xf numFmtId="165" fontId="9" fillId="0" borderId="3" xfId="2" applyNumberFormat="1" applyFont="1" applyBorder="1"/>
    <xf numFmtId="2" fontId="11" fillId="0" borderId="3" xfId="2" applyNumberFormat="1" applyFont="1" applyFill="1" applyBorder="1" applyAlignment="1">
      <alignment horizontal="center" vertical="center"/>
    </xf>
    <xf numFmtId="0" fontId="12" fillId="0" borderId="0" xfId="2" applyFont="1" applyAlignment="1">
      <alignment horizontal="left" vertical="center"/>
    </xf>
    <xf numFmtId="0" fontId="12" fillId="0" borderId="8" xfId="2" applyFont="1" applyFill="1" applyBorder="1" applyAlignment="1">
      <alignment horizontal="center" vertical="center"/>
    </xf>
    <xf numFmtId="0" fontId="10" fillId="0" borderId="8" xfId="2" applyFont="1" applyFill="1" applyBorder="1" applyAlignment="1">
      <alignment vertical="center"/>
    </xf>
    <xf numFmtId="0" fontId="9" fillId="0" borderId="0" xfId="2" applyFont="1"/>
    <xf numFmtId="165" fontId="9" fillId="0" borderId="0" xfId="3" applyFont="1"/>
    <xf numFmtId="0" fontId="12" fillId="0" borderId="1" xfId="2" applyFont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 wrapText="1"/>
    </xf>
    <xf numFmtId="0" fontId="12" fillId="0" borderId="2" xfId="2" applyFont="1" applyBorder="1" applyAlignment="1">
      <alignment horizontal="center" vertical="center" wrapText="1"/>
    </xf>
    <xf numFmtId="0" fontId="11" fillId="0" borderId="3" xfId="2" applyFont="1" applyBorder="1" applyAlignment="1">
      <alignment horizontal="center" vertical="center"/>
    </xf>
    <xf numFmtId="0" fontId="9" fillId="0" borderId="3" xfId="3" applyNumberFormat="1" applyFont="1" applyBorder="1" applyAlignment="1">
      <alignment horizontal="center" vertical="center"/>
    </xf>
    <xf numFmtId="0" fontId="9" fillId="0" borderId="0" xfId="0" applyFont="1" applyAlignment="1">
      <alignment vertical="top"/>
    </xf>
    <xf numFmtId="0" fontId="10" fillId="0" borderId="3" xfId="0" applyFont="1" applyBorder="1" applyAlignment="1">
      <alignment vertical="top" wrapText="1"/>
    </xf>
    <xf numFmtId="165" fontId="9" fillId="0" borderId="0" xfId="1" applyFont="1" applyAlignment="1">
      <alignment vertical="top"/>
    </xf>
    <xf numFmtId="2" fontId="11" fillId="0" borderId="4" xfId="2" applyNumberFormat="1" applyFont="1" applyFill="1" applyBorder="1" applyAlignment="1">
      <alignment vertical="top"/>
    </xf>
    <xf numFmtId="0" fontId="9" fillId="2" borderId="3" xfId="4" applyFont="1" applyFill="1" applyBorder="1" applyAlignment="1">
      <alignment vertical="top"/>
    </xf>
    <xf numFmtId="0" fontId="9" fillId="2" borderId="3" xfId="4" applyFont="1" applyFill="1" applyBorder="1" applyAlignment="1">
      <alignment vertical="top" wrapText="1"/>
    </xf>
    <xf numFmtId="0" fontId="9" fillId="2" borderId="3" xfId="4" applyFont="1" applyFill="1" applyBorder="1" applyAlignment="1">
      <alignment vertical="center"/>
    </xf>
    <xf numFmtId="0" fontId="9" fillId="2" borderId="3" xfId="4" applyFont="1" applyFill="1" applyBorder="1" applyAlignment="1">
      <alignment vertical="center" wrapText="1"/>
    </xf>
    <xf numFmtId="165" fontId="9" fillId="0" borderId="12" xfId="1" applyFont="1" applyBorder="1"/>
    <xf numFmtId="2" fontId="11" fillId="0" borderId="5" xfId="2" applyNumberFormat="1" applyFont="1" applyFill="1" applyBorder="1"/>
    <xf numFmtId="165" fontId="9" fillId="0" borderId="13" xfId="1" applyFont="1" applyBorder="1"/>
    <xf numFmtId="0" fontId="11" fillId="0" borderId="0" xfId="2" applyFont="1" applyFill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3" fontId="11" fillId="0" borderId="0" xfId="2" applyNumberFormat="1" applyFont="1" applyFill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165" fontId="9" fillId="0" borderId="0" xfId="2" applyNumberFormat="1" applyFont="1" applyBorder="1"/>
    <xf numFmtId="2" fontId="11" fillId="0" borderId="0" xfId="2" applyNumberFormat="1" applyFont="1" applyFill="1" applyBorder="1" applyAlignment="1">
      <alignment horizontal="center" vertical="center"/>
    </xf>
    <xf numFmtId="0" fontId="9" fillId="0" borderId="3" xfId="0" applyFont="1" applyBorder="1"/>
    <xf numFmtId="167" fontId="9" fillId="0" borderId="3" xfId="6" applyNumberFormat="1" applyFont="1" applyBorder="1"/>
    <xf numFmtId="0" fontId="10" fillId="0" borderId="3" xfId="0" applyFont="1" applyBorder="1"/>
    <xf numFmtId="0" fontId="9" fillId="2" borderId="3" xfId="4" applyFont="1" applyFill="1" applyBorder="1" applyAlignment="1">
      <alignment horizontal="left" vertical="center" wrapText="1"/>
    </xf>
    <xf numFmtId="0" fontId="9" fillId="2" borderId="3" xfId="4" applyFont="1" applyFill="1" applyBorder="1" applyAlignment="1">
      <alignment horizontal="left" vertical="top" wrapText="1"/>
    </xf>
    <xf numFmtId="0" fontId="9" fillId="0" borderId="3" xfId="0" applyFont="1" applyBorder="1" applyAlignment="1">
      <alignment vertical="top"/>
    </xf>
    <xf numFmtId="0" fontId="9" fillId="0" borderId="3" xfId="0" applyFont="1" applyBorder="1" applyAlignment="1">
      <alignment vertical="top" wrapText="1"/>
    </xf>
    <xf numFmtId="167" fontId="9" fillId="0" borderId="3" xfId="0" applyNumberFormat="1" applyFont="1" applyBorder="1"/>
    <xf numFmtId="0" fontId="10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 applyBorder="1"/>
    <xf numFmtId="167" fontId="9" fillId="0" borderId="0" xfId="0" applyNumberFormat="1" applyFont="1" applyBorder="1"/>
    <xf numFmtId="0" fontId="1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2" fillId="0" borderId="8" xfId="2" applyFont="1" applyFill="1" applyBorder="1" applyAlignment="1">
      <alignment vertical="center"/>
    </xf>
    <xf numFmtId="0" fontId="12" fillId="0" borderId="0" xfId="2" applyFont="1" applyBorder="1" applyAlignment="1">
      <alignment horizontal="center" vertical="center" wrapText="1"/>
    </xf>
    <xf numFmtId="0" fontId="11" fillId="0" borderId="0" xfId="2" applyFont="1" applyBorder="1" applyAlignment="1">
      <alignment horizontal="center" vertical="center"/>
    </xf>
    <xf numFmtId="0" fontId="9" fillId="2" borderId="3" xfId="5" applyFont="1" applyFill="1" applyBorder="1" applyAlignment="1">
      <alignment vertical="center" wrapText="1"/>
    </xf>
    <xf numFmtId="0" fontId="9" fillId="0" borderId="3" xfId="0" applyFont="1" applyBorder="1" applyAlignment="1">
      <alignment wrapText="1"/>
    </xf>
    <xf numFmtId="0" fontId="9" fillId="2" borderId="3" xfId="5" applyFont="1" applyFill="1" applyBorder="1" applyAlignment="1">
      <alignment vertical="center"/>
    </xf>
    <xf numFmtId="0" fontId="10" fillId="2" borderId="3" xfId="5" applyFont="1" applyFill="1" applyBorder="1" applyAlignment="1">
      <alignment horizontal="center" vertical="center"/>
    </xf>
    <xf numFmtId="0" fontId="10" fillId="2" borderId="10" xfId="5" applyFont="1" applyFill="1" applyBorder="1" applyAlignment="1">
      <alignment horizontal="center" vertical="center"/>
    </xf>
    <xf numFmtId="0" fontId="9" fillId="2" borderId="10" xfId="5" applyFont="1" applyFill="1" applyBorder="1" applyAlignment="1">
      <alignment vertical="center"/>
    </xf>
    <xf numFmtId="0" fontId="10" fillId="0" borderId="3" xfId="0" applyFont="1" applyBorder="1" applyAlignment="1">
      <alignment wrapText="1"/>
    </xf>
    <xf numFmtId="0" fontId="10" fillId="0" borderId="3" xfId="0" applyFont="1" applyBorder="1" applyAlignment="1">
      <alignment vertical="top"/>
    </xf>
    <xf numFmtId="0" fontId="9" fillId="0" borderId="3" xfId="0" applyFont="1" applyBorder="1" applyAlignment="1">
      <alignment vertical="center" wrapText="1"/>
    </xf>
    <xf numFmtId="0" fontId="11" fillId="2" borderId="3" xfId="4" applyFont="1" applyFill="1" applyBorder="1" applyAlignment="1">
      <alignment vertical="top" wrapText="1"/>
    </xf>
    <xf numFmtId="0" fontId="10" fillId="2" borderId="3" xfId="4" applyFont="1" applyFill="1" applyBorder="1" applyAlignment="1">
      <alignment horizontal="center" vertical="center"/>
    </xf>
    <xf numFmtId="0" fontId="12" fillId="0" borderId="3" xfId="2" applyFont="1" applyBorder="1" applyAlignment="1">
      <alignment horizontal="center" vertical="center" wrapText="1"/>
    </xf>
    <xf numFmtId="0" fontId="9" fillId="0" borderId="0" xfId="3" applyNumberFormat="1" applyFont="1" applyBorder="1" applyAlignment="1">
      <alignment horizontal="center" vertical="center"/>
    </xf>
    <xf numFmtId="0" fontId="9" fillId="0" borderId="3" xfId="4" applyFont="1" applyBorder="1"/>
    <xf numFmtId="0" fontId="10" fillId="0" borderId="3" xfId="0" applyFont="1" applyBorder="1" applyAlignment="1">
      <alignment vertical="center"/>
    </xf>
    <xf numFmtId="0" fontId="10" fillId="2" borderId="0" xfId="4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9" fillId="0" borderId="9" xfId="0" applyFont="1" applyBorder="1"/>
    <xf numFmtId="0" fontId="9" fillId="2" borderId="3" xfId="4" applyFont="1" applyFill="1" applyBorder="1"/>
    <xf numFmtId="0" fontId="11" fillId="0" borderId="3" xfId="4" applyFont="1" applyBorder="1" applyAlignment="1">
      <alignment vertical="top"/>
    </xf>
    <xf numFmtId="0" fontId="9" fillId="2" borderId="3" xfId="4" applyFont="1" applyFill="1" applyBorder="1" applyAlignment="1">
      <alignment wrapText="1"/>
    </xf>
    <xf numFmtId="0" fontId="10" fillId="2" borderId="3" xfId="4" applyFont="1" applyFill="1" applyBorder="1" applyAlignment="1">
      <alignment horizontal="center" vertical="top" wrapText="1"/>
    </xf>
    <xf numFmtId="0" fontId="9" fillId="2" borderId="3" xfId="4" applyFont="1" applyFill="1" applyBorder="1" applyAlignment="1">
      <alignment horizontal="left" vertical="top"/>
    </xf>
    <xf numFmtId="0" fontId="9" fillId="0" borderId="3" xfId="4" applyFont="1" applyBorder="1" applyAlignment="1">
      <alignment horizontal="left" vertical="top" wrapText="1"/>
    </xf>
    <xf numFmtId="0" fontId="9" fillId="0" borderId="3" xfId="4" applyFont="1" applyBorder="1" applyAlignment="1">
      <alignment horizontal="left" vertical="center"/>
    </xf>
    <xf numFmtId="0" fontId="9" fillId="0" borderId="3" xfId="4" applyFont="1" applyBorder="1" applyAlignment="1">
      <alignment horizontal="left" vertical="top"/>
    </xf>
    <xf numFmtId="0" fontId="10" fillId="2" borderId="0" xfId="4" applyFont="1" applyFill="1" applyBorder="1" applyAlignment="1">
      <alignment horizontal="center" vertical="top" wrapText="1"/>
    </xf>
    <xf numFmtId="0" fontId="10" fillId="2" borderId="3" xfId="4" applyFont="1" applyFill="1" applyBorder="1" applyAlignment="1">
      <alignment horizontal="center" wrapText="1"/>
    </xf>
    <xf numFmtId="0" fontId="10" fillId="2" borderId="0" xfId="4" applyFont="1" applyFill="1" applyBorder="1" applyAlignment="1">
      <alignment horizontal="center" wrapText="1"/>
    </xf>
    <xf numFmtId="0" fontId="10" fillId="0" borderId="3" xfId="5" applyFont="1" applyBorder="1" applyAlignment="1">
      <alignment vertical="center"/>
    </xf>
    <xf numFmtId="0" fontId="10" fillId="0" borderId="3" xfId="5" applyFont="1" applyBorder="1" applyAlignment="1">
      <alignment vertical="center" wrapText="1"/>
    </xf>
    <xf numFmtId="0" fontId="9" fillId="0" borderId="3" xfId="2" applyFont="1" applyBorder="1"/>
    <xf numFmtId="0" fontId="10" fillId="0" borderId="0" xfId="0" applyFont="1" applyAlignment="1">
      <alignment vertical="top"/>
    </xf>
    <xf numFmtId="0" fontId="9" fillId="2" borderId="3" xfId="2" applyFont="1" applyFill="1" applyBorder="1" applyAlignment="1">
      <alignment vertical="top" wrapText="1"/>
    </xf>
    <xf numFmtId="0" fontId="9" fillId="0" borderId="3" xfId="2" applyFont="1" applyBorder="1" applyAlignment="1">
      <alignment horizontal="center" vertical="center"/>
    </xf>
    <xf numFmtId="165" fontId="13" fillId="0" borderId="4" xfId="1" applyFont="1" applyBorder="1" applyAlignment="1">
      <alignment vertical="center" wrapText="1"/>
    </xf>
    <xf numFmtId="3" fontId="11" fillId="0" borderId="7" xfId="2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vertical="top" wrapText="1"/>
    </xf>
    <xf numFmtId="167" fontId="9" fillId="0" borderId="3" xfId="0" applyNumberFormat="1" applyFont="1" applyBorder="1" applyAlignment="1">
      <alignment vertical="top" wrapText="1"/>
    </xf>
    <xf numFmtId="165" fontId="11" fillId="0" borderId="4" xfId="1" applyFont="1" applyBorder="1" applyAlignment="1">
      <alignment vertical="center" wrapText="1"/>
    </xf>
    <xf numFmtId="0" fontId="15" fillId="2" borderId="10" xfId="8" applyFont="1" applyFill="1" applyBorder="1" applyAlignment="1">
      <alignment vertical="center" wrapText="1"/>
    </xf>
    <xf numFmtId="0" fontId="15" fillId="2" borderId="11" xfId="8" applyFont="1" applyFill="1" applyBorder="1" applyAlignment="1">
      <alignment vertical="center" wrapText="1"/>
    </xf>
    <xf numFmtId="164" fontId="9" fillId="0" borderId="3" xfId="0" applyNumberFormat="1" applyFont="1" applyBorder="1"/>
    <xf numFmtId="165" fontId="11" fillId="0" borderId="3" xfId="1" applyFont="1" applyBorder="1" applyAlignment="1">
      <alignment vertical="center" wrapText="1"/>
    </xf>
    <xf numFmtId="165" fontId="11" fillId="0" borderId="4" xfId="1" applyFont="1" applyBorder="1" applyAlignment="1">
      <alignment vertical="center"/>
    </xf>
    <xf numFmtId="0" fontId="9" fillId="0" borderId="0" xfId="0" applyFont="1" applyAlignment="1">
      <alignment horizontal="center" vertical="top"/>
    </xf>
    <xf numFmtId="165" fontId="11" fillId="0" borderId="4" xfId="1" applyFont="1" applyBorder="1" applyAlignment="1">
      <alignment horizontal="center" vertical="center" wrapText="1"/>
    </xf>
    <xf numFmtId="0" fontId="11" fillId="0" borderId="3" xfId="0" applyFont="1" applyBorder="1" applyAlignment="1">
      <alignment vertical="top" wrapText="1"/>
    </xf>
    <xf numFmtId="2" fontId="9" fillId="0" borderId="3" xfId="0" applyNumberFormat="1" applyFont="1" applyBorder="1"/>
    <xf numFmtId="168" fontId="9" fillId="0" borderId="3" xfId="0" applyNumberFormat="1" applyFont="1" applyBorder="1"/>
    <xf numFmtId="0" fontId="15" fillId="2" borderId="6" xfId="8" applyFont="1" applyFill="1" applyBorder="1" applyAlignment="1">
      <alignment vertical="center" wrapText="1"/>
    </xf>
    <xf numFmtId="164" fontId="9" fillId="0" borderId="3" xfId="6" applyNumberFormat="1" applyFont="1" applyBorder="1"/>
    <xf numFmtId="0" fontId="10" fillId="2" borderId="3" xfId="2" applyFont="1" applyFill="1" applyBorder="1" applyAlignment="1">
      <alignment vertical="top" wrapText="1"/>
    </xf>
    <xf numFmtId="0" fontId="0" fillId="0" borderId="0" xfId="0" applyAlignment="1">
      <alignment wrapText="1"/>
    </xf>
    <xf numFmtId="167" fontId="9" fillId="0" borderId="3" xfId="0" applyNumberFormat="1" applyFont="1" applyBorder="1" applyAlignment="1">
      <alignment wrapText="1"/>
    </xf>
    <xf numFmtId="0" fontId="10" fillId="2" borderId="3" xfId="4" applyFont="1" applyFill="1" applyBorder="1" applyAlignment="1">
      <alignment wrapText="1"/>
    </xf>
    <xf numFmtId="165" fontId="13" fillId="0" borderId="3" xfId="1" applyFont="1" applyBorder="1" applyAlignment="1">
      <alignment vertical="center" wrapText="1"/>
    </xf>
    <xf numFmtId="3" fontId="9" fillId="0" borderId="3" xfId="0" applyNumberFormat="1" applyFont="1" applyBorder="1"/>
    <xf numFmtId="165" fontId="9" fillId="0" borderId="3" xfId="0" applyNumberFormat="1" applyFont="1" applyBorder="1"/>
    <xf numFmtId="0" fontId="9" fillId="0" borderId="3" xfId="0" applyFont="1" applyBorder="1" applyAlignment="1">
      <alignment horizontal="right"/>
    </xf>
    <xf numFmtId="167" fontId="9" fillId="0" borderId="3" xfId="0" applyNumberFormat="1" applyFont="1" applyBorder="1" applyAlignment="1">
      <alignment horizontal="right" vertical="top" wrapText="1"/>
    </xf>
    <xf numFmtId="165" fontId="13" fillId="0" borderId="4" xfId="1" applyFont="1" applyBorder="1" applyAlignment="1">
      <alignment horizontal="right" wrapText="1"/>
    </xf>
    <xf numFmtId="167" fontId="9" fillId="0" borderId="3" xfId="0" applyNumberFormat="1" applyFont="1" applyBorder="1" applyAlignment="1">
      <alignment horizontal="right" wrapText="1"/>
    </xf>
    <xf numFmtId="3" fontId="13" fillId="0" borderId="0" xfId="0" applyNumberFormat="1" applyFont="1" applyAlignment="1">
      <alignment vertical="top" wrapText="1"/>
    </xf>
    <xf numFmtId="3" fontId="9" fillId="0" borderId="3" xfId="0" applyNumberFormat="1" applyFont="1" applyBorder="1" applyAlignment="1">
      <alignment horizontal="right"/>
    </xf>
    <xf numFmtId="3" fontId="9" fillId="0" borderId="9" xfId="0" applyNumberFormat="1" applyFont="1" applyBorder="1"/>
    <xf numFmtId="3" fontId="9" fillId="0" borderId="0" xfId="0" applyNumberFormat="1" applyFont="1"/>
    <xf numFmtId="165" fontId="0" fillId="0" borderId="0" xfId="0" applyNumberFormat="1"/>
    <xf numFmtId="0" fontId="0" fillId="0" borderId="3" xfId="0" applyBorder="1"/>
    <xf numFmtId="2" fontId="11" fillId="0" borderId="3" xfId="2" applyNumberFormat="1" applyFont="1" applyFill="1" applyBorder="1" applyAlignment="1">
      <alignment vertical="center"/>
    </xf>
    <xf numFmtId="165" fontId="9" fillId="0" borderId="3" xfId="1" applyFont="1" applyBorder="1" applyAlignment="1">
      <alignment vertical="center"/>
    </xf>
    <xf numFmtId="0" fontId="12" fillId="0" borderId="3" xfId="0" applyFont="1" applyBorder="1" applyAlignment="1">
      <alignment vertical="top" wrapText="1"/>
    </xf>
    <xf numFmtId="0" fontId="9" fillId="2" borderId="10" xfId="8" applyFont="1" applyFill="1" applyBorder="1" applyAlignment="1">
      <alignment vertical="center" wrapText="1"/>
    </xf>
    <xf numFmtId="0" fontId="9" fillId="2" borderId="3" xfId="8" applyFont="1" applyFill="1" applyBorder="1" applyAlignment="1">
      <alignment vertical="center" wrapText="1"/>
    </xf>
    <xf numFmtId="164" fontId="9" fillId="0" borderId="0" xfId="0" applyNumberFormat="1" applyFont="1"/>
    <xf numFmtId="0" fontId="0" fillId="0" borderId="0" xfId="0" applyAlignment="1">
      <alignment horizontal="center"/>
    </xf>
    <xf numFmtId="3" fontId="10" fillId="0" borderId="3" xfId="0" applyNumberFormat="1" applyFont="1" applyBorder="1"/>
    <xf numFmtId="167" fontId="9" fillId="0" borderId="0" xfId="0" applyNumberFormat="1" applyFont="1"/>
    <xf numFmtId="166" fontId="9" fillId="0" borderId="3" xfId="0" applyNumberFormat="1" applyFont="1" applyBorder="1"/>
    <xf numFmtId="0" fontId="4" fillId="0" borderId="0" xfId="0" applyFont="1" applyAlignment="1">
      <alignment horizontal="left" vertical="center" wrapText="1"/>
    </xf>
    <xf numFmtId="0" fontId="4" fillId="0" borderId="0" xfId="2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9" fontId="9" fillId="0" borderId="3" xfId="0" applyNumberFormat="1" applyFont="1" applyBorder="1"/>
    <xf numFmtId="169" fontId="13" fillId="0" borderId="4" xfId="1" applyNumberFormat="1" applyFont="1" applyBorder="1" applyAlignment="1">
      <alignment vertical="center" wrapText="1"/>
    </xf>
    <xf numFmtId="169" fontId="9" fillId="0" borderId="3" xfId="6" applyNumberFormat="1" applyFont="1" applyBorder="1"/>
    <xf numFmtId="0" fontId="0" fillId="0" borderId="0" xfId="0" applyBorder="1" applyAlignment="1">
      <alignment horizontal="center"/>
    </xf>
    <xf numFmtId="165" fontId="16" fillId="0" borderId="3" xfId="0" applyNumberFormat="1" applyFont="1" applyBorder="1"/>
    <xf numFmtId="165" fontId="0" fillId="0" borderId="3" xfId="0" applyNumberFormat="1" applyBorder="1"/>
    <xf numFmtId="165" fontId="0" fillId="0" borderId="0" xfId="0" applyNumberFormat="1" applyBorder="1"/>
    <xf numFmtId="0" fontId="0" fillId="0" borderId="0" xfId="0" applyBorder="1"/>
    <xf numFmtId="0" fontId="17" fillId="2" borderId="3" xfId="0" applyFont="1" applyFill="1" applyBorder="1" applyAlignment="1">
      <alignment horizontal="center" vertical="center" wrapText="1"/>
    </xf>
    <xf numFmtId="167" fontId="17" fillId="2" borderId="3" xfId="9" applyNumberFormat="1" applyFont="1" applyFill="1" applyBorder="1" applyAlignment="1">
      <alignment horizontal="center" vertical="center" wrapText="1"/>
    </xf>
    <xf numFmtId="170" fontId="17" fillId="2" borderId="3" xfId="0" applyNumberFormat="1" applyFont="1" applyFill="1" applyBorder="1" applyAlignment="1">
      <alignment horizontal="center" vertical="center"/>
    </xf>
    <xf numFmtId="170" fontId="19" fillId="2" borderId="3" xfId="9" applyNumberFormat="1" applyFont="1" applyFill="1" applyBorder="1" applyAlignment="1">
      <alignment horizontal="left" vertical="center" wrapText="1"/>
    </xf>
    <xf numFmtId="0" fontId="18" fillId="2" borderId="3" xfId="0" quotePrefix="1" applyFont="1" applyFill="1" applyBorder="1" applyAlignment="1">
      <alignment horizontal="center" vertical="center" wrapText="1"/>
    </xf>
    <xf numFmtId="165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17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18" fillId="2" borderId="3" xfId="7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4" fillId="0" borderId="10" xfId="0" applyFont="1" applyBorder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8" xfId="2" applyFon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3" fillId="0" borderId="0" xfId="2" applyFont="1" applyAlignment="1">
      <alignment horizontal="center"/>
    </xf>
    <xf numFmtId="0" fontId="4" fillId="0" borderId="0" xfId="2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172" fontId="16" fillId="0" borderId="3" xfId="0" applyNumberFormat="1" applyFont="1" applyBorder="1"/>
    <xf numFmtId="0" fontId="16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16" fillId="0" borderId="8" xfId="0" applyFont="1" applyBorder="1" applyAlignment="1">
      <alignment horizontal="left"/>
    </xf>
  </cellXfs>
  <cellStyles count="10">
    <cellStyle name="Comma" xfId="6" builtinId="3"/>
    <cellStyle name="Comma [0]" xfId="1" builtinId="6"/>
    <cellStyle name="Comma [0] 2" xfId="3"/>
    <cellStyle name="Comma 2" xfId="9"/>
    <cellStyle name="Normal" xfId="0" builtinId="0"/>
    <cellStyle name="Normal 12" xfId="8"/>
    <cellStyle name="Normal 2" xfId="2"/>
    <cellStyle name="Normal 2 2" xfId="7"/>
    <cellStyle name="Normal 2 3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5"/>
  <sheetViews>
    <sheetView tabSelected="1" topLeftCell="A352" zoomScale="90" zoomScaleNormal="90" workbookViewId="0">
      <selection activeCell="H341" sqref="H341"/>
    </sheetView>
  </sheetViews>
  <sheetFormatPr defaultRowHeight="15" x14ac:dyDescent="0.25"/>
  <cols>
    <col min="1" max="1" width="5.7109375" customWidth="1"/>
    <col min="2" max="3" width="18.7109375" customWidth="1"/>
    <col min="4" max="4" width="31.5703125" customWidth="1"/>
    <col min="5" max="5" width="20.140625" customWidth="1"/>
    <col min="6" max="6" width="34" customWidth="1"/>
    <col min="7" max="7" width="19.42578125" customWidth="1"/>
    <col min="8" max="8" width="18.85546875" customWidth="1"/>
    <col min="9" max="9" width="17.28515625" customWidth="1"/>
    <col min="11" max="11" width="12.140625" bestFit="1" customWidth="1"/>
  </cols>
  <sheetData>
    <row r="1" spans="1:11" x14ac:dyDescent="0.25">
      <c r="A1" s="177" t="s">
        <v>0</v>
      </c>
      <c r="B1" s="177"/>
      <c r="C1" s="177"/>
      <c r="D1" s="177"/>
      <c r="E1" s="177"/>
      <c r="F1" s="177"/>
    </row>
    <row r="2" spans="1:11" x14ac:dyDescent="0.25">
      <c r="A2" s="178" t="s">
        <v>1</v>
      </c>
      <c r="B2" s="178"/>
      <c r="C2" s="178"/>
      <c r="D2" s="178"/>
      <c r="E2" s="178"/>
      <c r="F2" s="178"/>
    </row>
    <row r="3" spans="1:11" x14ac:dyDescent="0.25">
      <c r="A3" s="178" t="s">
        <v>214</v>
      </c>
      <c r="B3" s="178"/>
      <c r="C3" s="178"/>
      <c r="D3" s="178"/>
      <c r="E3" s="178"/>
      <c r="F3" s="178"/>
    </row>
    <row r="4" spans="1:11" x14ac:dyDescent="0.25">
      <c r="A4" s="150"/>
      <c r="B4" s="150"/>
      <c r="C4" s="150"/>
      <c r="D4" s="150"/>
      <c r="E4" s="150"/>
      <c r="F4" s="150"/>
    </row>
    <row r="5" spans="1:11" x14ac:dyDescent="0.25">
      <c r="A5" s="150"/>
      <c r="B5" s="150"/>
      <c r="C5" s="150"/>
      <c r="D5" s="150"/>
      <c r="E5" s="150"/>
      <c r="F5" s="150"/>
    </row>
    <row r="6" spans="1:11" x14ac:dyDescent="0.25">
      <c r="A6" s="179" t="s">
        <v>2</v>
      </c>
      <c r="B6" s="179"/>
      <c r="C6" s="179"/>
      <c r="D6" s="151" t="s">
        <v>3</v>
      </c>
      <c r="E6" s="1"/>
      <c r="F6" s="1"/>
    </row>
    <row r="7" spans="1:11" x14ac:dyDescent="0.25">
      <c r="A7" s="176" t="s">
        <v>4</v>
      </c>
      <c r="B7" s="176"/>
      <c r="C7" s="176"/>
      <c r="D7" s="151" t="s">
        <v>5</v>
      </c>
      <c r="E7" s="1"/>
      <c r="F7" s="1"/>
    </row>
    <row r="8" spans="1:11" ht="22.5" customHeight="1" x14ac:dyDescent="0.25">
      <c r="A8" s="176" t="s">
        <v>6</v>
      </c>
      <c r="B8" s="176"/>
      <c r="C8" s="176"/>
      <c r="D8" s="151" t="s">
        <v>5</v>
      </c>
      <c r="E8" s="1"/>
      <c r="F8" s="1"/>
    </row>
    <row r="9" spans="1:11" x14ac:dyDescent="0.25">
      <c r="A9" s="176" t="s">
        <v>7</v>
      </c>
      <c r="B9" s="176"/>
      <c r="C9" s="176"/>
      <c r="D9" s="151" t="s">
        <v>215</v>
      </c>
      <c r="E9" s="1"/>
      <c r="F9" s="1"/>
    </row>
    <row r="10" spans="1:11" x14ac:dyDescent="0.25">
      <c r="A10" s="176" t="s">
        <v>8</v>
      </c>
      <c r="B10" s="176"/>
      <c r="C10" s="176"/>
      <c r="D10" s="151" t="s">
        <v>249</v>
      </c>
      <c r="E10" s="1"/>
      <c r="F10" s="150"/>
    </row>
    <row r="11" spans="1:11" x14ac:dyDescent="0.25">
      <c r="A11" s="149"/>
      <c r="B11" s="149"/>
      <c r="C11" s="149"/>
      <c r="D11" s="151"/>
      <c r="E11" s="1"/>
      <c r="F11" s="150"/>
    </row>
    <row r="12" spans="1:11" x14ac:dyDescent="0.25">
      <c r="A12" s="2" t="s">
        <v>9</v>
      </c>
      <c r="B12" s="3"/>
      <c r="C12" s="2"/>
      <c r="D12" s="150"/>
      <c r="E12" s="1"/>
      <c r="F12" s="150"/>
    </row>
    <row r="13" spans="1:11" ht="21" x14ac:dyDescent="0.25">
      <c r="A13" s="4" t="s">
        <v>10</v>
      </c>
      <c r="B13" s="4" t="s">
        <v>11</v>
      </c>
      <c r="C13" s="4" t="s">
        <v>12</v>
      </c>
      <c r="D13" s="4" t="s">
        <v>13</v>
      </c>
      <c r="E13" s="5" t="s">
        <v>14</v>
      </c>
      <c r="F13" s="4" t="s">
        <v>15</v>
      </c>
    </row>
    <row r="14" spans="1:11" x14ac:dyDescent="0.25">
      <c r="A14" s="6">
        <v>1</v>
      </c>
      <c r="B14" s="6">
        <v>2</v>
      </c>
      <c r="C14" s="6">
        <v>3</v>
      </c>
      <c r="D14" s="6">
        <v>4</v>
      </c>
      <c r="E14" s="7">
        <v>5</v>
      </c>
      <c r="F14" s="6">
        <v>6</v>
      </c>
    </row>
    <row r="15" spans="1:11" ht="39.950000000000003" customHeight="1" x14ac:dyDescent="0.25">
      <c r="A15" s="115">
        <v>1</v>
      </c>
      <c r="B15" s="12" t="s">
        <v>223</v>
      </c>
      <c r="C15" s="116">
        <v>39559000</v>
      </c>
      <c r="F15" s="15"/>
      <c r="G15" s="171" t="s">
        <v>222</v>
      </c>
      <c r="H15" s="172"/>
      <c r="I15" s="9"/>
      <c r="K15" s="137"/>
    </row>
    <row r="16" spans="1:11" x14ac:dyDescent="0.25">
      <c r="A16" s="9"/>
      <c r="B16" s="16"/>
      <c r="C16" s="109">
        <v>4504000</v>
      </c>
      <c r="D16" s="42" t="s">
        <v>16</v>
      </c>
      <c r="E16" s="140"/>
      <c r="F16" s="139">
        <f>E16/C16*100</f>
        <v>0</v>
      </c>
      <c r="G16" s="9"/>
      <c r="H16" s="9"/>
      <c r="I16" s="9"/>
    </row>
    <row r="17" spans="1:9" x14ac:dyDescent="0.25">
      <c r="A17" s="9"/>
      <c r="B17" s="16"/>
      <c r="C17" s="114">
        <v>7430000</v>
      </c>
      <c r="D17" s="42" t="s">
        <v>17</v>
      </c>
      <c r="E17" s="140"/>
      <c r="F17" s="139">
        <f>E17/C17*100</f>
        <v>0</v>
      </c>
      <c r="G17" s="9"/>
      <c r="H17" s="9"/>
      <c r="I17" s="9"/>
    </row>
    <row r="18" spans="1:9" x14ac:dyDescent="0.25">
      <c r="A18" s="9"/>
      <c r="B18" s="16"/>
      <c r="C18" s="114">
        <v>19465000</v>
      </c>
      <c r="D18" s="41" t="s">
        <v>18</v>
      </c>
      <c r="E18" s="140"/>
      <c r="F18" s="139">
        <f>E18/C18*100</f>
        <v>0</v>
      </c>
      <c r="G18" s="9"/>
      <c r="H18" s="9"/>
      <c r="I18" s="9"/>
    </row>
    <row r="19" spans="1:9" x14ac:dyDescent="0.25">
      <c r="A19" s="9"/>
      <c r="B19" s="16"/>
      <c r="C19" s="114"/>
      <c r="D19" s="42" t="s">
        <v>19</v>
      </c>
      <c r="E19" s="140"/>
      <c r="F19" s="139"/>
      <c r="G19" s="9"/>
      <c r="H19" s="9"/>
      <c r="I19" s="9"/>
    </row>
    <row r="20" spans="1:9" ht="25.5" x14ac:dyDescent="0.25">
      <c r="A20" s="17"/>
      <c r="B20" s="18"/>
      <c r="C20" s="19"/>
      <c r="D20" s="43" t="s">
        <v>20</v>
      </c>
      <c r="E20" s="138"/>
      <c r="F20" s="139"/>
      <c r="G20" s="9"/>
      <c r="H20" s="9"/>
      <c r="I20" s="9"/>
    </row>
    <row r="21" spans="1:9" x14ac:dyDescent="0.25">
      <c r="A21" s="21"/>
      <c r="B21" s="22"/>
      <c r="C21" s="106">
        <f>C15</f>
        <v>39559000</v>
      </c>
      <c r="D21" s="23" t="s">
        <v>21</v>
      </c>
      <c r="E21" s="24">
        <f>SUM(E16:E19)</f>
        <v>0</v>
      </c>
      <c r="F21" s="139">
        <f t="shared" ref="F21" si="0">E21/C21*100</f>
        <v>0</v>
      </c>
      <c r="G21" s="9"/>
      <c r="H21" s="9"/>
      <c r="I21" s="9"/>
    </row>
    <row r="22" spans="1:9" x14ac:dyDescent="0.25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25">
      <c r="A23" s="26" t="s">
        <v>22</v>
      </c>
      <c r="B23" s="9"/>
      <c r="C23" s="9"/>
      <c r="D23" s="9"/>
      <c r="E23" s="9"/>
      <c r="F23" s="9"/>
      <c r="G23" s="9"/>
      <c r="H23" s="9"/>
      <c r="I23" s="9"/>
    </row>
    <row r="24" spans="1:9" x14ac:dyDescent="0.25">
      <c r="A24" s="27" t="s">
        <v>23</v>
      </c>
      <c r="B24" s="28" t="s">
        <v>24</v>
      </c>
      <c r="C24" s="28"/>
      <c r="D24" s="29"/>
      <c r="E24" s="29"/>
      <c r="F24" s="29"/>
      <c r="G24" s="29"/>
      <c r="H24" s="30"/>
      <c r="I24" s="29"/>
    </row>
    <row r="25" spans="1:9" ht="51" customHeight="1" x14ac:dyDescent="0.25">
      <c r="A25" s="31" t="s">
        <v>10</v>
      </c>
      <c r="B25" s="31" t="s">
        <v>25</v>
      </c>
      <c r="C25" s="31" t="s">
        <v>12</v>
      </c>
      <c r="D25" s="32" t="s">
        <v>13</v>
      </c>
      <c r="E25" s="33" t="s">
        <v>14</v>
      </c>
      <c r="F25" s="32" t="s">
        <v>13</v>
      </c>
      <c r="G25" s="33" t="s">
        <v>14</v>
      </c>
      <c r="H25" s="33" t="s">
        <v>208</v>
      </c>
      <c r="I25" s="31" t="s">
        <v>212</v>
      </c>
    </row>
    <row r="26" spans="1:9" x14ac:dyDescent="0.25">
      <c r="A26" s="34">
        <v>1</v>
      </c>
      <c r="B26" s="34">
        <v>2</v>
      </c>
      <c r="C26" s="34">
        <v>3</v>
      </c>
      <c r="D26" s="34">
        <v>4</v>
      </c>
      <c r="E26" s="34">
        <v>5</v>
      </c>
      <c r="F26" s="34">
        <v>6</v>
      </c>
      <c r="G26" s="34">
        <v>7</v>
      </c>
      <c r="H26" s="35">
        <v>8</v>
      </c>
      <c r="I26" s="34">
        <v>9</v>
      </c>
    </row>
    <row r="27" spans="1:9" s="8" customFormat="1" ht="25.5" x14ac:dyDescent="0.25">
      <c r="A27" s="36">
        <v>1</v>
      </c>
      <c r="B27" s="12" t="s">
        <v>223</v>
      </c>
      <c r="C27" s="109">
        <v>18489000</v>
      </c>
      <c r="D27" s="141" t="s">
        <v>179</v>
      </c>
      <c r="E27" s="117">
        <v>18164000</v>
      </c>
      <c r="F27" s="37" t="s">
        <v>180</v>
      </c>
      <c r="G27" s="117">
        <v>325000</v>
      </c>
      <c r="H27" s="38"/>
      <c r="I27" s="39"/>
    </row>
    <row r="28" spans="1:9" x14ac:dyDescent="0.25">
      <c r="A28" s="9"/>
      <c r="B28" s="16"/>
      <c r="C28" s="13"/>
      <c r="D28" s="42" t="s">
        <v>26</v>
      </c>
      <c r="E28" s="42">
        <v>0</v>
      </c>
      <c r="F28" s="40" t="s">
        <v>27</v>
      </c>
      <c r="G28" s="42"/>
      <c r="H28" s="14"/>
      <c r="I28" s="15"/>
    </row>
    <row r="29" spans="1:9" x14ac:dyDescent="0.25">
      <c r="A29" s="9"/>
      <c r="B29" s="16"/>
      <c r="C29" s="13"/>
      <c r="D29" s="42" t="s">
        <v>28</v>
      </c>
      <c r="E29" s="42">
        <v>0</v>
      </c>
      <c r="F29" s="41" t="s">
        <v>29</v>
      </c>
      <c r="G29" s="43"/>
      <c r="H29" s="14"/>
      <c r="I29" s="15"/>
    </row>
    <row r="30" spans="1:9" ht="38.25" x14ac:dyDescent="0.25">
      <c r="A30" s="9"/>
      <c r="B30" s="16"/>
      <c r="C30" s="13"/>
      <c r="D30" s="43" t="s">
        <v>30</v>
      </c>
      <c r="E30" s="43">
        <v>0</v>
      </c>
      <c r="F30" s="41" t="s">
        <v>31</v>
      </c>
      <c r="G30" s="43"/>
      <c r="H30" s="14"/>
      <c r="I30" s="15"/>
    </row>
    <row r="31" spans="1:9" x14ac:dyDescent="0.25">
      <c r="A31" s="9"/>
      <c r="B31" s="16"/>
      <c r="C31" s="13">
        <v>1050000</v>
      </c>
      <c r="D31" s="42" t="s">
        <v>32</v>
      </c>
      <c r="E31" s="42">
        <v>150000</v>
      </c>
      <c r="F31" s="43" t="s">
        <v>244</v>
      </c>
      <c r="G31" s="42"/>
      <c r="H31" s="14"/>
      <c r="I31" s="15"/>
    </row>
    <row r="32" spans="1:9" x14ac:dyDescent="0.25">
      <c r="A32" s="9"/>
      <c r="B32" s="16"/>
      <c r="C32" s="13">
        <v>10800000</v>
      </c>
      <c r="D32" s="42" t="s">
        <v>33</v>
      </c>
      <c r="E32" s="42"/>
      <c r="F32" s="42"/>
      <c r="G32" s="42"/>
      <c r="H32" s="14"/>
      <c r="I32" s="15"/>
    </row>
    <row r="33" spans="1:9" x14ac:dyDescent="0.25">
      <c r="A33" s="9"/>
      <c r="B33" s="16"/>
      <c r="C33" s="13">
        <v>1425000</v>
      </c>
      <c r="D33" s="42" t="s">
        <v>34</v>
      </c>
      <c r="E33" s="42">
        <v>0</v>
      </c>
      <c r="F33" s="42"/>
      <c r="G33" s="42"/>
      <c r="H33" s="14"/>
      <c r="I33" s="15"/>
    </row>
    <row r="34" spans="1:9" x14ac:dyDescent="0.25">
      <c r="A34" s="9"/>
      <c r="B34" s="16"/>
      <c r="C34" s="13"/>
      <c r="D34" s="43" t="s">
        <v>35</v>
      </c>
      <c r="E34" s="43">
        <v>0</v>
      </c>
      <c r="F34" s="43"/>
      <c r="G34" s="43"/>
      <c r="H34" s="14"/>
      <c r="I34" s="15"/>
    </row>
    <row r="35" spans="1:9" x14ac:dyDescent="0.25">
      <c r="A35" s="17"/>
      <c r="B35" s="18"/>
      <c r="C35" s="19"/>
      <c r="D35" s="43" t="s">
        <v>36</v>
      </c>
      <c r="E35" s="43">
        <v>0</v>
      </c>
      <c r="F35" s="43"/>
      <c r="G35" s="43"/>
      <c r="H35" s="44"/>
      <c r="I35" s="45"/>
    </row>
    <row r="36" spans="1:9" ht="25.5" x14ac:dyDescent="0.25">
      <c r="A36" s="17"/>
      <c r="B36" s="18"/>
      <c r="C36" s="19">
        <v>162500</v>
      </c>
      <c r="D36" s="43" t="s">
        <v>37</v>
      </c>
      <c r="E36" s="43"/>
      <c r="F36" s="43"/>
      <c r="G36" s="43"/>
      <c r="H36" s="46"/>
      <c r="I36" s="20"/>
    </row>
    <row r="37" spans="1:9" x14ac:dyDescent="0.25">
      <c r="A37" s="17"/>
      <c r="B37" s="18"/>
      <c r="C37" s="19"/>
      <c r="D37" s="59" t="s">
        <v>38</v>
      </c>
      <c r="E37" s="42">
        <v>0</v>
      </c>
      <c r="F37" s="42"/>
      <c r="G37" s="42"/>
      <c r="H37" s="46"/>
      <c r="I37" s="20"/>
    </row>
    <row r="38" spans="1:9" x14ac:dyDescent="0.25">
      <c r="A38" s="17"/>
      <c r="B38" s="18"/>
      <c r="C38" s="19"/>
      <c r="D38" s="101"/>
      <c r="E38" s="101"/>
      <c r="F38" s="101"/>
      <c r="G38" s="101"/>
      <c r="H38" s="46"/>
      <c r="I38" s="20"/>
    </row>
    <row r="39" spans="1:9" x14ac:dyDescent="0.25">
      <c r="A39" s="21"/>
      <c r="B39" s="22"/>
      <c r="C39" s="106">
        <f>C27</f>
        <v>18489000</v>
      </c>
      <c r="D39" s="23" t="s">
        <v>21</v>
      </c>
      <c r="E39" s="104">
        <f>SUM(E28:E37)</f>
        <v>150000</v>
      </c>
      <c r="F39" s="104"/>
      <c r="G39" s="104">
        <f>SUM(G31)</f>
        <v>0</v>
      </c>
      <c r="H39" s="24">
        <f>E39+G39</f>
        <v>150000</v>
      </c>
      <c r="I39" s="25">
        <f>H39/C39*100</f>
        <v>0.81129320136297256</v>
      </c>
    </row>
    <row r="40" spans="1:9" x14ac:dyDescent="0.25">
      <c r="A40" s="47"/>
      <c r="B40" s="48"/>
      <c r="C40" s="49"/>
      <c r="D40" s="50"/>
      <c r="E40" s="50"/>
      <c r="F40" s="50"/>
      <c r="G40" s="50"/>
      <c r="H40" s="51"/>
      <c r="I40" s="52"/>
    </row>
    <row r="41" spans="1:9" x14ac:dyDescent="0.25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25">
      <c r="A42" s="27" t="s">
        <v>39</v>
      </c>
      <c r="B42" s="28" t="s">
        <v>40</v>
      </c>
      <c r="C42" s="28"/>
      <c r="D42" s="9"/>
      <c r="E42" s="9"/>
      <c r="F42" s="9"/>
      <c r="G42" s="9"/>
      <c r="H42" s="9"/>
      <c r="I42" s="9"/>
    </row>
    <row r="43" spans="1:9" ht="38.25" x14ac:dyDescent="0.25">
      <c r="A43" s="31" t="s">
        <v>10</v>
      </c>
      <c r="B43" s="31" t="s">
        <v>25</v>
      </c>
      <c r="C43" s="31" t="s">
        <v>12</v>
      </c>
      <c r="D43" s="32" t="s">
        <v>13</v>
      </c>
      <c r="E43" s="33" t="s">
        <v>14</v>
      </c>
      <c r="F43" s="32" t="s">
        <v>13</v>
      </c>
      <c r="G43" s="33" t="s">
        <v>14</v>
      </c>
      <c r="H43" s="33" t="s">
        <v>14</v>
      </c>
      <c r="I43" s="31" t="s">
        <v>15</v>
      </c>
    </row>
    <row r="44" spans="1:9" x14ac:dyDescent="0.25">
      <c r="A44" s="34">
        <v>1</v>
      </c>
      <c r="B44" s="34">
        <v>2</v>
      </c>
      <c r="C44" s="34">
        <v>3</v>
      </c>
      <c r="D44" s="34">
        <v>4</v>
      </c>
      <c r="E44" s="34">
        <v>5</v>
      </c>
      <c r="F44" s="34">
        <v>6</v>
      </c>
      <c r="G44" s="34">
        <v>7</v>
      </c>
      <c r="H44" s="35">
        <v>8</v>
      </c>
      <c r="I44" s="34">
        <v>9</v>
      </c>
    </row>
    <row r="45" spans="1:9" ht="25.5" x14ac:dyDescent="0.25">
      <c r="A45" s="53"/>
      <c r="B45" s="12" t="s">
        <v>223</v>
      </c>
      <c r="C45" s="109">
        <v>1987500</v>
      </c>
      <c r="D45" s="37" t="s">
        <v>181</v>
      </c>
      <c r="E45" s="107">
        <v>1537500</v>
      </c>
      <c r="F45" s="77" t="s">
        <v>41</v>
      </c>
      <c r="G45" s="107">
        <v>450000</v>
      </c>
      <c r="H45" s="53"/>
      <c r="I45" s="53"/>
    </row>
    <row r="46" spans="1:9" x14ac:dyDescent="0.25">
      <c r="A46" s="53"/>
      <c r="B46" s="53"/>
      <c r="C46" s="53"/>
      <c r="D46" s="56" t="s">
        <v>42</v>
      </c>
      <c r="E46" s="53"/>
      <c r="F46" s="56" t="s">
        <v>45</v>
      </c>
      <c r="G46" s="53"/>
      <c r="H46" s="53"/>
      <c r="I46" s="53"/>
    </row>
    <row r="47" spans="1:9" ht="51" x14ac:dyDescent="0.25">
      <c r="A47" s="53"/>
      <c r="B47" s="53"/>
      <c r="C47" s="53">
        <v>637500</v>
      </c>
      <c r="D47" s="57" t="s">
        <v>43</v>
      </c>
      <c r="E47" s="53"/>
      <c r="F47" s="56" t="s">
        <v>46</v>
      </c>
      <c r="G47" s="53"/>
      <c r="H47" s="53"/>
      <c r="I47" s="53"/>
    </row>
    <row r="48" spans="1:9" ht="25.5" x14ac:dyDescent="0.25">
      <c r="A48" s="53"/>
      <c r="B48" s="53"/>
      <c r="C48" s="53">
        <v>900000</v>
      </c>
      <c r="D48" s="57" t="s">
        <v>44</v>
      </c>
      <c r="E48" s="58"/>
      <c r="F48" s="59" t="s">
        <v>47</v>
      </c>
      <c r="G48" s="53"/>
      <c r="H48" s="53"/>
      <c r="I48" s="53"/>
    </row>
    <row r="49" spans="1:9" x14ac:dyDescent="0.25">
      <c r="A49" s="53"/>
      <c r="B49" s="53"/>
      <c r="C49" s="53"/>
      <c r="D49" s="57" t="s">
        <v>182</v>
      </c>
      <c r="E49" s="58"/>
      <c r="F49" s="57"/>
      <c r="G49" s="53"/>
      <c r="H49" s="53"/>
      <c r="I49" s="53"/>
    </row>
    <row r="50" spans="1:9" x14ac:dyDescent="0.25">
      <c r="A50" s="53"/>
      <c r="B50" s="53"/>
      <c r="C50" s="53"/>
      <c r="D50" s="56"/>
      <c r="E50" s="53"/>
      <c r="F50" s="53"/>
      <c r="G50" s="53"/>
      <c r="H50" s="53"/>
      <c r="I50" s="53"/>
    </row>
    <row r="51" spans="1:9" x14ac:dyDescent="0.25">
      <c r="A51" s="53"/>
      <c r="B51" s="53"/>
      <c r="C51" s="60">
        <f>C45</f>
        <v>1987500</v>
      </c>
      <c r="D51" s="61" t="s">
        <v>21</v>
      </c>
      <c r="E51" s="129">
        <f>SUM(E46:E49)</f>
        <v>0</v>
      </c>
      <c r="F51" s="61" t="s">
        <v>21</v>
      </c>
      <c r="G51" s="62">
        <f>SUM(G46:G49)</f>
        <v>0</v>
      </c>
      <c r="H51" s="62">
        <f>E51+G51</f>
        <v>0</v>
      </c>
      <c r="I51" s="60">
        <f>E51/C51*100</f>
        <v>0</v>
      </c>
    </row>
    <row r="52" spans="1:9" x14ac:dyDescent="0.25">
      <c r="A52" s="63"/>
      <c r="B52" s="63"/>
      <c r="C52" s="64"/>
      <c r="D52" s="65"/>
      <c r="E52" s="66"/>
      <c r="F52" s="65"/>
      <c r="G52" s="66"/>
      <c r="H52" s="66"/>
      <c r="I52" s="63"/>
    </row>
    <row r="53" spans="1:9" x14ac:dyDescent="0.25">
      <c r="A53" s="9"/>
      <c r="B53" s="9"/>
      <c r="C53" s="9"/>
      <c r="D53" s="9"/>
      <c r="E53" s="9"/>
      <c r="F53" s="9"/>
      <c r="G53" s="9"/>
      <c r="H53" s="9"/>
      <c r="I53" s="9"/>
    </row>
    <row r="54" spans="1:9" x14ac:dyDescent="0.25">
      <c r="A54" s="67" t="s">
        <v>48</v>
      </c>
      <c r="B54" s="67" t="s">
        <v>49</v>
      </c>
      <c r="C54" s="67"/>
      <c r="D54" s="67"/>
      <c r="E54" s="9"/>
      <c r="F54" s="9"/>
      <c r="G54" s="9"/>
      <c r="H54" s="9"/>
      <c r="I54" s="9"/>
    </row>
    <row r="55" spans="1:9" ht="38.25" x14ac:dyDescent="0.25">
      <c r="A55" s="31" t="s">
        <v>10</v>
      </c>
      <c r="B55" s="31" t="s">
        <v>25</v>
      </c>
      <c r="C55" s="31" t="s">
        <v>12</v>
      </c>
      <c r="D55" s="32" t="s">
        <v>13</v>
      </c>
      <c r="E55" s="33" t="s">
        <v>14</v>
      </c>
      <c r="F55" s="31" t="s">
        <v>15</v>
      </c>
      <c r="G55" s="68"/>
      <c r="H55" s="9"/>
      <c r="I55" s="9"/>
    </row>
    <row r="56" spans="1:9" x14ac:dyDescent="0.25">
      <c r="A56" s="34">
        <v>1</v>
      </c>
      <c r="B56" s="34">
        <v>2</v>
      </c>
      <c r="C56" s="34">
        <v>3</v>
      </c>
      <c r="D56" s="34">
        <v>4</v>
      </c>
      <c r="E56" s="35">
        <v>5</v>
      </c>
      <c r="F56" s="34">
        <v>6</v>
      </c>
      <c r="G56" s="69"/>
      <c r="H56" s="9"/>
      <c r="I56" s="9"/>
    </row>
    <row r="57" spans="1:9" ht="25.5" x14ac:dyDescent="0.25">
      <c r="A57" s="53"/>
      <c r="B57" s="12" t="s">
        <v>223</v>
      </c>
      <c r="C57" s="105">
        <v>44922500</v>
      </c>
      <c r="D57" s="55" t="s">
        <v>183</v>
      </c>
      <c r="E57" s="107" t="s">
        <v>221</v>
      </c>
      <c r="F57" s="53"/>
      <c r="G57" s="63"/>
      <c r="H57" s="9"/>
      <c r="I57" s="9"/>
    </row>
    <row r="58" spans="1:9" ht="25.5" x14ac:dyDescent="0.25">
      <c r="A58" s="53"/>
      <c r="B58" s="53"/>
      <c r="C58" s="53"/>
      <c r="D58" s="70" t="s">
        <v>50</v>
      </c>
      <c r="E58" s="53">
        <v>0</v>
      </c>
      <c r="F58" s="53"/>
      <c r="G58" s="63"/>
      <c r="H58" s="9"/>
      <c r="I58" s="9"/>
    </row>
    <row r="59" spans="1:9" ht="25.5" x14ac:dyDescent="0.25">
      <c r="A59" s="53"/>
      <c r="B59" s="53"/>
      <c r="C59" s="53"/>
      <c r="D59" s="70" t="s">
        <v>51</v>
      </c>
      <c r="E59" s="53">
        <v>0</v>
      </c>
      <c r="F59" s="53"/>
      <c r="G59" s="63"/>
      <c r="H59" s="9"/>
      <c r="I59" s="9"/>
    </row>
    <row r="60" spans="1:9" ht="64.5" x14ac:dyDescent="0.25">
      <c r="A60" s="53"/>
      <c r="B60" s="53"/>
      <c r="C60" s="53"/>
      <c r="D60" s="71" t="s">
        <v>57</v>
      </c>
      <c r="E60" s="53"/>
      <c r="F60" s="53"/>
      <c r="G60" s="63"/>
      <c r="H60" s="9"/>
      <c r="I60" s="9"/>
    </row>
    <row r="61" spans="1:9" x14ac:dyDescent="0.25">
      <c r="A61" s="53"/>
      <c r="B61" s="53"/>
      <c r="C61" s="53">
        <v>900000</v>
      </c>
      <c r="D61" s="72" t="s">
        <v>52</v>
      </c>
      <c r="E61" s="53">
        <v>150000</v>
      </c>
      <c r="F61" s="119">
        <f>E61/C61*100</f>
        <v>16.666666666666664</v>
      </c>
      <c r="G61" s="63"/>
      <c r="H61" s="9"/>
      <c r="I61" s="9"/>
    </row>
    <row r="62" spans="1:9" ht="25.5" x14ac:dyDescent="0.25">
      <c r="A62" s="53"/>
      <c r="B62" s="53"/>
      <c r="C62" s="53"/>
      <c r="D62" s="70" t="s">
        <v>53</v>
      </c>
      <c r="E62" s="53">
        <v>0</v>
      </c>
      <c r="F62" s="53"/>
      <c r="G62" s="63"/>
      <c r="H62" s="9"/>
      <c r="I62" s="9"/>
    </row>
    <row r="63" spans="1:9" x14ac:dyDescent="0.25">
      <c r="A63" s="53"/>
      <c r="B63" s="53"/>
      <c r="C63" s="53"/>
      <c r="D63" s="72" t="s">
        <v>54</v>
      </c>
      <c r="E63" s="53">
        <v>0</v>
      </c>
      <c r="F63" s="53"/>
      <c r="G63" s="63"/>
      <c r="H63" s="9"/>
      <c r="I63" s="9"/>
    </row>
    <row r="64" spans="1:9" x14ac:dyDescent="0.25">
      <c r="A64" s="53"/>
      <c r="B64" s="53"/>
      <c r="C64" s="53"/>
      <c r="D64" s="72" t="s">
        <v>55</v>
      </c>
      <c r="E64" s="53">
        <v>0</v>
      </c>
      <c r="F64" s="53"/>
      <c r="G64" s="63"/>
      <c r="H64" s="9"/>
      <c r="I64" s="9"/>
    </row>
    <row r="65" spans="1:9" x14ac:dyDescent="0.25">
      <c r="A65" s="53"/>
      <c r="B65" s="53"/>
      <c r="C65" s="53"/>
      <c r="D65" s="72" t="s">
        <v>56</v>
      </c>
      <c r="E65" s="53">
        <v>0</v>
      </c>
      <c r="F65" s="53"/>
      <c r="G65" s="63"/>
      <c r="H65" s="9"/>
      <c r="I65" s="9"/>
    </row>
    <row r="66" spans="1:9" ht="38.25" x14ac:dyDescent="0.25">
      <c r="A66" s="53"/>
      <c r="B66" s="53"/>
      <c r="C66" s="113">
        <v>21450000</v>
      </c>
      <c r="D66" s="142" t="s">
        <v>224</v>
      </c>
      <c r="E66" s="113">
        <f>975000+1875000</f>
        <v>2850000</v>
      </c>
      <c r="F66" s="119">
        <f>E66/C66*100</f>
        <v>13.286713286713287</v>
      </c>
      <c r="G66" s="63"/>
      <c r="H66" s="9"/>
      <c r="I66" s="9"/>
    </row>
    <row r="67" spans="1:9" ht="25.5" x14ac:dyDescent="0.25">
      <c r="A67" s="53"/>
      <c r="B67" s="53"/>
      <c r="C67" s="113">
        <v>7800000</v>
      </c>
      <c r="D67" s="143" t="s">
        <v>225</v>
      </c>
      <c r="E67" s="113">
        <v>3900000</v>
      </c>
      <c r="F67" s="119">
        <f t="shared" ref="F67:F69" si="1">E67/C67*100</f>
        <v>50</v>
      </c>
      <c r="G67" s="63"/>
      <c r="H67" s="9"/>
      <c r="I67" s="9"/>
    </row>
    <row r="68" spans="1:9" x14ac:dyDescent="0.25">
      <c r="A68" s="53"/>
      <c r="B68" s="53"/>
      <c r="C68" s="113">
        <v>1872500</v>
      </c>
      <c r="D68" s="143" t="s">
        <v>245</v>
      </c>
      <c r="E68" s="113"/>
      <c r="F68" s="119">
        <f>E68/C68*100</f>
        <v>0</v>
      </c>
      <c r="G68" s="63"/>
      <c r="H68" s="9"/>
      <c r="I68" s="9"/>
    </row>
    <row r="69" spans="1:9" x14ac:dyDescent="0.25">
      <c r="A69" s="53"/>
      <c r="B69" s="53"/>
      <c r="C69" s="108">
        <f>C57</f>
        <v>44922500</v>
      </c>
      <c r="D69" s="73" t="s">
        <v>21</v>
      </c>
      <c r="E69" s="53">
        <f>SUM(E58:E68)</f>
        <v>6900000</v>
      </c>
      <c r="F69" s="119">
        <f t="shared" si="1"/>
        <v>15.35978629862541</v>
      </c>
      <c r="G69" s="63"/>
      <c r="H69" s="9"/>
      <c r="I69" s="9"/>
    </row>
    <row r="70" spans="1:9" x14ac:dyDescent="0.25">
      <c r="A70" s="63"/>
      <c r="B70" s="63"/>
      <c r="C70" s="63"/>
      <c r="D70" s="74"/>
      <c r="E70" s="63"/>
      <c r="F70" s="63"/>
      <c r="G70" s="63"/>
      <c r="H70" s="63"/>
      <c r="I70" s="63"/>
    </row>
    <row r="71" spans="1:9" x14ac:dyDescent="0.25">
      <c r="A71" s="63"/>
      <c r="B71" s="63"/>
      <c r="C71" s="63"/>
      <c r="D71" s="74"/>
      <c r="E71" s="63"/>
      <c r="F71" s="63"/>
      <c r="G71" s="63"/>
      <c r="H71" s="63"/>
      <c r="I71" s="63"/>
    </row>
    <row r="72" spans="1:9" x14ac:dyDescent="0.25">
      <c r="A72" s="9"/>
      <c r="B72" s="9"/>
      <c r="C72" s="9"/>
      <c r="D72" s="75"/>
      <c r="E72" s="9"/>
      <c r="F72" s="9"/>
      <c r="G72" s="9"/>
      <c r="H72" s="9"/>
      <c r="I72" s="9"/>
    </row>
    <row r="73" spans="1:9" x14ac:dyDescent="0.25">
      <c r="A73" s="67" t="s">
        <v>58</v>
      </c>
      <c r="B73" s="67" t="s">
        <v>59</v>
      </c>
      <c r="C73" s="67"/>
      <c r="D73" s="29"/>
      <c r="E73" s="9"/>
      <c r="F73" s="9"/>
      <c r="G73" s="9"/>
      <c r="H73" s="9"/>
      <c r="I73" s="9"/>
    </row>
    <row r="74" spans="1:9" ht="49.5" customHeight="1" x14ac:dyDescent="0.25">
      <c r="A74" s="31" t="s">
        <v>10</v>
      </c>
      <c r="B74" s="31" t="s">
        <v>25</v>
      </c>
      <c r="C74" s="31" t="s">
        <v>12</v>
      </c>
      <c r="D74" s="32" t="s">
        <v>13</v>
      </c>
      <c r="E74" s="33" t="s">
        <v>14</v>
      </c>
      <c r="F74" s="32" t="s">
        <v>13</v>
      </c>
      <c r="G74" s="33" t="s">
        <v>14</v>
      </c>
      <c r="H74" s="33" t="s">
        <v>208</v>
      </c>
      <c r="I74" s="31" t="s">
        <v>15</v>
      </c>
    </row>
    <row r="75" spans="1:9" x14ac:dyDescent="0.25">
      <c r="A75" s="34">
        <v>1</v>
      </c>
      <c r="B75" s="34">
        <v>2</v>
      </c>
      <c r="C75" s="34">
        <v>3</v>
      </c>
      <c r="D75" s="34">
        <v>4</v>
      </c>
      <c r="E75" s="34">
        <v>5</v>
      </c>
      <c r="F75" s="34">
        <v>6</v>
      </c>
      <c r="G75" s="34">
        <v>7</v>
      </c>
      <c r="H75" s="35">
        <v>8</v>
      </c>
      <c r="I75" s="34">
        <v>9</v>
      </c>
    </row>
    <row r="76" spans="1:9" ht="26.25" x14ac:dyDescent="0.25">
      <c r="A76" s="53"/>
      <c r="B76" s="12" t="s">
        <v>223</v>
      </c>
      <c r="C76" s="105">
        <v>64061000</v>
      </c>
      <c r="D76" s="76" t="s">
        <v>220</v>
      </c>
      <c r="E76" s="107">
        <v>46159000</v>
      </c>
      <c r="F76" s="77" t="s">
        <v>60</v>
      </c>
      <c r="G76" s="107">
        <v>17902000</v>
      </c>
      <c r="H76" s="53"/>
      <c r="I76" s="53"/>
    </row>
    <row r="77" spans="1:9" ht="25.5" x14ac:dyDescent="0.25">
      <c r="A77" s="53"/>
      <c r="B77" s="53"/>
      <c r="C77" s="53"/>
      <c r="D77" s="78" t="s">
        <v>61</v>
      </c>
      <c r="E77" s="127">
        <v>0</v>
      </c>
      <c r="F77" s="43" t="s">
        <v>64</v>
      </c>
      <c r="G77" s="53"/>
      <c r="H77" s="53"/>
      <c r="I77" s="53"/>
    </row>
    <row r="78" spans="1:9" ht="25.5" x14ac:dyDescent="0.25">
      <c r="A78" s="53"/>
      <c r="B78" s="53"/>
      <c r="C78" s="53"/>
      <c r="D78" s="78" t="s">
        <v>226</v>
      </c>
      <c r="E78" s="53"/>
      <c r="F78" s="42" t="s">
        <v>68</v>
      </c>
      <c r="G78" s="53"/>
      <c r="H78" s="53"/>
      <c r="I78" s="53"/>
    </row>
    <row r="79" spans="1:9" x14ac:dyDescent="0.25">
      <c r="A79" s="53"/>
      <c r="B79" s="53"/>
      <c r="C79" s="53"/>
      <c r="D79" s="59" t="s">
        <v>62</v>
      </c>
      <c r="E79" s="53"/>
      <c r="F79" s="41" t="s">
        <v>72</v>
      </c>
      <c r="G79" s="127">
        <v>0</v>
      </c>
      <c r="H79" s="53"/>
      <c r="I79" s="53"/>
    </row>
    <row r="80" spans="1:9" ht="38.25" x14ac:dyDescent="0.25">
      <c r="A80" s="53"/>
      <c r="B80" s="53"/>
      <c r="C80" s="53"/>
      <c r="D80" s="59" t="s">
        <v>63</v>
      </c>
      <c r="E80" s="53"/>
      <c r="F80" s="41" t="s">
        <v>70</v>
      </c>
      <c r="G80" s="53"/>
      <c r="H80" s="53"/>
      <c r="I80" s="53"/>
    </row>
    <row r="81" spans="1:9" ht="25.5" x14ac:dyDescent="0.25">
      <c r="A81" s="53"/>
      <c r="B81" s="53"/>
      <c r="C81" s="53"/>
      <c r="D81" s="40" t="s">
        <v>65</v>
      </c>
      <c r="E81" s="53"/>
      <c r="F81" s="79" t="s">
        <v>71</v>
      </c>
      <c r="G81" s="53"/>
      <c r="H81" s="53"/>
      <c r="I81" s="53"/>
    </row>
    <row r="82" spans="1:9" x14ac:dyDescent="0.25">
      <c r="A82" s="53"/>
      <c r="B82" s="53"/>
      <c r="C82" s="53"/>
      <c r="D82" s="40" t="s">
        <v>66</v>
      </c>
      <c r="E82" s="53"/>
      <c r="F82" s="53"/>
      <c r="G82" s="53"/>
      <c r="H82" s="53"/>
      <c r="I82" s="53"/>
    </row>
    <row r="83" spans="1:9" x14ac:dyDescent="0.25">
      <c r="A83" s="53"/>
      <c r="B83" s="53"/>
      <c r="C83" s="53"/>
      <c r="D83" s="40" t="s">
        <v>67</v>
      </c>
      <c r="E83" s="53"/>
      <c r="F83" s="53"/>
      <c r="G83" s="53"/>
      <c r="H83" s="53"/>
      <c r="I83" s="53"/>
    </row>
    <row r="84" spans="1:9" x14ac:dyDescent="0.25">
      <c r="A84" s="53"/>
      <c r="B84" s="53"/>
      <c r="C84" s="53"/>
      <c r="D84" s="40" t="s">
        <v>69</v>
      </c>
      <c r="E84" s="53"/>
      <c r="F84" s="53"/>
      <c r="G84" s="53"/>
      <c r="H84" s="53"/>
      <c r="I84" s="53"/>
    </row>
    <row r="85" spans="1:9" ht="27.75" customHeight="1" x14ac:dyDescent="0.25">
      <c r="A85" s="53"/>
      <c r="B85" s="53"/>
      <c r="C85" s="53"/>
      <c r="D85" s="111" t="s">
        <v>227</v>
      </c>
      <c r="E85" s="127">
        <v>0</v>
      </c>
      <c r="F85" s="53"/>
      <c r="G85" s="53"/>
      <c r="H85" s="53"/>
      <c r="I85" s="53"/>
    </row>
    <row r="86" spans="1:9" ht="27.75" customHeight="1" x14ac:dyDescent="0.25">
      <c r="A86" s="53"/>
      <c r="B86" s="53"/>
      <c r="C86" s="53"/>
      <c r="D86" s="110" t="s">
        <v>228</v>
      </c>
      <c r="E86" s="127">
        <v>0</v>
      </c>
      <c r="F86" s="53"/>
      <c r="G86" s="53"/>
      <c r="H86" s="53"/>
      <c r="I86" s="53"/>
    </row>
    <row r="87" spans="1:9" ht="27.75" customHeight="1" x14ac:dyDescent="0.25">
      <c r="A87" s="53"/>
      <c r="B87" s="53"/>
      <c r="C87" s="53"/>
      <c r="D87" s="120" t="s">
        <v>229</v>
      </c>
      <c r="E87" s="127">
        <v>0</v>
      </c>
      <c r="F87" s="53"/>
      <c r="G87" s="53"/>
      <c r="H87" s="53"/>
      <c r="I87" s="53"/>
    </row>
    <row r="88" spans="1:9" x14ac:dyDescent="0.25">
      <c r="A88" s="53"/>
      <c r="B88" s="53"/>
      <c r="C88" s="53"/>
      <c r="D88" s="53"/>
      <c r="E88" s="53"/>
      <c r="F88" s="53"/>
      <c r="G88" s="53"/>
      <c r="H88" s="53"/>
      <c r="I88" s="53"/>
    </row>
    <row r="89" spans="1:9" x14ac:dyDescent="0.25">
      <c r="A89" s="53"/>
      <c r="B89" s="53"/>
      <c r="C89" s="108">
        <f>C76</f>
        <v>64061000</v>
      </c>
      <c r="D89" s="80" t="s">
        <v>73</v>
      </c>
      <c r="E89" s="127">
        <f>SUM(E77:E88)</f>
        <v>0</v>
      </c>
      <c r="F89" s="53"/>
      <c r="G89" s="53">
        <f>SUM(G77:G84)</f>
        <v>0</v>
      </c>
      <c r="H89" s="53">
        <f>E89+G89</f>
        <v>0</v>
      </c>
      <c r="I89" s="60">
        <f>H89/C89*100</f>
        <v>0</v>
      </c>
    </row>
    <row r="90" spans="1:9" x14ac:dyDescent="0.25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5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5">
      <c r="A92" s="10" t="s">
        <v>74</v>
      </c>
      <c r="B92" s="10" t="s">
        <v>75</v>
      </c>
      <c r="C92" s="9"/>
      <c r="D92" s="9"/>
      <c r="E92" s="9"/>
      <c r="F92" s="9"/>
      <c r="G92" s="9"/>
      <c r="H92" s="9"/>
      <c r="I92" s="9"/>
    </row>
    <row r="93" spans="1:9" ht="38.25" x14ac:dyDescent="0.25">
      <c r="A93" s="81" t="s">
        <v>10</v>
      </c>
      <c r="B93" s="81" t="s">
        <v>25</v>
      </c>
      <c r="C93" s="81" t="s">
        <v>12</v>
      </c>
      <c r="D93" s="81" t="s">
        <v>13</v>
      </c>
      <c r="E93" s="81" t="s">
        <v>14</v>
      </c>
      <c r="F93" s="31" t="s">
        <v>15</v>
      </c>
      <c r="G93" s="68"/>
      <c r="H93" s="68"/>
      <c r="I93" s="68"/>
    </row>
    <row r="94" spans="1:9" x14ac:dyDescent="0.25">
      <c r="A94" s="34">
        <v>1</v>
      </c>
      <c r="B94" s="34">
        <v>2</v>
      </c>
      <c r="C94" s="34">
        <v>3</v>
      </c>
      <c r="D94" s="34">
        <v>4</v>
      </c>
      <c r="E94" s="35">
        <v>5</v>
      </c>
      <c r="F94" s="34">
        <v>6</v>
      </c>
      <c r="G94" s="69"/>
      <c r="H94" s="82"/>
      <c r="I94" s="69"/>
    </row>
    <row r="95" spans="1:9" ht="25.5" x14ac:dyDescent="0.25">
      <c r="A95" s="53"/>
      <c r="B95" s="12" t="s">
        <v>223</v>
      </c>
      <c r="C95" s="105" t="s">
        <v>217</v>
      </c>
      <c r="D95" s="42" t="s">
        <v>76</v>
      </c>
      <c r="E95" s="53"/>
      <c r="F95" s="53"/>
      <c r="G95" s="9"/>
      <c r="H95" s="9"/>
      <c r="I95" s="9"/>
    </row>
    <row r="96" spans="1:9" x14ac:dyDescent="0.25">
      <c r="A96" s="53"/>
      <c r="B96" s="53"/>
      <c r="C96" s="53"/>
      <c r="D96" s="42" t="s">
        <v>77</v>
      </c>
      <c r="E96" s="53"/>
      <c r="F96" s="53"/>
      <c r="G96" s="9"/>
      <c r="H96" s="9"/>
      <c r="I96" s="9"/>
    </row>
    <row r="97" spans="1:9" x14ac:dyDescent="0.25">
      <c r="A97" s="53"/>
      <c r="B97" s="53"/>
      <c r="C97" s="53"/>
      <c r="D97" s="42" t="s">
        <v>78</v>
      </c>
      <c r="E97" s="53"/>
      <c r="F97" s="53"/>
      <c r="G97" s="9"/>
      <c r="H97" s="9"/>
      <c r="I97" s="9"/>
    </row>
    <row r="98" spans="1:9" ht="38.25" x14ac:dyDescent="0.25">
      <c r="A98" s="53"/>
      <c r="B98" s="53"/>
      <c r="C98" s="53"/>
      <c r="D98" s="43" t="s">
        <v>79</v>
      </c>
      <c r="E98" s="53"/>
      <c r="F98" s="53"/>
      <c r="G98" s="9"/>
      <c r="H98" s="9"/>
      <c r="I98" s="9"/>
    </row>
    <row r="99" spans="1:9" x14ac:dyDescent="0.25">
      <c r="A99" s="53"/>
      <c r="B99" s="53"/>
      <c r="C99" s="53"/>
      <c r="D99" s="42" t="s">
        <v>80</v>
      </c>
      <c r="E99" s="53"/>
      <c r="F99" s="53"/>
      <c r="G99" s="9"/>
      <c r="H99" s="9"/>
      <c r="I99" s="9"/>
    </row>
    <row r="100" spans="1:9" ht="25.5" x14ac:dyDescent="0.25">
      <c r="A100" s="53"/>
      <c r="B100" s="53"/>
      <c r="C100" s="53"/>
      <c r="D100" s="43" t="s">
        <v>81</v>
      </c>
      <c r="E100" s="53"/>
      <c r="F100" s="53"/>
      <c r="G100" s="9"/>
      <c r="H100" s="9"/>
      <c r="I100" s="9"/>
    </row>
    <row r="101" spans="1:9" x14ac:dyDescent="0.25">
      <c r="A101" s="53"/>
      <c r="B101" s="53"/>
      <c r="C101" s="53"/>
      <c r="D101" s="43" t="s">
        <v>82</v>
      </c>
      <c r="E101" s="53"/>
      <c r="F101" s="53"/>
      <c r="G101" s="9"/>
      <c r="H101" s="9"/>
      <c r="I101" s="9"/>
    </row>
    <row r="102" spans="1:9" x14ac:dyDescent="0.25">
      <c r="A102" s="53"/>
      <c r="B102" s="53"/>
      <c r="C102" s="53"/>
      <c r="D102" s="43" t="s">
        <v>83</v>
      </c>
      <c r="E102" s="53"/>
      <c r="F102" s="53"/>
      <c r="G102" s="9"/>
      <c r="H102" s="9"/>
      <c r="I102" s="9"/>
    </row>
    <row r="103" spans="1:9" x14ac:dyDescent="0.25">
      <c r="A103" s="53"/>
      <c r="B103" s="53"/>
      <c r="C103" s="53"/>
      <c r="D103" s="43" t="s">
        <v>84</v>
      </c>
      <c r="E103" s="53"/>
      <c r="F103" s="53"/>
      <c r="G103" s="9"/>
      <c r="H103" s="9"/>
      <c r="I103" s="9"/>
    </row>
    <row r="104" spans="1:9" x14ac:dyDescent="0.25">
      <c r="A104" s="53"/>
      <c r="B104" s="53"/>
      <c r="C104" s="53"/>
      <c r="D104" s="53"/>
      <c r="E104" s="53"/>
      <c r="F104" s="53"/>
      <c r="G104" s="9"/>
      <c r="H104" s="9"/>
      <c r="I104" s="9"/>
    </row>
    <row r="105" spans="1:9" ht="25.5" x14ac:dyDescent="0.25">
      <c r="A105" s="53"/>
      <c r="B105" s="53"/>
      <c r="C105" s="108" t="str">
        <f>C95</f>
        <v>(diisi total alokasi sesuai menu)</v>
      </c>
      <c r="D105" s="80" t="s">
        <v>73</v>
      </c>
      <c r="E105" s="53">
        <f>SUM(E95:E103)</f>
        <v>0</v>
      </c>
      <c r="F105" s="53"/>
      <c r="G105" s="9"/>
      <c r="H105" s="9"/>
      <c r="I105" s="9"/>
    </row>
    <row r="106" spans="1:9" x14ac:dyDescent="0.25">
      <c r="A106" s="9"/>
      <c r="B106" s="9"/>
      <c r="C106" s="9"/>
      <c r="D106" s="9"/>
      <c r="E106" s="9"/>
      <c r="F106" s="9"/>
      <c r="G106" s="9"/>
      <c r="H106" s="9"/>
      <c r="I106" s="9"/>
    </row>
    <row r="107" spans="1:9" x14ac:dyDescent="0.25">
      <c r="A107" s="9"/>
      <c r="B107" s="9"/>
      <c r="C107" s="9"/>
      <c r="D107" s="9"/>
      <c r="E107" s="9"/>
      <c r="F107" s="9"/>
      <c r="G107" s="9"/>
      <c r="H107" s="9"/>
      <c r="I107" s="9"/>
    </row>
    <row r="108" spans="1:9" x14ac:dyDescent="0.25">
      <c r="A108" s="10" t="s">
        <v>85</v>
      </c>
      <c r="B108" s="10" t="s">
        <v>86</v>
      </c>
      <c r="C108" s="10"/>
      <c r="D108" s="9"/>
      <c r="E108" s="9"/>
      <c r="F108" s="9"/>
      <c r="G108" s="9"/>
      <c r="H108" s="9"/>
      <c r="I108" s="9"/>
    </row>
    <row r="109" spans="1:9" ht="38.25" x14ac:dyDescent="0.25">
      <c r="A109" s="81" t="s">
        <v>10</v>
      </c>
      <c r="B109" s="81" t="s">
        <v>25</v>
      </c>
      <c r="C109" s="81" t="s">
        <v>12</v>
      </c>
      <c r="D109" s="81" t="s">
        <v>13</v>
      </c>
      <c r="E109" s="81" t="s">
        <v>14</v>
      </c>
      <c r="F109" s="31" t="s">
        <v>15</v>
      </c>
      <c r="G109" s="9"/>
      <c r="H109" s="9"/>
      <c r="I109" s="9"/>
    </row>
    <row r="110" spans="1:9" x14ac:dyDescent="0.25">
      <c r="A110" s="34">
        <v>1</v>
      </c>
      <c r="B110" s="34">
        <v>2</v>
      </c>
      <c r="C110" s="34">
        <v>3</v>
      </c>
      <c r="D110" s="34">
        <v>4</v>
      </c>
      <c r="E110" s="35">
        <v>5</v>
      </c>
      <c r="F110" s="34">
        <v>6</v>
      </c>
      <c r="G110" s="9"/>
      <c r="H110" s="9"/>
      <c r="I110" s="9"/>
    </row>
    <row r="111" spans="1:9" ht="25.5" x14ac:dyDescent="0.25">
      <c r="A111" s="53"/>
      <c r="B111" s="12" t="s">
        <v>223</v>
      </c>
      <c r="C111" s="105" t="s">
        <v>217</v>
      </c>
      <c r="D111" s="41" t="s">
        <v>87</v>
      </c>
      <c r="E111" s="53"/>
      <c r="F111" s="53"/>
      <c r="G111" s="9"/>
      <c r="H111" s="9"/>
      <c r="I111" s="9"/>
    </row>
    <row r="112" spans="1:9" x14ac:dyDescent="0.25">
      <c r="A112" s="53"/>
      <c r="B112" s="53"/>
      <c r="C112" s="53"/>
      <c r="D112" s="83" t="s">
        <v>88</v>
      </c>
      <c r="E112" s="53"/>
      <c r="F112" s="53"/>
      <c r="G112" s="9"/>
      <c r="H112" s="9"/>
      <c r="I112" s="9"/>
    </row>
    <row r="113" spans="1:9" x14ac:dyDescent="0.25">
      <c r="A113" s="53"/>
      <c r="B113" s="53"/>
      <c r="C113" s="53"/>
      <c r="D113" s="53"/>
      <c r="E113" s="53"/>
      <c r="F113" s="53"/>
      <c r="G113" s="9"/>
      <c r="H113" s="9"/>
      <c r="I113" s="9"/>
    </row>
    <row r="114" spans="1:9" x14ac:dyDescent="0.25">
      <c r="A114" s="53"/>
      <c r="B114" s="53"/>
      <c r="C114" s="53"/>
      <c r="D114" s="53"/>
      <c r="E114" s="53"/>
      <c r="F114" s="53"/>
      <c r="G114" s="9"/>
      <c r="H114" s="9"/>
      <c r="I114" s="9"/>
    </row>
    <row r="115" spans="1:9" ht="25.5" x14ac:dyDescent="0.25">
      <c r="A115" s="53"/>
      <c r="B115" s="53"/>
      <c r="C115" s="59" t="str">
        <f>C111</f>
        <v>(diisi total alokasi sesuai menu)</v>
      </c>
      <c r="D115" s="80" t="s">
        <v>73</v>
      </c>
      <c r="E115" s="53">
        <f>E111+E112</f>
        <v>0</v>
      </c>
      <c r="F115" s="53"/>
      <c r="G115" s="9"/>
      <c r="H115" s="9"/>
      <c r="I115" s="9"/>
    </row>
    <row r="116" spans="1:9" x14ac:dyDescent="0.25">
      <c r="A116" s="9"/>
      <c r="B116" s="9"/>
      <c r="C116" s="9"/>
      <c r="D116" s="9"/>
      <c r="E116" s="9"/>
      <c r="F116" s="9"/>
      <c r="G116" s="9"/>
      <c r="H116" s="9"/>
      <c r="I116" s="9"/>
    </row>
    <row r="117" spans="1:9" x14ac:dyDescent="0.25">
      <c r="A117" s="9"/>
      <c r="B117" s="9"/>
      <c r="C117" s="9"/>
      <c r="D117" s="9"/>
      <c r="E117" s="9"/>
      <c r="F117" s="9"/>
      <c r="G117" s="9"/>
      <c r="H117" s="9"/>
      <c r="I117" s="9"/>
    </row>
    <row r="118" spans="1:9" x14ac:dyDescent="0.25">
      <c r="A118" s="9"/>
      <c r="B118" s="9"/>
      <c r="C118" s="9"/>
      <c r="D118" s="9"/>
      <c r="E118" s="9"/>
      <c r="F118" s="9"/>
      <c r="G118" s="9"/>
      <c r="H118" s="9"/>
      <c r="I118" s="9"/>
    </row>
    <row r="119" spans="1:9" x14ac:dyDescent="0.25">
      <c r="A119" s="10" t="s">
        <v>89</v>
      </c>
      <c r="B119" s="10" t="s">
        <v>90</v>
      </c>
      <c r="C119" s="10"/>
      <c r="D119" s="9"/>
      <c r="E119" s="9"/>
      <c r="F119" s="9"/>
      <c r="G119" s="9"/>
      <c r="H119" s="9"/>
      <c r="I119" s="9"/>
    </row>
    <row r="120" spans="1:9" ht="38.25" x14ac:dyDescent="0.25">
      <c r="A120" s="31" t="s">
        <v>10</v>
      </c>
      <c r="B120" s="31" t="s">
        <v>25</v>
      </c>
      <c r="C120" s="31" t="s">
        <v>12</v>
      </c>
      <c r="D120" s="32" t="s">
        <v>13</v>
      </c>
      <c r="E120" s="81" t="s">
        <v>14</v>
      </c>
      <c r="F120" s="31" t="s">
        <v>15</v>
      </c>
      <c r="G120" s="68"/>
      <c r="H120" s="68"/>
      <c r="I120" s="68"/>
    </row>
    <row r="121" spans="1:9" x14ac:dyDescent="0.25">
      <c r="A121" s="34">
        <v>1</v>
      </c>
      <c r="B121" s="34">
        <v>2</v>
      </c>
      <c r="C121" s="34">
        <v>3</v>
      </c>
      <c r="D121" s="34">
        <v>4</v>
      </c>
      <c r="E121" s="35">
        <v>5</v>
      </c>
      <c r="F121" s="34">
        <v>6</v>
      </c>
      <c r="G121" s="69"/>
      <c r="H121" s="82"/>
      <c r="I121" s="69"/>
    </row>
    <row r="122" spans="1:9" ht="23.25" customHeight="1" x14ac:dyDescent="0.25">
      <c r="A122" s="53"/>
      <c r="B122" s="12" t="s">
        <v>223</v>
      </c>
      <c r="C122" s="105">
        <v>22375000</v>
      </c>
      <c r="D122" s="84" t="s">
        <v>184</v>
      </c>
      <c r="E122" s="53"/>
      <c r="F122" s="53"/>
      <c r="G122" s="9"/>
      <c r="H122" s="9"/>
      <c r="I122" s="9"/>
    </row>
    <row r="123" spans="1:9" x14ac:dyDescent="0.25">
      <c r="A123" s="53"/>
      <c r="B123" s="53"/>
      <c r="C123" s="53"/>
      <c r="D123" s="53" t="s">
        <v>91</v>
      </c>
      <c r="E123" s="53"/>
      <c r="F123" s="53"/>
      <c r="G123" s="9"/>
      <c r="H123" s="9"/>
      <c r="I123" s="9"/>
    </row>
    <row r="124" spans="1:9" ht="26.25" x14ac:dyDescent="0.25">
      <c r="A124" s="53"/>
      <c r="B124" s="53"/>
      <c r="C124" s="127">
        <v>13200000</v>
      </c>
      <c r="D124" s="71" t="s">
        <v>92</v>
      </c>
      <c r="E124" s="127">
        <v>0</v>
      </c>
      <c r="F124" s="119">
        <f>E124/C124*100</f>
        <v>0</v>
      </c>
      <c r="G124" s="9"/>
      <c r="H124" s="9"/>
      <c r="I124" s="9"/>
    </row>
    <row r="125" spans="1:9" x14ac:dyDescent="0.25">
      <c r="A125" s="53"/>
      <c r="B125" s="53"/>
      <c r="C125" s="127">
        <v>900000</v>
      </c>
      <c r="D125" s="71" t="s">
        <v>93</v>
      </c>
      <c r="E125" s="127">
        <v>150000</v>
      </c>
      <c r="F125" s="119">
        <f t="shared" ref="F125:F128" si="2">E125/C125*100</f>
        <v>16.666666666666664</v>
      </c>
      <c r="G125" s="9"/>
      <c r="H125" s="9"/>
      <c r="I125" s="9"/>
    </row>
    <row r="126" spans="1:9" ht="26.25" x14ac:dyDescent="0.25">
      <c r="A126" s="53"/>
      <c r="B126" s="53"/>
      <c r="C126" s="53"/>
      <c r="D126" s="71" t="s">
        <v>94</v>
      </c>
      <c r="E126" s="53"/>
      <c r="F126" s="119"/>
      <c r="G126" s="9"/>
      <c r="H126" s="136"/>
      <c r="I126" s="9"/>
    </row>
    <row r="127" spans="1:9" x14ac:dyDescent="0.25">
      <c r="A127" s="53"/>
      <c r="B127" s="53"/>
      <c r="C127" s="53"/>
      <c r="D127" s="71" t="s">
        <v>95</v>
      </c>
      <c r="E127" s="53"/>
      <c r="F127" s="119"/>
      <c r="G127" s="9"/>
      <c r="H127" s="9"/>
      <c r="I127" s="9"/>
    </row>
    <row r="128" spans="1:9" x14ac:dyDescent="0.25">
      <c r="A128" s="53"/>
      <c r="B128" s="53"/>
      <c r="C128" s="127">
        <v>8275000</v>
      </c>
      <c r="D128" s="53" t="s">
        <v>243</v>
      </c>
      <c r="E128" s="127">
        <v>900000</v>
      </c>
      <c r="F128" s="119">
        <f t="shared" si="2"/>
        <v>10.876132930513595</v>
      </c>
      <c r="G128" s="9"/>
      <c r="H128" s="9"/>
      <c r="I128" s="9"/>
    </row>
    <row r="129" spans="1:9" x14ac:dyDescent="0.25">
      <c r="A129" s="53"/>
      <c r="B129" s="53"/>
      <c r="C129" s="53"/>
      <c r="D129" s="53"/>
      <c r="E129" s="53"/>
      <c r="F129" s="53"/>
      <c r="G129" s="9"/>
      <c r="H129" s="9"/>
      <c r="I129" s="9"/>
    </row>
    <row r="130" spans="1:9" x14ac:dyDescent="0.25">
      <c r="A130" s="53"/>
      <c r="B130" s="53"/>
      <c r="C130" s="108">
        <f>C122</f>
        <v>22375000</v>
      </c>
      <c r="D130" s="80" t="s">
        <v>73</v>
      </c>
      <c r="E130" s="53">
        <f>SUM(E123:E128)</f>
        <v>1050000</v>
      </c>
      <c r="F130" s="60">
        <f>E130/C130*100</f>
        <v>4.6927374301675977</v>
      </c>
      <c r="G130" s="9"/>
      <c r="H130" s="9"/>
      <c r="I130" s="9"/>
    </row>
    <row r="131" spans="1:9" x14ac:dyDescent="0.25">
      <c r="A131" s="63"/>
      <c r="B131" s="63"/>
      <c r="C131" s="63"/>
      <c r="D131" s="85"/>
      <c r="E131" s="63"/>
      <c r="F131" s="9"/>
      <c r="G131" s="9"/>
      <c r="H131" s="9"/>
      <c r="I131" s="9"/>
    </row>
    <row r="132" spans="1:9" x14ac:dyDescent="0.25">
      <c r="A132" s="9"/>
      <c r="B132" s="9"/>
      <c r="C132" s="9"/>
      <c r="D132" s="9"/>
      <c r="E132" s="9"/>
      <c r="F132" s="9"/>
      <c r="G132" s="9"/>
      <c r="H132" s="9"/>
      <c r="I132" s="9"/>
    </row>
    <row r="133" spans="1:9" x14ac:dyDescent="0.25">
      <c r="A133" s="9"/>
      <c r="B133" s="9"/>
      <c r="C133" s="9"/>
      <c r="D133" s="9"/>
      <c r="E133" s="9"/>
      <c r="F133" s="9"/>
      <c r="G133" s="9"/>
      <c r="H133" s="9"/>
      <c r="I133" s="9"/>
    </row>
    <row r="134" spans="1:9" x14ac:dyDescent="0.25">
      <c r="A134" s="10" t="s">
        <v>96</v>
      </c>
      <c r="B134" s="10" t="s">
        <v>207</v>
      </c>
      <c r="C134" s="10"/>
      <c r="D134" s="9"/>
      <c r="E134" s="9"/>
      <c r="F134" s="9"/>
      <c r="G134" s="9"/>
      <c r="H134" s="9"/>
      <c r="I134" s="9"/>
    </row>
    <row r="135" spans="1:9" ht="38.25" x14ac:dyDescent="0.25">
      <c r="A135" s="31" t="s">
        <v>10</v>
      </c>
      <c r="B135" s="31" t="s">
        <v>25</v>
      </c>
      <c r="C135" s="31" t="s">
        <v>12</v>
      </c>
      <c r="D135" s="32" t="s">
        <v>13</v>
      </c>
      <c r="E135" s="81" t="s">
        <v>14</v>
      </c>
      <c r="F135" s="31" t="s">
        <v>15</v>
      </c>
      <c r="G135" s="9"/>
      <c r="H135" s="9"/>
      <c r="I135" s="9"/>
    </row>
    <row r="136" spans="1:9" x14ac:dyDescent="0.25">
      <c r="A136" s="86">
        <v>1</v>
      </c>
      <c r="B136" s="34">
        <v>2</v>
      </c>
      <c r="C136" s="34">
        <v>3</v>
      </c>
      <c r="D136" s="34">
        <v>4</v>
      </c>
      <c r="E136" s="35">
        <v>5</v>
      </c>
      <c r="F136" s="34">
        <v>6</v>
      </c>
      <c r="G136" s="9"/>
      <c r="H136" s="9"/>
      <c r="I136" s="9"/>
    </row>
    <row r="137" spans="1:9" ht="25.5" x14ac:dyDescent="0.25">
      <c r="A137" s="53"/>
      <c r="B137" s="12" t="s">
        <v>223</v>
      </c>
      <c r="C137" s="105">
        <v>18925000</v>
      </c>
      <c r="D137" s="41" t="s">
        <v>97</v>
      </c>
      <c r="E137" s="135">
        <v>150000</v>
      </c>
      <c r="F137" s="53"/>
      <c r="G137" s="9"/>
      <c r="H137" s="9"/>
      <c r="I137" s="9"/>
    </row>
    <row r="138" spans="1:9" ht="25.5" x14ac:dyDescent="0.25">
      <c r="A138" s="53"/>
      <c r="B138" s="53"/>
      <c r="C138" s="53"/>
      <c r="D138" s="41" t="s">
        <v>98</v>
      </c>
      <c r="E138" s="87"/>
      <c r="F138" s="53"/>
      <c r="G138" s="9"/>
      <c r="H138" s="9"/>
      <c r="I138" s="9"/>
    </row>
    <row r="139" spans="1:9" ht="25.5" x14ac:dyDescent="0.25">
      <c r="A139" s="53"/>
      <c r="B139" s="53"/>
      <c r="C139" s="53"/>
      <c r="D139" s="41" t="s">
        <v>99</v>
      </c>
      <c r="E139" s="87"/>
      <c r="F139" s="53"/>
      <c r="G139" s="9"/>
      <c r="H139" s="9"/>
      <c r="I139" s="9"/>
    </row>
    <row r="140" spans="1:9" x14ac:dyDescent="0.25">
      <c r="A140" s="53"/>
      <c r="B140" s="53"/>
      <c r="C140" s="53"/>
      <c r="D140" s="88" t="s">
        <v>100</v>
      </c>
      <c r="E140" s="87"/>
      <c r="F140" s="53"/>
      <c r="G140" s="9"/>
      <c r="H140" s="9"/>
      <c r="I140" s="9"/>
    </row>
    <row r="141" spans="1:9" x14ac:dyDescent="0.25">
      <c r="A141" s="53"/>
      <c r="B141" s="53"/>
      <c r="C141" s="53"/>
      <c r="D141" s="88" t="s">
        <v>101</v>
      </c>
      <c r="E141" s="87"/>
      <c r="F141" s="53"/>
      <c r="G141" s="9"/>
      <c r="H141" s="9"/>
      <c r="I141" s="9"/>
    </row>
    <row r="142" spans="1:9" x14ac:dyDescent="0.25">
      <c r="A142" s="53"/>
      <c r="B142" s="53"/>
      <c r="C142" s="53"/>
      <c r="D142" s="40" t="s">
        <v>105</v>
      </c>
      <c r="E142" s="87"/>
      <c r="F142" s="53"/>
      <c r="G142" s="9"/>
      <c r="H142" s="9"/>
      <c r="I142" s="9"/>
    </row>
    <row r="143" spans="1:9" x14ac:dyDescent="0.25">
      <c r="A143" s="53"/>
      <c r="B143" s="53"/>
      <c r="C143" s="53"/>
      <c r="D143" s="89" t="s">
        <v>102</v>
      </c>
      <c r="E143" s="87"/>
      <c r="F143" s="53"/>
      <c r="G143" s="9"/>
      <c r="H143" s="9"/>
      <c r="I143" s="9"/>
    </row>
    <row r="144" spans="1:9" x14ac:dyDescent="0.25">
      <c r="A144" s="53"/>
      <c r="B144" s="53"/>
      <c r="C144" s="53"/>
      <c r="D144" s="89" t="s">
        <v>103</v>
      </c>
      <c r="E144" s="87"/>
      <c r="F144" s="53"/>
      <c r="G144" s="9"/>
      <c r="H144" s="9"/>
      <c r="I144" s="9"/>
    </row>
    <row r="145" spans="1:9" x14ac:dyDescent="0.25">
      <c r="A145" s="53"/>
      <c r="B145" s="53"/>
      <c r="C145" s="53"/>
      <c r="D145" s="89" t="s">
        <v>104</v>
      </c>
      <c r="E145" s="87"/>
      <c r="F145" s="53"/>
      <c r="G145" s="9"/>
      <c r="H145" s="9"/>
      <c r="I145" s="9"/>
    </row>
    <row r="146" spans="1:9" x14ac:dyDescent="0.25">
      <c r="A146" s="53"/>
      <c r="B146" s="53"/>
      <c r="C146" s="53"/>
      <c r="D146" s="53"/>
      <c r="E146" s="53"/>
      <c r="F146" s="53"/>
      <c r="G146" s="9"/>
      <c r="H146" s="9"/>
      <c r="I146" s="9"/>
    </row>
    <row r="147" spans="1:9" x14ac:dyDescent="0.25">
      <c r="A147" s="53"/>
      <c r="B147" s="53"/>
      <c r="C147" s="108">
        <f>C137</f>
        <v>18925000</v>
      </c>
      <c r="D147" s="61" t="s">
        <v>21</v>
      </c>
      <c r="E147" s="53">
        <f>SUM(E137:E145)</f>
        <v>150000</v>
      </c>
      <c r="F147" s="60">
        <f>E147/C147*100</f>
        <v>0.79260237780713338</v>
      </c>
      <c r="G147" s="9"/>
      <c r="H147" s="9"/>
      <c r="I147" s="9"/>
    </row>
    <row r="148" spans="1:9" x14ac:dyDescent="0.25">
      <c r="A148" s="9"/>
      <c r="B148" s="9"/>
      <c r="C148" s="9"/>
      <c r="D148" s="9"/>
      <c r="E148" s="9"/>
      <c r="F148" s="9"/>
      <c r="G148" s="9"/>
      <c r="H148" s="9"/>
      <c r="I148" s="9"/>
    </row>
    <row r="149" spans="1:9" x14ac:dyDescent="0.25">
      <c r="A149" s="9"/>
      <c r="B149" s="9"/>
      <c r="C149" s="9"/>
      <c r="D149" s="9"/>
      <c r="E149" s="9"/>
      <c r="F149" s="9"/>
      <c r="G149" s="9"/>
      <c r="H149" s="9"/>
      <c r="I149" s="9"/>
    </row>
    <row r="150" spans="1:9" x14ac:dyDescent="0.25">
      <c r="A150" s="10" t="s">
        <v>106</v>
      </c>
      <c r="B150" s="10" t="s">
        <v>107</v>
      </c>
      <c r="C150" s="10"/>
      <c r="D150" s="9"/>
      <c r="E150" s="9"/>
      <c r="F150" s="9"/>
      <c r="G150" s="9"/>
      <c r="H150" s="9"/>
      <c r="I150" s="9"/>
    </row>
    <row r="151" spans="1:9" ht="38.25" x14ac:dyDescent="0.25">
      <c r="A151" s="31" t="s">
        <v>10</v>
      </c>
      <c r="B151" s="31" t="s">
        <v>25</v>
      </c>
      <c r="C151" s="31" t="s">
        <v>12</v>
      </c>
      <c r="D151" s="32" t="s">
        <v>13</v>
      </c>
      <c r="E151" s="81" t="s">
        <v>14</v>
      </c>
      <c r="F151" s="31" t="s">
        <v>15</v>
      </c>
      <c r="G151" s="9"/>
      <c r="H151" s="9"/>
      <c r="I151" s="9"/>
    </row>
    <row r="152" spans="1:9" x14ac:dyDescent="0.25">
      <c r="A152" s="34">
        <v>1</v>
      </c>
      <c r="B152" s="34">
        <v>2</v>
      </c>
      <c r="C152" s="34">
        <v>3</v>
      </c>
      <c r="D152" s="34">
        <v>4</v>
      </c>
      <c r="E152" s="35">
        <v>5</v>
      </c>
      <c r="F152" s="34">
        <v>6</v>
      </c>
      <c r="G152" s="9"/>
      <c r="H152" s="9"/>
      <c r="I152" s="9"/>
    </row>
    <row r="153" spans="1:9" ht="26.25" x14ac:dyDescent="0.25">
      <c r="A153" s="53"/>
      <c r="B153" s="12" t="s">
        <v>223</v>
      </c>
      <c r="C153" s="105">
        <v>66098500</v>
      </c>
      <c r="D153" s="90" t="s">
        <v>108</v>
      </c>
      <c r="E153" s="152"/>
      <c r="F153" s="53"/>
      <c r="G153" s="9"/>
      <c r="H153" s="9"/>
      <c r="I153" s="9"/>
    </row>
    <row r="154" spans="1:9" ht="26.25" x14ac:dyDescent="0.25">
      <c r="A154" s="53"/>
      <c r="B154" s="53"/>
      <c r="C154" s="152">
        <v>16680000</v>
      </c>
      <c r="D154" s="90" t="s">
        <v>109</v>
      </c>
      <c r="E154" s="152">
        <v>4170000</v>
      </c>
      <c r="F154" s="118">
        <f>E154/C154*100</f>
        <v>25</v>
      </c>
      <c r="G154" s="9"/>
      <c r="H154" s="9"/>
      <c r="I154" s="9"/>
    </row>
    <row r="155" spans="1:9" x14ac:dyDescent="0.25">
      <c r="A155" s="53"/>
      <c r="B155" s="53"/>
      <c r="C155" s="53"/>
      <c r="D155" s="88" t="s">
        <v>110</v>
      </c>
      <c r="E155" s="152"/>
      <c r="F155" s="118"/>
      <c r="G155" s="9"/>
      <c r="H155" s="9"/>
      <c r="I155" s="9"/>
    </row>
    <row r="156" spans="1:9" x14ac:dyDescent="0.25">
      <c r="A156" s="53"/>
      <c r="B156" s="53"/>
      <c r="C156" s="53"/>
      <c r="D156" s="88" t="s">
        <v>111</v>
      </c>
      <c r="E156" s="152"/>
      <c r="F156" s="118"/>
      <c r="G156" s="9"/>
      <c r="H156" s="9"/>
      <c r="I156" s="9"/>
    </row>
    <row r="157" spans="1:9" x14ac:dyDescent="0.25">
      <c r="A157" s="53"/>
      <c r="B157" s="53"/>
      <c r="C157" s="53"/>
      <c r="D157" s="88" t="s">
        <v>112</v>
      </c>
      <c r="E157" s="152"/>
      <c r="F157" s="118"/>
      <c r="G157" s="9"/>
      <c r="H157" s="9"/>
      <c r="I157" s="9"/>
    </row>
    <row r="158" spans="1:9" x14ac:dyDescent="0.25">
      <c r="A158" s="53"/>
      <c r="B158" s="53"/>
      <c r="C158" s="53"/>
      <c r="D158" s="88" t="s">
        <v>113</v>
      </c>
      <c r="E158" s="152"/>
      <c r="F158" s="118"/>
      <c r="G158" s="9"/>
      <c r="H158" s="9"/>
      <c r="I158" s="9"/>
    </row>
    <row r="159" spans="1:9" ht="38.25" x14ac:dyDescent="0.25">
      <c r="A159" s="53"/>
      <c r="B159" s="53"/>
      <c r="C159" s="53"/>
      <c r="D159" s="43" t="s">
        <v>114</v>
      </c>
      <c r="E159" s="152"/>
      <c r="F159" s="118"/>
      <c r="G159" s="9"/>
      <c r="H159" s="9"/>
      <c r="I159" s="9"/>
    </row>
    <row r="160" spans="1:9" x14ac:dyDescent="0.25">
      <c r="A160" s="53"/>
      <c r="B160" s="53"/>
      <c r="C160" s="152">
        <v>8075000</v>
      </c>
      <c r="D160" s="43" t="s">
        <v>250</v>
      </c>
      <c r="E160" s="152">
        <v>8075000</v>
      </c>
      <c r="F160" s="118">
        <f>E160/C160*100</f>
        <v>100</v>
      </c>
      <c r="G160" s="9"/>
      <c r="H160" s="9"/>
      <c r="I160" s="9"/>
    </row>
    <row r="161" spans="1:9" x14ac:dyDescent="0.25">
      <c r="A161" s="53"/>
      <c r="B161" s="53"/>
      <c r="C161" s="152">
        <v>675000</v>
      </c>
      <c r="D161" s="43" t="s">
        <v>251</v>
      </c>
      <c r="E161" s="152">
        <v>150000</v>
      </c>
      <c r="F161" s="118"/>
      <c r="G161" s="9"/>
      <c r="H161" s="9"/>
      <c r="I161" s="9"/>
    </row>
    <row r="162" spans="1:9" x14ac:dyDescent="0.25">
      <c r="A162" s="53"/>
      <c r="B162" s="53"/>
      <c r="C162" s="53"/>
      <c r="D162" s="53"/>
      <c r="E162" s="152"/>
      <c r="F162" s="118"/>
      <c r="G162" s="9"/>
      <c r="H162" s="9"/>
      <c r="I162" s="9"/>
    </row>
    <row r="163" spans="1:9" x14ac:dyDescent="0.25">
      <c r="A163" s="53"/>
      <c r="B163" s="53"/>
      <c r="C163" s="108">
        <f>C153</f>
        <v>66098500</v>
      </c>
      <c r="D163" s="61" t="s">
        <v>21</v>
      </c>
      <c r="E163" s="152">
        <f>SUM(E153:E161)</f>
        <v>12395000</v>
      </c>
      <c r="F163" s="118">
        <f t="shared" ref="F163" si="3">E163/C163*100</f>
        <v>18.752316618380142</v>
      </c>
      <c r="G163" s="9"/>
      <c r="H163" s="9"/>
      <c r="I163" s="9"/>
    </row>
    <row r="164" spans="1:9" x14ac:dyDescent="0.25">
      <c r="A164" s="9"/>
      <c r="B164" s="9"/>
      <c r="C164" s="9"/>
      <c r="D164" s="9"/>
      <c r="E164" s="9"/>
      <c r="F164" s="9"/>
      <c r="G164" s="9"/>
      <c r="H164" s="9"/>
      <c r="I164" s="9"/>
    </row>
    <row r="165" spans="1:9" x14ac:dyDescent="0.25">
      <c r="A165" s="9"/>
      <c r="B165" s="9"/>
      <c r="C165" s="9"/>
      <c r="D165" s="9"/>
      <c r="E165" s="9"/>
      <c r="F165" s="9"/>
      <c r="G165" s="9"/>
      <c r="H165" s="9"/>
      <c r="I165" s="9"/>
    </row>
    <row r="166" spans="1:9" x14ac:dyDescent="0.25">
      <c r="A166" s="10" t="s">
        <v>144</v>
      </c>
      <c r="B166" s="10" t="s">
        <v>115</v>
      </c>
      <c r="C166" s="9"/>
      <c r="D166" s="9"/>
      <c r="E166" s="9"/>
      <c r="F166" s="9"/>
      <c r="G166" s="9"/>
      <c r="H166" s="9"/>
      <c r="I166" s="9"/>
    </row>
    <row r="167" spans="1:9" ht="38.25" customHeight="1" x14ac:dyDescent="0.25">
      <c r="A167" s="31" t="s">
        <v>10</v>
      </c>
      <c r="B167" s="31" t="s">
        <v>25</v>
      </c>
      <c r="C167" s="31" t="s">
        <v>12</v>
      </c>
      <c r="D167" s="32" t="s">
        <v>13</v>
      </c>
      <c r="E167" s="33" t="s">
        <v>14</v>
      </c>
      <c r="F167" s="32" t="s">
        <v>13</v>
      </c>
      <c r="G167" s="33" t="s">
        <v>14</v>
      </c>
      <c r="H167" s="33" t="s">
        <v>208</v>
      </c>
      <c r="I167" s="31" t="s">
        <v>15</v>
      </c>
    </row>
    <row r="168" spans="1:9" x14ac:dyDescent="0.25">
      <c r="A168" s="34">
        <v>1</v>
      </c>
      <c r="B168" s="34">
        <v>2</v>
      </c>
      <c r="C168" s="34">
        <v>3</v>
      </c>
      <c r="D168" s="34">
        <v>4</v>
      </c>
      <c r="E168" s="34">
        <v>5</v>
      </c>
      <c r="F168" s="34">
        <v>6</v>
      </c>
      <c r="G168" s="34">
        <v>7</v>
      </c>
      <c r="H168" s="35">
        <v>8</v>
      </c>
      <c r="I168" s="34">
        <v>9</v>
      </c>
    </row>
    <row r="169" spans="1:9" ht="38.25" x14ac:dyDescent="0.25">
      <c r="A169" s="53"/>
      <c r="B169" s="12" t="s">
        <v>223</v>
      </c>
      <c r="C169" s="105">
        <v>8095000</v>
      </c>
      <c r="D169" s="37" t="s">
        <v>185</v>
      </c>
      <c r="E169" s="133">
        <v>6970000</v>
      </c>
      <c r="F169" s="37" t="s">
        <v>186</v>
      </c>
      <c r="G169" s="133">
        <v>1125000</v>
      </c>
      <c r="H169" s="53"/>
      <c r="I169" s="53"/>
    </row>
    <row r="170" spans="1:9" x14ac:dyDescent="0.25">
      <c r="A170" s="53"/>
      <c r="B170" s="53"/>
      <c r="C170" s="53"/>
      <c r="D170" s="90" t="s">
        <v>116</v>
      </c>
      <c r="E170" s="53"/>
      <c r="F170" s="41" t="s">
        <v>76</v>
      </c>
      <c r="G170" s="53"/>
      <c r="H170" s="53"/>
      <c r="I170" s="53"/>
    </row>
    <row r="171" spans="1:9" ht="24" customHeight="1" x14ac:dyDescent="0.25">
      <c r="A171" s="53"/>
      <c r="B171" s="53"/>
      <c r="C171" s="53"/>
      <c r="D171" s="41" t="s">
        <v>117</v>
      </c>
      <c r="E171" s="53"/>
      <c r="F171" s="41" t="s">
        <v>119</v>
      </c>
      <c r="G171" s="53"/>
      <c r="H171" s="53"/>
      <c r="I171" s="53"/>
    </row>
    <row r="172" spans="1:9" ht="25.5" x14ac:dyDescent="0.25">
      <c r="A172" s="53"/>
      <c r="B172" s="53"/>
      <c r="C172" s="53"/>
      <c r="D172" s="41" t="s">
        <v>128</v>
      </c>
      <c r="E172" s="53"/>
      <c r="F172" s="41" t="s">
        <v>122</v>
      </c>
      <c r="G172" s="53"/>
      <c r="H172" s="53"/>
      <c r="I172" s="53"/>
    </row>
    <row r="173" spans="1:9" ht="26.25" x14ac:dyDescent="0.25">
      <c r="A173" s="53"/>
      <c r="B173" s="53"/>
      <c r="C173" s="53"/>
      <c r="D173" s="90" t="s">
        <v>118</v>
      </c>
      <c r="E173" s="53"/>
      <c r="F173" s="90" t="s">
        <v>123</v>
      </c>
      <c r="G173" s="53"/>
      <c r="H173" s="53"/>
      <c r="I173" s="53"/>
    </row>
    <row r="174" spans="1:9" x14ac:dyDescent="0.25">
      <c r="A174" s="53"/>
      <c r="B174" s="53"/>
      <c r="C174" s="53"/>
      <c r="D174" s="41" t="s">
        <v>76</v>
      </c>
      <c r="E174" s="53"/>
      <c r="F174" s="41" t="s">
        <v>125</v>
      </c>
      <c r="G174" s="127">
        <v>0</v>
      </c>
      <c r="H174" s="53"/>
      <c r="I174" s="53"/>
    </row>
    <row r="175" spans="1:9" ht="26.25" x14ac:dyDescent="0.25">
      <c r="A175" s="53"/>
      <c r="B175" s="53"/>
      <c r="C175" s="53"/>
      <c r="D175" s="41" t="s">
        <v>120</v>
      </c>
      <c r="E175" s="53"/>
      <c r="F175" s="90" t="s">
        <v>129</v>
      </c>
      <c r="G175" s="53"/>
      <c r="H175" s="53"/>
      <c r="I175" s="53"/>
    </row>
    <row r="176" spans="1:9" x14ac:dyDescent="0.25">
      <c r="A176" s="53"/>
      <c r="B176" s="53"/>
      <c r="C176" s="53"/>
      <c r="D176" s="41" t="s">
        <v>121</v>
      </c>
      <c r="E176" s="53"/>
      <c r="H176" s="53"/>
      <c r="I176" s="53"/>
    </row>
    <row r="177" spans="1:9" x14ac:dyDescent="0.25">
      <c r="A177" s="53"/>
      <c r="B177" s="53"/>
      <c r="C177" s="53"/>
      <c r="D177" s="90" t="s">
        <v>124</v>
      </c>
      <c r="E177" s="53"/>
      <c r="F177" s="55" t="s">
        <v>242</v>
      </c>
      <c r="G177" s="146">
        <v>0</v>
      </c>
      <c r="H177" s="53"/>
      <c r="I177" s="53"/>
    </row>
    <row r="178" spans="1:9" x14ac:dyDescent="0.25">
      <c r="A178" s="53"/>
      <c r="B178" s="53"/>
      <c r="C178" s="53"/>
      <c r="D178" s="41" t="s">
        <v>126</v>
      </c>
      <c r="E178" s="53"/>
      <c r="H178" s="53"/>
      <c r="I178" s="53"/>
    </row>
    <row r="179" spans="1:9" x14ac:dyDescent="0.25">
      <c r="A179" s="53"/>
      <c r="B179" s="53"/>
      <c r="C179" s="53"/>
      <c r="D179" s="41" t="s">
        <v>127</v>
      </c>
      <c r="E179" s="53"/>
      <c r="F179" s="55"/>
      <c r="G179" s="55"/>
      <c r="H179" s="53"/>
      <c r="I179" s="53"/>
    </row>
    <row r="180" spans="1:9" ht="26.25" x14ac:dyDescent="0.25">
      <c r="A180" s="53"/>
      <c r="B180" s="53"/>
      <c r="C180" s="53"/>
      <c r="D180" s="90" t="s">
        <v>129</v>
      </c>
      <c r="E180" s="53"/>
      <c r="F180" s="53"/>
      <c r="G180" s="53"/>
      <c r="H180" s="53"/>
      <c r="I180" s="53"/>
    </row>
    <row r="181" spans="1:9" x14ac:dyDescent="0.25">
      <c r="A181" s="53"/>
      <c r="B181" s="53"/>
      <c r="C181" s="53"/>
      <c r="D181" s="41" t="s">
        <v>130</v>
      </c>
      <c r="E181" s="53"/>
      <c r="F181" s="53"/>
      <c r="G181" s="53"/>
      <c r="H181" s="53"/>
      <c r="I181" s="53"/>
    </row>
    <row r="182" spans="1:9" x14ac:dyDescent="0.25">
      <c r="A182" s="53"/>
      <c r="B182" s="53"/>
      <c r="C182" s="127">
        <v>6520000</v>
      </c>
      <c r="D182" s="53" t="s">
        <v>247</v>
      </c>
      <c r="E182" s="127">
        <v>0</v>
      </c>
      <c r="F182" s="53"/>
      <c r="G182" s="53"/>
      <c r="H182" s="53"/>
      <c r="I182" s="53"/>
    </row>
    <row r="183" spans="1:9" x14ac:dyDescent="0.25">
      <c r="A183" s="53"/>
      <c r="B183" s="53"/>
      <c r="C183" s="108">
        <f>C169</f>
        <v>8095000</v>
      </c>
      <c r="D183" s="91" t="s">
        <v>21</v>
      </c>
      <c r="E183" s="61">
        <f>SUM(E170:E182)</f>
        <v>0</v>
      </c>
      <c r="F183" s="61" t="s">
        <v>21</v>
      </c>
      <c r="G183" s="61">
        <f>SUM(G170:G180)</f>
        <v>0</v>
      </c>
      <c r="H183" s="53">
        <f>SUM(E183,G183)</f>
        <v>0</v>
      </c>
      <c r="I183" s="148">
        <f>H183/C183*100</f>
        <v>0</v>
      </c>
    </row>
    <row r="184" spans="1:9" x14ac:dyDescent="0.25">
      <c r="A184" s="9"/>
      <c r="B184" s="9"/>
      <c r="C184" s="9"/>
      <c r="D184" s="9"/>
      <c r="E184" s="9"/>
      <c r="F184" s="9"/>
      <c r="G184" s="9"/>
      <c r="H184" s="9"/>
      <c r="I184" s="9"/>
    </row>
    <row r="185" spans="1:9" x14ac:dyDescent="0.25">
      <c r="A185" s="9"/>
      <c r="B185" s="9"/>
      <c r="C185" s="9"/>
      <c r="D185" s="9"/>
      <c r="E185" s="9"/>
      <c r="F185" s="9"/>
      <c r="G185" s="9"/>
      <c r="H185" s="9"/>
      <c r="I185" s="9"/>
    </row>
    <row r="186" spans="1:9" x14ac:dyDescent="0.25">
      <c r="A186" s="9"/>
      <c r="B186" s="9"/>
      <c r="C186" s="9"/>
      <c r="D186" s="9"/>
      <c r="E186" s="9"/>
      <c r="F186" s="9"/>
      <c r="G186" s="9"/>
      <c r="H186" s="9"/>
      <c r="I186" s="9"/>
    </row>
    <row r="187" spans="1:9" x14ac:dyDescent="0.25">
      <c r="A187" s="10" t="s">
        <v>147</v>
      </c>
      <c r="B187" s="10" t="s">
        <v>131</v>
      </c>
      <c r="C187" s="9"/>
      <c r="D187" s="9"/>
      <c r="E187" s="9"/>
      <c r="F187" s="9"/>
      <c r="G187" s="9"/>
      <c r="H187" s="9"/>
      <c r="I187" s="9"/>
    </row>
    <row r="188" spans="1:9" ht="54" customHeight="1" x14ac:dyDescent="0.25">
      <c r="A188" s="31" t="s">
        <v>10</v>
      </c>
      <c r="B188" s="31" t="s">
        <v>25</v>
      </c>
      <c r="C188" s="31" t="s">
        <v>12</v>
      </c>
      <c r="D188" s="32" t="s">
        <v>13</v>
      </c>
      <c r="E188" s="33" t="s">
        <v>14</v>
      </c>
      <c r="F188" s="32" t="s">
        <v>13</v>
      </c>
      <c r="G188" s="33" t="s">
        <v>14</v>
      </c>
      <c r="H188" s="33" t="s">
        <v>208</v>
      </c>
      <c r="I188" s="31" t="s">
        <v>212</v>
      </c>
    </row>
    <row r="189" spans="1:9" x14ac:dyDescent="0.25">
      <c r="A189" s="34">
        <v>1</v>
      </c>
      <c r="B189" s="34">
        <v>2</v>
      </c>
      <c r="C189" s="34">
        <v>3</v>
      </c>
      <c r="D189" s="34">
        <v>4</v>
      </c>
      <c r="E189" s="34">
        <v>5</v>
      </c>
      <c r="F189" s="34">
        <v>6</v>
      </c>
      <c r="G189" s="34">
        <v>7</v>
      </c>
      <c r="H189" s="35">
        <v>8</v>
      </c>
      <c r="I189" s="34">
        <v>9</v>
      </c>
    </row>
    <row r="190" spans="1:9" ht="25.5" x14ac:dyDescent="0.25">
      <c r="A190" s="53"/>
      <c r="B190" s="12" t="s">
        <v>223</v>
      </c>
      <c r="C190" s="105">
        <v>21159500</v>
      </c>
      <c r="D190" s="37" t="s">
        <v>187</v>
      </c>
      <c r="E190" s="133">
        <v>3034500</v>
      </c>
      <c r="F190" s="37" t="s">
        <v>188</v>
      </c>
      <c r="G190" s="133">
        <v>14400000</v>
      </c>
      <c r="H190" s="53"/>
      <c r="I190" s="53"/>
    </row>
    <row r="191" spans="1:9" ht="25.5" x14ac:dyDescent="0.25">
      <c r="A191" s="53"/>
      <c r="B191" s="53"/>
      <c r="C191" s="53"/>
      <c r="D191" s="41" t="s">
        <v>132</v>
      </c>
      <c r="E191" s="53"/>
      <c r="F191" s="41" t="s">
        <v>132</v>
      </c>
      <c r="G191" s="53"/>
      <c r="H191" s="53"/>
      <c r="I191" s="53"/>
    </row>
    <row r="192" spans="1:9" ht="38.25" x14ac:dyDescent="0.25">
      <c r="A192" s="53"/>
      <c r="B192" s="53"/>
      <c r="C192" s="53"/>
      <c r="D192" s="41" t="s">
        <v>133</v>
      </c>
      <c r="E192" s="53"/>
      <c r="F192" s="41" t="s">
        <v>133</v>
      </c>
      <c r="G192" s="53"/>
      <c r="H192" s="53"/>
      <c r="I192" s="53"/>
    </row>
    <row r="193" spans="1:9" x14ac:dyDescent="0.25">
      <c r="A193" s="53"/>
      <c r="B193" s="53"/>
      <c r="C193" s="53"/>
      <c r="D193" s="90" t="s">
        <v>135</v>
      </c>
      <c r="E193" s="53"/>
      <c r="F193" s="90" t="s">
        <v>135</v>
      </c>
      <c r="G193" s="53"/>
      <c r="H193" s="53"/>
      <c r="I193" s="53"/>
    </row>
    <row r="194" spans="1:9" ht="26.25" x14ac:dyDescent="0.25">
      <c r="A194" s="53"/>
      <c r="B194" s="53"/>
      <c r="C194" s="53"/>
      <c r="D194" s="90" t="s">
        <v>136</v>
      </c>
      <c r="E194" s="53"/>
      <c r="F194" s="41" t="s">
        <v>134</v>
      </c>
      <c r="G194" s="53"/>
      <c r="H194" s="53"/>
      <c r="I194" s="53"/>
    </row>
    <row r="195" spans="1:9" x14ac:dyDescent="0.25">
      <c r="A195" s="53"/>
      <c r="B195" s="53"/>
      <c r="C195" s="53"/>
      <c r="D195" s="41" t="s">
        <v>137</v>
      </c>
      <c r="E195" s="53"/>
      <c r="F195" s="53" t="s">
        <v>241</v>
      </c>
      <c r="G195" s="134"/>
      <c r="H195" s="53"/>
      <c r="I195" s="53"/>
    </row>
    <row r="196" spans="1:9" x14ac:dyDescent="0.25">
      <c r="A196" s="53"/>
      <c r="B196" s="53"/>
      <c r="C196" s="53"/>
      <c r="D196" s="41" t="s">
        <v>138</v>
      </c>
      <c r="E196" s="53"/>
      <c r="F196" s="53"/>
      <c r="G196" s="53"/>
      <c r="H196" s="53"/>
      <c r="I196" s="53"/>
    </row>
    <row r="197" spans="1:9" ht="25.5" x14ac:dyDescent="0.25">
      <c r="A197" s="53"/>
      <c r="B197" s="53"/>
      <c r="C197" s="127">
        <v>3034500</v>
      </c>
      <c r="D197" s="41" t="s">
        <v>246</v>
      </c>
      <c r="E197" s="127">
        <v>0</v>
      </c>
      <c r="F197" s="53" t="s">
        <v>139</v>
      </c>
      <c r="G197" s="53"/>
      <c r="H197" s="53"/>
      <c r="I197" s="53"/>
    </row>
    <row r="198" spans="1:9" x14ac:dyDescent="0.25">
      <c r="A198" s="53"/>
      <c r="B198" s="53"/>
      <c r="C198" s="53"/>
      <c r="D198" s="41"/>
      <c r="E198" s="53"/>
      <c r="F198" s="53"/>
      <c r="G198" s="53"/>
      <c r="H198" s="53"/>
      <c r="I198" s="53"/>
    </row>
    <row r="199" spans="1:9" x14ac:dyDescent="0.25">
      <c r="A199" s="53"/>
      <c r="B199" s="53"/>
      <c r="C199" s="60"/>
      <c r="D199" s="91" t="s">
        <v>21</v>
      </c>
      <c r="E199" s="61">
        <f>SUM(E191:E197)</f>
        <v>0</v>
      </c>
      <c r="F199" s="91" t="s">
        <v>21</v>
      </c>
      <c r="G199" s="61">
        <f>SUM(G191:G197)</f>
        <v>0</v>
      </c>
      <c r="H199" s="53"/>
      <c r="I199" s="53"/>
    </row>
    <row r="200" spans="1:9" x14ac:dyDescent="0.25">
      <c r="A200" s="53"/>
      <c r="B200" s="53"/>
      <c r="C200" s="53"/>
      <c r="D200" s="53"/>
      <c r="E200" s="53"/>
      <c r="F200" s="53"/>
      <c r="G200" s="53"/>
      <c r="H200" s="53"/>
      <c r="I200" s="53"/>
    </row>
    <row r="201" spans="1:9" ht="25.5" x14ac:dyDescent="0.25">
      <c r="A201" s="53"/>
      <c r="B201" s="53"/>
      <c r="C201" s="53"/>
      <c r="D201" s="37" t="s">
        <v>189</v>
      </c>
      <c r="E201" s="107" t="s">
        <v>219</v>
      </c>
      <c r="F201" s="53"/>
      <c r="G201" s="53"/>
      <c r="H201" s="53"/>
      <c r="I201" s="53"/>
    </row>
    <row r="202" spans="1:9" ht="25.5" x14ac:dyDescent="0.25">
      <c r="A202" s="53"/>
      <c r="B202" s="53"/>
      <c r="C202" s="53"/>
      <c r="D202" s="41" t="s">
        <v>132</v>
      </c>
      <c r="E202" s="53"/>
      <c r="F202" s="53"/>
      <c r="G202" s="53"/>
      <c r="H202" s="53"/>
      <c r="I202" s="53"/>
    </row>
    <row r="203" spans="1:9" x14ac:dyDescent="0.25">
      <c r="A203" s="53"/>
      <c r="B203" s="53"/>
      <c r="C203" s="53"/>
      <c r="D203" s="41"/>
      <c r="E203" s="53"/>
      <c r="F203" s="53"/>
      <c r="G203" s="53"/>
      <c r="H203" s="53"/>
      <c r="I203" s="53"/>
    </row>
    <row r="204" spans="1:9" x14ac:dyDescent="0.25">
      <c r="A204" s="53"/>
      <c r="B204" s="53"/>
      <c r="C204" s="53"/>
      <c r="D204" s="41"/>
      <c r="E204" s="53"/>
      <c r="F204" s="53"/>
      <c r="G204" s="53"/>
      <c r="H204" s="53"/>
      <c r="I204" s="53"/>
    </row>
    <row r="205" spans="1:9" x14ac:dyDescent="0.25">
      <c r="A205" s="53"/>
      <c r="B205" s="53"/>
      <c r="C205" s="53"/>
      <c r="D205" s="41"/>
      <c r="E205" s="53"/>
      <c r="F205" s="53"/>
      <c r="G205" s="53"/>
      <c r="H205" s="53"/>
      <c r="I205" s="53"/>
    </row>
    <row r="206" spans="1:9" x14ac:dyDescent="0.25">
      <c r="A206" s="53"/>
      <c r="B206" s="53"/>
      <c r="C206" s="108">
        <f>C190</f>
        <v>21159500</v>
      </c>
      <c r="D206" s="91" t="s">
        <v>21</v>
      </c>
      <c r="E206" s="53">
        <f>E202</f>
        <v>0</v>
      </c>
      <c r="F206" s="53"/>
      <c r="G206" s="53"/>
      <c r="H206" s="53">
        <v>0</v>
      </c>
      <c r="I206" s="60">
        <f>H206/C206*100</f>
        <v>0</v>
      </c>
    </row>
    <row r="207" spans="1:9" x14ac:dyDescent="0.25">
      <c r="A207" s="9"/>
      <c r="B207" s="9"/>
      <c r="C207" s="9"/>
      <c r="D207" s="9"/>
      <c r="E207" s="9"/>
      <c r="F207" s="9"/>
      <c r="G207" s="9"/>
      <c r="H207" s="9"/>
      <c r="I207" s="9"/>
    </row>
    <row r="208" spans="1:9" x14ac:dyDescent="0.25">
      <c r="A208" s="9"/>
      <c r="B208" s="9"/>
      <c r="C208" s="9"/>
      <c r="D208" s="9"/>
      <c r="E208" s="9"/>
      <c r="F208" s="9"/>
      <c r="G208" s="9"/>
      <c r="H208" s="9"/>
      <c r="I208" s="9"/>
    </row>
    <row r="209" spans="1:9" ht="42.75" customHeight="1" x14ac:dyDescent="0.25">
      <c r="A209" s="11" t="s">
        <v>151</v>
      </c>
      <c r="B209" s="173" t="s">
        <v>145</v>
      </c>
      <c r="C209" s="173"/>
      <c r="D209" s="9"/>
      <c r="E209" s="9"/>
      <c r="F209" s="9"/>
      <c r="G209" s="9"/>
      <c r="H209" s="9"/>
      <c r="I209" s="9"/>
    </row>
    <row r="210" spans="1:9" ht="38.25" x14ac:dyDescent="0.25">
      <c r="A210" s="31" t="s">
        <v>10</v>
      </c>
      <c r="B210" s="31" t="s">
        <v>25</v>
      </c>
      <c r="C210" s="31" t="s">
        <v>12</v>
      </c>
      <c r="D210" s="32" t="s">
        <v>13</v>
      </c>
      <c r="E210" s="33" t="s">
        <v>14</v>
      </c>
      <c r="F210" s="31" t="s">
        <v>15</v>
      </c>
      <c r="G210" s="9"/>
      <c r="H210" s="9"/>
      <c r="I210" s="9"/>
    </row>
    <row r="211" spans="1:9" x14ac:dyDescent="0.25">
      <c r="A211" s="34">
        <v>1</v>
      </c>
      <c r="B211" s="34">
        <v>2</v>
      </c>
      <c r="C211" s="34">
        <v>3</v>
      </c>
      <c r="D211" s="34">
        <v>4</v>
      </c>
      <c r="E211" s="35">
        <v>5</v>
      </c>
      <c r="F211" s="34">
        <v>6</v>
      </c>
      <c r="G211" s="9"/>
      <c r="H211" s="9"/>
      <c r="I211" s="9"/>
    </row>
    <row r="212" spans="1:9" x14ac:dyDescent="0.25">
      <c r="A212" s="53"/>
      <c r="B212" s="12" t="s">
        <v>223</v>
      </c>
      <c r="C212" s="105">
        <v>450000</v>
      </c>
      <c r="E212" s="53"/>
      <c r="F212" s="53"/>
      <c r="G212" s="9"/>
      <c r="H212" s="9"/>
      <c r="I212" s="9"/>
    </row>
    <row r="213" spans="1:9" x14ac:dyDescent="0.25">
      <c r="A213" s="53"/>
      <c r="B213" s="53"/>
      <c r="C213" s="53">
        <v>150000</v>
      </c>
      <c r="D213" s="92" t="s">
        <v>146</v>
      </c>
      <c r="E213" s="152">
        <v>75000</v>
      </c>
      <c r="F213" s="53"/>
      <c r="G213" s="9"/>
      <c r="H213" s="9"/>
      <c r="I213" s="9"/>
    </row>
    <row r="214" spans="1:9" ht="25.5" x14ac:dyDescent="0.25">
      <c r="A214" s="53"/>
      <c r="B214" s="53"/>
      <c r="C214" s="53"/>
      <c r="D214" s="93" t="s">
        <v>140</v>
      </c>
      <c r="E214" s="152">
        <v>75000</v>
      </c>
      <c r="F214" s="53"/>
      <c r="G214" s="9"/>
      <c r="H214" s="9"/>
      <c r="I214" s="9"/>
    </row>
    <row r="215" spans="1:9" x14ac:dyDescent="0.25">
      <c r="A215" s="53"/>
      <c r="B215" s="53"/>
      <c r="C215" s="53"/>
      <c r="D215" s="94" t="s">
        <v>141</v>
      </c>
      <c r="E215" s="152"/>
      <c r="F215" s="53"/>
      <c r="G215" s="9"/>
      <c r="H215" s="9"/>
      <c r="I215" s="9"/>
    </row>
    <row r="216" spans="1:9" x14ac:dyDescent="0.25">
      <c r="A216" s="53"/>
      <c r="B216" s="53"/>
      <c r="C216" s="127">
        <v>300000</v>
      </c>
      <c r="D216" s="94" t="s">
        <v>142</v>
      </c>
      <c r="E216" s="152">
        <v>75000</v>
      </c>
      <c r="F216" s="53">
        <f>E216/C216*100</f>
        <v>25</v>
      </c>
      <c r="G216" s="9"/>
      <c r="H216" s="9"/>
      <c r="I216" s="9"/>
    </row>
    <row r="217" spans="1:9" x14ac:dyDescent="0.25">
      <c r="A217" s="53"/>
      <c r="B217" s="53"/>
      <c r="C217" s="53"/>
      <c r="D217" s="94" t="s">
        <v>143</v>
      </c>
      <c r="E217" s="152"/>
      <c r="F217" s="53"/>
      <c r="G217" s="9"/>
      <c r="H217" s="9"/>
      <c r="I217" s="9"/>
    </row>
    <row r="218" spans="1:9" x14ac:dyDescent="0.25">
      <c r="A218" s="53"/>
      <c r="B218" s="53"/>
      <c r="C218" s="53"/>
      <c r="D218" s="95" t="s">
        <v>127</v>
      </c>
      <c r="E218" s="152"/>
      <c r="F218" s="53"/>
      <c r="G218" s="9"/>
      <c r="H218" s="9"/>
      <c r="I218" s="9"/>
    </row>
    <row r="219" spans="1:9" x14ac:dyDescent="0.25">
      <c r="A219" s="53"/>
      <c r="B219" s="53"/>
      <c r="C219" s="53"/>
      <c r="D219" s="53"/>
      <c r="E219" s="53"/>
      <c r="F219" s="53"/>
      <c r="G219" s="9"/>
      <c r="H219" s="9"/>
      <c r="I219" s="9"/>
    </row>
    <row r="220" spans="1:9" x14ac:dyDescent="0.25">
      <c r="A220" s="53"/>
      <c r="B220" s="53"/>
      <c r="C220" s="108">
        <f>C212</f>
        <v>450000</v>
      </c>
      <c r="D220" s="91" t="s">
        <v>21</v>
      </c>
      <c r="E220" s="53">
        <f>SUM(E213:E218)</f>
        <v>225000</v>
      </c>
      <c r="F220" s="119">
        <f t="shared" ref="F220" si="4">E220/C220*100</f>
        <v>50</v>
      </c>
      <c r="G220" s="9"/>
      <c r="H220" s="9"/>
      <c r="I220" s="9"/>
    </row>
    <row r="221" spans="1:9" x14ac:dyDescent="0.25">
      <c r="A221" s="9"/>
      <c r="B221" s="9"/>
      <c r="C221" s="9"/>
      <c r="D221" s="96"/>
      <c r="E221" s="9"/>
      <c r="F221" s="147"/>
      <c r="G221" s="9"/>
      <c r="H221" s="9"/>
      <c r="I221" s="9"/>
    </row>
    <row r="222" spans="1:9" x14ac:dyDescent="0.25">
      <c r="A222" s="9"/>
      <c r="B222" s="9"/>
      <c r="C222" s="9"/>
      <c r="D222" s="96"/>
      <c r="E222" s="9"/>
      <c r="F222" s="9"/>
      <c r="G222" s="9"/>
      <c r="H222" s="9"/>
      <c r="I222" s="9"/>
    </row>
    <row r="223" spans="1:9" x14ac:dyDescent="0.25">
      <c r="A223" s="9"/>
      <c r="B223" s="9"/>
      <c r="C223" s="9"/>
      <c r="D223" s="96"/>
      <c r="E223" s="9"/>
      <c r="F223" s="9"/>
      <c r="G223" s="9"/>
      <c r="H223" s="9"/>
      <c r="I223" s="9"/>
    </row>
    <row r="224" spans="1:9" x14ac:dyDescent="0.25">
      <c r="A224" s="10" t="s">
        <v>156</v>
      </c>
      <c r="B224" s="10" t="s">
        <v>148</v>
      </c>
      <c r="C224" s="10"/>
      <c r="D224" s="9"/>
      <c r="E224" s="9"/>
      <c r="F224" s="9"/>
      <c r="G224" s="9"/>
      <c r="H224" s="9"/>
      <c r="I224" s="9"/>
    </row>
    <row r="225" spans="1:9" ht="38.25" x14ac:dyDescent="0.25">
      <c r="A225" s="31" t="s">
        <v>10</v>
      </c>
      <c r="B225" s="31" t="s">
        <v>25</v>
      </c>
      <c r="C225" s="31" t="s">
        <v>12</v>
      </c>
      <c r="D225" s="32" t="s">
        <v>13</v>
      </c>
      <c r="E225" s="33" t="s">
        <v>14</v>
      </c>
      <c r="F225" s="31" t="s">
        <v>15</v>
      </c>
      <c r="G225" s="9"/>
      <c r="H225" s="9"/>
      <c r="I225" s="9"/>
    </row>
    <row r="226" spans="1:9" x14ac:dyDescent="0.25">
      <c r="A226" s="34">
        <v>1</v>
      </c>
      <c r="B226" s="34">
        <v>2</v>
      </c>
      <c r="C226" s="34">
        <v>3</v>
      </c>
      <c r="D226" s="34">
        <v>4</v>
      </c>
      <c r="E226" s="35">
        <v>5</v>
      </c>
      <c r="F226" s="34">
        <v>6</v>
      </c>
      <c r="G226" s="9"/>
      <c r="H226" s="9"/>
      <c r="I226" s="9"/>
    </row>
    <row r="227" spans="1:9" ht="25.5" x14ac:dyDescent="0.25">
      <c r="A227" s="53"/>
      <c r="B227" s="12" t="s">
        <v>223</v>
      </c>
      <c r="C227" s="105" t="s">
        <v>217</v>
      </c>
      <c r="D227" s="93" t="s">
        <v>149</v>
      </c>
      <c r="E227" s="53"/>
      <c r="F227" s="53"/>
      <c r="G227" s="9"/>
      <c r="H227" s="9"/>
      <c r="I227" s="9"/>
    </row>
    <row r="228" spans="1:9" ht="25.5" x14ac:dyDescent="0.25">
      <c r="A228" s="53"/>
      <c r="B228" s="53"/>
      <c r="C228" s="53"/>
      <c r="D228" s="93" t="s">
        <v>117</v>
      </c>
      <c r="E228" s="53"/>
      <c r="F228" s="53"/>
      <c r="G228" s="9"/>
      <c r="H228" s="9"/>
      <c r="I228" s="9"/>
    </row>
    <row r="229" spans="1:9" ht="25.5" x14ac:dyDescent="0.25">
      <c r="A229" s="53"/>
      <c r="B229" s="53"/>
      <c r="C229" s="53"/>
      <c r="D229" s="93" t="s">
        <v>150</v>
      </c>
      <c r="E229" s="53"/>
      <c r="F229" s="53"/>
      <c r="G229" s="9"/>
      <c r="H229" s="9"/>
      <c r="I229" s="9"/>
    </row>
    <row r="230" spans="1:9" x14ac:dyDescent="0.25">
      <c r="A230" s="53"/>
      <c r="B230" s="53"/>
      <c r="C230" s="53"/>
      <c r="D230" s="53"/>
      <c r="E230" s="53"/>
      <c r="F230" s="53"/>
      <c r="G230" s="9"/>
      <c r="H230" s="9"/>
      <c r="I230" s="9"/>
    </row>
    <row r="231" spans="1:9" x14ac:dyDescent="0.25">
      <c r="A231" s="53"/>
      <c r="B231" s="53"/>
      <c r="C231" s="53"/>
      <c r="D231" s="53"/>
      <c r="E231" s="53"/>
      <c r="F231" s="53"/>
      <c r="G231" s="9"/>
      <c r="H231" s="9"/>
      <c r="I231" s="9"/>
    </row>
    <row r="232" spans="1:9" ht="25.5" x14ac:dyDescent="0.25">
      <c r="A232" s="53"/>
      <c r="B232" s="53"/>
      <c r="C232" s="59" t="str">
        <f>C227</f>
        <v>(diisi total alokasi sesuai menu)</v>
      </c>
      <c r="D232" s="97" t="s">
        <v>21</v>
      </c>
      <c r="E232" s="53">
        <f>SUM(E227:E230)</f>
        <v>0</v>
      </c>
      <c r="F232" s="53"/>
      <c r="G232" s="9"/>
      <c r="H232" s="9"/>
      <c r="I232" s="9"/>
    </row>
    <row r="233" spans="1:9" x14ac:dyDescent="0.25">
      <c r="A233" s="63"/>
      <c r="B233" s="63"/>
      <c r="C233" s="63"/>
      <c r="D233" s="98"/>
      <c r="E233" s="63"/>
      <c r="F233" s="63"/>
      <c r="G233" s="9"/>
      <c r="H233" s="9"/>
      <c r="I233" s="9"/>
    </row>
    <row r="234" spans="1:9" x14ac:dyDescent="0.25">
      <c r="A234" s="63"/>
      <c r="B234" s="63"/>
      <c r="C234" s="63"/>
      <c r="D234" s="98"/>
      <c r="E234" s="63"/>
      <c r="F234" s="63"/>
      <c r="G234" s="9"/>
      <c r="H234" s="9"/>
      <c r="I234" s="9"/>
    </row>
    <row r="235" spans="1:9" x14ac:dyDescent="0.25">
      <c r="A235" s="9"/>
      <c r="B235" s="9"/>
      <c r="C235" s="9"/>
      <c r="D235" s="9"/>
      <c r="E235" s="9"/>
      <c r="F235" s="9"/>
      <c r="G235" s="9"/>
      <c r="H235" s="9"/>
      <c r="I235" s="9"/>
    </row>
    <row r="236" spans="1:9" x14ac:dyDescent="0.25">
      <c r="A236" s="10" t="s">
        <v>163</v>
      </c>
      <c r="B236" s="174" t="s">
        <v>152</v>
      </c>
      <c r="C236" s="174"/>
      <c r="D236" s="9"/>
      <c r="E236" s="9"/>
      <c r="F236" s="9"/>
      <c r="G236" s="9"/>
      <c r="H236" s="9"/>
      <c r="I236" s="9"/>
    </row>
    <row r="237" spans="1:9" ht="38.25" x14ac:dyDescent="0.25">
      <c r="A237" s="31" t="s">
        <v>10</v>
      </c>
      <c r="B237" s="31" t="s">
        <v>25</v>
      </c>
      <c r="C237" s="31" t="s">
        <v>12</v>
      </c>
      <c r="D237" s="32" t="s">
        <v>13</v>
      </c>
      <c r="E237" s="33" t="s">
        <v>14</v>
      </c>
      <c r="F237" s="31" t="s">
        <v>15</v>
      </c>
      <c r="G237" s="9"/>
      <c r="H237" s="9"/>
      <c r="I237" s="9"/>
    </row>
    <row r="238" spans="1:9" x14ac:dyDescent="0.25">
      <c r="A238" s="34">
        <v>1</v>
      </c>
      <c r="B238" s="34">
        <v>2</v>
      </c>
      <c r="C238" s="34">
        <v>3</v>
      </c>
      <c r="D238" s="34">
        <v>4</v>
      </c>
      <c r="E238" s="35">
        <v>5</v>
      </c>
      <c r="F238" s="34">
        <v>6</v>
      </c>
      <c r="G238" s="9"/>
      <c r="H238" s="9"/>
      <c r="I238" s="9"/>
    </row>
    <row r="239" spans="1:9" ht="25.5" x14ac:dyDescent="0.25">
      <c r="A239" s="53"/>
      <c r="B239" s="12" t="s">
        <v>223</v>
      </c>
      <c r="C239" s="105" t="s">
        <v>217</v>
      </c>
      <c r="D239" s="90" t="s">
        <v>153</v>
      </c>
      <c r="E239" s="53"/>
      <c r="F239" s="53"/>
      <c r="G239" s="9"/>
      <c r="H239" s="9"/>
      <c r="I239" s="9"/>
    </row>
    <row r="240" spans="1:9" ht="26.25" x14ac:dyDescent="0.25">
      <c r="A240" s="53"/>
      <c r="B240" s="53"/>
      <c r="C240" s="53"/>
      <c r="D240" s="90" t="s">
        <v>117</v>
      </c>
      <c r="E240" s="53"/>
      <c r="F240" s="53"/>
      <c r="G240" s="9"/>
      <c r="H240" s="9"/>
      <c r="I240" s="9"/>
    </row>
    <row r="241" spans="1:9" x14ac:dyDescent="0.25">
      <c r="A241" s="53"/>
      <c r="B241" s="53"/>
      <c r="C241" s="53"/>
      <c r="D241" s="90" t="s">
        <v>154</v>
      </c>
      <c r="E241" s="53"/>
      <c r="F241" s="53"/>
      <c r="G241" s="9"/>
      <c r="H241" s="9"/>
      <c r="I241" s="9"/>
    </row>
    <row r="242" spans="1:9" x14ac:dyDescent="0.25">
      <c r="A242" s="53"/>
      <c r="B242" s="53"/>
      <c r="C242" s="53"/>
      <c r="D242" s="90" t="s">
        <v>155</v>
      </c>
      <c r="E242" s="53"/>
      <c r="F242" s="53"/>
      <c r="G242" s="9"/>
      <c r="H242" s="9"/>
      <c r="I242" s="9"/>
    </row>
    <row r="243" spans="1:9" x14ac:dyDescent="0.25">
      <c r="A243" s="53"/>
      <c r="B243" s="53"/>
      <c r="C243" s="53"/>
      <c r="D243" s="53"/>
      <c r="E243" s="53"/>
      <c r="F243" s="53"/>
      <c r="G243" s="9"/>
      <c r="H243" s="9"/>
      <c r="I243" s="9"/>
    </row>
    <row r="244" spans="1:9" ht="25.5" x14ac:dyDescent="0.25">
      <c r="A244" s="53"/>
      <c r="B244" s="53"/>
      <c r="C244" s="59" t="str">
        <f>C239</f>
        <v>(diisi total alokasi sesuai menu)</v>
      </c>
      <c r="D244" s="97" t="s">
        <v>21</v>
      </c>
      <c r="E244" s="53">
        <f>SUM(E239:E242)</f>
        <v>0</v>
      </c>
      <c r="F244" s="53"/>
      <c r="G244" s="9"/>
      <c r="H244" s="9"/>
      <c r="I244" s="9"/>
    </row>
    <row r="245" spans="1:9" x14ac:dyDescent="0.25">
      <c r="A245" s="9"/>
      <c r="B245" s="9"/>
      <c r="C245" s="9"/>
      <c r="D245" s="9"/>
      <c r="E245" s="9"/>
      <c r="F245" s="9"/>
      <c r="G245" s="9"/>
      <c r="H245" s="9"/>
      <c r="I245" s="9"/>
    </row>
    <row r="246" spans="1:9" x14ac:dyDescent="0.25">
      <c r="A246" s="9"/>
      <c r="B246" s="9"/>
      <c r="C246" s="9"/>
      <c r="D246" s="9"/>
      <c r="E246" s="9"/>
      <c r="F246" s="9"/>
      <c r="G246" s="9"/>
      <c r="H246" s="9"/>
      <c r="I246" s="9"/>
    </row>
    <row r="247" spans="1:9" x14ac:dyDescent="0.25">
      <c r="A247" s="10" t="s">
        <v>170</v>
      </c>
      <c r="B247" s="174" t="s">
        <v>157</v>
      </c>
      <c r="C247" s="174"/>
      <c r="D247" s="9"/>
      <c r="E247" s="9"/>
      <c r="F247" s="9"/>
      <c r="G247" s="9"/>
      <c r="H247" s="9"/>
      <c r="I247" s="9"/>
    </row>
    <row r="248" spans="1:9" ht="38.25" x14ac:dyDescent="0.25">
      <c r="A248" s="31" t="s">
        <v>10</v>
      </c>
      <c r="B248" s="31" t="s">
        <v>25</v>
      </c>
      <c r="C248" s="31" t="s">
        <v>12</v>
      </c>
      <c r="D248" s="32" t="s">
        <v>13</v>
      </c>
      <c r="E248" s="33" t="s">
        <v>14</v>
      </c>
      <c r="F248" s="31" t="s">
        <v>15</v>
      </c>
      <c r="G248" s="9"/>
      <c r="H248" s="9"/>
      <c r="I248" s="9"/>
    </row>
    <row r="249" spans="1:9" x14ac:dyDescent="0.25">
      <c r="A249" s="34">
        <v>1</v>
      </c>
      <c r="B249" s="34">
        <v>2</v>
      </c>
      <c r="C249" s="34">
        <v>3</v>
      </c>
      <c r="D249" s="34">
        <v>4</v>
      </c>
      <c r="E249" s="35">
        <v>5</v>
      </c>
      <c r="F249" s="34">
        <v>6</v>
      </c>
      <c r="G249" s="9"/>
      <c r="H249" s="9"/>
      <c r="I249" s="9"/>
    </row>
    <row r="250" spans="1:9" ht="38.25" x14ac:dyDescent="0.25">
      <c r="A250" s="53"/>
      <c r="B250" s="12" t="s">
        <v>223</v>
      </c>
      <c r="C250" s="105">
        <v>21827250</v>
      </c>
      <c r="D250" s="37" t="s">
        <v>190</v>
      </c>
      <c r="E250" s="107" t="s">
        <v>218</v>
      </c>
      <c r="F250" s="53"/>
      <c r="G250" s="9"/>
      <c r="H250" s="9"/>
      <c r="I250" s="9"/>
    </row>
    <row r="251" spans="1:9" ht="25.5" x14ac:dyDescent="0.25">
      <c r="A251" s="53"/>
      <c r="B251" s="53"/>
      <c r="C251" s="53"/>
      <c r="D251" s="41" t="s">
        <v>158</v>
      </c>
      <c r="E251" s="53"/>
      <c r="F251" s="53"/>
      <c r="G251" s="9"/>
      <c r="H251" s="9"/>
      <c r="I251" s="9"/>
    </row>
    <row r="252" spans="1:9" ht="26.25" x14ac:dyDescent="0.25">
      <c r="A252" s="53"/>
      <c r="B252" s="53"/>
      <c r="C252" s="53"/>
      <c r="D252" s="90" t="s">
        <v>159</v>
      </c>
      <c r="E252" s="53"/>
      <c r="F252" s="53"/>
      <c r="G252" s="9"/>
      <c r="H252" s="9"/>
      <c r="I252" s="9"/>
    </row>
    <row r="253" spans="1:9" ht="26.25" x14ac:dyDescent="0.25">
      <c r="A253" s="53"/>
      <c r="B253" s="53"/>
      <c r="C253" s="53">
        <v>2250000</v>
      </c>
      <c r="D253" s="90" t="s">
        <v>160</v>
      </c>
      <c r="E253" s="127">
        <v>225000</v>
      </c>
      <c r="F253" s="119">
        <f>E253/C253*100</f>
        <v>10</v>
      </c>
      <c r="G253" s="9"/>
      <c r="H253" s="9"/>
      <c r="I253" s="9"/>
    </row>
    <row r="254" spans="1:9" x14ac:dyDescent="0.25">
      <c r="A254" s="53"/>
      <c r="B254" s="53"/>
      <c r="C254" s="53"/>
      <c r="D254" s="90" t="s">
        <v>161</v>
      </c>
      <c r="E254" s="53"/>
      <c r="F254" s="119"/>
      <c r="G254" s="9"/>
      <c r="H254" s="9"/>
      <c r="I254" s="9"/>
    </row>
    <row r="255" spans="1:9" x14ac:dyDescent="0.25">
      <c r="A255" s="53"/>
      <c r="B255" s="53"/>
      <c r="C255" s="53"/>
      <c r="D255" s="90" t="s">
        <v>162</v>
      </c>
      <c r="E255" s="53"/>
      <c r="F255" s="119"/>
      <c r="G255" s="9"/>
      <c r="H255" s="9"/>
      <c r="I255" s="9"/>
    </row>
    <row r="256" spans="1:9" x14ac:dyDescent="0.25">
      <c r="A256" s="53"/>
      <c r="B256" s="53"/>
      <c r="C256" s="127">
        <v>3269750</v>
      </c>
      <c r="D256" s="53" t="s">
        <v>248</v>
      </c>
      <c r="E256" s="127"/>
      <c r="F256" s="119">
        <f t="shared" ref="F256:F259" si="5">E256/C256*100</f>
        <v>0</v>
      </c>
      <c r="G256" s="9"/>
      <c r="H256" s="9"/>
      <c r="I256" s="9"/>
    </row>
    <row r="257" spans="1:9" x14ac:dyDescent="0.25">
      <c r="A257" s="53"/>
      <c r="B257" s="53"/>
      <c r="C257" s="53"/>
      <c r="D257" s="53"/>
      <c r="E257" s="53"/>
      <c r="F257" s="119"/>
      <c r="G257" s="9"/>
      <c r="H257" s="9"/>
      <c r="I257" s="9"/>
    </row>
    <row r="258" spans="1:9" x14ac:dyDescent="0.25">
      <c r="A258" s="53"/>
      <c r="B258" s="53"/>
      <c r="C258" s="53"/>
      <c r="D258" s="53"/>
      <c r="E258" s="53"/>
      <c r="F258" s="119"/>
      <c r="G258" s="9"/>
      <c r="H258" s="9"/>
      <c r="I258" s="9"/>
    </row>
    <row r="259" spans="1:9" x14ac:dyDescent="0.25">
      <c r="A259" s="53"/>
      <c r="B259" s="53"/>
      <c r="C259" s="108">
        <f>C250</f>
        <v>21827250</v>
      </c>
      <c r="D259" s="97" t="s">
        <v>21</v>
      </c>
      <c r="E259" s="127">
        <f>SUM(E253:E256)</f>
        <v>225000</v>
      </c>
      <c r="F259" s="119">
        <f t="shared" si="5"/>
        <v>1.0308215647871353</v>
      </c>
      <c r="G259" s="9"/>
      <c r="H259" s="9"/>
      <c r="I259" s="9"/>
    </row>
    <row r="260" spans="1:9" x14ac:dyDescent="0.25">
      <c r="A260" s="9"/>
      <c r="B260" s="9"/>
      <c r="C260" s="9"/>
      <c r="D260" s="98"/>
      <c r="E260" s="9"/>
      <c r="F260" s="9"/>
      <c r="G260" s="9"/>
      <c r="H260" s="9"/>
      <c r="I260" s="9"/>
    </row>
    <row r="261" spans="1:9" x14ac:dyDescent="0.25">
      <c r="A261" s="9"/>
      <c r="B261" s="9"/>
      <c r="C261" s="9"/>
      <c r="D261" s="9"/>
      <c r="E261" s="9"/>
      <c r="F261" s="9"/>
      <c r="G261" s="9"/>
      <c r="H261" s="9"/>
      <c r="I261" s="9"/>
    </row>
    <row r="262" spans="1:9" x14ac:dyDescent="0.25">
      <c r="A262" s="10" t="s">
        <v>192</v>
      </c>
      <c r="B262" s="10" t="s">
        <v>164</v>
      </c>
      <c r="C262" s="9"/>
      <c r="D262" s="9"/>
      <c r="E262" s="9"/>
      <c r="F262" s="9"/>
      <c r="G262" s="9"/>
      <c r="H262" s="9"/>
      <c r="I262" s="9"/>
    </row>
    <row r="263" spans="1:9" ht="38.25" x14ac:dyDescent="0.25">
      <c r="A263" s="31" t="s">
        <v>10</v>
      </c>
      <c r="B263" s="31" t="s">
        <v>25</v>
      </c>
      <c r="C263" s="31" t="s">
        <v>12</v>
      </c>
      <c r="D263" s="32" t="s">
        <v>13</v>
      </c>
      <c r="E263" s="33" t="s">
        <v>14</v>
      </c>
      <c r="F263" s="31" t="s">
        <v>15</v>
      </c>
      <c r="G263" s="9"/>
      <c r="H263" s="9"/>
      <c r="I263" s="9"/>
    </row>
    <row r="264" spans="1:9" x14ac:dyDescent="0.25">
      <c r="A264" s="34">
        <v>1</v>
      </c>
      <c r="B264" s="34">
        <v>2</v>
      </c>
      <c r="C264" s="34">
        <v>3</v>
      </c>
      <c r="D264" s="34">
        <v>4</v>
      </c>
      <c r="E264" s="35">
        <v>5</v>
      </c>
      <c r="F264" s="34">
        <v>6</v>
      </c>
      <c r="G264" s="9"/>
      <c r="H264" s="9"/>
      <c r="I264" s="9"/>
    </row>
    <row r="265" spans="1:9" x14ac:dyDescent="0.25">
      <c r="A265" s="53"/>
      <c r="B265" s="12" t="s">
        <v>223</v>
      </c>
      <c r="C265" s="105">
        <v>2550000</v>
      </c>
      <c r="D265" s="41" t="s">
        <v>165</v>
      </c>
      <c r="E265" s="53"/>
      <c r="F265" s="53"/>
      <c r="G265" s="9"/>
      <c r="H265" s="9"/>
      <c r="I265" s="9"/>
    </row>
    <row r="266" spans="1:9" ht="25.5" x14ac:dyDescent="0.25">
      <c r="A266" s="53"/>
      <c r="B266" s="53"/>
      <c r="C266" s="53"/>
      <c r="D266" s="41" t="s">
        <v>166</v>
      </c>
      <c r="E266" s="53"/>
      <c r="F266" s="53"/>
      <c r="G266" s="9"/>
      <c r="H266" s="9"/>
      <c r="I266" s="9"/>
    </row>
    <row r="267" spans="1:9" ht="25.5" x14ac:dyDescent="0.25">
      <c r="A267" s="53"/>
      <c r="B267" s="53"/>
      <c r="C267" s="53"/>
      <c r="D267" s="41" t="s">
        <v>167</v>
      </c>
      <c r="E267" s="53"/>
      <c r="F267" s="53"/>
      <c r="G267" s="9"/>
      <c r="H267" s="9"/>
      <c r="I267" s="9"/>
    </row>
    <row r="268" spans="1:9" ht="25.5" x14ac:dyDescent="0.25">
      <c r="A268" s="53"/>
      <c r="B268" s="53"/>
      <c r="D268" s="41" t="s">
        <v>168</v>
      </c>
      <c r="E268" s="138"/>
      <c r="F268" s="138"/>
      <c r="G268" s="9"/>
      <c r="H268" s="9"/>
      <c r="I268" s="9"/>
    </row>
    <row r="269" spans="1:9" x14ac:dyDescent="0.25">
      <c r="A269" s="53"/>
      <c r="B269" s="53"/>
      <c r="C269" s="127">
        <v>1650000</v>
      </c>
      <c r="D269" s="41" t="s">
        <v>169</v>
      </c>
      <c r="E269" s="127">
        <v>150000</v>
      </c>
      <c r="F269" s="119">
        <f>E269/C269*100</f>
        <v>9.0909090909090917</v>
      </c>
      <c r="G269" s="9"/>
      <c r="H269" s="9"/>
      <c r="I269" s="9"/>
    </row>
    <row r="270" spans="1:9" x14ac:dyDescent="0.25">
      <c r="A270" s="53"/>
      <c r="B270" s="53"/>
      <c r="C270" s="53"/>
      <c r="D270" s="53"/>
      <c r="E270" s="53"/>
      <c r="F270" s="53"/>
      <c r="G270" s="9"/>
      <c r="H270" s="9"/>
      <c r="I270" s="9"/>
    </row>
    <row r="271" spans="1:9" x14ac:dyDescent="0.25">
      <c r="A271" s="53"/>
      <c r="B271" s="53"/>
      <c r="C271" s="53"/>
      <c r="D271" s="53"/>
      <c r="E271" s="53"/>
      <c r="F271" s="53"/>
      <c r="G271" s="9"/>
      <c r="H271" s="9"/>
      <c r="I271" s="9"/>
    </row>
    <row r="272" spans="1:9" x14ac:dyDescent="0.25">
      <c r="A272" s="53"/>
      <c r="B272" s="53"/>
      <c r="C272" s="130">
        <f>C265</f>
        <v>2550000</v>
      </c>
      <c r="D272" s="97" t="s">
        <v>21</v>
      </c>
      <c r="E272" s="53">
        <f>SUM(E265:E269)</f>
        <v>150000</v>
      </c>
      <c r="F272" s="60">
        <f>E272/C272*100</f>
        <v>5.8823529411764701</v>
      </c>
      <c r="G272" s="9"/>
      <c r="H272" s="9"/>
      <c r="I272" s="9"/>
    </row>
    <row r="273" spans="1:9" x14ac:dyDescent="0.25">
      <c r="A273" s="9"/>
      <c r="B273" s="9"/>
      <c r="C273" s="9"/>
      <c r="D273" s="98"/>
      <c r="E273" s="9"/>
      <c r="F273" s="9"/>
      <c r="G273" s="9"/>
      <c r="H273" s="9"/>
      <c r="I273" s="9"/>
    </row>
    <row r="274" spans="1:9" x14ac:dyDescent="0.25">
      <c r="A274" s="9"/>
      <c r="B274" s="9"/>
      <c r="C274" s="9"/>
      <c r="D274" s="9"/>
      <c r="E274" s="9"/>
      <c r="F274" s="9"/>
      <c r="G274" s="9"/>
      <c r="H274" s="9"/>
      <c r="I274" s="9"/>
    </row>
    <row r="275" spans="1:9" x14ac:dyDescent="0.25">
      <c r="A275" s="10" t="s">
        <v>205</v>
      </c>
      <c r="B275" s="10" t="s">
        <v>171</v>
      </c>
      <c r="C275" s="10"/>
      <c r="D275" s="9"/>
      <c r="E275" s="9"/>
      <c r="F275" s="9"/>
      <c r="G275" s="9"/>
      <c r="H275" s="9"/>
      <c r="I275" s="9"/>
    </row>
    <row r="276" spans="1:9" ht="38.25" x14ac:dyDescent="0.25">
      <c r="A276" s="31" t="s">
        <v>10</v>
      </c>
      <c r="B276" s="31" t="s">
        <v>25</v>
      </c>
      <c r="C276" s="31" t="s">
        <v>12</v>
      </c>
      <c r="D276" s="32" t="s">
        <v>13</v>
      </c>
      <c r="E276" s="33" t="s">
        <v>14</v>
      </c>
      <c r="F276" s="31" t="s">
        <v>15</v>
      </c>
      <c r="G276" s="9"/>
      <c r="H276" s="9"/>
      <c r="I276" s="9"/>
    </row>
    <row r="277" spans="1:9" x14ac:dyDescent="0.25">
      <c r="A277" s="34">
        <v>1</v>
      </c>
      <c r="B277" s="34">
        <v>2</v>
      </c>
      <c r="C277" s="34">
        <v>3</v>
      </c>
      <c r="D277" s="34">
        <v>4</v>
      </c>
      <c r="E277" s="35">
        <v>5</v>
      </c>
      <c r="F277" s="34">
        <v>6</v>
      </c>
      <c r="G277" s="9"/>
      <c r="H277" s="9"/>
      <c r="I277" s="9"/>
    </row>
    <row r="278" spans="1:9" ht="26.25" x14ac:dyDescent="0.25">
      <c r="A278" s="53"/>
      <c r="B278" s="12" t="s">
        <v>223</v>
      </c>
      <c r="C278" s="131">
        <v>375000</v>
      </c>
      <c r="D278" s="90" t="s">
        <v>172</v>
      </c>
      <c r="E278" s="127">
        <v>0</v>
      </c>
      <c r="F278" s="128">
        <f>E278/C278*100</f>
        <v>0</v>
      </c>
      <c r="G278" s="9"/>
      <c r="H278" s="9"/>
      <c r="I278" s="9"/>
    </row>
    <row r="279" spans="1:9" x14ac:dyDescent="0.25">
      <c r="A279" s="53"/>
      <c r="B279" s="53"/>
      <c r="C279" s="129"/>
      <c r="D279" s="90" t="s">
        <v>173</v>
      </c>
      <c r="E279" s="53"/>
      <c r="F279" s="53"/>
      <c r="G279" s="9"/>
      <c r="H279" s="9"/>
      <c r="I279" s="9"/>
    </row>
    <row r="280" spans="1:9" ht="38.25" x14ac:dyDescent="0.25">
      <c r="A280" s="53"/>
      <c r="B280" s="53"/>
      <c r="C280" s="129"/>
      <c r="D280" s="41" t="s">
        <v>174</v>
      </c>
      <c r="E280" s="53"/>
      <c r="F280" s="53"/>
      <c r="G280" s="9"/>
      <c r="H280" s="9"/>
      <c r="I280" s="9"/>
    </row>
    <row r="281" spans="1:9" x14ac:dyDescent="0.25">
      <c r="A281" s="53"/>
      <c r="B281" s="53"/>
      <c r="C281" s="129"/>
      <c r="D281" s="53"/>
      <c r="E281" s="53"/>
      <c r="F281" s="53"/>
      <c r="G281" s="9"/>
      <c r="H281" s="9"/>
      <c r="I281" s="9"/>
    </row>
    <row r="282" spans="1:9" x14ac:dyDescent="0.25">
      <c r="A282" s="53"/>
      <c r="B282" s="53"/>
      <c r="C282" s="129"/>
      <c r="D282" s="53"/>
      <c r="E282" s="53"/>
      <c r="F282" s="53"/>
      <c r="G282" s="9"/>
      <c r="H282" s="9"/>
      <c r="I282" s="9"/>
    </row>
    <row r="283" spans="1:9" x14ac:dyDescent="0.25">
      <c r="A283" s="53"/>
      <c r="B283" s="53"/>
      <c r="C283" s="132">
        <f>C278</f>
        <v>375000</v>
      </c>
      <c r="D283" s="97" t="s">
        <v>21</v>
      </c>
      <c r="E283" s="53">
        <f>SUM(E278:E281)</f>
        <v>0</v>
      </c>
      <c r="F283" s="60">
        <f>E283/C283*100</f>
        <v>0</v>
      </c>
      <c r="G283" s="9"/>
      <c r="H283" s="9"/>
      <c r="I283" s="9"/>
    </row>
    <row r="284" spans="1:9" x14ac:dyDescent="0.25">
      <c r="A284" s="9"/>
      <c r="B284" s="9"/>
      <c r="C284" s="9"/>
      <c r="D284" s="98"/>
      <c r="E284" s="9"/>
      <c r="F284" s="9"/>
      <c r="G284" s="9"/>
      <c r="H284" s="9"/>
      <c r="I284" s="9"/>
    </row>
    <row r="285" spans="1:9" x14ac:dyDescent="0.25">
      <c r="A285" s="9"/>
      <c r="B285" s="9"/>
      <c r="C285" s="9"/>
      <c r="D285" s="98"/>
      <c r="E285" s="9"/>
      <c r="F285" s="9"/>
      <c r="G285" s="9"/>
      <c r="H285" s="9"/>
      <c r="I285" s="9"/>
    </row>
    <row r="286" spans="1:9" x14ac:dyDescent="0.25">
      <c r="A286" s="10" t="s">
        <v>209</v>
      </c>
      <c r="B286" s="10" t="s">
        <v>175</v>
      </c>
      <c r="C286" s="10"/>
      <c r="D286" s="9"/>
      <c r="E286" s="9"/>
      <c r="F286" s="9"/>
      <c r="G286" s="9"/>
      <c r="H286" s="9"/>
      <c r="I286" s="9"/>
    </row>
    <row r="287" spans="1:9" ht="38.25" x14ac:dyDescent="0.25">
      <c r="A287" s="31" t="s">
        <v>10</v>
      </c>
      <c r="B287" s="31" t="s">
        <v>25</v>
      </c>
      <c r="C287" s="31" t="s">
        <v>12</v>
      </c>
      <c r="D287" s="32" t="s">
        <v>13</v>
      </c>
      <c r="E287" s="33" t="s">
        <v>14</v>
      </c>
      <c r="F287" s="31" t="s">
        <v>15</v>
      </c>
      <c r="G287" s="9"/>
      <c r="H287" s="9"/>
      <c r="I287" s="9"/>
    </row>
    <row r="288" spans="1:9" x14ac:dyDescent="0.25">
      <c r="A288" s="34">
        <v>1</v>
      </c>
      <c r="B288" s="34">
        <v>2</v>
      </c>
      <c r="C288" s="34">
        <v>3</v>
      </c>
      <c r="D288" s="34">
        <v>4</v>
      </c>
      <c r="E288" s="35">
        <v>5</v>
      </c>
      <c r="F288" s="34">
        <v>6</v>
      </c>
      <c r="G288" s="9"/>
      <c r="H288" s="9"/>
      <c r="I288" s="9"/>
    </row>
    <row r="289" spans="1:9" ht="25.5" x14ac:dyDescent="0.25">
      <c r="A289" s="53"/>
      <c r="B289" s="12" t="s">
        <v>223</v>
      </c>
      <c r="C289" s="105" t="s">
        <v>217</v>
      </c>
      <c r="D289" s="90" t="s">
        <v>76</v>
      </c>
      <c r="E289" s="53"/>
      <c r="F289" s="53"/>
      <c r="G289" s="9"/>
      <c r="H289" s="9"/>
      <c r="I289" s="9"/>
    </row>
    <row r="290" spans="1:9" x14ac:dyDescent="0.25">
      <c r="A290" s="53"/>
      <c r="B290" s="53"/>
      <c r="C290" s="53"/>
      <c r="D290" s="90" t="s">
        <v>176</v>
      </c>
      <c r="E290" s="53"/>
      <c r="F290" s="53"/>
      <c r="G290" s="9"/>
      <c r="H290" s="9"/>
      <c r="I290" s="9"/>
    </row>
    <row r="291" spans="1:9" x14ac:dyDescent="0.25">
      <c r="A291" s="53"/>
      <c r="B291" s="53"/>
      <c r="C291" s="53"/>
      <c r="D291" s="90" t="s">
        <v>177</v>
      </c>
      <c r="E291" s="53"/>
      <c r="F291" s="53"/>
      <c r="G291" s="9"/>
      <c r="H291" s="9"/>
      <c r="I291" s="9"/>
    </row>
    <row r="292" spans="1:9" ht="26.25" x14ac:dyDescent="0.25">
      <c r="A292" s="53"/>
      <c r="B292" s="53"/>
      <c r="C292" s="53"/>
      <c r="D292" s="90" t="s">
        <v>178</v>
      </c>
      <c r="E292" s="53"/>
      <c r="F292" s="53"/>
      <c r="G292" s="9"/>
      <c r="H292" s="9"/>
      <c r="I292" s="9"/>
    </row>
    <row r="293" spans="1:9" x14ac:dyDescent="0.25">
      <c r="A293" s="53"/>
      <c r="B293" s="53"/>
      <c r="C293" s="53"/>
      <c r="D293" s="53"/>
      <c r="E293" s="53"/>
      <c r="F293" s="53"/>
      <c r="G293" s="9"/>
      <c r="H293" s="9"/>
      <c r="I293" s="9"/>
    </row>
    <row r="294" spans="1:9" x14ac:dyDescent="0.25">
      <c r="A294" s="53"/>
      <c r="B294" s="53"/>
      <c r="C294" s="53"/>
      <c r="D294" s="53"/>
      <c r="E294" s="53"/>
      <c r="F294" s="53"/>
      <c r="G294" s="9"/>
      <c r="H294" s="9"/>
      <c r="I294" s="9"/>
    </row>
    <row r="295" spans="1:9" ht="25.5" x14ac:dyDescent="0.25">
      <c r="A295" s="53"/>
      <c r="B295" s="53"/>
      <c r="C295" s="108" t="str">
        <f>C289</f>
        <v>(diisi total alokasi sesuai menu)</v>
      </c>
      <c r="D295" s="61" t="s">
        <v>21</v>
      </c>
      <c r="E295" s="53">
        <f>SUM(E289:E292)</f>
        <v>0</v>
      </c>
      <c r="F295" s="53"/>
      <c r="G295" s="9"/>
      <c r="H295" s="9"/>
      <c r="I295" s="9"/>
    </row>
    <row r="296" spans="1:9" x14ac:dyDescent="0.25">
      <c r="A296" s="9"/>
      <c r="B296" s="9"/>
      <c r="C296" s="9"/>
      <c r="D296" s="9"/>
      <c r="E296" s="9"/>
      <c r="F296" s="9"/>
      <c r="G296" s="9"/>
      <c r="H296" s="9"/>
      <c r="I296" s="9"/>
    </row>
    <row r="297" spans="1:9" x14ac:dyDescent="0.25">
      <c r="A297" s="9"/>
      <c r="B297" s="9"/>
      <c r="C297" s="9"/>
      <c r="D297" s="9"/>
      <c r="E297" s="9"/>
      <c r="F297" s="9"/>
      <c r="G297" s="9"/>
      <c r="H297" s="9"/>
      <c r="I297" s="9"/>
    </row>
    <row r="298" spans="1:9" x14ac:dyDescent="0.25">
      <c r="A298" s="10" t="s">
        <v>210</v>
      </c>
      <c r="B298" s="10" t="s">
        <v>213</v>
      </c>
      <c r="C298" s="10"/>
      <c r="D298" s="9"/>
      <c r="E298" s="9"/>
      <c r="F298" s="9"/>
      <c r="G298" s="9"/>
      <c r="H298" s="9"/>
      <c r="I298" s="9"/>
    </row>
    <row r="299" spans="1:9" ht="38.25" x14ac:dyDescent="0.25">
      <c r="A299" s="31" t="s">
        <v>10</v>
      </c>
      <c r="B299" s="31" t="s">
        <v>25</v>
      </c>
      <c r="C299" s="31" t="s">
        <v>12</v>
      </c>
      <c r="D299" s="32" t="s">
        <v>13</v>
      </c>
      <c r="E299" s="33" t="s">
        <v>14</v>
      </c>
      <c r="F299" s="31" t="s">
        <v>15</v>
      </c>
      <c r="G299" s="9"/>
      <c r="H299" s="9"/>
      <c r="I299" s="9"/>
    </row>
    <row r="300" spans="1:9" x14ac:dyDescent="0.25">
      <c r="A300" s="34">
        <v>1</v>
      </c>
      <c r="B300" s="34">
        <v>2</v>
      </c>
      <c r="C300" s="34">
        <v>3</v>
      </c>
      <c r="D300" s="34">
        <v>4</v>
      </c>
      <c r="E300" s="35">
        <v>5</v>
      </c>
      <c r="F300" s="34">
        <v>6</v>
      </c>
      <c r="G300" s="9"/>
      <c r="H300" s="9"/>
      <c r="I300" s="9"/>
    </row>
    <row r="301" spans="1:9" x14ac:dyDescent="0.25">
      <c r="A301" s="53"/>
      <c r="B301" s="12" t="s">
        <v>223</v>
      </c>
      <c r="C301" s="126">
        <v>10276750</v>
      </c>
      <c r="D301" s="125" t="s">
        <v>239</v>
      </c>
      <c r="E301" s="126">
        <v>0</v>
      </c>
      <c r="F301" s="53"/>
      <c r="G301" s="9"/>
      <c r="H301" s="9"/>
      <c r="I301" s="9"/>
    </row>
    <row r="302" spans="1:9" x14ac:dyDescent="0.25">
      <c r="A302" s="53"/>
      <c r="B302" s="53"/>
      <c r="C302" s="113">
        <v>833250</v>
      </c>
      <c r="D302" s="53" t="s">
        <v>230</v>
      </c>
      <c r="E302" s="113">
        <v>0</v>
      </c>
      <c r="F302" s="119">
        <f>E302/C302*100</f>
        <v>0</v>
      </c>
      <c r="G302" s="9"/>
      <c r="H302" s="9"/>
      <c r="I302" s="9"/>
    </row>
    <row r="303" spans="1:9" x14ac:dyDescent="0.25">
      <c r="A303" s="53"/>
      <c r="B303" s="53"/>
      <c r="C303" s="113">
        <v>1950000</v>
      </c>
      <c r="D303" s="53" t="s">
        <v>240</v>
      </c>
      <c r="E303" s="113">
        <v>150000</v>
      </c>
      <c r="F303" s="119">
        <f t="shared" ref="F303:F304" si="6">E303/C303*100</f>
        <v>7.6923076923076925</v>
      </c>
      <c r="G303" s="9"/>
      <c r="H303" s="9"/>
      <c r="I303" s="9"/>
    </row>
    <row r="304" spans="1:9" x14ac:dyDescent="0.25">
      <c r="A304" s="53"/>
      <c r="B304" s="53"/>
      <c r="C304" s="108">
        <f>C301</f>
        <v>10276750</v>
      </c>
      <c r="D304" s="61" t="s">
        <v>21</v>
      </c>
      <c r="E304" s="113">
        <f>SUM(E302:E303)</f>
        <v>150000</v>
      </c>
      <c r="F304" s="119">
        <f t="shared" si="6"/>
        <v>1.4596054200014597</v>
      </c>
      <c r="G304" s="9"/>
      <c r="H304" s="9"/>
      <c r="I304" s="9"/>
    </row>
    <row r="305" spans="1:9" x14ac:dyDescent="0.25">
      <c r="A305" s="63"/>
      <c r="B305" s="63"/>
      <c r="C305" s="64"/>
      <c r="D305" s="65"/>
      <c r="E305" s="63"/>
      <c r="F305" s="63"/>
      <c r="G305" s="9"/>
      <c r="H305" s="9"/>
      <c r="I305" s="9"/>
    </row>
    <row r="306" spans="1:9" x14ac:dyDescent="0.25">
      <c r="A306" s="9"/>
      <c r="B306" s="9"/>
      <c r="C306" s="9"/>
      <c r="D306" s="9"/>
      <c r="E306" s="9"/>
      <c r="F306" s="9"/>
      <c r="G306" s="9"/>
      <c r="H306" s="9"/>
      <c r="I306" s="9"/>
    </row>
    <row r="307" spans="1:9" x14ac:dyDescent="0.25">
      <c r="A307" s="10" t="s">
        <v>211</v>
      </c>
      <c r="B307" s="10" t="s">
        <v>191</v>
      </c>
      <c r="C307" s="10"/>
      <c r="D307" s="9"/>
      <c r="E307" s="9"/>
      <c r="F307" s="9"/>
      <c r="G307" s="9"/>
      <c r="H307" s="9"/>
      <c r="I307" s="9"/>
    </row>
    <row r="308" spans="1:9" ht="38.25" x14ac:dyDescent="0.25">
      <c r="A308" s="31" t="s">
        <v>10</v>
      </c>
      <c r="B308" s="31" t="s">
        <v>25</v>
      </c>
      <c r="C308" s="31" t="s">
        <v>12</v>
      </c>
      <c r="D308" s="32" t="s">
        <v>13</v>
      </c>
      <c r="E308" s="33" t="s">
        <v>14</v>
      </c>
      <c r="F308" s="31" t="s">
        <v>15</v>
      </c>
      <c r="G308" s="9"/>
      <c r="H308" s="9"/>
      <c r="I308" s="9"/>
    </row>
    <row r="309" spans="1:9" x14ac:dyDescent="0.25">
      <c r="A309" s="34">
        <v>1</v>
      </c>
      <c r="B309" s="34">
        <v>2</v>
      </c>
      <c r="C309" s="34">
        <v>3</v>
      </c>
      <c r="D309" s="34">
        <v>4</v>
      </c>
      <c r="E309" s="35">
        <v>5</v>
      </c>
      <c r="F309" s="34">
        <v>6</v>
      </c>
      <c r="G309" s="9"/>
      <c r="H309" s="9"/>
      <c r="I309" s="9"/>
    </row>
    <row r="310" spans="1:9" x14ac:dyDescent="0.25">
      <c r="A310" s="53"/>
      <c r="B310" s="12" t="s">
        <v>223</v>
      </c>
      <c r="C310" s="153">
        <v>39559000</v>
      </c>
      <c r="D310" s="99" t="s">
        <v>193</v>
      </c>
      <c r="E310" s="153">
        <f>SUM(E311:E317)</f>
        <v>4395000</v>
      </c>
      <c r="F310" s="53"/>
      <c r="G310" s="9"/>
      <c r="H310" s="9"/>
      <c r="I310" s="9"/>
    </row>
    <row r="311" spans="1:9" ht="25.5" x14ac:dyDescent="0.25">
      <c r="A311" s="53"/>
      <c r="B311" s="53"/>
      <c r="C311" s="152">
        <v>6900000</v>
      </c>
      <c r="D311" s="43" t="s">
        <v>231</v>
      </c>
      <c r="E311" s="152">
        <v>690000</v>
      </c>
      <c r="F311" s="53">
        <f>E311/C311*100</f>
        <v>10</v>
      </c>
      <c r="G311" s="9"/>
      <c r="H311" s="9"/>
      <c r="I311" s="9"/>
    </row>
    <row r="312" spans="1:9" ht="25.5" x14ac:dyDescent="0.25">
      <c r="A312" s="53"/>
      <c r="B312" s="53"/>
      <c r="C312" s="152"/>
      <c r="D312" s="43" t="s">
        <v>194</v>
      </c>
      <c r="E312" s="152"/>
      <c r="F312" s="53"/>
      <c r="G312" s="9"/>
      <c r="H312" s="9"/>
      <c r="I312" s="9"/>
    </row>
    <row r="313" spans="1:9" ht="25.5" x14ac:dyDescent="0.25">
      <c r="A313" s="53"/>
      <c r="B313" s="53"/>
      <c r="C313" s="152">
        <v>11400000</v>
      </c>
      <c r="D313" s="43" t="s">
        <v>252</v>
      </c>
      <c r="E313" s="152">
        <v>2850000</v>
      </c>
      <c r="F313" s="53">
        <f>E313/C313*100</f>
        <v>25</v>
      </c>
      <c r="G313" s="9"/>
      <c r="H313" s="9"/>
      <c r="I313" s="9"/>
    </row>
    <row r="314" spans="1:9" ht="25.5" x14ac:dyDescent="0.25">
      <c r="A314" s="53"/>
      <c r="B314" s="53"/>
      <c r="C314" s="152"/>
      <c r="D314" s="41" t="s">
        <v>195</v>
      </c>
      <c r="E314" s="152"/>
      <c r="F314" s="53"/>
      <c r="G314" s="9"/>
      <c r="H314" s="9"/>
      <c r="I314" s="9"/>
    </row>
    <row r="315" spans="1:9" x14ac:dyDescent="0.25">
      <c r="A315" s="53"/>
      <c r="B315" s="53"/>
      <c r="C315" s="152"/>
      <c r="D315" s="42" t="s">
        <v>196</v>
      </c>
      <c r="E315" s="152"/>
      <c r="F315" s="53"/>
      <c r="G315" s="9"/>
      <c r="H315" s="9"/>
      <c r="I315" s="9"/>
    </row>
    <row r="316" spans="1:9" x14ac:dyDescent="0.25">
      <c r="A316" s="53"/>
      <c r="B316" s="53"/>
      <c r="C316" s="152">
        <v>8550000</v>
      </c>
      <c r="D316" s="42" t="s">
        <v>232</v>
      </c>
      <c r="E316" s="152">
        <v>855000</v>
      </c>
      <c r="F316" s="53">
        <f t="shared" ref="F316:F331" si="7">E316/C316*100</f>
        <v>10</v>
      </c>
      <c r="G316" s="9"/>
      <c r="H316" s="9"/>
      <c r="I316" s="9"/>
    </row>
    <row r="317" spans="1:9" x14ac:dyDescent="0.25">
      <c r="A317" s="53"/>
      <c r="B317" s="53"/>
      <c r="C317" s="152">
        <v>5550000</v>
      </c>
      <c r="D317" s="42" t="s">
        <v>233</v>
      </c>
      <c r="E317" s="152">
        <v>0</v>
      </c>
      <c r="F317" s="53">
        <f t="shared" si="7"/>
        <v>0</v>
      </c>
      <c r="G317" s="9"/>
      <c r="H317" s="144"/>
      <c r="I317" s="9"/>
    </row>
    <row r="318" spans="1:9" x14ac:dyDescent="0.25">
      <c r="A318" s="53"/>
      <c r="B318" s="53"/>
      <c r="C318" s="152"/>
      <c r="D318" s="42"/>
      <c r="E318" s="152"/>
      <c r="F318" s="53"/>
      <c r="G318" s="9"/>
      <c r="H318" s="9"/>
      <c r="I318" s="9"/>
    </row>
    <row r="319" spans="1:9" x14ac:dyDescent="0.25">
      <c r="A319" s="53"/>
      <c r="B319" s="53"/>
      <c r="C319" s="154"/>
      <c r="D319" s="100" t="s">
        <v>197</v>
      </c>
      <c r="E319" s="152">
        <f>SUM(E320:E322)</f>
        <v>0</v>
      </c>
      <c r="F319" s="53"/>
      <c r="G319" s="9"/>
      <c r="H319" s="9"/>
      <c r="I319" s="9"/>
    </row>
    <row r="320" spans="1:9" x14ac:dyDescent="0.25">
      <c r="A320" s="53"/>
      <c r="B320" s="53"/>
      <c r="C320" s="152">
        <v>2447500</v>
      </c>
      <c r="D320" s="42" t="s">
        <v>234</v>
      </c>
      <c r="E320" s="152">
        <v>0</v>
      </c>
      <c r="F320" s="119">
        <f t="shared" si="7"/>
        <v>0</v>
      </c>
      <c r="G320" s="9"/>
      <c r="H320" s="9"/>
      <c r="I320" s="9"/>
    </row>
    <row r="321" spans="1:9" x14ac:dyDescent="0.25">
      <c r="A321" s="53"/>
      <c r="B321" s="53"/>
      <c r="C321" s="152">
        <v>330000</v>
      </c>
      <c r="D321" s="42" t="s">
        <v>235</v>
      </c>
      <c r="E321" s="152">
        <v>0</v>
      </c>
      <c r="F321" s="119">
        <f t="shared" si="7"/>
        <v>0</v>
      </c>
      <c r="G321" s="9"/>
      <c r="H321" s="9"/>
      <c r="I321" s="9"/>
    </row>
    <row r="322" spans="1:9" ht="25.5" x14ac:dyDescent="0.25">
      <c r="A322" s="53"/>
      <c r="B322" s="53"/>
      <c r="C322" s="112"/>
      <c r="D322" s="43" t="s">
        <v>198</v>
      </c>
      <c r="E322" s="152"/>
      <c r="F322" s="53"/>
      <c r="G322" s="9"/>
      <c r="H322" s="9"/>
      <c r="I322" s="9"/>
    </row>
    <row r="323" spans="1:9" x14ac:dyDescent="0.25">
      <c r="A323" s="53"/>
      <c r="B323" s="53"/>
      <c r="C323" s="112"/>
      <c r="D323" s="99"/>
      <c r="E323" s="152"/>
      <c r="F323" s="53"/>
      <c r="G323" s="9"/>
      <c r="H323" s="9"/>
      <c r="I323" s="9"/>
    </row>
    <row r="324" spans="1:9" x14ac:dyDescent="0.25">
      <c r="A324" s="53"/>
      <c r="B324" s="53"/>
      <c r="C324" s="121"/>
      <c r="D324" s="100" t="s">
        <v>199</v>
      </c>
      <c r="E324" s="152">
        <f>E325</f>
        <v>0</v>
      </c>
      <c r="F324" s="53"/>
      <c r="G324" s="9"/>
      <c r="H324" s="9"/>
      <c r="I324" s="9"/>
    </row>
    <row r="325" spans="1:9" x14ac:dyDescent="0.25">
      <c r="A325" s="53"/>
      <c r="B325" s="53"/>
      <c r="C325" s="112"/>
      <c r="D325" s="42" t="s">
        <v>200</v>
      </c>
      <c r="E325" s="112"/>
      <c r="F325" s="53"/>
      <c r="G325" s="9"/>
      <c r="H325" s="9"/>
      <c r="I325" s="9"/>
    </row>
    <row r="326" spans="1:9" x14ac:dyDescent="0.25">
      <c r="A326" s="53"/>
      <c r="B326" s="53"/>
      <c r="C326" s="112"/>
      <c r="D326" s="99"/>
      <c r="E326" s="112"/>
      <c r="F326" s="53"/>
      <c r="G326" s="9"/>
      <c r="H326" s="9"/>
      <c r="I326" s="9"/>
    </row>
    <row r="327" spans="1:9" x14ac:dyDescent="0.25">
      <c r="A327" s="53"/>
      <c r="B327" s="53"/>
      <c r="C327" s="121"/>
      <c r="D327" s="99" t="s">
        <v>201</v>
      </c>
      <c r="E327" s="112">
        <f>SUM(E328:E329)</f>
        <v>0</v>
      </c>
      <c r="F327" s="53"/>
      <c r="G327" s="9"/>
      <c r="H327" s="9"/>
      <c r="I327" s="9"/>
    </row>
    <row r="328" spans="1:9" x14ac:dyDescent="0.25">
      <c r="A328" s="53"/>
      <c r="B328" s="53"/>
      <c r="C328" s="112"/>
      <c r="D328" s="40" t="s">
        <v>202</v>
      </c>
      <c r="E328" s="112">
        <v>0</v>
      </c>
      <c r="F328" s="53"/>
      <c r="G328" s="9"/>
      <c r="H328" s="9"/>
      <c r="I328" s="9"/>
    </row>
    <row r="329" spans="1:9" x14ac:dyDescent="0.25">
      <c r="A329" s="53"/>
      <c r="B329" s="53"/>
      <c r="C329" s="112"/>
      <c r="D329" s="42" t="s">
        <v>203</v>
      </c>
      <c r="E329" s="112"/>
      <c r="F329" s="53"/>
      <c r="G329" s="9"/>
      <c r="H329" s="9"/>
      <c r="I329" s="9"/>
    </row>
    <row r="330" spans="1:9" x14ac:dyDescent="0.25">
      <c r="A330" s="53"/>
      <c r="B330" s="53"/>
      <c r="C330" s="112"/>
      <c r="D330" s="101"/>
      <c r="E330" s="53"/>
      <c r="F330" s="53"/>
      <c r="G330" s="9"/>
      <c r="H330" s="9"/>
      <c r="I330" s="9"/>
    </row>
    <row r="331" spans="1:9" x14ac:dyDescent="0.25">
      <c r="A331" s="53"/>
      <c r="B331" s="53"/>
      <c r="C331" s="108">
        <f>C310</f>
        <v>39559000</v>
      </c>
      <c r="D331" s="23" t="s">
        <v>21</v>
      </c>
      <c r="E331" s="112">
        <f>E319+E324+E327+E311+E313+E316</f>
        <v>4395000</v>
      </c>
      <c r="F331" s="119">
        <f t="shared" si="7"/>
        <v>11.109987613438156</v>
      </c>
      <c r="G331" s="9"/>
      <c r="H331" s="9"/>
      <c r="I331" s="9"/>
    </row>
    <row r="332" spans="1:9" x14ac:dyDescent="0.25">
      <c r="A332" s="9"/>
      <c r="B332" s="9"/>
      <c r="C332" s="9"/>
      <c r="D332" s="9"/>
      <c r="E332" s="9"/>
      <c r="F332" s="9"/>
      <c r="G332" s="9"/>
      <c r="H332" s="9"/>
      <c r="I332" s="9"/>
    </row>
    <row r="333" spans="1:9" x14ac:dyDescent="0.25">
      <c r="A333" s="9"/>
      <c r="B333" s="9"/>
      <c r="C333" s="9"/>
      <c r="D333" s="9"/>
      <c r="E333" s="9"/>
      <c r="F333" s="9"/>
      <c r="G333" s="9"/>
      <c r="H333" s="9"/>
      <c r="I333" s="9"/>
    </row>
    <row r="334" spans="1:9" x14ac:dyDescent="0.25">
      <c r="A334" s="9"/>
      <c r="B334" s="9"/>
      <c r="C334" s="9"/>
      <c r="D334" s="9"/>
      <c r="E334" s="9"/>
      <c r="F334" s="9"/>
      <c r="G334" s="9"/>
      <c r="H334" s="9"/>
      <c r="I334" s="9"/>
    </row>
    <row r="335" spans="1:9" ht="28.5" customHeight="1" x14ac:dyDescent="0.25">
      <c r="A335" s="102" t="s">
        <v>211</v>
      </c>
      <c r="B335" s="180" t="s">
        <v>204</v>
      </c>
      <c r="C335" s="180"/>
      <c r="D335" s="9"/>
      <c r="E335" s="9"/>
      <c r="F335" s="9"/>
      <c r="G335" s="9"/>
      <c r="H335" s="9"/>
      <c r="I335" s="9"/>
    </row>
    <row r="336" spans="1:9" ht="38.25" x14ac:dyDescent="0.25">
      <c r="A336" s="31" t="s">
        <v>10</v>
      </c>
      <c r="B336" s="31" t="s">
        <v>25</v>
      </c>
      <c r="C336" s="31" t="s">
        <v>12</v>
      </c>
      <c r="D336" s="32" t="s">
        <v>13</v>
      </c>
      <c r="E336" s="33" t="s">
        <v>14</v>
      </c>
      <c r="F336" s="31" t="s">
        <v>15</v>
      </c>
      <c r="G336" s="9"/>
      <c r="H336" s="9"/>
      <c r="I336" s="9"/>
    </row>
    <row r="337" spans="1:9" x14ac:dyDescent="0.25">
      <c r="A337" s="34">
        <v>1</v>
      </c>
      <c r="B337" s="34">
        <v>2</v>
      </c>
      <c r="C337" s="34">
        <v>3</v>
      </c>
      <c r="D337" s="34">
        <v>4</v>
      </c>
      <c r="E337" s="35">
        <v>5</v>
      </c>
      <c r="F337" s="34">
        <v>6</v>
      </c>
      <c r="G337" s="9"/>
      <c r="H337" s="9"/>
      <c r="I337" s="9"/>
    </row>
    <row r="338" spans="1:9" x14ac:dyDescent="0.25">
      <c r="A338" s="53"/>
      <c r="B338" s="12" t="s">
        <v>223</v>
      </c>
      <c r="C338" s="105">
        <v>69410000</v>
      </c>
      <c r="D338" s="122" t="s">
        <v>216</v>
      </c>
      <c r="E338" s="112">
        <f>SUM(E339:E341)</f>
        <v>6300000</v>
      </c>
      <c r="F338" s="118">
        <f t="shared" ref="F338" si="8">E338/C338*100</f>
        <v>9.0765019449647024</v>
      </c>
      <c r="G338" s="9"/>
      <c r="H338" s="9"/>
      <c r="I338" s="9"/>
    </row>
    <row r="339" spans="1:9" ht="30" x14ac:dyDescent="0.25">
      <c r="A339" s="53"/>
      <c r="B339" s="53"/>
      <c r="C339" s="54"/>
      <c r="D339" s="123" t="s">
        <v>236</v>
      </c>
      <c r="E339" s="112">
        <v>6000000</v>
      </c>
      <c r="F339" s="53"/>
      <c r="G339" s="9"/>
      <c r="H339" s="9"/>
      <c r="I339" s="9"/>
    </row>
    <row r="340" spans="1:9" ht="25.5" x14ac:dyDescent="0.25">
      <c r="A340" s="53"/>
      <c r="B340" s="53"/>
      <c r="C340" s="53"/>
      <c r="D340" s="103" t="s">
        <v>238</v>
      </c>
      <c r="E340" s="112">
        <v>240000</v>
      </c>
      <c r="F340" s="53"/>
      <c r="G340" s="9"/>
      <c r="H340" s="9"/>
      <c r="I340" s="9"/>
    </row>
    <row r="341" spans="1:9" ht="25.5" x14ac:dyDescent="0.25">
      <c r="A341" s="53"/>
      <c r="B341" s="53"/>
      <c r="C341" s="53"/>
      <c r="D341" s="103" t="s">
        <v>237</v>
      </c>
      <c r="E341" s="112">
        <v>60000</v>
      </c>
      <c r="F341" s="53"/>
      <c r="G341" s="9"/>
      <c r="H341" s="9"/>
      <c r="I341" s="9"/>
    </row>
    <row r="342" spans="1:9" x14ac:dyDescent="0.25">
      <c r="A342" s="53"/>
      <c r="B342" s="53"/>
      <c r="C342" s="53"/>
      <c r="D342" s="122" t="s">
        <v>206</v>
      </c>
      <c r="E342" s="112">
        <f>SUM(E343:E345)</f>
        <v>6300000</v>
      </c>
      <c r="F342" s="53"/>
      <c r="G342" s="9"/>
      <c r="H342" s="9"/>
      <c r="I342" s="9"/>
    </row>
    <row r="343" spans="1:9" ht="30" x14ac:dyDescent="0.25">
      <c r="A343" s="53"/>
      <c r="B343" s="53"/>
      <c r="C343" s="53"/>
      <c r="D343" s="123" t="s">
        <v>236</v>
      </c>
      <c r="E343" s="112">
        <v>6000000</v>
      </c>
      <c r="F343" s="53"/>
      <c r="G343" s="9"/>
      <c r="H343" s="9"/>
      <c r="I343" s="9"/>
    </row>
    <row r="344" spans="1:9" ht="25.5" x14ac:dyDescent="0.25">
      <c r="A344" s="53"/>
      <c r="B344" s="53"/>
      <c r="C344" s="53"/>
      <c r="D344" s="103" t="s">
        <v>238</v>
      </c>
      <c r="E344" s="112">
        <v>240000</v>
      </c>
      <c r="F344" s="53"/>
      <c r="G344" s="9"/>
      <c r="H344" s="9"/>
      <c r="I344" s="9"/>
    </row>
    <row r="345" spans="1:9" ht="25.5" x14ac:dyDescent="0.25">
      <c r="A345" s="53"/>
      <c r="B345" s="53"/>
      <c r="C345" s="53"/>
      <c r="D345" s="103" t="s">
        <v>237</v>
      </c>
      <c r="E345" s="112">
        <v>60000</v>
      </c>
      <c r="F345" s="53"/>
      <c r="G345" s="9"/>
      <c r="H345" s="9"/>
      <c r="I345" s="9"/>
    </row>
    <row r="346" spans="1:9" x14ac:dyDescent="0.25">
      <c r="A346" s="53"/>
      <c r="B346" s="53"/>
      <c r="C346" s="124">
        <f>C338</f>
        <v>69410000</v>
      </c>
      <c r="D346" s="23" t="s">
        <v>21</v>
      </c>
      <c r="E346" s="112">
        <f>SUM(E338,E342)</f>
        <v>12600000</v>
      </c>
      <c r="F346" s="118">
        <f>E346/C346*100</f>
        <v>18.153003889929405</v>
      </c>
      <c r="G346" s="9"/>
      <c r="H346" s="9"/>
      <c r="I346" s="9"/>
    </row>
    <row r="348" spans="1:9" x14ac:dyDescent="0.25">
      <c r="A348" s="182" t="s">
        <v>253</v>
      </c>
      <c r="B348" s="182"/>
      <c r="C348" s="182"/>
      <c r="D348" s="182"/>
      <c r="E348" s="156">
        <f>E39+E69+E130+E147+E163+E220+E259+E272+E304+E331+E346</f>
        <v>38390000</v>
      </c>
      <c r="F348" s="181">
        <f>E348/E349*100</f>
        <v>93.429058165003653</v>
      </c>
    </row>
    <row r="349" spans="1:9" x14ac:dyDescent="0.25">
      <c r="A349" s="183" t="s">
        <v>254</v>
      </c>
      <c r="B349" s="183"/>
      <c r="C349" s="183"/>
      <c r="D349" s="183"/>
      <c r="E349" s="156">
        <v>41090000</v>
      </c>
      <c r="F349" s="138"/>
    </row>
    <row r="350" spans="1:9" x14ac:dyDescent="0.25">
      <c r="A350" s="183" t="s">
        <v>255</v>
      </c>
      <c r="B350" s="183"/>
      <c r="C350" s="183"/>
      <c r="D350" s="183"/>
      <c r="E350" s="157">
        <f>E349-E348</f>
        <v>2700000</v>
      </c>
      <c r="F350" s="138"/>
    </row>
    <row r="351" spans="1:9" x14ac:dyDescent="0.25">
      <c r="A351" s="155"/>
      <c r="B351" s="155"/>
      <c r="C351" s="155"/>
      <c r="D351" s="155"/>
      <c r="E351" s="158"/>
      <c r="F351" s="159"/>
    </row>
    <row r="352" spans="1:9" x14ac:dyDescent="0.25">
      <c r="A352" s="155"/>
      <c r="C352" s="155"/>
      <c r="D352" s="155"/>
      <c r="E352" s="158"/>
      <c r="F352" s="159"/>
    </row>
    <row r="353" spans="1:7" x14ac:dyDescent="0.25">
      <c r="A353" s="184" t="s">
        <v>256</v>
      </c>
      <c r="B353" s="184"/>
      <c r="C353" s="155"/>
      <c r="D353" s="155"/>
      <c r="E353" s="158"/>
      <c r="F353" s="159"/>
    </row>
    <row r="354" spans="1:7" ht="30" x14ac:dyDescent="0.25">
      <c r="A354" s="160" t="s">
        <v>10</v>
      </c>
      <c r="B354" s="160" t="s">
        <v>257</v>
      </c>
      <c r="C354" s="161" t="s">
        <v>258</v>
      </c>
      <c r="D354" s="162" t="s">
        <v>259</v>
      </c>
      <c r="E354" s="158"/>
      <c r="F354" s="159"/>
    </row>
    <row r="355" spans="1:7" s="123" customFormat="1" ht="75" x14ac:dyDescent="0.25">
      <c r="A355" s="168">
        <v>1</v>
      </c>
      <c r="B355" s="170" t="s">
        <v>260</v>
      </c>
      <c r="C355" s="164" t="s">
        <v>261</v>
      </c>
      <c r="D355" s="163">
        <v>1650000</v>
      </c>
      <c r="E355" s="165"/>
      <c r="F355" s="166"/>
    </row>
    <row r="356" spans="1:7" s="123" customFormat="1" ht="76.5" x14ac:dyDescent="0.25">
      <c r="A356" s="168">
        <v>2</v>
      </c>
      <c r="B356" s="169" t="s">
        <v>266</v>
      </c>
      <c r="C356" s="164" t="s">
        <v>261</v>
      </c>
      <c r="D356" s="163">
        <f>14*75000</f>
        <v>1050000</v>
      </c>
      <c r="E356" s="165"/>
      <c r="F356" s="166"/>
    </row>
    <row r="357" spans="1:7" x14ac:dyDescent="0.25">
      <c r="A357" s="175" t="s">
        <v>21</v>
      </c>
      <c r="B357" s="175"/>
      <c r="C357" s="175"/>
      <c r="D357" s="167">
        <f>SUM(D355:D356)</f>
        <v>2700000</v>
      </c>
    </row>
    <row r="358" spans="1:7" x14ac:dyDescent="0.25">
      <c r="A358" s="145"/>
      <c r="B358" s="145"/>
      <c r="C358" s="145"/>
      <c r="D358" s="145"/>
    </row>
    <row r="359" spans="1:7" x14ac:dyDescent="0.25">
      <c r="F359" s="9" t="s">
        <v>262</v>
      </c>
      <c r="G359" s="9"/>
    </row>
    <row r="360" spans="1:7" x14ac:dyDescent="0.25">
      <c r="F360" s="9" t="s">
        <v>263</v>
      </c>
      <c r="G360" s="9"/>
    </row>
    <row r="361" spans="1:7" x14ac:dyDescent="0.25">
      <c r="F361" s="9"/>
      <c r="G361" s="9"/>
    </row>
    <row r="362" spans="1:7" x14ac:dyDescent="0.25">
      <c r="F362" s="9"/>
      <c r="G362" s="9"/>
    </row>
    <row r="363" spans="1:7" x14ac:dyDescent="0.25">
      <c r="F363" s="9"/>
      <c r="G363" s="9"/>
    </row>
    <row r="364" spans="1:7" x14ac:dyDescent="0.25">
      <c r="F364" s="9" t="s">
        <v>264</v>
      </c>
      <c r="G364" s="9"/>
    </row>
    <row r="365" spans="1:7" x14ac:dyDescent="0.25">
      <c r="F365" s="9" t="s">
        <v>265</v>
      </c>
      <c r="G365" s="9"/>
    </row>
  </sheetData>
  <mergeCells count="18">
    <mergeCell ref="A350:D350"/>
    <mergeCell ref="A357:C357"/>
    <mergeCell ref="A8:C8"/>
    <mergeCell ref="A1:F1"/>
    <mergeCell ref="A2:F2"/>
    <mergeCell ref="A3:F3"/>
    <mergeCell ref="A6:C6"/>
    <mergeCell ref="A7:C7"/>
    <mergeCell ref="B335:C335"/>
    <mergeCell ref="A348:D348"/>
    <mergeCell ref="A9:C9"/>
    <mergeCell ref="A10:C10"/>
    <mergeCell ref="A353:B353"/>
    <mergeCell ref="G15:H15"/>
    <mergeCell ref="B209:C209"/>
    <mergeCell ref="B236:C236"/>
    <mergeCell ref="B247:C247"/>
    <mergeCell ref="A349:D349"/>
  </mergeCells>
  <pageMargins left="1.2" right="0.45" top="0.75" bottom="0.75" header="0.3" footer="0.3"/>
  <pageSetup paperSize="5" scale="9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cp:lastPrinted>2020-09-17T01:22:19Z</cp:lastPrinted>
  <dcterms:created xsi:type="dcterms:W3CDTF">2019-03-21T16:22:35Z</dcterms:created>
  <dcterms:modified xsi:type="dcterms:W3CDTF">2020-10-07T01:51:56Z</dcterms:modified>
</cp:coreProperties>
</file>