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640" windowHeight="11760"/>
  </bookViews>
  <sheets>
    <sheet name="jan" sheetId="1" r:id="rId1"/>
    <sheet name="feb" sheetId="2" r:id="rId2"/>
    <sheet name="mar" sheetId="3" r:id="rId3"/>
    <sheet name="apr" sheetId="4" r:id="rId4"/>
    <sheet name="MEI" sheetId="5" r:id="rId5"/>
    <sheet name="juni" sheetId="6" r:id="rId6"/>
    <sheet name="juli" sheetId="7" r:id="rId7"/>
    <sheet name="agt" sheetId="8" r:id="rId8"/>
    <sheet name="sept" sheetId="9" r:id="rId9"/>
  </sheets>
  <externalReferences>
    <externalReference r:id="rId10"/>
  </externalReferenc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9"/>
  <c r="M11" s="1"/>
  <c r="M10" s="1"/>
  <c r="M9"/>
  <c r="N76"/>
  <c r="M76"/>
  <c r="N73"/>
  <c r="N72" s="1"/>
  <c r="N18" s="1"/>
  <c r="M73"/>
  <c r="M72"/>
  <c r="N69"/>
  <c r="M69"/>
  <c r="N65"/>
  <c r="M65"/>
  <c r="N60"/>
  <c r="M60"/>
  <c r="N57"/>
  <c r="M57"/>
  <c r="N54"/>
  <c r="M54"/>
  <c r="N51"/>
  <c r="M51"/>
  <c r="N47"/>
  <c r="M47"/>
  <c r="N42"/>
  <c r="M42"/>
  <c r="N37"/>
  <c r="M37"/>
  <c r="N34"/>
  <c r="M34"/>
  <c r="N25"/>
  <c r="N24" s="1"/>
  <c r="N17" s="1"/>
  <c r="M25"/>
  <c r="M24"/>
  <c r="M17" s="1"/>
  <c r="N21"/>
  <c r="N20" s="1"/>
  <c r="N16" s="1"/>
  <c r="M21"/>
  <c r="M20" s="1"/>
  <c r="M16" s="1"/>
  <c r="O18"/>
  <c r="M18"/>
  <c r="O16"/>
  <c r="O15" s="1"/>
  <c r="N15" l="1"/>
  <c r="N78" s="1"/>
  <c r="M13"/>
  <c r="M78" s="1"/>
  <c r="M15"/>
  <c r="O78" l="1"/>
  <c r="N22" i="8"/>
  <c r="N21" s="1"/>
  <c r="N20" s="1"/>
  <c r="N16" s="1"/>
  <c r="N76"/>
  <c r="N72" s="1"/>
  <c r="N18" s="1"/>
  <c r="M76"/>
  <c r="N73"/>
  <c r="M73"/>
  <c r="M72" s="1"/>
  <c r="M18" s="1"/>
  <c r="N69"/>
  <c r="M69"/>
  <c r="N65"/>
  <c r="M65"/>
  <c r="N60"/>
  <c r="M60"/>
  <c r="N57"/>
  <c r="M57"/>
  <c r="N54"/>
  <c r="M54"/>
  <c r="N51"/>
  <c r="M51"/>
  <c r="N47"/>
  <c r="M47"/>
  <c r="N42"/>
  <c r="M42"/>
  <c r="N37"/>
  <c r="M37"/>
  <c r="N34"/>
  <c r="M34"/>
  <c r="N25"/>
  <c r="M25"/>
  <c r="M24"/>
  <c r="M17" s="1"/>
  <c r="M21"/>
  <c r="M20"/>
  <c r="O18"/>
  <c r="O16" s="1"/>
  <c r="O15" s="1"/>
  <c r="M16"/>
  <c r="M11"/>
  <c r="M10" s="1"/>
  <c r="M15" l="1"/>
  <c r="N24"/>
  <c r="N17" s="1"/>
  <c r="N15" s="1"/>
  <c r="N78" s="1"/>
  <c r="N76" i="7"/>
  <c r="M76"/>
  <c r="N73"/>
  <c r="M73"/>
  <c r="M72" s="1"/>
  <c r="M18" s="1"/>
  <c r="N72"/>
  <c r="N18" s="1"/>
  <c r="N69"/>
  <c r="M69"/>
  <c r="N65"/>
  <c r="M65"/>
  <c r="N60"/>
  <c r="M60"/>
  <c r="N57"/>
  <c r="M57"/>
  <c r="N54"/>
  <c r="M54"/>
  <c r="N51"/>
  <c r="M51"/>
  <c r="N47"/>
  <c r="M47"/>
  <c r="N42"/>
  <c r="M42"/>
  <c r="N37"/>
  <c r="M37"/>
  <c r="N34"/>
  <c r="M34"/>
  <c r="N25"/>
  <c r="M25"/>
  <c r="N21"/>
  <c r="N20" s="1"/>
  <c r="N16" s="1"/>
  <c r="M21"/>
  <c r="M20" s="1"/>
  <c r="M16" s="1"/>
  <c r="O18"/>
  <c r="O16" s="1"/>
  <c r="O15" s="1"/>
  <c r="M11"/>
  <c r="M10" s="1"/>
  <c r="M24" l="1"/>
  <c r="M17" s="1"/>
  <c r="N24"/>
  <c r="N17" s="1"/>
  <c r="N15" s="1"/>
  <c r="N78" s="1"/>
  <c r="M15"/>
  <c r="N76" i="6"/>
  <c r="M76"/>
  <c r="N73"/>
  <c r="N72" s="1"/>
  <c r="N18" s="1"/>
  <c r="M73"/>
  <c r="M72" s="1"/>
  <c r="M18" s="1"/>
  <c r="N69"/>
  <c r="M69"/>
  <c r="N65"/>
  <c r="M65"/>
  <c r="N60"/>
  <c r="M60"/>
  <c r="N57"/>
  <c r="M57"/>
  <c r="N54"/>
  <c r="M54"/>
  <c r="N51"/>
  <c r="M51"/>
  <c r="N47"/>
  <c r="M47"/>
  <c r="N42"/>
  <c r="M42"/>
  <c r="N37"/>
  <c r="M37"/>
  <c r="N34"/>
  <c r="M34"/>
  <c r="N25"/>
  <c r="M25"/>
  <c r="M24" s="1"/>
  <c r="M17" s="1"/>
  <c r="N21"/>
  <c r="N20" s="1"/>
  <c r="N16" s="1"/>
  <c r="M21"/>
  <c r="M20" s="1"/>
  <c r="M16" s="1"/>
  <c r="O18"/>
  <c r="O16" s="1"/>
  <c r="O15" s="1"/>
  <c r="M11"/>
  <c r="M10" s="1"/>
  <c r="N24" l="1"/>
  <c r="N17" s="1"/>
  <c r="N15" s="1"/>
  <c r="N78" s="1"/>
  <c r="M15"/>
  <c r="N34" i="5"/>
  <c r="N76"/>
  <c r="N72" s="1"/>
  <c r="N18" s="1"/>
  <c r="M76"/>
  <c r="N73"/>
  <c r="M73"/>
  <c r="M72"/>
  <c r="M18" s="1"/>
  <c r="N69"/>
  <c r="M69"/>
  <c r="N65"/>
  <c r="M65"/>
  <c r="N60"/>
  <c r="M60"/>
  <c r="N57"/>
  <c r="M57"/>
  <c r="N54"/>
  <c r="M54"/>
  <c r="N51"/>
  <c r="M51"/>
  <c r="M24" s="1"/>
  <c r="M17" s="1"/>
  <c r="N47"/>
  <c r="M47"/>
  <c r="N42"/>
  <c r="M42"/>
  <c r="N37"/>
  <c r="M37"/>
  <c r="M34"/>
  <c r="N25"/>
  <c r="M25"/>
  <c r="N21"/>
  <c r="N20" s="1"/>
  <c r="N16" s="1"/>
  <c r="M21"/>
  <c r="M20" s="1"/>
  <c r="M16" s="1"/>
  <c r="O18"/>
  <c r="O16"/>
  <c r="O15" s="1"/>
  <c r="M11"/>
  <c r="M10" s="1"/>
  <c r="N24" l="1"/>
  <c r="N17" s="1"/>
  <c r="N15" s="1"/>
  <c r="N78" s="1"/>
  <c r="M15"/>
  <c r="N76" i="4"/>
  <c r="M76"/>
  <c r="M72" s="1"/>
  <c r="M18" s="1"/>
  <c r="N73"/>
  <c r="M73"/>
  <c r="N69"/>
  <c r="M69"/>
  <c r="N65"/>
  <c r="M65"/>
  <c r="N60"/>
  <c r="M60"/>
  <c r="N57"/>
  <c r="M57"/>
  <c r="N54"/>
  <c r="M54"/>
  <c r="N51"/>
  <c r="M51"/>
  <c r="N47"/>
  <c r="M47"/>
  <c r="N42"/>
  <c r="M42"/>
  <c r="N37"/>
  <c r="M37"/>
  <c r="M34"/>
  <c r="N25"/>
  <c r="M25"/>
  <c r="N21"/>
  <c r="N20" s="1"/>
  <c r="N16" s="1"/>
  <c r="M21"/>
  <c r="M20" s="1"/>
  <c r="M16" s="1"/>
  <c r="O18"/>
  <c r="O16" s="1"/>
  <c r="O15" s="1"/>
  <c r="M11"/>
  <c r="M10" s="1"/>
  <c r="N72" l="1"/>
  <c r="N18" s="1"/>
  <c r="M24"/>
  <c r="M17" s="1"/>
  <c r="M15"/>
  <c r="N24"/>
  <c r="N17" s="1"/>
  <c r="N15" s="1"/>
  <c r="N78" s="1"/>
  <c r="N76" i="3" l="1"/>
  <c r="M76"/>
  <c r="N73"/>
  <c r="M73"/>
  <c r="N69"/>
  <c r="M69"/>
  <c r="N65"/>
  <c r="M65"/>
  <c r="N60"/>
  <c r="M60"/>
  <c r="N57"/>
  <c r="M57"/>
  <c r="N54"/>
  <c r="M54"/>
  <c r="N51"/>
  <c r="M51"/>
  <c r="N47"/>
  <c r="M47"/>
  <c r="N42"/>
  <c r="M42"/>
  <c r="N37"/>
  <c r="M37"/>
  <c r="M34"/>
  <c r="N25"/>
  <c r="M25"/>
  <c r="N21"/>
  <c r="N20" s="1"/>
  <c r="N16" s="1"/>
  <c r="M21"/>
  <c r="M20" s="1"/>
  <c r="M16" s="1"/>
  <c r="O18"/>
  <c r="O16" s="1"/>
  <c r="O15" s="1"/>
  <c r="N72" l="1"/>
  <c r="N18" s="1"/>
  <c r="M72"/>
  <c r="M18" s="1"/>
  <c r="M24"/>
  <c r="M17" s="1"/>
  <c r="N24"/>
  <c r="N17" s="1"/>
  <c r="M11"/>
  <c r="M10" s="1"/>
  <c r="N32" i="2"/>
  <c r="M12"/>
  <c r="M21"/>
  <c r="M20" s="1"/>
  <c r="M16" s="1"/>
  <c r="M76"/>
  <c r="M73"/>
  <c r="M69"/>
  <c r="M65"/>
  <c r="M60"/>
  <c r="M57"/>
  <c r="M54"/>
  <c r="M51"/>
  <c r="M47"/>
  <c r="M42"/>
  <c r="M37"/>
  <c r="M34"/>
  <c r="M25"/>
  <c r="M15" i="3" l="1"/>
  <c r="N15"/>
  <c r="N78" s="1"/>
  <c r="M72" i="2"/>
  <c r="M18" s="1"/>
  <c r="M24"/>
  <c r="M17" s="1"/>
  <c r="N76"/>
  <c r="N73"/>
  <c r="N69"/>
  <c r="N65"/>
  <c r="N60"/>
  <c r="N57"/>
  <c r="N54"/>
  <c r="N51"/>
  <c r="N47"/>
  <c r="N42"/>
  <c r="N37"/>
  <c r="N25"/>
  <c r="N21"/>
  <c r="N20" s="1"/>
  <c r="N16" s="1"/>
  <c r="O18"/>
  <c r="O16" s="1"/>
  <c r="O15" s="1"/>
  <c r="M11"/>
  <c r="M10" s="1"/>
  <c r="M15" l="1"/>
  <c r="N72"/>
  <c r="N18" s="1"/>
  <c r="N24"/>
  <c r="N17" s="1"/>
  <c r="N15" s="1"/>
  <c r="N78" s="1"/>
  <c r="N76" i="1" l="1"/>
  <c r="N73"/>
  <c r="N72" s="1"/>
  <c r="N18" s="1"/>
  <c r="N69"/>
  <c r="N65"/>
  <c r="N60"/>
  <c r="N57"/>
  <c r="N54"/>
  <c r="N51"/>
  <c r="N47"/>
  <c r="N42"/>
  <c r="N37"/>
  <c r="N25"/>
  <c r="N24" l="1"/>
  <c r="N21"/>
  <c r="N20" s="1"/>
  <c r="N16" s="1"/>
  <c r="O18"/>
  <c r="O16" s="1"/>
  <c r="O15" s="1"/>
  <c r="M11"/>
  <c r="M10" s="1"/>
  <c r="M13"/>
  <c r="M78" s="1"/>
  <c r="N17" l="1"/>
  <c r="N15" s="1"/>
  <c r="N78" l="1"/>
  <c r="O78" s="1"/>
  <c r="M9" i="2" s="1"/>
  <c r="M13" s="1"/>
  <c r="M78" s="1"/>
  <c r="O78" s="1"/>
  <c r="M9" i="3" s="1"/>
  <c r="M13" s="1"/>
  <c r="M78" s="1"/>
  <c r="O78" s="1"/>
  <c r="M9" i="4" s="1"/>
  <c r="M13" s="1"/>
  <c r="M78" s="1"/>
  <c r="O78" s="1"/>
  <c r="M9" i="5" s="1"/>
  <c r="M13" s="1"/>
  <c r="M78" s="1"/>
  <c r="O78" s="1"/>
  <c r="M9" i="6" s="1"/>
  <c r="M13" s="1"/>
  <c r="M78" s="1"/>
  <c r="O78" s="1"/>
  <c r="M9" i="7" s="1"/>
  <c r="M13" s="1"/>
  <c r="M78" s="1"/>
  <c r="O78" s="1"/>
  <c r="M9" i="8" s="1"/>
  <c r="M13" s="1"/>
  <c r="M78" s="1"/>
  <c r="O78" s="1"/>
</calcChain>
</file>

<file path=xl/sharedStrings.xml><?xml version="1.0" encoding="utf-8"?>
<sst xmlns="http://schemas.openxmlformats.org/spreadsheetml/2006/main" count="2919" uniqueCount="110">
  <si>
    <t>LAPORAN REALISASI DANA KAPITASI JKN PADA FKTP PASIRKALIKI</t>
  </si>
  <si>
    <t>KOTA CIMAHI</t>
  </si>
  <si>
    <t>Sebagai berikut :</t>
  </si>
  <si>
    <t>NO</t>
  </si>
  <si>
    <t>KODE REKENING</t>
  </si>
  <si>
    <t>URAIAN</t>
  </si>
  <si>
    <t>JUMLAH ANGGARAN (Rp.)</t>
  </si>
  <si>
    <t>JUMLAH REALISASI
(Rp.)</t>
  </si>
  <si>
    <t>SELISIH / KURANG
(Rp.)</t>
  </si>
  <si>
    <t>Saldo bulan lalu</t>
  </si>
  <si>
    <t>4</t>
  </si>
  <si>
    <t>1</t>
  </si>
  <si>
    <t>Lain-lain Pendapatan Asli Daerah yang Sah</t>
  </si>
  <si>
    <t>16</t>
  </si>
  <si>
    <t>Dana Kapitasi JKN pada FKTP</t>
  </si>
  <si>
    <t>02</t>
  </si>
  <si>
    <t>Dana Kapitasi JKN pada FKTP Pasirkaliki</t>
  </si>
  <si>
    <t>Jumlah</t>
  </si>
  <si>
    <t>01</t>
  </si>
  <si>
    <t>03</t>
  </si>
  <si>
    <t>BELANJA LANGSUNG</t>
  </si>
  <si>
    <t>BELANJA PEGAWAI</t>
  </si>
  <si>
    <t>5</t>
  </si>
  <si>
    <t>2</t>
  </si>
  <si>
    <t>BELANJA BARANG DAN JASA</t>
  </si>
  <si>
    <t>3</t>
  </si>
  <si>
    <t>BELANJA MODAL</t>
  </si>
  <si>
    <t>BELANJA PEGAWAI PUSKESMAS PASIRKALIKI</t>
  </si>
  <si>
    <t>08</t>
  </si>
  <si>
    <t>Jasa Pelayanan</t>
  </si>
  <si>
    <t>Jasa Pelayanan Kesehatan</t>
  </si>
  <si>
    <t>BELANJA BARANG DAN JASA PUSKESMAS PASIRKALIKI</t>
  </si>
  <si>
    <t>P</t>
  </si>
  <si>
    <t>Belanja Bahan  Pakai Habis</t>
  </si>
  <si>
    <t>04</t>
  </si>
  <si>
    <t>Belanja perangko, materai dan benda pos lainnya</t>
  </si>
  <si>
    <t>05</t>
  </si>
  <si>
    <t xml:space="preserve">Belanja Peralatan Kebersihan dan Bahan Pembersih </t>
  </si>
  <si>
    <t>06</t>
  </si>
  <si>
    <t>07</t>
  </si>
  <si>
    <t xml:space="preserve">Belanja Pengisian Tabung Pemadam Kebakaran </t>
  </si>
  <si>
    <t>Belanja Pengisian Tabung Gas</t>
  </si>
  <si>
    <t>Bahan Pakai Habis Peralatan Rumah Tangga</t>
  </si>
  <si>
    <t>Belanja bahan /material</t>
  </si>
  <si>
    <t>Belanja bahan pokok / natura</t>
  </si>
  <si>
    <t>Belanja Jasa Kantor</t>
  </si>
  <si>
    <t>Belanja kawat/faksimili/internet</t>
  </si>
  <si>
    <t>09</t>
  </si>
  <si>
    <t>Belanja Jasa Transaksi Keuangan</t>
  </si>
  <si>
    <t>Belanja cetak dan penggandaan</t>
  </si>
  <si>
    <t>Belanja cetak</t>
  </si>
  <si>
    <t>Belanja penggandaan</t>
  </si>
  <si>
    <t>11</t>
  </si>
  <si>
    <t xml:space="preserve">Belanja Makanan dan Minuman </t>
  </si>
  <si>
    <t>Kegiatan Pengelolaan Penyakit Kronis</t>
  </si>
  <si>
    <t>Belanja Perjalanan Dinas</t>
  </si>
  <si>
    <t>Belanja Kursus Pelatihan, Sosialisasi dan Bimbingan Teknis PNS</t>
  </si>
  <si>
    <t xml:space="preserve">Pengiriman Kursus Kursus Singkat/Pelatihan </t>
  </si>
  <si>
    <t xml:space="preserve">Belanja Pemeliharaan </t>
  </si>
  <si>
    <t xml:space="preserve">Belanja Pemeliharaan Alat Kesehatan </t>
  </si>
  <si>
    <t>Belanja Pemeliharaan Gedung Puskesmas</t>
  </si>
  <si>
    <t>10</t>
  </si>
  <si>
    <t>Belanja Pemeliharaan Jaringan WAN/LAN</t>
  </si>
  <si>
    <t>31</t>
  </si>
  <si>
    <t>Belanja Jasa Tenaga Ahli/Instruktur/Narasumber/Penceramah</t>
  </si>
  <si>
    <t>Jasa Instruktur</t>
  </si>
  <si>
    <t>Jasa Narasumber / Widyaiswara</t>
  </si>
  <si>
    <t xml:space="preserve">Belanja Modal Puskesmas Pasirkaliki </t>
  </si>
  <si>
    <t>Belanja Modal Peralatan dan Mesin - Alat Kedokteran</t>
  </si>
  <si>
    <t xml:space="preserve">JUMLAH </t>
  </si>
  <si>
    <t xml:space="preserve">Laporan realisasi yang disampaikan telah sesuai dengan sasaran penggunaan yang ditetapkan dengan peraturan </t>
  </si>
  <si>
    <t xml:space="preserve">perundang-undangan  dan telah didukung oleh kelengkapan dokumen yang sah sesuai ketentuan yang berlaku dan </t>
  </si>
  <si>
    <t>bertanggung jawab atas kebenarannya.</t>
  </si>
  <si>
    <t>Demikian laporan realisasi ini dibuat untuk digunakan sebagaimana mestinya.</t>
  </si>
  <si>
    <t>Kepala FKTP Puskesmas Pasirkaliki</t>
  </si>
  <si>
    <t>Selaku Kuasa Pengguna Anggaran</t>
  </si>
  <si>
    <t>dr Rayya Nilam Nuri</t>
  </si>
  <si>
    <t>NIP. 19791103 201001 2 009</t>
  </si>
  <si>
    <t>Bersama ini kami  laporkan realisasi atas penggunaan dana kapitasi JKN untuk bulan Januari 2020</t>
  </si>
  <si>
    <t>Cimahi 31 Januari 2020</t>
  </si>
  <si>
    <t>Belanja Alat Listrik dan Elektronik</t>
  </si>
  <si>
    <t xml:space="preserve">Belanja Bahan Kebutuhan Medis </t>
  </si>
  <si>
    <t>Belanja Jasa Pemeliharaan Peralatan dan Perlengkapan Kantor</t>
  </si>
  <si>
    <t>Belanja Perawatan Kendaraan Bermotor</t>
  </si>
  <si>
    <t>Belanja Jasa Service</t>
  </si>
  <si>
    <t>Belanja Pengadaan Suku Cadang</t>
  </si>
  <si>
    <t>Belanja Surat Tanda Motor Kendaraan</t>
  </si>
  <si>
    <t>Belanja Perjalanan Dinas Luar Daerah</t>
  </si>
  <si>
    <t>35</t>
  </si>
  <si>
    <t>Belanja Peralatan/Perlengkapan untuk kantor/Rumah Tangga/Lapangan</t>
  </si>
  <si>
    <t>Belanja Peralatan/Perlengkapan untuk kantor</t>
  </si>
  <si>
    <t>Belanja Modal Peralatan dan Mesin - Alat Kantor</t>
  </si>
  <si>
    <t>Belanja Modal Peralatan  Alat Kantor Lainyya</t>
  </si>
  <si>
    <t>Belanja Modal Pengadaan Alat Kedokteran Umum</t>
  </si>
  <si>
    <t>Cimahi 29 Februari 2020</t>
  </si>
  <si>
    <t>Bersama ini kami  laporkan realisasi atas penggunaan dana kapitasi JKN untuk bulan Februari 2020</t>
  </si>
  <si>
    <t>Bersama ini kami  laporkan realisasi atas penggunaan dana kapitasi JKN untuk bulan Maret 2020</t>
  </si>
  <si>
    <t>Cimahi 31 Maret 2020</t>
  </si>
  <si>
    <t>Cimahi 30 April 2020</t>
  </si>
  <si>
    <t>Bersama ini kami  laporkan realisasi atas penggunaan dana kapitasi JKN untuk bulan April 2020</t>
  </si>
  <si>
    <t>Bersama ini kami  laporkan realisasi atas penggunaan dana kapitasi JKN untuk bulan Mei 2020</t>
  </si>
  <si>
    <t>Cimahi 30 Mei 2020</t>
  </si>
  <si>
    <t>Cimahi 30 Juni 2020</t>
  </si>
  <si>
    <t>Bersama ini kami  laporkan realisasi atas penggunaan dana kapitasi JKN untuk bulan Juni 2020</t>
  </si>
  <si>
    <t>Cimahi 30 Juli 2020</t>
  </si>
  <si>
    <t>Bersama ini kami  laporkan realisasi atas penggunaan dana kapitasi JKN untuk bulan Juli 2020</t>
  </si>
  <si>
    <t>Bersama ini kami  laporkan realisasi atas penggunaan dana kapitasi JKN untuk bulan Agustus 2020</t>
  </si>
  <si>
    <t>Cimahi 31 Agustus 2020</t>
  </si>
  <si>
    <t>Bersama ini kami  laporkan realisasi atas penggunaan dana kapitasi JKN untuk bulan September 2020</t>
  </si>
  <si>
    <t>Cimahi 30 September 2020</t>
  </si>
</sst>
</file>

<file path=xl/styles.xml><?xml version="1.0" encoding="utf-8"?>
<styleSheet xmlns="http://schemas.openxmlformats.org/spreadsheetml/2006/main">
  <numFmts count="2">
    <numFmt numFmtId="41" formatCode="_(* #,##0_);_(* \(#,##0\);_(* &quot;-&quot;_);_(@_)"/>
    <numFmt numFmtId="43" formatCode="_(* #,##0.00_);_(* \(#,##0.00\);_(* &quot;-&quot;??_);_(@_)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43" fontId="12" fillId="0" borderId="0" applyFont="0" applyFill="0" applyBorder="0" applyAlignment="0" applyProtection="0"/>
    <xf numFmtId="0" fontId="12" fillId="0" borderId="0"/>
    <xf numFmtId="41" fontId="13" fillId="0" borderId="0" applyFont="0" applyFill="0" applyBorder="0" applyAlignment="0" applyProtection="0"/>
    <xf numFmtId="0" fontId="18" fillId="0" borderId="0"/>
    <xf numFmtId="0" fontId="1" fillId="0" borderId="0"/>
  </cellStyleXfs>
  <cellXfs count="186">
    <xf numFmtId="0" fontId="0" fillId="0" borderId="0" xfId="0"/>
    <xf numFmtId="0" fontId="0" fillId="0" borderId="0" xfId="0" applyFont="1"/>
    <xf numFmtId="0" fontId="7" fillId="0" borderId="0" xfId="0" applyFont="1"/>
    <xf numFmtId="0" fontId="7" fillId="0" borderId="0" xfId="0" applyFont="1" applyFill="1"/>
    <xf numFmtId="3" fontId="0" fillId="0" borderId="0" xfId="0" applyNumberFormat="1" applyFont="1"/>
    <xf numFmtId="0" fontId="8" fillId="0" borderId="0" xfId="0" applyFont="1"/>
    <xf numFmtId="0" fontId="4" fillId="0" borderId="0" xfId="0" applyFont="1"/>
    <xf numFmtId="0" fontId="0" fillId="0" borderId="0" xfId="0" applyFont="1" applyFill="1"/>
    <xf numFmtId="3" fontId="8" fillId="0" borderId="0" xfId="0" applyNumberFormat="1" applyFont="1" applyAlignment="1">
      <alignment horizontal="left" vertical="center" wrapText="1"/>
    </xf>
    <xf numFmtId="0" fontId="0" fillId="0" borderId="0" xfId="0" applyFont="1" applyAlignment="1">
      <alignment vertical="top"/>
    </xf>
    <xf numFmtId="0" fontId="0" fillId="0" borderId="0" xfId="0" applyFont="1" applyFill="1" applyAlignment="1">
      <alignment vertical="top"/>
    </xf>
    <xf numFmtId="0" fontId="0" fillId="0" borderId="1" xfId="0" applyFont="1" applyBorder="1" applyAlignment="1">
      <alignment horizontal="center" vertical="center"/>
    </xf>
    <xf numFmtId="49" fontId="9" fillId="2" borderId="1" xfId="3" applyNumberFormat="1" applyFont="1" applyFill="1" applyBorder="1" applyAlignment="1">
      <alignment horizontal="center" vertical="center" wrapText="1"/>
    </xf>
    <xf numFmtId="49" fontId="9" fillId="0" borderId="5" xfId="3" applyNumberFormat="1" applyFont="1" applyFill="1" applyBorder="1" applyAlignment="1">
      <alignment horizontal="center" vertical="center" wrapText="1"/>
    </xf>
    <xf numFmtId="3" fontId="6" fillId="3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/>
    <xf numFmtId="49" fontId="9" fillId="2" borderId="2" xfId="3" applyNumberFormat="1" applyFont="1" applyFill="1" applyBorder="1" applyAlignment="1">
      <alignment vertical="center" wrapText="1"/>
    </xf>
    <xf numFmtId="49" fontId="9" fillId="2" borderId="3" xfId="3" applyNumberFormat="1" applyFont="1" applyFill="1" applyBorder="1" applyAlignment="1">
      <alignment vertical="center" wrapText="1"/>
    </xf>
    <xf numFmtId="49" fontId="9" fillId="2" borderId="4" xfId="3" applyNumberFormat="1" applyFont="1" applyFill="1" applyBorder="1" applyAlignment="1">
      <alignment vertical="center" wrapText="1"/>
    </xf>
    <xf numFmtId="49" fontId="9" fillId="2" borderId="1" xfId="3" applyNumberFormat="1" applyFont="1" applyFill="1" applyBorder="1" applyAlignment="1">
      <alignment vertical="center" wrapText="1"/>
    </xf>
    <xf numFmtId="49" fontId="10" fillId="0" borderId="2" xfId="3" applyNumberFormat="1" applyFont="1" applyFill="1" applyBorder="1" applyAlignment="1">
      <alignment horizontal="right" vertical="center" wrapText="1"/>
    </xf>
    <xf numFmtId="3" fontId="0" fillId="0" borderId="1" xfId="0" applyNumberFormat="1" applyFont="1" applyBorder="1" applyAlignment="1">
      <alignment horizontal="right"/>
    </xf>
    <xf numFmtId="49" fontId="10" fillId="2" borderId="6" xfId="3" applyNumberFormat="1" applyFont="1" applyFill="1" applyBorder="1" applyAlignment="1">
      <alignment vertical="center" wrapText="1"/>
    </xf>
    <xf numFmtId="49" fontId="10" fillId="2" borderId="7" xfId="3" applyNumberFormat="1" applyFont="1" applyFill="1" applyBorder="1" applyAlignment="1">
      <alignment vertical="center" wrapText="1"/>
    </xf>
    <xf numFmtId="49" fontId="10" fillId="2" borderId="8" xfId="3" applyNumberFormat="1" applyFont="1" applyFill="1" applyBorder="1" applyAlignment="1">
      <alignment vertical="center" wrapText="1"/>
    </xf>
    <xf numFmtId="49" fontId="10" fillId="2" borderId="1" xfId="3" applyNumberFormat="1" applyFont="1" applyFill="1" applyBorder="1" applyAlignment="1">
      <alignment vertical="center" wrapText="1"/>
    </xf>
    <xf numFmtId="41" fontId="10" fillId="0" borderId="6" xfId="1" applyNumberFormat="1" applyFont="1" applyFill="1" applyBorder="1" applyAlignment="1">
      <alignment horizontal="right" vertical="center" wrapText="1"/>
    </xf>
    <xf numFmtId="49" fontId="11" fillId="4" borderId="6" xfId="3" quotePrefix="1" applyNumberFormat="1" applyFont="1" applyFill="1" applyBorder="1" applyAlignment="1">
      <alignment horizontal="center" vertical="top" wrapText="1"/>
    </xf>
    <xf numFmtId="49" fontId="11" fillId="4" borderId="7" xfId="3" quotePrefix="1" applyNumberFormat="1" applyFont="1" applyFill="1" applyBorder="1" applyAlignment="1">
      <alignment horizontal="center" vertical="top" wrapText="1"/>
    </xf>
    <xf numFmtId="41" fontId="10" fillId="0" borderId="6" xfId="1" applyNumberFormat="1" applyFont="1" applyFill="1" applyBorder="1" applyAlignment="1">
      <alignment horizontal="center" vertical="center" wrapText="1"/>
    </xf>
    <xf numFmtId="41" fontId="0" fillId="0" borderId="0" xfId="0" applyNumberFormat="1"/>
    <xf numFmtId="49" fontId="11" fillId="4" borderId="7" xfId="3" applyNumberFormat="1" applyFont="1" applyFill="1" applyBorder="1" applyAlignment="1">
      <alignment horizontal="center" vertical="top" wrapText="1"/>
    </xf>
    <xf numFmtId="49" fontId="10" fillId="4" borderId="8" xfId="3" applyNumberFormat="1" applyFont="1" applyFill="1" applyBorder="1" applyAlignment="1">
      <alignment horizontal="center" vertical="top" wrapText="1"/>
    </xf>
    <xf numFmtId="41" fontId="10" fillId="4" borderId="9" xfId="0" applyNumberFormat="1" applyFont="1" applyFill="1" applyBorder="1" applyAlignment="1">
      <alignment horizontal="center" vertical="center" wrapText="1"/>
    </xf>
    <xf numFmtId="49" fontId="11" fillId="4" borderId="6" xfId="3" applyNumberFormat="1" applyFont="1" applyFill="1" applyBorder="1" applyAlignment="1">
      <alignment horizontal="center" vertical="top" wrapText="1"/>
    </xf>
    <xf numFmtId="49" fontId="10" fillId="4" borderId="7" xfId="3" applyNumberFormat="1" applyFont="1" applyFill="1" applyBorder="1" applyAlignment="1">
      <alignment horizontal="center" vertical="top" wrapText="1"/>
    </xf>
    <xf numFmtId="41" fontId="10" fillId="0" borderId="6" xfId="4" applyNumberFormat="1" applyFont="1" applyFill="1" applyBorder="1" applyAlignment="1">
      <alignment horizontal="center" vertical="center"/>
    </xf>
    <xf numFmtId="3" fontId="0" fillId="0" borderId="4" xfId="0" applyNumberFormat="1" applyFont="1" applyBorder="1" applyAlignment="1">
      <alignment horizontal="right"/>
    </xf>
    <xf numFmtId="41" fontId="10" fillId="0" borderId="6" xfId="4" applyNumberFormat="1" applyFont="1" applyFill="1" applyBorder="1" applyAlignment="1">
      <alignment horizontal="right" vertical="top"/>
    </xf>
    <xf numFmtId="0" fontId="10" fillId="0" borderId="2" xfId="5" applyFont="1" applyFill="1" applyBorder="1" applyAlignment="1">
      <alignment horizontal="center" vertical="center" wrapText="1"/>
    </xf>
    <xf numFmtId="0" fontId="10" fillId="0" borderId="3" xfId="5" quotePrefix="1" applyFont="1" applyFill="1" applyBorder="1" applyAlignment="1">
      <alignment horizontal="center" vertical="center" wrapText="1"/>
    </xf>
    <xf numFmtId="0" fontId="10" fillId="0" borderId="3" xfId="5" applyFont="1" applyFill="1" applyBorder="1" applyAlignment="1">
      <alignment horizontal="center" vertical="center" wrapText="1"/>
    </xf>
    <xf numFmtId="0" fontId="10" fillId="0" borderId="4" xfId="5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left" vertical="top" wrapText="1"/>
    </xf>
    <xf numFmtId="41" fontId="10" fillId="0" borderId="2" xfId="4" applyNumberFormat="1" applyFont="1" applyFill="1" applyBorder="1" applyAlignment="1">
      <alignment horizontal="right" vertical="top" wrapText="1"/>
    </xf>
    <xf numFmtId="41" fontId="10" fillId="4" borderId="1" xfId="6" applyNumberFormat="1" applyFont="1" applyFill="1" applyBorder="1" applyAlignment="1">
      <alignment horizontal="center" vertical="center"/>
    </xf>
    <xf numFmtId="3" fontId="2" fillId="0" borderId="4" xfId="2" applyNumberFormat="1" applyFont="1" applyBorder="1" applyAlignment="1">
      <alignment horizontal="right" vertical="center"/>
    </xf>
    <xf numFmtId="41" fontId="10" fillId="0" borderId="2" xfId="3" applyNumberFormat="1" applyFont="1" applyFill="1" applyBorder="1" applyAlignment="1">
      <alignment horizontal="right" vertical="top"/>
    </xf>
    <xf numFmtId="49" fontId="10" fillId="0" borderId="2" xfId="3" applyNumberFormat="1" applyFont="1" applyFill="1" applyBorder="1" applyAlignment="1">
      <alignment horizontal="center" vertical="center" wrapText="1"/>
    </xf>
    <xf numFmtId="49" fontId="10" fillId="0" borderId="3" xfId="3" quotePrefix="1" applyNumberFormat="1" applyFont="1" applyFill="1" applyBorder="1" applyAlignment="1">
      <alignment horizontal="center" vertical="center" wrapText="1"/>
    </xf>
    <xf numFmtId="49" fontId="10" fillId="0" borderId="3" xfId="3" applyNumberFormat="1" applyFont="1" applyFill="1" applyBorder="1" applyAlignment="1">
      <alignment horizontal="center" vertical="center" wrapText="1"/>
    </xf>
    <xf numFmtId="49" fontId="14" fillId="0" borderId="3" xfId="3" applyNumberFormat="1" applyFont="1" applyFill="1" applyBorder="1" applyAlignment="1">
      <alignment horizontal="center" vertical="center" wrapText="1"/>
    </xf>
    <xf numFmtId="49" fontId="15" fillId="0" borderId="4" xfId="3" applyNumberFormat="1" applyFont="1" applyFill="1" applyBorder="1" applyAlignment="1">
      <alignment horizontal="center" vertical="center" wrapText="1"/>
    </xf>
    <xf numFmtId="49" fontId="10" fillId="0" borderId="1" xfId="3" applyNumberFormat="1" applyFont="1" applyFill="1" applyBorder="1" applyAlignment="1">
      <alignment horizontal="left" vertical="top" wrapText="1"/>
    </xf>
    <xf numFmtId="41" fontId="10" fillId="0" borderId="2" xfId="4" applyNumberFormat="1" applyFont="1" applyFill="1" applyBorder="1" applyAlignment="1">
      <alignment horizontal="right" vertical="top"/>
    </xf>
    <xf numFmtId="41" fontId="0" fillId="4" borderId="2" xfId="0" applyNumberFormat="1" applyFont="1" applyFill="1" applyBorder="1"/>
    <xf numFmtId="41" fontId="0" fillId="4" borderId="3" xfId="0" applyNumberFormat="1" applyFont="1" applyFill="1" applyBorder="1"/>
    <xf numFmtId="41" fontId="10" fillId="4" borderId="4" xfId="0" applyNumberFormat="1" applyFont="1" applyFill="1" applyBorder="1" applyAlignment="1">
      <alignment horizontal="left"/>
    </xf>
    <xf numFmtId="41" fontId="10" fillId="4" borderId="1" xfId="0" applyNumberFormat="1" applyFont="1" applyFill="1" applyBorder="1" applyAlignment="1">
      <alignment horizontal="left" vertical="center" wrapText="1"/>
    </xf>
    <xf numFmtId="41" fontId="15" fillId="0" borderId="2" xfId="4" applyNumberFormat="1" applyFont="1" applyFill="1" applyBorder="1" applyAlignment="1">
      <alignment horizontal="right" vertical="top"/>
    </xf>
    <xf numFmtId="3" fontId="5" fillId="0" borderId="1" xfId="0" applyNumberFormat="1" applyFont="1" applyBorder="1" applyAlignment="1">
      <alignment horizontal="right"/>
    </xf>
    <xf numFmtId="0" fontId="0" fillId="0" borderId="1" xfId="0" applyFont="1" applyFill="1" applyBorder="1"/>
    <xf numFmtId="49" fontId="10" fillId="0" borderId="4" xfId="3" applyNumberFormat="1" applyFont="1" applyFill="1" applyBorder="1" applyAlignment="1">
      <alignment horizontal="center" vertical="center" wrapText="1"/>
    </xf>
    <xf numFmtId="49" fontId="10" fillId="3" borderId="1" xfId="3" applyNumberFormat="1" applyFont="1" applyFill="1" applyBorder="1" applyAlignment="1">
      <alignment horizontal="left" vertical="top" wrapText="1"/>
    </xf>
    <xf numFmtId="41" fontId="10" fillId="0" borderId="2" xfId="4" applyNumberFormat="1" applyFont="1" applyFill="1" applyBorder="1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quotePrefix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4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3" xfId="0" quotePrefix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 wrapText="1"/>
    </xf>
    <xf numFmtId="41" fontId="0" fillId="0" borderId="1" xfId="0" applyNumberFormat="1" applyBorder="1"/>
    <xf numFmtId="41" fontId="11" fillId="0" borderId="2" xfId="4" applyNumberFormat="1" applyFont="1" applyFill="1" applyBorder="1" applyAlignment="1">
      <alignment horizontal="right" vertical="top"/>
    </xf>
    <xf numFmtId="41" fontId="11" fillId="4" borderId="1" xfId="6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 wrapText="1"/>
    </xf>
    <xf numFmtId="0" fontId="4" fillId="0" borderId="4" xfId="0" quotePrefix="1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3" fontId="5" fillId="0" borderId="1" xfId="0" applyNumberFormat="1" applyFont="1" applyBorder="1" applyAlignment="1">
      <alignment horizontal="right" vertical="center" wrapText="1"/>
    </xf>
    <xf numFmtId="0" fontId="11" fillId="4" borderId="1" xfId="0" applyFont="1" applyFill="1" applyBorder="1" applyAlignment="1">
      <alignment vertical="top" wrapText="1"/>
    </xf>
    <xf numFmtId="0" fontId="0" fillId="0" borderId="4" xfId="0" quotePrefix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top" wrapText="1"/>
    </xf>
    <xf numFmtId="0" fontId="16" fillId="4" borderId="4" xfId="0" applyFont="1" applyFill="1" applyBorder="1" applyAlignment="1">
      <alignment horizontal="center" vertical="top" wrapText="1"/>
    </xf>
    <xf numFmtId="41" fontId="11" fillId="0" borderId="2" xfId="4" applyNumberFormat="1" applyFont="1" applyFill="1" applyBorder="1" applyAlignment="1">
      <alignment horizontal="right" vertical="center"/>
    </xf>
    <xf numFmtId="0" fontId="0" fillId="0" borderId="3" xfId="0" quotePrefix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16" fillId="4" borderId="1" xfId="0" applyFont="1" applyFill="1" applyBorder="1" applyAlignment="1">
      <alignment vertical="top" wrapText="1"/>
    </xf>
    <xf numFmtId="0" fontId="16" fillId="4" borderId="1" xfId="7" applyFont="1" applyFill="1" applyBorder="1" applyAlignment="1">
      <alignment vertical="top" wrapText="1"/>
    </xf>
    <xf numFmtId="3" fontId="3" fillId="0" borderId="1" xfId="0" applyNumberFormat="1" applyFont="1" applyBorder="1" applyAlignment="1">
      <alignment horizontal="right"/>
    </xf>
    <xf numFmtId="49" fontId="11" fillId="4" borderId="1" xfId="8" applyNumberFormat="1" applyFont="1" applyFill="1" applyBorder="1" applyAlignment="1">
      <alignment vertical="top" wrapText="1"/>
    </xf>
    <xf numFmtId="0" fontId="0" fillId="0" borderId="4" xfId="0" applyFont="1" applyBorder="1" applyAlignment="1">
      <alignment horizontal="center" vertical="center" wrapText="1"/>
    </xf>
    <xf numFmtId="0" fontId="10" fillId="4" borderId="1" xfId="7" quotePrefix="1" applyFont="1" applyFill="1" applyBorder="1" applyAlignment="1">
      <alignment vertical="top" wrapText="1"/>
    </xf>
    <xf numFmtId="0" fontId="11" fillId="4" borderId="1" xfId="7" quotePrefix="1" applyFont="1" applyFill="1" applyBorder="1" applyAlignment="1">
      <alignment vertical="top" wrapText="1"/>
    </xf>
    <xf numFmtId="0" fontId="11" fillId="4" borderId="4" xfId="7" quotePrefix="1" applyFont="1" applyFill="1" applyBorder="1" applyAlignment="1">
      <alignment vertical="top" wrapText="1"/>
    </xf>
    <xf numFmtId="0" fontId="10" fillId="4" borderId="1" xfId="7" applyFont="1" applyFill="1" applyBorder="1" applyAlignment="1">
      <alignment vertical="top" wrapText="1"/>
    </xf>
    <xf numFmtId="0" fontId="11" fillId="4" borderId="1" xfId="7" applyFont="1" applyFill="1" applyBorder="1" applyAlignment="1">
      <alignment vertical="top" wrapText="1"/>
    </xf>
    <xf numFmtId="0" fontId="4" fillId="5" borderId="4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top" wrapText="1"/>
    </xf>
    <xf numFmtId="0" fontId="4" fillId="4" borderId="4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left" vertical="top" wrapText="1"/>
    </xf>
    <xf numFmtId="3" fontId="10" fillId="0" borderId="2" xfId="3" applyNumberFormat="1" applyFont="1" applyFill="1" applyBorder="1" applyAlignment="1">
      <alignment horizontal="right" vertical="center" wrapText="1"/>
    </xf>
    <xf numFmtId="41" fontId="4" fillId="0" borderId="1" xfId="0" applyNumberFormat="1" applyFont="1" applyFill="1" applyBorder="1" applyAlignment="1">
      <alignment vertical="center"/>
    </xf>
    <xf numFmtId="3" fontId="4" fillId="0" borderId="1" xfId="0" applyNumberFormat="1" applyFont="1" applyBorder="1" applyAlignment="1">
      <alignment horizontal="right"/>
    </xf>
    <xf numFmtId="0" fontId="0" fillId="0" borderId="0" xfId="0" applyFont="1" applyBorder="1"/>
    <xf numFmtId="0" fontId="12" fillId="0" borderId="0" xfId="5" applyFont="1" applyBorder="1" applyAlignment="1">
      <alignment horizontal="center"/>
    </xf>
    <xf numFmtId="0" fontId="20" fillId="0" borderId="0" xfId="0" applyFont="1" applyBorder="1" applyAlignment="1">
      <alignment wrapText="1"/>
    </xf>
    <xf numFmtId="3" fontId="9" fillId="0" borderId="0" xfId="3" applyNumberFormat="1" applyFont="1" applyFill="1" applyBorder="1" applyAlignment="1">
      <alignment vertical="top"/>
    </xf>
    <xf numFmtId="3" fontId="0" fillId="0" borderId="0" xfId="0" applyNumberFormat="1" applyFont="1" applyBorder="1"/>
    <xf numFmtId="0" fontId="8" fillId="0" borderId="0" xfId="0" applyFont="1" applyAlignment="1">
      <alignment horizontal="left" vertical="center" wrapText="1"/>
    </xf>
    <xf numFmtId="41" fontId="8" fillId="0" borderId="0" xfId="0" applyNumberFormat="1" applyFont="1" applyAlignment="1">
      <alignment horizontal="left" vertical="center" wrapText="1"/>
    </xf>
    <xf numFmtId="0" fontId="21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21" fillId="0" borderId="0" xfId="0" applyFont="1" applyAlignment="1">
      <alignment horizontal="center"/>
    </xf>
    <xf numFmtId="49" fontId="17" fillId="4" borderId="4" xfId="8" quotePrefix="1" applyNumberFormat="1" applyFont="1" applyFill="1" applyBorder="1" applyAlignment="1">
      <alignment horizontal="center" vertical="center" wrapText="1"/>
    </xf>
    <xf numFmtId="49" fontId="10" fillId="4" borderId="3" xfId="8" applyNumberFormat="1" applyFont="1" applyFill="1" applyBorder="1" applyAlignment="1">
      <alignment horizontal="center" vertical="center" wrapText="1"/>
    </xf>
    <xf numFmtId="49" fontId="10" fillId="4" borderId="4" xfId="8" applyNumberFormat="1" applyFont="1" applyFill="1" applyBorder="1" applyAlignment="1">
      <alignment horizontal="center" vertical="center" wrapText="1"/>
    </xf>
    <xf numFmtId="49" fontId="10" fillId="4" borderId="1" xfId="8" applyNumberFormat="1" applyFont="1" applyFill="1" applyBorder="1" applyAlignment="1">
      <alignment vertical="top" wrapText="1"/>
    </xf>
    <xf numFmtId="49" fontId="11" fillId="4" borderId="3" xfId="8" applyNumberFormat="1" applyFont="1" applyFill="1" applyBorder="1" applyAlignment="1">
      <alignment horizontal="center" vertical="center" wrapText="1"/>
    </xf>
    <xf numFmtId="49" fontId="11" fillId="4" borderId="4" xfId="8" applyNumberFormat="1" applyFont="1" applyFill="1" applyBorder="1" applyAlignment="1">
      <alignment horizontal="center" vertical="center" wrapText="1"/>
    </xf>
    <xf numFmtId="0" fontId="10" fillId="4" borderId="3" xfId="8" quotePrefix="1" applyFont="1" applyFill="1" applyBorder="1" applyAlignment="1">
      <alignment horizontal="center" vertical="center"/>
    </xf>
    <xf numFmtId="49" fontId="11" fillId="4" borderId="4" xfId="8" quotePrefix="1" applyNumberFormat="1" applyFont="1" applyFill="1" applyBorder="1" applyAlignment="1">
      <alignment horizontal="center" vertical="center" wrapText="1"/>
    </xf>
    <xf numFmtId="0" fontId="11" fillId="4" borderId="3" xfId="8" quotePrefix="1" applyFont="1" applyFill="1" applyBorder="1" applyAlignment="1">
      <alignment horizontal="center" vertical="center"/>
    </xf>
    <xf numFmtId="41" fontId="25" fillId="4" borderId="1" xfId="2" applyFont="1" applyFill="1" applyBorder="1" applyAlignment="1">
      <alignment horizontal="center" vertical="center" wrapText="1"/>
    </xf>
    <xf numFmtId="41" fontId="25" fillId="4" borderId="1" xfId="2" applyFont="1" applyFill="1" applyBorder="1" applyAlignment="1">
      <alignment horizontal="center" vertical="center"/>
    </xf>
    <xf numFmtId="41" fontId="25" fillId="4" borderId="1" xfId="2" applyFont="1" applyFill="1" applyBorder="1" applyAlignment="1">
      <alignment vertical="center" wrapText="1"/>
    </xf>
    <xf numFmtId="41" fontId="25" fillId="4" borderId="10" xfId="2" applyFont="1" applyFill="1" applyBorder="1" applyAlignment="1">
      <alignment vertical="center"/>
    </xf>
    <xf numFmtId="41" fontId="0" fillId="0" borderId="1" xfId="0" applyNumberFormat="1" applyFont="1" applyFill="1" applyBorder="1" applyAlignment="1">
      <alignment vertical="center"/>
    </xf>
    <xf numFmtId="41" fontId="0" fillId="4" borderId="1" xfId="0" applyNumberFormat="1" applyFill="1" applyBorder="1"/>
    <xf numFmtId="41" fontId="4" fillId="4" borderId="1" xfId="0" applyNumberFormat="1" applyFont="1" applyFill="1" applyBorder="1"/>
    <xf numFmtId="41" fontId="11" fillId="3" borderId="2" xfId="4" applyNumberFormat="1" applyFont="1" applyFill="1" applyBorder="1" applyAlignment="1">
      <alignment horizontal="right" vertical="center"/>
    </xf>
    <xf numFmtId="41" fontId="4" fillId="3" borderId="1" xfId="0" applyNumberFormat="1" applyFont="1" applyFill="1" applyBorder="1"/>
    <xf numFmtId="3" fontId="5" fillId="3" borderId="1" xfId="0" applyNumberFormat="1" applyFont="1" applyFill="1" applyBorder="1" applyAlignment="1">
      <alignment horizontal="right"/>
    </xf>
    <xf numFmtId="41" fontId="11" fillId="3" borderId="2" xfId="4" applyNumberFormat="1" applyFont="1" applyFill="1" applyBorder="1" applyAlignment="1">
      <alignment horizontal="right" vertical="top"/>
    </xf>
    <xf numFmtId="41" fontId="25" fillId="3" borderId="1" xfId="2" applyFont="1" applyFill="1" applyBorder="1" applyAlignment="1">
      <alignment horizontal="center" vertical="center" wrapText="1"/>
    </xf>
    <xf numFmtId="41" fontId="10" fillId="3" borderId="2" xfId="4" applyNumberFormat="1" applyFont="1" applyFill="1" applyBorder="1" applyAlignment="1">
      <alignment horizontal="right" vertical="center"/>
    </xf>
    <xf numFmtId="41" fontId="10" fillId="3" borderId="1" xfId="6" applyNumberFormat="1" applyFont="1" applyFill="1" applyBorder="1" applyAlignment="1">
      <alignment horizontal="center" vertical="center"/>
    </xf>
    <xf numFmtId="41" fontId="4" fillId="5" borderId="1" xfId="0" applyNumberFormat="1" applyFont="1" applyFill="1" applyBorder="1"/>
    <xf numFmtId="41" fontId="10" fillId="4" borderId="1" xfId="2" applyFont="1" applyFill="1" applyBorder="1" applyAlignment="1">
      <alignment horizontal="right" vertical="top" wrapText="1"/>
    </xf>
    <xf numFmtId="41" fontId="11" fillId="4" borderId="1" xfId="2" applyFont="1" applyFill="1" applyBorder="1" applyAlignment="1">
      <alignment horizontal="right" vertical="top" wrapText="1"/>
    </xf>
    <xf numFmtId="41" fontId="10" fillId="5" borderId="1" xfId="2" applyFont="1" applyFill="1" applyBorder="1" applyAlignment="1">
      <alignment horizontal="right" vertical="top"/>
    </xf>
    <xf numFmtId="41" fontId="10" fillId="4" borderId="1" xfId="2" applyFont="1" applyFill="1" applyBorder="1" applyAlignment="1">
      <alignment horizontal="right" vertical="top"/>
    </xf>
    <xf numFmtId="41" fontId="11" fillId="4" borderId="1" xfId="2" applyFont="1" applyFill="1" applyBorder="1" applyAlignment="1">
      <alignment vertical="center" wrapText="1"/>
    </xf>
    <xf numFmtId="41" fontId="11" fillId="4" borderId="1" xfId="2" applyFont="1" applyFill="1" applyBorder="1" applyAlignment="1">
      <alignment horizontal="center" vertical="center" wrapText="1"/>
    </xf>
    <xf numFmtId="41" fontId="10" fillId="5" borderId="1" xfId="2" applyFont="1" applyFill="1" applyBorder="1" applyAlignment="1">
      <alignment horizontal="center" vertical="center" wrapText="1"/>
    </xf>
    <xf numFmtId="41" fontId="10" fillId="4" borderId="1" xfId="2" applyFont="1" applyFill="1" applyBorder="1" applyAlignment="1">
      <alignment horizontal="center" vertical="center" wrapText="1"/>
    </xf>
    <xf numFmtId="41" fontId="11" fillId="4" borderId="1" xfId="2" applyFont="1" applyFill="1" applyBorder="1" applyAlignment="1">
      <alignment horizontal="center" vertical="center"/>
    </xf>
    <xf numFmtId="41" fontId="10" fillId="4" borderId="1" xfId="2" applyFont="1" applyFill="1" applyBorder="1" applyAlignment="1">
      <alignment horizontal="center" vertical="center"/>
    </xf>
    <xf numFmtId="41" fontId="10" fillId="4" borderId="1" xfId="2" applyFont="1" applyFill="1" applyBorder="1" applyAlignment="1">
      <alignment vertical="center" wrapText="1"/>
    </xf>
    <xf numFmtId="41" fontId="11" fillId="4" borderId="1" xfId="2" applyFont="1" applyFill="1" applyBorder="1" applyAlignment="1">
      <alignment vertical="center"/>
    </xf>
    <xf numFmtId="41" fontId="10" fillId="4" borderId="1" xfId="2" applyFont="1" applyFill="1" applyBorder="1" applyAlignment="1">
      <alignment vertical="center"/>
    </xf>
    <xf numFmtId="41" fontId="10" fillId="4" borderId="10" xfId="2" applyFont="1" applyFill="1" applyBorder="1" applyAlignment="1">
      <alignment vertical="center"/>
    </xf>
    <xf numFmtId="41" fontId="1" fillId="4" borderId="1" xfId="0" applyNumberFormat="1" applyFont="1" applyFill="1" applyBorder="1"/>
    <xf numFmtId="41" fontId="11" fillId="4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21" fillId="0" borderId="0" xfId="0" applyFont="1" applyAlignment="1">
      <alignment horizontal="center"/>
    </xf>
    <xf numFmtId="43" fontId="0" fillId="0" borderId="0" xfId="0" applyNumberFormat="1"/>
    <xf numFmtId="0" fontId="8" fillId="0" borderId="0" xfId="0" applyFont="1" applyAlignment="1">
      <alignment horizontal="left" vertical="center" wrapText="1"/>
    </xf>
    <xf numFmtId="0" fontId="21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21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21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21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21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21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left" vertical="center"/>
    </xf>
    <xf numFmtId="49" fontId="9" fillId="2" borderId="2" xfId="3" applyNumberFormat="1" applyFont="1" applyFill="1" applyBorder="1" applyAlignment="1">
      <alignment horizontal="center" vertical="center" wrapText="1"/>
    </xf>
    <xf numFmtId="49" fontId="9" fillId="2" borderId="3" xfId="3" applyNumberFormat="1" applyFont="1" applyFill="1" applyBorder="1" applyAlignment="1">
      <alignment horizontal="center" vertical="center" wrapText="1"/>
    </xf>
    <xf numFmtId="49" fontId="9" fillId="2" borderId="4" xfId="3" applyNumberFormat="1" applyFont="1" applyFill="1" applyBorder="1" applyAlignment="1">
      <alignment horizontal="center" vertical="center" wrapText="1"/>
    </xf>
    <xf numFmtId="49" fontId="19" fillId="2" borderId="6" xfId="3" applyNumberFormat="1" applyFont="1" applyFill="1" applyBorder="1" applyAlignment="1">
      <alignment horizontal="center" vertical="center" wrapText="1"/>
    </xf>
    <xf numFmtId="49" fontId="19" fillId="2" borderId="7" xfId="3" applyNumberFormat="1" applyFont="1" applyFill="1" applyBorder="1" applyAlignment="1">
      <alignment horizontal="center" vertical="center" wrapText="1"/>
    </xf>
    <xf numFmtId="49" fontId="19" fillId="2" borderId="4" xfId="3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41" fontId="0" fillId="0" borderId="0" xfId="0" applyNumberFormat="1" applyBorder="1"/>
  </cellXfs>
  <cellStyles count="9">
    <cellStyle name="Comma" xfId="1" builtinId="3"/>
    <cellStyle name="Comma [0]" xfId="2" builtinId="6"/>
    <cellStyle name="Comma [0] 3 2" xfId="4"/>
    <cellStyle name="Comma 2" xfId="6"/>
    <cellStyle name="Normal" xfId="0" builtinId="0"/>
    <cellStyle name="Normal 2" xfId="3"/>
    <cellStyle name="Normal 2 3" xfId="8"/>
    <cellStyle name="Normal 3 2" xfId="7"/>
    <cellStyle name="Normal 5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KU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jan"/>
      <sheetName val="feb"/>
      <sheetName val="mar"/>
      <sheetName val="april"/>
      <sheetName val="mei"/>
      <sheetName val="juni"/>
      <sheetName val="juli"/>
      <sheetName val="agustus"/>
      <sheetName val="sept"/>
    </sheetNames>
    <sheetDataSet>
      <sheetData sheetId="0"/>
      <sheetData sheetId="1">
        <row r="8">
          <cell r="E8">
            <v>48939300</v>
          </cell>
        </row>
        <row r="13">
          <cell r="F13">
            <v>401000</v>
          </cell>
        </row>
        <row r="14">
          <cell r="F14">
            <v>197000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93"/>
  <sheetViews>
    <sheetView tabSelected="1" topLeftCell="A76" workbookViewId="0">
      <selection activeCell="R95" sqref="R95"/>
    </sheetView>
  </sheetViews>
  <sheetFormatPr defaultRowHeight="15"/>
  <cols>
    <col min="2" max="11" width="4" customWidth="1"/>
    <col min="12" max="12" width="41.42578125" customWidth="1"/>
    <col min="13" max="13" width="17" customWidth="1"/>
    <col min="14" max="14" width="14.5703125" customWidth="1"/>
    <col min="15" max="15" width="19.5703125" customWidth="1"/>
    <col min="17" max="17" width="12.5703125" bestFit="1" customWidth="1"/>
    <col min="258" max="267" width="4" customWidth="1"/>
    <col min="268" max="268" width="41.42578125" customWidth="1"/>
    <col min="269" max="269" width="17" customWidth="1"/>
    <col min="270" max="270" width="14.5703125" customWidth="1"/>
    <col min="271" max="271" width="19.5703125" customWidth="1"/>
    <col min="273" max="273" width="12.5703125" bestFit="1" customWidth="1"/>
    <col min="514" max="523" width="4" customWidth="1"/>
    <col min="524" max="524" width="41.42578125" customWidth="1"/>
    <col min="525" max="525" width="17" customWidth="1"/>
    <col min="526" max="526" width="14.5703125" customWidth="1"/>
    <col min="527" max="527" width="19.5703125" customWidth="1"/>
    <col min="529" max="529" width="12.5703125" bestFit="1" customWidth="1"/>
    <col min="770" max="779" width="4" customWidth="1"/>
    <col min="780" max="780" width="41.42578125" customWidth="1"/>
    <col min="781" max="781" width="17" customWidth="1"/>
    <col min="782" max="782" width="14.5703125" customWidth="1"/>
    <col min="783" max="783" width="19.5703125" customWidth="1"/>
    <col min="785" max="785" width="12.5703125" bestFit="1" customWidth="1"/>
    <col min="1026" max="1035" width="4" customWidth="1"/>
    <col min="1036" max="1036" width="41.42578125" customWidth="1"/>
    <col min="1037" max="1037" width="17" customWidth="1"/>
    <col min="1038" max="1038" width="14.5703125" customWidth="1"/>
    <col min="1039" max="1039" width="19.5703125" customWidth="1"/>
    <col min="1041" max="1041" width="12.5703125" bestFit="1" customWidth="1"/>
    <col min="1282" max="1291" width="4" customWidth="1"/>
    <col min="1292" max="1292" width="41.42578125" customWidth="1"/>
    <col min="1293" max="1293" width="17" customWidth="1"/>
    <col min="1294" max="1294" width="14.5703125" customWidth="1"/>
    <col min="1295" max="1295" width="19.5703125" customWidth="1"/>
    <col min="1297" max="1297" width="12.5703125" bestFit="1" customWidth="1"/>
    <col min="1538" max="1547" width="4" customWidth="1"/>
    <col min="1548" max="1548" width="41.42578125" customWidth="1"/>
    <col min="1549" max="1549" width="17" customWidth="1"/>
    <col min="1550" max="1550" width="14.5703125" customWidth="1"/>
    <col min="1551" max="1551" width="19.5703125" customWidth="1"/>
    <col min="1553" max="1553" width="12.5703125" bestFit="1" customWidth="1"/>
    <col min="1794" max="1803" width="4" customWidth="1"/>
    <col min="1804" max="1804" width="41.42578125" customWidth="1"/>
    <col min="1805" max="1805" width="17" customWidth="1"/>
    <col min="1806" max="1806" width="14.5703125" customWidth="1"/>
    <col min="1807" max="1807" width="19.5703125" customWidth="1"/>
    <col min="1809" max="1809" width="12.5703125" bestFit="1" customWidth="1"/>
    <col min="2050" max="2059" width="4" customWidth="1"/>
    <col min="2060" max="2060" width="41.42578125" customWidth="1"/>
    <col min="2061" max="2061" width="17" customWidth="1"/>
    <col min="2062" max="2062" width="14.5703125" customWidth="1"/>
    <col min="2063" max="2063" width="19.5703125" customWidth="1"/>
    <col min="2065" max="2065" width="12.5703125" bestFit="1" customWidth="1"/>
    <col min="2306" max="2315" width="4" customWidth="1"/>
    <col min="2316" max="2316" width="41.42578125" customWidth="1"/>
    <col min="2317" max="2317" width="17" customWidth="1"/>
    <col min="2318" max="2318" width="14.5703125" customWidth="1"/>
    <col min="2319" max="2319" width="19.5703125" customWidth="1"/>
    <col min="2321" max="2321" width="12.5703125" bestFit="1" customWidth="1"/>
    <col min="2562" max="2571" width="4" customWidth="1"/>
    <col min="2572" max="2572" width="41.42578125" customWidth="1"/>
    <col min="2573" max="2573" width="17" customWidth="1"/>
    <col min="2574" max="2574" width="14.5703125" customWidth="1"/>
    <col min="2575" max="2575" width="19.5703125" customWidth="1"/>
    <col min="2577" max="2577" width="12.5703125" bestFit="1" customWidth="1"/>
    <col min="2818" max="2827" width="4" customWidth="1"/>
    <col min="2828" max="2828" width="41.42578125" customWidth="1"/>
    <col min="2829" max="2829" width="17" customWidth="1"/>
    <col min="2830" max="2830" width="14.5703125" customWidth="1"/>
    <col min="2831" max="2831" width="19.5703125" customWidth="1"/>
    <col min="2833" max="2833" width="12.5703125" bestFit="1" customWidth="1"/>
    <col min="3074" max="3083" width="4" customWidth="1"/>
    <col min="3084" max="3084" width="41.42578125" customWidth="1"/>
    <col min="3085" max="3085" width="17" customWidth="1"/>
    <col min="3086" max="3086" width="14.5703125" customWidth="1"/>
    <col min="3087" max="3087" width="19.5703125" customWidth="1"/>
    <col min="3089" max="3089" width="12.5703125" bestFit="1" customWidth="1"/>
    <col min="3330" max="3339" width="4" customWidth="1"/>
    <col min="3340" max="3340" width="41.42578125" customWidth="1"/>
    <col min="3341" max="3341" width="17" customWidth="1"/>
    <col min="3342" max="3342" width="14.5703125" customWidth="1"/>
    <col min="3343" max="3343" width="19.5703125" customWidth="1"/>
    <col min="3345" max="3345" width="12.5703125" bestFit="1" customWidth="1"/>
    <col min="3586" max="3595" width="4" customWidth="1"/>
    <col min="3596" max="3596" width="41.42578125" customWidth="1"/>
    <col min="3597" max="3597" width="17" customWidth="1"/>
    <col min="3598" max="3598" width="14.5703125" customWidth="1"/>
    <col min="3599" max="3599" width="19.5703125" customWidth="1"/>
    <col min="3601" max="3601" width="12.5703125" bestFit="1" customWidth="1"/>
    <col min="3842" max="3851" width="4" customWidth="1"/>
    <col min="3852" max="3852" width="41.42578125" customWidth="1"/>
    <col min="3853" max="3853" width="17" customWidth="1"/>
    <col min="3854" max="3854" width="14.5703125" customWidth="1"/>
    <col min="3855" max="3855" width="19.5703125" customWidth="1"/>
    <col min="3857" max="3857" width="12.5703125" bestFit="1" customWidth="1"/>
    <col min="4098" max="4107" width="4" customWidth="1"/>
    <col min="4108" max="4108" width="41.42578125" customWidth="1"/>
    <col min="4109" max="4109" width="17" customWidth="1"/>
    <col min="4110" max="4110" width="14.5703125" customWidth="1"/>
    <col min="4111" max="4111" width="19.5703125" customWidth="1"/>
    <col min="4113" max="4113" width="12.5703125" bestFit="1" customWidth="1"/>
    <col min="4354" max="4363" width="4" customWidth="1"/>
    <col min="4364" max="4364" width="41.42578125" customWidth="1"/>
    <col min="4365" max="4365" width="17" customWidth="1"/>
    <col min="4366" max="4366" width="14.5703125" customWidth="1"/>
    <col min="4367" max="4367" width="19.5703125" customWidth="1"/>
    <col min="4369" max="4369" width="12.5703125" bestFit="1" customWidth="1"/>
    <col min="4610" max="4619" width="4" customWidth="1"/>
    <col min="4620" max="4620" width="41.42578125" customWidth="1"/>
    <col min="4621" max="4621" width="17" customWidth="1"/>
    <col min="4622" max="4622" width="14.5703125" customWidth="1"/>
    <col min="4623" max="4623" width="19.5703125" customWidth="1"/>
    <col min="4625" max="4625" width="12.5703125" bestFit="1" customWidth="1"/>
    <col min="4866" max="4875" width="4" customWidth="1"/>
    <col min="4876" max="4876" width="41.42578125" customWidth="1"/>
    <col min="4877" max="4877" width="17" customWidth="1"/>
    <col min="4878" max="4878" width="14.5703125" customWidth="1"/>
    <col min="4879" max="4879" width="19.5703125" customWidth="1"/>
    <col min="4881" max="4881" width="12.5703125" bestFit="1" customWidth="1"/>
    <col min="5122" max="5131" width="4" customWidth="1"/>
    <col min="5132" max="5132" width="41.42578125" customWidth="1"/>
    <col min="5133" max="5133" width="17" customWidth="1"/>
    <col min="5134" max="5134" width="14.5703125" customWidth="1"/>
    <col min="5135" max="5135" width="19.5703125" customWidth="1"/>
    <col min="5137" max="5137" width="12.5703125" bestFit="1" customWidth="1"/>
    <col min="5378" max="5387" width="4" customWidth="1"/>
    <col min="5388" max="5388" width="41.42578125" customWidth="1"/>
    <col min="5389" max="5389" width="17" customWidth="1"/>
    <col min="5390" max="5390" width="14.5703125" customWidth="1"/>
    <col min="5391" max="5391" width="19.5703125" customWidth="1"/>
    <col min="5393" max="5393" width="12.5703125" bestFit="1" customWidth="1"/>
    <col min="5634" max="5643" width="4" customWidth="1"/>
    <col min="5644" max="5644" width="41.42578125" customWidth="1"/>
    <col min="5645" max="5645" width="17" customWidth="1"/>
    <col min="5646" max="5646" width="14.5703125" customWidth="1"/>
    <col min="5647" max="5647" width="19.5703125" customWidth="1"/>
    <col min="5649" max="5649" width="12.5703125" bestFit="1" customWidth="1"/>
    <col min="5890" max="5899" width="4" customWidth="1"/>
    <col min="5900" max="5900" width="41.42578125" customWidth="1"/>
    <col min="5901" max="5901" width="17" customWidth="1"/>
    <col min="5902" max="5902" width="14.5703125" customWidth="1"/>
    <col min="5903" max="5903" width="19.5703125" customWidth="1"/>
    <col min="5905" max="5905" width="12.5703125" bestFit="1" customWidth="1"/>
    <col min="6146" max="6155" width="4" customWidth="1"/>
    <col min="6156" max="6156" width="41.42578125" customWidth="1"/>
    <col min="6157" max="6157" width="17" customWidth="1"/>
    <col min="6158" max="6158" width="14.5703125" customWidth="1"/>
    <col min="6159" max="6159" width="19.5703125" customWidth="1"/>
    <col min="6161" max="6161" width="12.5703125" bestFit="1" customWidth="1"/>
    <col min="6402" max="6411" width="4" customWidth="1"/>
    <col min="6412" max="6412" width="41.42578125" customWidth="1"/>
    <col min="6413" max="6413" width="17" customWidth="1"/>
    <col min="6414" max="6414" width="14.5703125" customWidth="1"/>
    <col min="6415" max="6415" width="19.5703125" customWidth="1"/>
    <col min="6417" max="6417" width="12.5703125" bestFit="1" customWidth="1"/>
    <col min="6658" max="6667" width="4" customWidth="1"/>
    <col min="6668" max="6668" width="41.42578125" customWidth="1"/>
    <col min="6669" max="6669" width="17" customWidth="1"/>
    <col min="6670" max="6670" width="14.5703125" customWidth="1"/>
    <col min="6671" max="6671" width="19.5703125" customWidth="1"/>
    <col min="6673" max="6673" width="12.5703125" bestFit="1" customWidth="1"/>
    <col min="6914" max="6923" width="4" customWidth="1"/>
    <col min="6924" max="6924" width="41.42578125" customWidth="1"/>
    <col min="6925" max="6925" width="17" customWidth="1"/>
    <col min="6926" max="6926" width="14.5703125" customWidth="1"/>
    <col min="6927" max="6927" width="19.5703125" customWidth="1"/>
    <col min="6929" max="6929" width="12.5703125" bestFit="1" customWidth="1"/>
    <col min="7170" max="7179" width="4" customWidth="1"/>
    <col min="7180" max="7180" width="41.42578125" customWidth="1"/>
    <col min="7181" max="7181" width="17" customWidth="1"/>
    <col min="7182" max="7182" width="14.5703125" customWidth="1"/>
    <col min="7183" max="7183" width="19.5703125" customWidth="1"/>
    <col min="7185" max="7185" width="12.5703125" bestFit="1" customWidth="1"/>
    <col min="7426" max="7435" width="4" customWidth="1"/>
    <col min="7436" max="7436" width="41.42578125" customWidth="1"/>
    <col min="7437" max="7437" width="17" customWidth="1"/>
    <col min="7438" max="7438" width="14.5703125" customWidth="1"/>
    <col min="7439" max="7439" width="19.5703125" customWidth="1"/>
    <col min="7441" max="7441" width="12.5703125" bestFit="1" customWidth="1"/>
    <col min="7682" max="7691" width="4" customWidth="1"/>
    <col min="7692" max="7692" width="41.42578125" customWidth="1"/>
    <col min="7693" max="7693" width="17" customWidth="1"/>
    <col min="7694" max="7694" width="14.5703125" customWidth="1"/>
    <col min="7695" max="7695" width="19.5703125" customWidth="1"/>
    <col min="7697" max="7697" width="12.5703125" bestFit="1" customWidth="1"/>
    <col min="7938" max="7947" width="4" customWidth="1"/>
    <col min="7948" max="7948" width="41.42578125" customWidth="1"/>
    <col min="7949" max="7949" width="17" customWidth="1"/>
    <col min="7950" max="7950" width="14.5703125" customWidth="1"/>
    <col min="7951" max="7951" width="19.5703125" customWidth="1"/>
    <col min="7953" max="7953" width="12.5703125" bestFit="1" customWidth="1"/>
    <col min="8194" max="8203" width="4" customWidth="1"/>
    <col min="8204" max="8204" width="41.42578125" customWidth="1"/>
    <col min="8205" max="8205" width="17" customWidth="1"/>
    <col min="8206" max="8206" width="14.5703125" customWidth="1"/>
    <col min="8207" max="8207" width="19.5703125" customWidth="1"/>
    <col min="8209" max="8209" width="12.5703125" bestFit="1" customWidth="1"/>
    <col min="8450" max="8459" width="4" customWidth="1"/>
    <col min="8460" max="8460" width="41.42578125" customWidth="1"/>
    <col min="8461" max="8461" width="17" customWidth="1"/>
    <col min="8462" max="8462" width="14.5703125" customWidth="1"/>
    <col min="8463" max="8463" width="19.5703125" customWidth="1"/>
    <col min="8465" max="8465" width="12.5703125" bestFit="1" customWidth="1"/>
    <col min="8706" max="8715" width="4" customWidth="1"/>
    <col min="8716" max="8716" width="41.42578125" customWidth="1"/>
    <col min="8717" max="8717" width="17" customWidth="1"/>
    <col min="8718" max="8718" width="14.5703125" customWidth="1"/>
    <col min="8719" max="8719" width="19.5703125" customWidth="1"/>
    <col min="8721" max="8721" width="12.5703125" bestFit="1" customWidth="1"/>
    <col min="8962" max="8971" width="4" customWidth="1"/>
    <col min="8972" max="8972" width="41.42578125" customWidth="1"/>
    <col min="8973" max="8973" width="17" customWidth="1"/>
    <col min="8974" max="8974" width="14.5703125" customWidth="1"/>
    <col min="8975" max="8975" width="19.5703125" customWidth="1"/>
    <col min="8977" max="8977" width="12.5703125" bestFit="1" customWidth="1"/>
    <col min="9218" max="9227" width="4" customWidth="1"/>
    <col min="9228" max="9228" width="41.42578125" customWidth="1"/>
    <col min="9229" max="9229" width="17" customWidth="1"/>
    <col min="9230" max="9230" width="14.5703125" customWidth="1"/>
    <col min="9231" max="9231" width="19.5703125" customWidth="1"/>
    <col min="9233" max="9233" width="12.5703125" bestFit="1" customWidth="1"/>
    <col min="9474" max="9483" width="4" customWidth="1"/>
    <col min="9484" max="9484" width="41.42578125" customWidth="1"/>
    <col min="9485" max="9485" width="17" customWidth="1"/>
    <col min="9486" max="9486" width="14.5703125" customWidth="1"/>
    <col min="9487" max="9487" width="19.5703125" customWidth="1"/>
    <col min="9489" max="9489" width="12.5703125" bestFit="1" customWidth="1"/>
    <col min="9730" max="9739" width="4" customWidth="1"/>
    <col min="9740" max="9740" width="41.42578125" customWidth="1"/>
    <col min="9741" max="9741" width="17" customWidth="1"/>
    <col min="9742" max="9742" width="14.5703125" customWidth="1"/>
    <col min="9743" max="9743" width="19.5703125" customWidth="1"/>
    <col min="9745" max="9745" width="12.5703125" bestFit="1" customWidth="1"/>
    <col min="9986" max="9995" width="4" customWidth="1"/>
    <col min="9996" max="9996" width="41.42578125" customWidth="1"/>
    <col min="9997" max="9997" width="17" customWidth="1"/>
    <col min="9998" max="9998" width="14.5703125" customWidth="1"/>
    <col min="9999" max="9999" width="19.5703125" customWidth="1"/>
    <col min="10001" max="10001" width="12.5703125" bestFit="1" customWidth="1"/>
    <col min="10242" max="10251" width="4" customWidth="1"/>
    <col min="10252" max="10252" width="41.42578125" customWidth="1"/>
    <col min="10253" max="10253" width="17" customWidth="1"/>
    <col min="10254" max="10254" width="14.5703125" customWidth="1"/>
    <col min="10255" max="10255" width="19.5703125" customWidth="1"/>
    <col min="10257" max="10257" width="12.5703125" bestFit="1" customWidth="1"/>
    <col min="10498" max="10507" width="4" customWidth="1"/>
    <col min="10508" max="10508" width="41.42578125" customWidth="1"/>
    <col min="10509" max="10509" width="17" customWidth="1"/>
    <col min="10510" max="10510" width="14.5703125" customWidth="1"/>
    <col min="10511" max="10511" width="19.5703125" customWidth="1"/>
    <col min="10513" max="10513" width="12.5703125" bestFit="1" customWidth="1"/>
    <col min="10754" max="10763" width="4" customWidth="1"/>
    <col min="10764" max="10764" width="41.42578125" customWidth="1"/>
    <col min="10765" max="10765" width="17" customWidth="1"/>
    <col min="10766" max="10766" width="14.5703125" customWidth="1"/>
    <col min="10767" max="10767" width="19.5703125" customWidth="1"/>
    <col min="10769" max="10769" width="12.5703125" bestFit="1" customWidth="1"/>
    <col min="11010" max="11019" width="4" customWidth="1"/>
    <col min="11020" max="11020" width="41.42578125" customWidth="1"/>
    <col min="11021" max="11021" width="17" customWidth="1"/>
    <col min="11022" max="11022" width="14.5703125" customWidth="1"/>
    <col min="11023" max="11023" width="19.5703125" customWidth="1"/>
    <col min="11025" max="11025" width="12.5703125" bestFit="1" customWidth="1"/>
    <col min="11266" max="11275" width="4" customWidth="1"/>
    <col min="11276" max="11276" width="41.42578125" customWidth="1"/>
    <col min="11277" max="11277" width="17" customWidth="1"/>
    <col min="11278" max="11278" width="14.5703125" customWidth="1"/>
    <col min="11279" max="11279" width="19.5703125" customWidth="1"/>
    <col min="11281" max="11281" width="12.5703125" bestFit="1" customWidth="1"/>
    <col min="11522" max="11531" width="4" customWidth="1"/>
    <col min="11532" max="11532" width="41.42578125" customWidth="1"/>
    <col min="11533" max="11533" width="17" customWidth="1"/>
    <col min="11534" max="11534" width="14.5703125" customWidth="1"/>
    <col min="11535" max="11535" width="19.5703125" customWidth="1"/>
    <col min="11537" max="11537" width="12.5703125" bestFit="1" customWidth="1"/>
    <col min="11778" max="11787" width="4" customWidth="1"/>
    <col min="11788" max="11788" width="41.42578125" customWidth="1"/>
    <col min="11789" max="11789" width="17" customWidth="1"/>
    <col min="11790" max="11790" width="14.5703125" customWidth="1"/>
    <col min="11791" max="11791" width="19.5703125" customWidth="1"/>
    <col min="11793" max="11793" width="12.5703125" bestFit="1" customWidth="1"/>
    <col min="12034" max="12043" width="4" customWidth="1"/>
    <col min="12044" max="12044" width="41.42578125" customWidth="1"/>
    <col min="12045" max="12045" width="17" customWidth="1"/>
    <col min="12046" max="12046" width="14.5703125" customWidth="1"/>
    <col min="12047" max="12047" width="19.5703125" customWidth="1"/>
    <col min="12049" max="12049" width="12.5703125" bestFit="1" customWidth="1"/>
    <col min="12290" max="12299" width="4" customWidth="1"/>
    <col min="12300" max="12300" width="41.42578125" customWidth="1"/>
    <col min="12301" max="12301" width="17" customWidth="1"/>
    <col min="12302" max="12302" width="14.5703125" customWidth="1"/>
    <col min="12303" max="12303" width="19.5703125" customWidth="1"/>
    <col min="12305" max="12305" width="12.5703125" bestFit="1" customWidth="1"/>
    <col min="12546" max="12555" width="4" customWidth="1"/>
    <col min="12556" max="12556" width="41.42578125" customWidth="1"/>
    <col min="12557" max="12557" width="17" customWidth="1"/>
    <col min="12558" max="12558" width="14.5703125" customWidth="1"/>
    <col min="12559" max="12559" width="19.5703125" customWidth="1"/>
    <col min="12561" max="12561" width="12.5703125" bestFit="1" customWidth="1"/>
    <col min="12802" max="12811" width="4" customWidth="1"/>
    <col min="12812" max="12812" width="41.42578125" customWidth="1"/>
    <col min="12813" max="12813" width="17" customWidth="1"/>
    <col min="12814" max="12814" width="14.5703125" customWidth="1"/>
    <col min="12815" max="12815" width="19.5703125" customWidth="1"/>
    <col min="12817" max="12817" width="12.5703125" bestFit="1" customWidth="1"/>
    <col min="13058" max="13067" width="4" customWidth="1"/>
    <col min="13068" max="13068" width="41.42578125" customWidth="1"/>
    <col min="13069" max="13069" width="17" customWidth="1"/>
    <col min="13070" max="13070" width="14.5703125" customWidth="1"/>
    <col min="13071" max="13071" width="19.5703125" customWidth="1"/>
    <col min="13073" max="13073" width="12.5703125" bestFit="1" customWidth="1"/>
    <col min="13314" max="13323" width="4" customWidth="1"/>
    <col min="13324" max="13324" width="41.42578125" customWidth="1"/>
    <col min="13325" max="13325" width="17" customWidth="1"/>
    <col min="13326" max="13326" width="14.5703125" customWidth="1"/>
    <col min="13327" max="13327" width="19.5703125" customWidth="1"/>
    <col min="13329" max="13329" width="12.5703125" bestFit="1" customWidth="1"/>
    <col min="13570" max="13579" width="4" customWidth="1"/>
    <col min="13580" max="13580" width="41.42578125" customWidth="1"/>
    <col min="13581" max="13581" width="17" customWidth="1"/>
    <col min="13582" max="13582" width="14.5703125" customWidth="1"/>
    <col min="13583" max="13583" width="19.5703125" customWidth="1"/>
    <col min="13585" max="13585" width="12.5703125" bestFit="1" customWidth="1"/>
    <col min="13826" max="13835" width="4" customWidth="1"/>
    <col min="13836" max="13836" width="41.42578125" customWidth="1"/>
    <col min="13837" max="13837" width="17" customWidth="1"/>
    <col min="13838" max="13838" width="14.5703125" customWidth="1"/>
    <col min="13839" max="13839" width="19.5703125" customWidth="1"/>
    <col min="13841" max="13841" width="12.5703125" bestFit="1" customWidth="1"/>
    <col min="14082" max="14091" width="4" customWidth="1"/>
    <col min="14092" max="14092" width="41.42578125" customWidth="1"/>
    <col min="14093" max="14093" width="17" customWidth="1"/>
    <col min="14094" max="14094" width="14.5703125" customWidth="1"/>
    <col min="14095" max="14095" width="19.5703125" customWidth="1"/>
    <col min="14097" max="14097" width="12.5703125" bestFit="1" customWidth="1"/>
    <col min="14338" max="14347" width="4" customWidth="1"/>
    <col min="14348" max="14348" width="41.42578125" customWidth="1"/>
    <col min="14349" max="14349" width="17" customWidth="1"/>
    <col min="14350" max="14350" width="14.5703125" customWidth="1"/>
    <col min="14351" max="14351" width="19.5703125" customWidth="1"/>
    <col min="14353" max="14353" width="12.5703125" bestFit="1" customWidth="1"/>
    <col min="14594" max="14603" width="4" customWidth="1"/>
    <col min="14604" max="14604" width="41.42578125" customWidth="1"/>
    <col min="14605" max="14605" width="17" customWidth="1"/>
    <col min="14606" max="14606" width="14.5703125" customWidth="1"/>
    <col min="14607" max="14607" width="19.5703125" customWidth="1"/>
    <col min="14609" max="14609" width="12.5703125" bestFit="1" customWidth="1"/>
    <col min="14850" max="14859" width="4" customWidth="1"/>
    <col min="14860" max="14860" width="41.42578125" customWidth="1"/>
    <col min="14861" max="14861" width="17" customWidth="1"/>
    <col min="14862" max="14862" width="14.5703125" customWidth="1"/>
    <col min="14863" max="14863" width="19.5703125" customWidth="1"/>
    <col min="14865" max="14865" width="12.5703125" bestFit="1" customWidth="1"/>
    <col min="15106" max="15115" width="4" customWidth="1"/>
    <col min="15116" max="15116" width="41.42578125" customWidth="1"/>
    <col min="15117" max="15117" width="17" customWidth="1"/>
    <col min="15118" max="15118" width="14.5703125" customWidth="1"/>
    <col min="15119" max="15119" width="19.5703125" customWidth="1"/>
    <col min="15121" max="15121" width="12.5703125" bestFit="1" customWidth="1"/>
    <col min="15362" max="15371" width="4" customWidth="1"/>
    <col min="15372" max="15372" width="41.42578125" customWidth="1"/>
    <col min="15373" max="15373" width="17" customWidth="1"/>
    <col min="15374" max="15374" width="14.5703125" customWidth="1"/>
    <col min="15375" max="15375" width="19.5703125" customWidth="1"/>
    <col min="15377" max="15377" width="12.5703125" bestFit="1" customWidth="1"/>
    <col min="15618" max="15627" width="4" customWidth="1"/>
    <col min="15628" max="15628" width="41.42578125" customWidth="1"/>
    <col min="15629" max="15629" width="17" customWidth="1"/>
    <col min="15630" max="15630" width="14.5703125" customWidth="1"/>
    <col min="15631" max="15631" width="19.5703125" customWidth="1"/>
    <col min="15633" max="15633" width="12.5703125" bestFit="1" customWidth="1"/>
    <col min="15874" max="15883" width="4" customWidth="1"/>
    <col min="15884" max="15884" width="41.42578125" customWidth="1"/>
    <col min="15885" max="15885" width="17" customWidth="1"/>
    <col min="15886" max="15886" width="14.5703125" customWidth="1"/>
    <col min="15887" max="15887" width="19.5703125" customWidth="1"/>
    <col min="15889" max="15889" width="12.5703125" bestFit="1" customWidth="1"/>
    <col min="16130" max="16139" width="4" customWidth="1"/>
    <col min="16140" max="16140" width="41.42578125" customWidth="1"/>
    <col min="16141" max="16141" width="17" customWidth="1"/>
    <col min="16142" max="16142" width="14.5703125" customWidth="1"/>
    <col min="16143" max="16143" width="19.5703125" customWidth="1"/>
    <col min="16145" max="16145" width="12.5703125" bestFit="1" customWidth="1"/>
  </cols>
  <sheetData>
    <row r="1" spans="1:17" ht="15.75">
      <c r="A1" s="173" t="s">
        <v>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</row>
    <row r="2" spans="1:17" ht="15.75">
      <c r="A2" s="173" t="s">
        <v>1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</row>
    <row r="3" spans="1:17" ht="18.7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/>
      <c r="N3" s="4"/>
      <c r="O3" s="4"/>
    </row>
    <row r="4" spans="1:17" ht="18.75">
      <c r="A4" s="174" t="s">
        <v>78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</row>
    <row r="5" spans="1:17" ht="18.75">
      <c r="A5" s="5" t="s">
        <v>2</v>
      </c>
      <c r="B5" s="6"/>
      <c r="C5" s="6"/>
      <c r="D5" s="6"/>
      <c r="E5" s="6"/>
      <c r="F5" s="6"/>
      <c r="G5" s="1"/>
      <c r="H5" s="1"/>
      <c r="I5" s="1"/>
      <c r="J5" s="1"/>
      <c r="K5" s="1"/>
      <c r="L5" s="1"/>
      <c r="M5" s="7"/>
      <c r="N5" s="8"/>
      <c r="O5" s="8"/>
    </row>
    <row r="6" spans="1:17" ht="15.75" thickBot="1">
      <c r="A6" s="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10"/>
      <c r="N6" s="4"/>
      <c r="O6" s="4"/>
    </row>
    <row r="7" spans="1:17" ht="47.25">
      <c r="A7" s="11" t="s">
        <v>3</v>
      </c>
      <c r="B7" s="175" t="s">
        <v>4</v>
      </c>
      <c r="C7" s="176"/>
      <c r="D7" s="176"/>
      <c r="E7" s="176"/>
      <c r="F7" s="176"/>
      <c r="G7" s="176"/>
      <c r="H7" s="176"/>
      <c r="I7" s="176"/>
      <c r="J7" s="176"/>
      <c r="K7" s="177"/>
      <c r="L7" s="12" t="s">
        <v>5</v>
      </c>
      <c r="M7" s="13" t="s">
        <v>6</v>
      </c>
      <c r="N7" s="14" t="s">
        <v>7</v>
      </c>
      <c r="O7" s="14" t="s">
        <v>8</v>
      </c>
    </row>
    <row r="8" spans="1:17">
      <c r="A8" s="15"/>
      <c r="B8" s="16"/>
      <c r="C8" s="17"/>
      <c r="D8" s="17"/>
      <c r="E8" s="17"/>
      <c r="F8" s="17"/>
      <c r="G8" s="17"/>
      <c r="H8" s="17"/>
      <c r="I8" s="17"/>
      <c r="J8" s="17"/>
      <c r="K8" s="18"/>
      <c r="L8" s="19"/>
      <c r="M8" s="20"/>
      <c r="N8" s="21"/>
      <c r="O8" s="21"/>
    </row>
    <row r="9" spans="1:17">
      <c r="A9" s="15"/>
      <c r="B9" s="22"/>
      <c r="C9" s="23"/>
      <c r="D9" s="23"/>
      <c r="E9" s="23"/>
      <c r="F9" s="23"/>
      <c r="G9" s="23"/>
      <c r="H9" s="23"/>
      <c r="I9" s="23"/>
      <c r="J9" s="23"/>
      <c r="K9" s="24"/>
      <c r="L9" s="25" t="s">
        <v>9</v>
      </c>
      <c r="M9" s="26">
        <v>51952571</v>
      </c>
      <c r="N9" s="21"/>
      <c r="O9" s="21"/>
    </row>
    <row r="10" spans="1:17">
      <c r="A10" s="15"/>
      <c r="B10" s="27" t="s">
        <v>10</v>
      </c>
      <c r="C10" s="28" t="s">
        <v>11</v>
      </c>
      <c r="D10" s="28" t="s">
        <v>10</v>
      </c>
      <c r="E10" s="23"/>
      <c r="F10" s="23"/>
      <c r="G10" s="23"/>
      <c r="H10" s="23"/>
      <c r="I10" s="23"/>
      <c r="J10" s="23"/>
      <c r="K10" s="24"/>
      <c r="L10" s="25" t="s">
        <v>12</v>
      </c>
      <c r="M10" s="29">
        <f>+M11</f>
        <v>43798800</v>
      </c>
      <c r="N10" s="21"/>
      <c r="O10" s="21"/>
      <c r="Q10" s="30"/>
    </row>
    <row r="11" spans="1:17">
      <c r="A11" s="15"/>
      <c r="B11" s="27" t="s">
        <v>10</v>
      </c>
      <c r="C11" s="28" t="s">
        <v>11</v>
      </c>
      <c r="D11" s="28" t="s">
        <v>10</v>
      </c>
      <c r="E11" s="31" t="s">
        <v>13</v>
      </c>
      <c r="F11" s="23"/>
      <c r="G11" s="23"/>
      <c r="H11" s="23"/>
      <c r="I11" s="23"/>
      <c r="J11" s="23"/>
      <c r="K11" s="24"/>
      <c r="L11" s="25" t="s">
        <v>14</v>
      </c>
      <c r="M11" s="29">
        <f>+M12</f>
        <v>43798800</v>
      </c>
      <c r="N11" s="21"/>
      <c r="O11" s="21"/>
      <c r="Q11" s="30"/>
    </row>
    <row r="12" spans="1:17">
      <c r="A12" s="15"/>
      <c r="B12" s="27" t="s">
        <v>10</v>
      </c>
      <c r="C12" s="28" t="s">
        <v>11</v>
      </c>
      <c r="D12" s="28" t="s">
        <v>10</v>
      </c>
      <c r="E12" s="31" t="s">
        <v>13</v>
      </c>
      <c r="F12" s="28" t="s">
        <v>15</v>
      </c>
      <c r="G12" s="31"/>
      <c r="H12" s="31"/>
      <c r="I12" s="31"/>
      <c r="J12" s="31"/>
      <c r="K12" s="32"/>
      <c r="L12" s="25" t="s">
        <v>16</v>
      </c>
      <c r="M12" s="33">
        <v>43798800</v>
      </c>
      <c r="N12" s="21"/>
      <c r="O12" s="21"/>
    </row>
    <row r="13" spans="1:17">
      <c r="A13" s="15"/>
      <c r="B13" s="34"/>
      <c r="C13" s="31"/>
      <c r="D13" s="31"/>
      <c r="E13" s="31"/>
      <c r="F13" s="35"/>
      <c r="G13" s="31"/>
      <c r="H13" s="31"/>
      <c r="I13" s="31"/>
      <c r="J13" s="31"/>
      <c r="K13" s="32"/>
      <c r="L13" s="25" t="s">
        <v>17</v>
      </c>
      <c r="M13" s="36">
        <f>+M9+M12</f>
        <v>95751371</v>
      </c>
      <c r="N13" s="21"/>
      <c r="O13" s="37"/>
    </row>
    <row r="14" spans="1:17">
      <c r="A14" s="15"/>
      <c r="B14" s="34"/>
      <c r="C14" s="31"/>
      <c r="D14" s="31"/>
      <c r="E14" s="31"/>
      <c r="F14" s="35"/>
      <c r="G14" s="31"/>
      <c r="H14" s="31"/>
      <c r="I14" s="31"/>
      <c r="J14" s="31"/>
      <c r="K14" s="32"/>
      <c r="L14" s="25"/>
      <c r="M14" s="38"/>
      <c r="N14" s="21"/>
      <c r="O14" s="37"/>
    </row>
    <row r="15" spans="1:17">
      <c r="A15" s="15"/>
      <c r="B15" s="39">
        <v>1</v>
      </c>
      <c r="C15" s="40" t="s">
        <v>15</v>
      </c>
      <c r="D15" s="40" t="s">
        <v>18</v>
      </c>
      <c r="E15" s="41">
        <v>38</v>
      </c>
      <c r="F15" s="40" t="s">
        <v>19</v>
      </c>
      <c r="G15" s="41">
        <v>5</v>
      </c>
      <c r="H15" s="41">
        <v>2</v>
      </c>
      <c r="I15" s="41"/>
      <c r="J15" s="41"/>
      <c r="K15" s="42"/>
      <c r="L15" s="43" t="s">
        <v>20</v>
      </c>
      <c r="M15" s="44"/>
      <c r="N15" s="45">
        <f>N16+N17+N18</f>
        <v>41708480</v>
      </c>
      <c r="O15" s="46">
        <f>O16</f>
        <v>0</v>
      </c>
      <c r="Q15" s="30"/>
    </row>
    <row r="16" spans="1:17">
      <c r="A16" s="15"/>
      <c r="B16" s="39">
        <v>1</v>
      </c>
      <c r="C16" s="40" t="s">
        <v>15</v>
      </c>
      <c r="D16" s="40" t="s">
        <v>18</v>
      </c>
      <c r="E16" s="41">
        <v>38</v>
      </c>
      <c r="F16" s="40" t="s">
        <v>19</v>
      </c>
      <c r="G16" s="41">
        <v>5</v>
      </c>
      <c r="H16" s="41">
        <v>2</v>
      </c>
      <c r="I16" s="40">
        <v>1</v>
      </c>
      <c r="J16" s="41"/>
      <c r="K16" s="42"/>
      <c r="L16" s="43" t="s">
        <v>21</v>
      </c>
      <c r="M16" s="47"/>
      <c r="N16" s="45">
        <f>N20</f>
        <v>26279280</v>
      </c>
      <c r="O16" s="46">
        <f>O18</f>
        <v>0</v>
      </c>
    </row>
    <row r="17" spans="1:15">
      <c r="A17" s="15"/>
      <c r="B17" s="48" t="s">
        <v>11</v>
      </c>
      <c r="C17" s="49" t="s">
        <v>15</v>
      </c>
      <c r="D17" s="49" t="s">
        <v>18</v>
      </c>
      <c r="E17" s="41">
        <v>38</v>
      </c>
      <c r="F17" s="40" t="s">
        <v>19</v>
      </c>
      <c r="G17" s="50" t="s">
        <v>22</v>
      </c>
      <c r="H17" s="50" t="s">
        <v>23</v>
      </c>
      <c r="I17" s="50" t="s">
        <v>23</v>
      </c>
      <c r="J17" s="51"/>
      <c r="K17" s="52"/>
      <c r="L17" s="53" t="s">
        <v>24</v>
      </c>
      <c r="M17" s="47"/>
      <c r="N17" s="45">
        <f>N24</f>
        <v>15429200</v>
      </c>
      <c r="O17" s="46"/>
    </row>
    <row r="18" spans="1:15">
      <c r="A18" s="15"/>
      <c r="B18" s="48" t="s">
        <v>11</v>
      </c>
      <c r="C18" s="49" t="s">
        <v>15</v>
      </c>
      <c r="D18" s="49" t="s">
        <v>18</v>
      </c>
      <c r="E18" s="41">
        <v>38</v>
      </c>
      <c r="F18" s="40" t="s">
        <v>19</v>
      </c>
      <c r="G18" s="50" t="s">
        <v>22</v>
      </c>
      <c r="H18" s="50" t="s">
        <v>23</v>
      </c>
      <c r="I18" s="50" t="s">
        <v>25</v>
      </c>
      <c r="J18" s="51"/>
      <c r="K18" s="52"/>
      <c r="L18" s="53" t="s">
        <v>26</v>
      </c>
      <c r="M18" s="54"/>
      <c r="N18" s="45">
        <f>N72</f>
        <v>0</v>
      </c>
      <c r="O18" s="46">
        <f>O19</f>
        <v>0</v>
      </c>
    </row>
    <row r="19" spans="1:15">
      <c r="A19" s="15"/>
      <c r="B19" s="55"/>
      <c r="C19" s="56"/>
      <c r="D19" s="56"/>
      <c r="E19" s="56"/>
      <c r="F19" s="56"/>
      <c r="G19" s="56"/>
      <c r="H19" s="56"/>
      <c r="I19" s="56"/>
      <c r="J19" s="56"/>
      <c r="K19" s="57"/>
      <c r="L19" s="58"/>
      <c r="M19" s="59"/>
      <c r="N19" s="45"/>
      <c r="O19" s="60"/>
    </row>
    <row r="20" spans="1:15">
      <c r="A20" s="61"/>
      <c r="B20" s="48" t="s">
        <v>11</v>
      </c>
      <c r="C20" s="49" t="s">
        <v>15</v>
      </c>
      <c r="D20" s="49" t="s">
        <v>18</v>
      </c>
      <c r="E20" s="41">
        <v>38</v>
      </c>
      <c r="F20" s="40" t="s">
        <v>19</v>
      </c>
      <c r="G20" s="50" t="s">
        <v>22</v>
      </c>
      <c r="H20" s="50" t="s">
        <v>23</v>
      </c>
      <c r="I20" s="50" t="s">
        <v>11</v>
      </c>
      <c r="J20" s="50"/>
      <c r="K20" s="62"/>
      <c r="L20" s="63" t="s">
        <v>27</v>
      </c>
      <c r="M20" s="138"/>
      <c r="N20" s="139">
        <f>N21</f>
        <v>26279280</v>
      </c>
      <c r="O20" s="135"/>
    </row>
    <row r="21" spans="1:15">
      <c r="A21" s="15"/>
      <c r="B21" s="65">
        <v>1</v>
      </c>
      <c r="C21" s="66" t="s">
        <v>15</v>
      </c>
      <c r="D21" s="66" t="s">
        <v>18</v>
      </c>
      <c r="E21" s="41">
        <v>38</v>
      </c>
      <c r="F21" s="40" t="s">
        <v>19</v>
      </c>
      <c r="G21" s="67">
        <v>5</v>
      </c>
      <c r="H21" s="67">
        <v>2</v>
      </c>
      <c r="I21" s="67">
        <v>1</v>
      </c>
      <c r="J21" s="66" t="s">
        <v>28</v>
      </c>
      <c r="K21" s="68"/>
      <c r="L21" s="69" t="s">
        <v>29</v>
      </c>
      <c r="M21" s="54"/>
      <c r="N21" s="45">
        <f>N22</f>
        <v>26279280</v>
      </c>
      <c r="O21" s="60"/>
    </row>
    <row r="22" spans="1:15">
      <c r="A22" s="15"/>
      <c r="B22" s="70">
        <v>1</v>
      </c>
      <c r="C22" s="71" t="s">
        <v>15</v>
      </c>
      <c r="D22" s="71" t="s">
        <v>18</v>
      </c>
      <c r="E22" s="41">
        <v>38</v>
      </c>
      <c r="F22" s="40" t="s">
        <v>19</v>
      </c>
      <c r="G22" s="72">
        <v>5</v>
      </c>
      <c r="H22" s="72">
        <v>2</v>
      </c>
      <c r="I22" s="72">
        <v>1</v>
      </c>
      <c r="J22" s="71" t="s">
        <v>28</v>
      </c>
      <c r="K22" s="68" t="s">
        <v>18</v>
      </c>
      <c r="L22" s="73" t="s">
        <v>30</v>
      </c>
      <c r="M22" s="54"/>
      <c r="N22" s="74">
        <v>26279280</v>
      </c>
      <c r="O22" s="60"/>
    </row>
    <row r="23" spans="1:15">
      <c r="A23" s="15"/>
      <c r="B23" s="70"/>
      <c r="C23" s="71"/>
      <c r="D23" s="71"/>
      <c r="E23" s="72"/>
      <c r="F23" s="72"/>
      <c r="G23" s="72"/>
      <c r="H23" s="72"/>
      <c r="I23" s="72"/>
      <c r="J23" s="71"/>
      <c r="K23" s="68"/>
      <c r="L23" s="73"/>
      <c r="M23" s="75"/>
      <c r="N23" s="76"/>
      <c r="O23" s="60"/>
    </row>
    <row r="24" spans="1:15" ht="30">
      <c r="A24" s="15"/>
      <c r="B24" s="65">
        <v>1</v>
      </c>
      <c r="C24" s="66" t="s">
        <v>15</v>
      </c>
      <c r="D24" s="66" t="s">
        <v>18</v>
      </c>
      <c r="E24" s="41">
        <v>38</v>
      </c>
      <c r="F24" s="40" t="s">
        <v>19</v>
      </c>
      <c r="G24" s="67">
        <v>5</v>
      </c>
      <c r="H24" s="67">
        <v>2</v>
      </c>
      <c r="I24" s="67">
        <v>2</v>
      </c>
      <c r="J24" s="67"/>
      <c r="K24" s="77"/>
      <c r="L24" s="78" t="s">
        <v>31</v>
      </c>
      <c r="M24" s="136"/>
      <c r="N24" s="137">
        <f>N25+N34+N37+N42+N47+N51+N54+N57+N60+N65+N69</f>
        <v>15429200</v>
      </c>
      <c r="O24" s="135"/>
    </row>
    <row r="25" spans="1:15">
      <c r="A25" s="15"/>
      <c r="B25" s="65">
        <v>1</v>
      </c>
      <c r="C25" s="66" t="s">
        <v>15</v>
      </c>
      <c r="D25" s="66" t="s">
        <v>18</v>
      </c>
      <c r="E25" s="41">
        <v>38</v>
      </c>
      <c r="F25" s="40" t="s">
        <v>19</v>
      </c>
      <c r="G25" s="67">
        <v>5</v>
      </c>
      <c r="H25" s="67">
        <v>2</v>
      </c>
      <c r="I25" s="67">
        <v>2</v>
      </c>
      <c r="J25" s="66" t="s">
        <v>18</v>
      </c>
      <c r="K25" s="79"/>
      <c r="L25" s="69" t="s">
        <v>33</v>
      </c>
      <c r="M25" s="75"/>
      <c r="N25" s="126">
        <f>SUM(N26:N32)</f>
        <v>0</v>
      </c>
      <c r="O25" s="60"/>
    </row>
    <row r="26" spans="1:15">
      <c r="A26" s="80"/>
      <c r="B26" s="70">
        <v>1</v>
      </c>
      <c r="C26" s="71" t="s">
        <v>15</v>
      </c>
      <c r="D26" s="71" t="s">
        <v>18</v>
      </c>
      <c r="E26" s="41">
        <v>38</v>
      </c>
      <c r="F26" s="40" t="s">
        <v>19</v>
      </c>
      <c r="G26" s="72">
        <v>5</v>
      </c>
      <c r="H26" s="72">
        <v>2</v>
      </c>
      <c r="I26" s="72">
        <v>2</v>
      </c>
      <c r="J26" s="71" t="s">
        <v>18</v>
      </c>
      <c r="K26" s="68" t="s">
        <v>19</v>
      </c>
      <c r="L26" s="73" t="s">
        <v>80</v>
      </c>
      <c r="M26" s="75"/>
      <c r="N26" s="126"/>
      <c r="O26" s="81"/>
    </row>
    <row r="27" spans="1:15" ht="30">
      <c r="A27" s="80"/>
      <c r="B27" s="70">
        <v>1</v>
      </c>
      <c r="C27" s="71" t="s">
        <v>15</v>
      </c>
      <c r="D27" s="71" t="s">
        <v>18</v>
      </c>
      <c r="E27" s="41">
        <v>38</v>
      </c>
      <c r="F27" s="40" t="s">
        <v>19</v>
      </c>
      <c r="G27" s="72">
        <v>5</v>
      </c>
      <c r="H27" s="72">
        <v>2</v>
      </c>
      <c r="I27" s="72">
        <v>2</v>
      </c>
      <c r="J27" s="71" t="s">
        <v>18</v>
      </c>
      <c r="K27" s="68" t="s">
        <v>34</v>
      </c>
      <c r="L27" s="73" t="s">
        <v>35</v>
      </c>
      <c r="M27" s="54"/>
      <c r="N27" s="76"/>
      <c r="O27" s="81"/>
    </row>
    <row r="28" spans="1:15" ht="30">
      <c r="A28" s="15"/>
      <c r="B28" s="70">
        <v>1</v>
      </c>
      <c r="C28" s="71" t="s">
        <v>15</v>
      </c>
      <c r="D28" s="71" t="s">
        <v>18</v>
      </c>
      <c r="E28" s="41">
        <v>38</v>
      </c>
      <c r="F28" s="40" t="s">
        <v>19</v>
      </c>
      <c r="G28" s="72">
        <v>5</v>
      </c>
      <c r="H28" s="72">
        <v>2</v>
      </c>
      <c r="I28" s="72">
        <v>2</v>
      </c>
      <c r="J28" s="71" t="s">
        <v>18</v>
      </c>
      <c r="K28" s="68" t="s">
        <v>36</v>
      </c>
      <c r="L28" s="82" t="s">
        <v>37</v>
      </c>
      <c r="M28" s="75"/>
      <c r="N28" s="76"/>
      <c r="O28" s="60"/>
    </row>
    <row r="29" spans="1:15" ht="30">
      <c r="A29" s="15"/>
      <c r="B29" s="70">
        <v>1</v>
      </c>
      <c r="C29" s="71" t="s">
        <v>15</v>
      </c>
      <c r="D29" s="71" t="s">
        <v>18</v>
      </c>
      <c r="E29" s="41">
        <v>38</v>
      </c>
      <c r="F29" s="40" t="s">
        <v>19</v>
      </c>
      <c r="G29" s="72">
        <v>5</v>
      </c>
      <c r="H29" s="72">
        <v>2</v>
      </c>
      <c r="I29" s="72">
        <v>2</v>
      </c>
      <c r="J29" s="71" t="s">
        <v>18</v>
      </c>
      <c r="K29" s="83" t="s">
        <v>39</v>
      </c>
      <c r="L29" s="82" t="s">
        <v>40</v>
      </c>
      <c r="M29" s="75"/>
      <c r="N29" s="76"/>
      <c r="O29" s="60"/>
    </row>
    <row r="30" spans="1:15">
      <c r="A30" s="15"/>
      <c r="B30" s="70">
        <v>1</v>
      </c>
      <c r="C30" s="71" t="s">
        <v>15</v>
      </c>
      <c r="D30" s="71" t="s">
        <v>18</v>
      </c>
      <c r="E30" s="41">
        <v>38</v>
      </c>
      <c r="F30" s="40" t="s">
        <v>19</v>
      </c>
      <c r="G30" s="72">
        <v>5</v>
      </c>
      <c r="H30" s="72">
        <v>2</v>
      </c>
      <c r="I30" s="72">
        <v>2</v>
      </c>
      <c r="J30" s="71" t="s">
        <v>18</v>
      </c>
      <c r="K30" s="83" t="s">
        <v>28</v>
      </c>
      <c r="L30" s="82" t="s">
        <v>41</v>
      </c>
      <c r="M30" s="75"/>
      <c r="N30" s="76"/>
      <c r="O30" s="60"/>
    </row>
    <row r="31" spans="1:15">
      <c r="A31" s="15"/>
      <c r="B31" s="70">
        <v>1</v>
      </c>
      <c r="C31" s="71" t="s">
        <v>15</v>
      </c>
      <c r="D31" s="71" t="s">
        <v>18</v>
      </c>
      <c r="E31" s="41">
        <v>38</v>
      </c>
      <c r="F31" s="40" t="s">
        <v>19</v>
      </c>
      <c r="G31" s="72">
        <v>5</v>
      </c>
      <c r="H31" s="72">
        <v>2</v>
      </c>
      <c r="I31" s="72">
        <v>2</v>
      </c>
      <c r="J31" s="71" t="s">
        <v>18</v>
      </c>
      <c r="K31" s="68">
        <v>11</v>
      </c>
      <c r="L31" s="82" t="s">
        <v>81</v>
      </c>
      <c r="M31" s="75"/>
      <c r="N31" s="76"/>
      <c r="O31" s="60"/>
    </row>
    <row r="32" spans="1:15">
      <c r="A32" s="15"/>
      <c r="B32" s="70">
        <v>1</v>
      </c>
      <c r="C32" s="71" t="s">
        <v>15</v>
      </c>
      <c r="D32" s="71" t="s">
        <v>18</v>
      </c>
      <c r="E32" s="41">
        <v>38</v>
      </c>
      <c r="F32" s="40" t="s">
        <v>19</v>
      </c>
      <c r="G32" s="84" t="s">
        <v>22</v>
      </c>
      <c r="H32" s="84" t="s">
        <v>23</v>
      </c>
      <c r="I32" s="84" t="s">
        <v>23</v>
      </c>
      <c r="J32" s="84" t="s">
        <v>18</v>
      </c>
      <c r="K32" s="85">
        <v>12</v>
      </c>
      <c r="L32" s="82" t="s">
        <v>42</v>
      </c>
      <c r="M32" s="75"/>
      <c r="N32" s="76"/>
      <c r="O32" s="60"/>
    </row>
    <row r="33" spans="1:15">
      <c r="A33" s="15"/>
      <c r="B33" s="70"/>
      <c r="C33" s="71"/>
      <c r="D33" s="71"/>
      <c r="E33" s="72"/>
      <c r="F33" s="72"/>
      <c r="G33" s="72"/>
      <c r="H33" s="72"/>
      <c r="I33" s="72"/>
      <c r="J33" s="71"/>
      <c r="K33" s="68"/>
      <c r="L33" s="73"/>
      <c r="M33" s="75"/>
      <c r="N33" s="76"/>
      <c r="O33" s="60"/>
    </row>
    <row r="34" spans="1:15">
      <c r="A34" s="15"/>
      <c r="B34" s="65">
        <v>1</v>
      </c>
      <c r="C34" s="66" t="s">
        <v>15</v>
      </c>
      <c r="D34" s="66" t="s">
        <v>18</v>
      </c>
      <c r="E34" s="41">
        <v>38</v>
      </c>
      <c r="F34" s="40" t="s">
        <v>19</v>
      </c>
      <c r="G34" s="67">
        <v>5</v>
      </c>
      <c r="H34" s="67">
        <v>2</v>
      </c>
      <c r="I34" s="67">
        <v>2</v>
      </c>
      <c r="J34" s="66" t="s">
        <v>15</v>
      </c>
      <c r="K34" s="68"/>
      <c r="L34" s="69" t="s">
        <v>43</v>
      </c>
      <c r="M34" s="75"/>
      <c r="N34" s="127">
        <v>108000</v>
      </c>
      <c r="O34" s="60"/>
    </row>
    <row r="35" spans="1:15">
      <c r="A35" s="15"/>
      <c r="B35" s="70">
        <v>1</v>
      </c>
      <c r="C35" s="71" t="s">
        <v>15</v>
      </c>
      <c r="D35" s="71" t="s">
        <v>18</v>
      </c>
      <c r="E35" s="41">
        <v>38</v>
      </c>
      <c r="F35" s="40" t="s">
        <v>19</v>
      </c>
      <c r="G35" s="72">
        <v>5</v>
      </c>
      <c r="H35" s="72">
        <v>2</v>
      </c>
      <c r="I35" s="72">
        <v>2</v>
      </c>
      <c r="J35" s="87" t="s">
        <v>15</v>
      </c>
      <c r="K35" s="83" t="s">
        <v>38</v>
      </c>
      <c r="L35" s="88" t="s">
        <v>44</v>
      </c>
      <c r="M35" s="64"/>
      <c r="N35" s="76">
        <v>108000</v>
      </c>
      <c r="O35" s="60"/>
    </row>
    <row r="36" spans="1:15">
      <c r="A36" s="15"/>
      <c r="B36" s="70"/>
      <c r="C36" s="71"/>
      <c r="D36" s="71"/>
      <c r="E36" s="72"/>
      <c r="F36" s="72"/>
      <c r="G36" s="72"/>
      <c r="H36" s="72"/>
      <c r="I36" s="72"/>
      <c r="J36" s="87"/>
      <c r="K36" s="68"/>
      <c r="L36" s="89"/>
      <c r="M36" s="86"/>
      <c r="N36" s="76"/>
      <c r="O36" s="60"/>
    </row>
    <row r="37" spans="1:15">
      <c r="A37" s="15"/>
      <c r="B37" s="65">
        <v>1</v>
      </c>
      <c r="C37" s="66" t="s">
        <v>15</v>
      </c>
      <c r="D37" s="66" t="s">
        <v>18</v>
      </c>
      <c r="E37" s="41">
        <v>38</v>
      </c>
      <c r="F37" s="40" t="s">
        <v>19</v>
      </c>
      <c r="G37" s="67">
        <v>5</v>
      </c>
      <c r="H37" s="67">
        <v>2</v>
      </c>
      <c r="I37" s="67">
        <v>2</v>
      </c>
      <c r="J37" s="66" t="s">
        <v>19</v>
      </c>
      <c r="K37" s="79"/>
      <c r="L37" s="69" t="s">
        <v>45</v>
      </c>
      <c r="M37" s="75"/>
      <c r="N37" s="128">
        <f>SUM(N38:N40)</f>
        <v>871200</v>
      </c>
      <c r="O37" s="60"/>
    </row>
    <row r="38" spans="1:15">
      <c r="A38" s="15"/>
      <c r="B38" s="70">
        <v>1</v>
      </c>
      <c r="C38" s="71" t="s">
        <v>15</v>
      </c>
      <c r="D38" s="71" t="s">
        <v>18</v>
      </c>
      <c r="E38" s="41">
        <v>38</v>
      </c>
      <c r="F38" s="40" t="s">
        <v>19</v>
      </c>
      <c r="G38" s="72">
        <v>5</v>
      </c>
      <c r="H38" s="72">
        <v>2</v>
      </c>
      <c r="I38" s="72">
        <v>2</v>
      </c>
      <c r="J38" s="71" t="s">
        <v>19</v>
      </c>
      <c r="K38" s="117" t="s">
        <v>38</v>
      </c>
      <c r="L38" s="90" t="s">
        <v>46</v>
      </c>
      <c r="M38" s="64"/>
      <c r="N38" s="76">
        <v>867700</v>
      </c>
      <c r="O38" s="60"/>
    </row>
    <row r="39" spans="1:15">
      <c r="A39" s="15"/>
      <c r="B39" s="70">
        <v>1</v>
      </c>
      <c r="C39" s="71" t="s">
        <v>15</v>
      </c>
      <c r="D39" s="71" t="s">
        <v>18</v>
      </c>
      <c r="E39" s="41">
        <v>38</v>
      </c>
      <c r="F39" s="40" t="s">
        <v>19</v>
      </c>
      <c r="G39" s="72">
        <v>5</v>
      </c>
      <c r="H39" s="72">
        <v>2</v>
      </c>
      <c r="I39" s="72">
        <v>2</v>
      </c>
      <c r="J39" s="87" t="s">
        <v>19</v>
      </c>
      <c r="K39" s="83" t="s">
        <v>47</v>
      </c>
      <c r="L39" s="88" t="s">
        <v>48</v>
      </c>
      <c r="M39" s="64"/>
      <c r="N39" s="76">
        <v>3500</v>
      </c>
      <c r="O39" s="60"/>
    </row>
    <row r="40" spans="1:15" ht="30">
      <c r="A40" s="61"/>
      <c r="B40" s="70">
        <v>1</v>
      </c>
      <c r="C40" s="71" t="s">
        <v>15</v>
      </c>
      <c r="D40" s="71" t="s">
        <v>18</v>
      </c>
      <c r="E40" s="41">
        <v>38</v>
      </c>
      <c r="F40" s="40" t="s">
        <v>19</v>
      </c>
      <c r="G40" s="72">
        <v>5</v>
      </c>
      <c r="H40" s="72">
        <v>2</v>
      </c>
      <c r="I40" s="72">
        <v>2</v>
      </c>
      <c r="J40" s="87" t="s">
        <v>19</v>
      </c>
      <c r="K40" s="83">
        <v>12</v>
      </c>
      <c r="L40" s="88" t="s">
        <v>82</v>
      </c>
      <c r="M40" s="54"/>
      <c r="N40" s="76"/>
      <c r="O40" s="60"/>
    </row>
    <row r="41" spans="1:15">
      <c r="A41" s="15"/>
      <c r="B41" s="70"/>
      <c r="C41" s="71"/>
      <c r="D41" s="71"/>
      <c r="E41" s="72"/>
      <c r="F41" s="72"/>
      <c r="G41" s="72"/>
      <c r="H41" s="72"/>
      <c r="I41" s="72"/>
      <c r="J41" s="71"/>
      <c r="K41" s="68"/>
      <c r="L41" s="73"/>
      <c r="M41" s="75"/>
      <c r="N41" s="76"/>
      <c r="O41" s="60"/>
    </row>
    <row r="42" spans="1:15">
      <c r="A42" s="15"/>
      <c r="B42" s="65">
        <v>1</v>
      </c>
      <c r="C42" s="66" t="s">
        <v>15</v>
      </c>
      <c r="D42" s="66" t="s">
        <v>18</v>
      </c>
      <c r="E42" s="41">
        <v>38</v>
      </c>
      <c r="F42" s="40" t="s">
        <v>19</v>
      </c>
      <c r="G42" s="67">
        <v>5</v>
      </c>
      <c r="H42" s="67">
        <v>2</v>
      </c>
      <c r="I42" s="67">
        <v>2</v>
      </c>
      <c r="J42" s="66" t="s">
        <v>36</v>
      </c>
      <c r="K42" s="79"/>
      <c r="L42" s="69" t="s">
        <v>83</v>
      </c>
      <c r="M42" s="75"/>
      <c r="N42" s="76">
        <f>SUM(N43:N45)</f>
        <v>0</v>
      </c>
      <c r="O42" s="60"/>
    </row>
    <row r="43" spans="1:15">
      <c r="A43" s="15"/>
      <c r="B43" s="70">
        <v>1</v>
      </c>
      <c r="C43" s="71" t="s">
        <v>15</v>
      </c>
      <c r="D43" s="71" t="s">
        <v>18</v>
      </c>
      <c r="E43" s="41">
        <v>38</v>
      </c>
      <c r="F43" s="40" t="s">
        <v>19</v>
      </c>
      <c r="G43" s="72">
        <v>5</v>
      </c>
      <c r="H43" s="72">
        <v>2</v>
      </c>
      <c r="I43" s="72">
        <v>2</v>
      </c>
      <c r="J43" s="71" t="s">
        <v>36</v>
      </c>
      <c r="K43" s="68" t="s">
        <v>18</v>
      </c>
      <c r="L43" s="73" t="s">
        <v>84</v>
      </c>
      <c r="M43" s="75"/>
      <c r="N43" s="76"/>
      <c r="O43" s="60"/>
    </row>
    <row r="44" spans="1:15">
      <c r="A44" s="15"/>
      <c r="B44" s="70">
        <v>1</v>
      </c>
      <c r="C44" s="71" t="s">
        <v>15</v>
      </c>
      <c r="D44" s="71" t="s">
        <v>18</v>
      </c>
      <c r="E44" s="41">
        <v>38</v>
      </c>
      <c r="F44" s="40" t="s">
        <v>19</v>
      </c>
      <c r="G44" s="72">
        <v>5</v>
      </c>
      <c r="H44" s="72">
        <v>2</v>
      </c>
      <c r="I44" s="72">
        <v>2</v>
      </c>
      <c r="J44" s="71" t="s">
        <v>36</v>
      </c>
      <c r="K44" s="68" t="s">
        <v>15</v>
      </c>
      <c r="L44" s="73" t="s">
        <v>85</v>
      </c>
      <c r="M44" s="64"/>
      <c r="N44" s="76"/>
      <c r="O44" s="60"/>
    </row>
    <row r="45" spans="1:15">
      <c r="A45" s="15"/>
      <c r="B45" s="70">
        <v>1</v>
      </c>
      <c r="C45" s="71" t="s">
        <v>15</v>
      </c>
      <c r="D45" s="71" t="s">
        <v>18</v>
      </c>
      <c r="E45" s="41">
        <v>38</v>
      </c>
      <c r="F45" s="40" t="s">
        <v>19</v>
      </c>
      <c r="G45" s="72">
        <v>5</v>
      </c>
      <c r="H45" s="72">
        <v>2</v>
      </c>
      <c r="I45" s="72">
        <v>2</v>
      </c>
      <c r="J45" s="71" t="s">
        <v>36</v>
      </c>
      <c r="K45" s="68" t="s">
        <v>34</v>
      </c>
      <c r="L45" s="73" t="s">
        <v>86</v>
      </c>
      <c r="M45" s="86"/>
      <c r="N45" s="76"/>
      <c r="O45" s="60"/>
    </row>
    <row r="46" spans="1:15">
      <c r="A46" s="15"/>
      <c r="B46" s="70"/>
      <c r="C46" s="71"/>
      <c r="D46" s="71"/>
      <c r="E46" s="72"/>
      <c r="F46" s="72"/>
      <c r="G46" s="72"/>
      <c r="H46" s="72"/>
      <c r="I46" s="72"/>
      <c r="J46" s="71"/>
      <c r="K46" s="68"/>
      <c r="L46" s="73"/>
      <c r="M46" s="86"/>
      <c r="N46" s="76"/>
      <c r="O46" s="60"/>
    </row>
    <row r="47" spans="1:15">
      <c r="A47" s="15"/>
      <c r="B47" s="65">
        <v>1</v>
      </c>
      <c r="C47" s="66" t="s">
        <v>15</v>
      </c>
      <c r="D47" s="66" t="s">
        <v>18</v>
      </c>
      <c r="E47" s="41">
        <v>38</v>
      </c>
      <c r="F47" s="40" t="s">
        <v>19</v>
      </c>
      <c r="G47" s="67">
        <v>5</v>
      </c>
      <c r="H47" s="67">
        <v>2</v>
      </c>
      <c r="I47" s="67">
        <v>2</v>
      </c>
      <c r="J47" s="66" t="s">
        <v>38</v>
      </c>
      <c r="K47" s="79"/>
      <c r="L47" s="69" t="s">
        <v>49</v>
      </c>
      <c r="M47" s="75"/>
      <c r="N47" s="128">
        <f>SUM(N48:N49)</f>
        <v>120000</v>
      </c>
      <c r="O47" s="60"/>
    </row>
    <row r="48" spans="1:15">
      <c r="A48" s="15"/>
      <c r="B48" s="70">
        <v>1</v>
      </c>
      <c r="C48" s="71" t="s">
        <v>15</v>
      </c>
      <c r="D48" s="71" t="s">
        <v>18</v>
      </c>
      <c r="E48" s="41">
        <v>38</v>
      </c>
      <c r="F48" s="40" t="s">
        <v>19</v>
      </c>
      <c r="G48" s="72">
        <v>5</v>
      </c>
      <c r="H48" s="72">
        <v>2</v>
      </c>
      <c r="I48" s="72">
        <v>2</v>
      </c>
      <c r="J48" s="71" t="s">
        <v>38</v>
      </c>
      <c r="K48" s="68" t="s">
        <v>18</v>
      </c>
      <c r="L48" s="73" t="s">
        <v>50</v>
      </c>
      <c r="M48" s="64"/>
      <c r="N48" s="45"/>
      <c r="O48" s="60"/>
    </row>
    <row r="49" spans="1:15">
      <c r="A49" s="15"/>
      <c r="B49" s="70">
        <v>1</v>
      </c>
      <c r="C49" s="71" t="s">
        <v>15</v>
      </c>
      <c r="D49" s="71" t="s">
        <v>18</v>
      </c>
      <c r="E49" s="41">
        <v>38</v>
      </c>
      <c r="F49" s="40" t="s">
        <v>19</v>
      </c>
      <c r="G49" s="72">
        <v>5</v>
      </c>
      <c r="H49" s="72">
        <v>2</v>
      </c>
      <c r="I49" s="72">
        <v>2</v>
      </c>
      <c r="J49" s="71" t="s">
        <v>38</v>
      </c>
      <c r="K49" s="68" t="s">
        <v>15</v>
      </c>
      <c r="L49" s="73" t="s">
        <v>51</v>
      </c>
      <c r="M49" s="86"/>
      <c r="N49" s="76">
        <v>120000</v>
      </c>
      <c r="O49" s="60"/>
    </row>
    <row r="50" spans="1:15">
      <c r="A50" s="15"/>
      <c r="B50" s="70"/>
      <c r="C50" s="71"/>
      <c r="D50" s="71"/>
      <c r="E50" s="72"/>
      <c r="F50" s="72"/>
      <c r="G50" s="72"/>
      <c r="H50" s="72"/>
      <c r="I50" s="72"/>
      <c r="J50" s="71"/>
      <c r="K50" s="68"/>
      <c r="L50" s="73"/>
      <c r="M50" s="86"/>
      <c r="N50" s="76"/>
      <c r="O50" s="91"/>
    </row>
    <row r="51" spans="1:15">
      <c r="A51" s="15"/>
      <c r="B51" s="65">
        <v>1</v>
      </c>
      <c r="C51" s="66" t="s">
        <v>15</v>
      </c>
      <c r="D51" s="66" t="s">
        <v>18</v>
      </c>
      <c r="E51" s="41">
        <v>38</v>
      </c>
      <c r="F51" s="40" t="s">
        <v>19</v>
      </c>
      <c r="G51" s="118" t="s">
        <v>22</v>
      </c>
      <c r="H51" s="118" t="s">
        <v>23</v>
      </c>
      <c r="I51" s="118" t="s">
        <v>23</v>
      </c>
      <c r="J51" s="118" t="s">
        <v>52</v>
      </c>
      <c r="K51" s="119"/>
      <c r="L51" s="120" t="s">
        <v>53</v>
      </c>
      <c r="M51" s="86"/>
      <c r="N51" s="128">
        <f>N52</f>
        <v>825000</v>
      </c>
      <c r="O51" s="91"/>
    </row>
    <row r="52" spans="1:15">
      <c r="A52" s="15"/>
      <c r="B52" s="70">
        <v>1</v>
      </c>
      <c r="C52" s="71" t="s">
        <v>15</v>
      </c>
      <c r="D52" s="71" t="s">
        <v>18</v>
      </c>
      <c r="E52" s="41">
        <v>38</v>
      </c>
      <c r="F52" s="40" t="s">
        <v>19</v>
      </c>
      <c r="G52" s="121" t="s">
        <v>22</v>
      </c>
      <c r="H52" s="121" t="s">
        <v>23</v>
      </c>
      <c r="I52" s="121" t="s">
        <v>23</v>
      </c>
      <c r="J52" s="121" t="s">
        <v>52</v>
      </c>
      <c r="K52" s="122" t="s">
        <v>15</v>
      </c>
      <c r="L52" s="92" t="s">
        <v>54</v>
      </c>
      <c r="M52" s="86"/>
      <c r="N52" s="76">
        <v>825000</v>
      </c>
      <c r="O52" s="91"/>
    </row>
    <row r="53" spans="1:15">
      <c r="A53" s="15"/>
      <c r="B53" s="70"/>
      <c r="C53" s="71"/>
      <c r="D53" s="71"/>
      <c r="E53" s="72"/>
      <c r="F53" s="72"/>
      <c r="G53" s="72"/>
      <c r="H53" s="72"/>
      <c r="I53" s="72"/>
      <c r="J53" s="71"/>
      <c r="K53" s="68"/>
      <c r="L53" s="73"/>
      <c r="M53" s="86"/>
      <c r="N53" s="76"/>
      <c r="O53" s="91"/>
    </row>
    <row r="54" spans="1:15">
      <c r="A54" s="15"/>
      <c r="B54" s="65">
        <v>1</v>
      </c>
      <c r="C54" s="66" t="s">
        <v>15</v>
      </c>
      <c r="D54" s="66" t="s">
        <v>18</v>
      </c>
      <c r="E54" s="41">
        <v>38</v>
      </c>
      <c r="F54" s="40" t="s">
        <v>19</v>
      </c>
      <c r="G54" s="67">
        <v>5</v>
      </c>
      <c r="H54" s="67">
        <v>2</v>
      </c>
      <c r="I54" s="67">
        <v>2</v>
      </c>
      <c r="J54" s="66">
        <v>15</v>
      </c>
      <c r="K54" s="79"/>
      <c r="L54" s="69" t="s">
        <v>55</v>
      </c>
      <c r="M54" s="86"/>
      <c r="N54" s="45">
        <f>N55</f>
        <v>0</v>
      </c>
      <c r="O54" s="91"/>
    </row>
    <row r="55" spans="1:15">
      <c r="A55" s="15"/>
      <c r="B55" s="70">
        <v>1</v>
      </c>
      <c r="C55" s="71" t="s">
        <v>15</v>
      </c>
      <c r="D55" s="71" t="s">
        <v>18</v>
      </c>
      <c r="E55" s="41">
        <v>38</v>
      </c>
      <c r="F55" s="40" t="s">
        <v>19</v>
      </c>
      <c r="G55" s="72">
        <v>5</v>
      </c>
      <c r="H55" s="72">
        <v>2</v>
      </c>
      <c r="I55" s="72">
        <v>2</v>
      </c>
      <c r="J55" s="71">
        <v>15</v>
      </c>
      <c r="K55" s="68" t="s">
        <v>15</v>
      </c>
      <c r="L55" s="73" t="s">
        <v>87</v>
      </c>
      <c r="M55" s="86"/>
      <c r="N55" s="45"/>
      <c r="O55" s="91"/>
    </row>
    <row r="56" spans="1:15">
      <c r="A56" s="15"/>
      <c r="B56" s="70"/>
      <c r="C56" s="71"/>
      <c r="D56" s="71"/>
      <c r="E56" s="72"/>
      <c r="F56" s="72"/>
      <c r="G56" s="72"/>
      <c r="H56" s="72"/>
      <c r="I56" s="72"/>
      <c r="J56" s="71"/>
      <c r="K56" s="68"/>
      <c r="L56" s="93"/>
      <c r="M56" s="86"/>
      <c r="N56" s="76"/>
      <c r="O56" s="91"/>
    </row>
    <row r="57" spans="1:15" ht="30">
      <c r="A57" s="15"/>
      <c r="B57" s="65">
        <v>1</v>
      </c>
      <c r="C57" s="66" t="s">
        <v>15</v>
      </c>
      <c r="D57" s="66" t="s">
        <v>18</v>
      </c>
      <c r="E57" s="41">
        <v>38</v>
      </c>
      <c r="F57" s="40" t="s">
        <v>19</v>
      </c>
      <c r="G57" s="67">
        <v>5</v>
      </c>
      <c r="H57" s="67">
        <v>2</v>
      </c>
      <c r="I57" s="67">
        <v>2</v>
      </c>
      <c r="J57" s="123">
        <v>17</v>
      </c>
      <c r="K57" s="124"/>
      <c r="L57" s="94" t="s">
        <v>56</v>
      </c>
      <c r="M57" s="86"/>
      <c r="N57" s="128">
        <f>N58</f>
        <v>0</v>
      </c>
      <c r="O57" s="91"/>
    </row>
    <row r="58" spans="1:15">
      <c r="A58" s="15"/>
      <c r="B58" s="70">
        <v>1</v>
      </c>
      <c r="C58" s="71" t="s">
        <v>15</v>
      </c>
      <c r="D58" s="71" t="s">
        <v>18</v>
      </c>
      <c r="E58" s="41">
        <v>38</v>
      </c>
      <c r="F58" s="40" t="s">
        <v>19</v>
      </c>
      <c r="G58" s="72">
        <v>5</v>
      </c>
      <c r="H58" s="72">
        <v>2</v>
      </c>
      <c r="I58" s="72">
        <v>2</v>
      </c>
      <c r="J58" s="125">
        <v>17</v>
      </c>
      <c r="K58" s="124" t="s">
        <v>18</v>
      </c>
      <c r="L58" s="95" t="s">
        <v>57</v>
      </c>
      <c r="M58" s="86"/>
      <c r="N58" s="76"/>
      <c r="O58" s="91"/>
    </row>
    <row r="59" spans="1:15">
      <c r="A59" s="15"/>
      <c r="B59" s="70"/>
      <c r="C59" s="71"/>
      <c r="D59" s="71"/>
      <c r="E59" s="72"/>
      <c r="F59" s="72"/>
      <c r="G59" s="72"/>
      <c r="H59" s="72"/>
      <c r="I59" s="72"/>
      <c r="J59" s="71"/>
      <c r="K59" s="68"/>
      <c r="L59" s="93"/>
      <c r="M59" s="86"/>
      <c r="N59" s="45"/>
      <c r="O59" s="91"/>
    </row>
    <row r="60" spans="1:15">
      <c r="A60" s="15"/>
      <c r="B60" s="65">
        <v>1</v>
      </c>
      <c r="C60" s="66" t="s">
        <v>15</v>
      </c>
      <c r="D60" s="66" t="s">
        <v>18</v>
      </c>
      <c r="E60" s="41">
        <v>38</v>
      </c>
      <c r="F60" s="40" t="s">
        <v>19</v>
      </c>
      <c r="G60" s="67">
        <v>5</v>
      </c>
      <c r="H60" s="67">
        <v>2</v>
      </c>
      <c r="I60" s="67">
        <v>2</v>
      </c>
      <c r="J60" s="123">
        <v>20</v>
      </c>
      <c r="K60" s="124"/>
      <c r="L60" s="94" t="s">
        <v>58</v>
      </c>
      <c r="M60" s="86"/>
      <c r="N60" s="128">
        <f>SUM(N61:N63)</f>
        <v>13255000</v>
      </c>
      <c r="O60" s="91"/>
    </row>
    <row r="61" spans="1:15">
      <c r="A61" s="15"/>
      <c r="B61" s="70">
        <v>1</v>
      </c>
      <c r="C61" s="71" t="s">
        <v>15</v>
      </c>
      <c r="D61" s="71" t="s">
        <v>18</v>
      </c>
      <c r="E61" s="41">
        <v>38</v>
      </c>
      <c r="F61" s="40" t="s">
        <v>19</v>
      </c>
      <c r="G61" s="72">
        <v>5</v>
      </c>
      <c r="H61" s="72">
        <v>2</v>
      </c>
      <c r="I61" s="72">
        <v>2</v>
      </c>
      <c r="J61" s="125">
        <v>20</v>
      </c>
      <c r="K61" s="124" t="s">
        <v>19</v>
      </c>
      <c r="L61" s="95" t="s">
        <v>59</v>
      </c>
      <c r="M61" s="86"/>
      <c r="N61" s="76"/>
      <c r="O61" s="91"/>
    </row>
    <row r="62" spans="1:15">
      <c r="A62" s="15"/>
      <c r="B62" s="70">
        <v>1</v>
      </c>
      <c r="C62" s="71" t="s">
        <v>15</v>
      </c>
      <c r="D62" s="71" t="s">
        <v>18</v>
      </c>
      <c r="E62" s="41">
        <v>38</v>
      </c>
      <c r="F62" s="40" t="s">
        <v>19</v>
      </c>
      <c r="G62" s="72">
        <v>5</v>
      </c>
      <c r="H62" s="72">
        <v>2</v>
      </c>
      <c r="I62" s="72">
        <v>2</v>
      </c>
      <c r="J62" s="125">
        <v>20</v>
      </c>
      <c r="K62" s="124" t="s">
        <v>34</v>
      </c>
      <c r="L62" s="95" t="s">
        <v>60</v>
      </c>
      <c r="M62" s="86"/>
      <c r="N62" s="76">
        <v>13255000</v>
      </c>
      <c r="O62" s="91"/>
    </row>
    <row r="63" spans="1:15">
      <c r="A63" s="15"/>
      <c r="B63" s="70">
        <v>1</v>
      </c>
      <c r="C63" s="71" t="s">
        <v>15</v>
      </c>
      <c r="D63" s="71" t="s">
        <v>18</v>
      </c>
      <c r="E63" s="41">
        <v>38</v>
      </c>
      <c r="F63" s="40" t="s">
        <v>19</v>
      </c>
      <c r="G63" s="72">
        <v>5</v>
      </c>
      <c r="H63" s="72">
        <v>2</v>
      </c>
      <c r="I63" s="72">
        <v>2</v>
      </c>
      <c r="J63" s="125">
        <v>20</v>
      </c>
      <c r="K63" s="124" t="s">
        <v>61</v>
      </c>
      <c r="L63" s="95" t="s">
        <v>62</v>
      </c>
      <c r="M63" s="86"/>
      <c r="N63" s="76"/>
      <c r="O63" s="91"/>
    </row>
    <row r="64" spans="1:15">
      <c r="A64" s="15"/>
      <c r="B64" s="70"/>
      <c r="C64" s="71"/>
      <c r="D64" s="71"/>
      <c r="E64" s="72"/>
      <c r="F64" s="72"/>
      <c r="G64" s="72"/>
      <c r="H64" s="72"/>
      <c r="I64" s="72"/>
      <c r="J64" s="125"/>
      <c r="K64" s="124"/>
      <c r="L64" s="96"/>
      <c r="M64" s="86"/>
      <c r="N64" s="76"/>
      <c r="O64" s="91"/>
    </row>
    <row r="65" spans="1:15" ht="30">
      <c r="A65" s="15"/>
      <c r="B65" s="65">
        <v>1</v>
      </c>
      <c r="C65" s="66" t="s">
        <v>15</v>
      </c>
      <c r="D65" s="66" t="s">
        <v>18</v>
      </c>
      <c r="E65" s="41">
        <v>38</v>
      </c>
      <c r="F65" s="40" t="s">
        <v>19</v>
      </c>
      <c r="G65" s="118" t="s">
        <v>22</v>
      </c>
      <c r="H65" s="118" t="s">
        <v>23</v>
      </c>
      <c r="I65" s="118" t="s">
        <v>23</v>
      </c>
      <c r="J65" s="118" t="s">
        <v>63</v>
      </c>
      <c r="K65" s="124"/>
      <c r="L65" s="97" t="s">
        <v>64</v>
      </c>
      <c r="M65" s="86"/>
      <c r="N65" s="128">
        <f>SUM(N66:N67)</f>
        <v>250000</v>
      </c>
      <c r="O65" s="91"/>
    </row>
    <row r="66" spans="1:15">
      <c r="A66" s="15"/>
      <c r="B66" s="70">
        <v>1</v>
      </c>
      <c r="C66" s="71" t="s">
        <v>15</v>
      </c>
      <c r="D66" s="71" t="s">
        <v>18</v>
      </c>
      <c r="E66" s="41">
        <v>38</v>
      </c>
      <c r="F66" s="40" t="s">
        <v>19</v>
      </c>
      <c r="G66" s="121" t="s">
        <v>22</v>
      </c>
      <c r="H66" s="121" t="s">
        <v>23</v>
      </c>
      <c r="I66" s="121" t="s">
        <v>23</v>
      </c>
      <c r="J66" s="121" t="s">
        <v>63</v>
      </c>
      <c r="K66" s="124" t="s">
        <v>15</v>
      </c>
      <c r="L66" s="98" t="s">
        <v>65</v>
      </c>
      <c r="M66" s="86"/>
      <c r="N66" s="76">
        <v>250000</v>
      </c>
      <c r="O66" s="91"/>
    </row>
    <row r="67" spans="1:15">
      <c r="A67" s="15"/>
      <c r="B67" s="70">
        <v>1</v>
      </c>
      <c r="C67" s="71" t="s">
        <v>15</v>
      </c>
      <c r="D67" s="71" t="s">
        <v>18</v>
      </c>
      <c r="E67" s="41">
        <v>38</v>
      </c>
      <c r="F67" s="40" t="s">
        <v>19</v>
      </c>
      <c r="G67" s="121" t="s">
        <v>22</v>
      </c>
      <c r="H67" s="121" t="s">
        <v>23</v>
      </c>
      <c r="I67" s="121" t="s">
        <v>23</v>
      </c>
      <c r="J67" s="121" t="s">
        <v>63</v>
      </c>
      <c r="K67" s="124" t="s">
        <v>19</v>
      </c>
      <c r="L67" s="98" t="s">
        <v>66</v>
      </c>
      <c r="M67" s="86"/>
      <c r="N67" s="45"/>
      <c r="O67" s="91"/>
    </row>
    <row r="68" spans="1:15">
      <c r="A68" s="15"/>
      <c r="B68" s="70"/>
      <c r="C68" s="71"/>
      <c r="D68" s="71"/>
      <c r="E68" s="72"/>
      <c r="F68" s="72"/>
      <c r="G68" s="72"/>
      <c r="H68" s="72"/>
      <c r="I68" s="72"/>
      <c r="J68" s="125"/>
      <c r="K68" s="124"/>
      <c r="L68" s="96"/>
      <c r="M68" s="86"/>
      <c r="N68" s="76"/>
      <c r="O68" s="91"/>
    </row>
    <row r="69" spans="1:15" ht="30">
      <c r="A69" s="15"/>
      <c r="B69" s="65">
        <v>1</v>
      </c>
      <c r="C69" s="66" t="s">
        <v>15</v>
      </c>
      <c r="D69" s="66" t="s">
        <v>18</v>
      </c>
      <c r="E69" s="41">
        <v>38</v>
      </c>
      <c r="F69" s="40" t="s">
        <v>19</v>
      </c>
      <c r="G69" s="118" t="s">
        <v>22</v>
      </c>
      <c r="H69" s="118" t="s">
        <v>23</v>
      </c>
      <c r="I69" s="118" t="s">
        <v>23</v>
      </c>
      <c r="J69" s="118" t="s">
        <v>88</v>
      </c>
      <c r="K69" s="124"/>
      <c r="L69" s="97" t="s">
        <v>89</v>
      </c>
      <c r="M69" s="86"/>
      <c r="N69" s="129">
        <f>N70</f>
        <v>0</v>
      </c>
      <c r="O69" s="91"/>
    </row>
    <row r="70" spans="1:15" ht="30">
      <c r="A70" s="15"/>
      <c r="B70" s="70">
        <v>1</v>
      </c>
      <c r="C70" s="71" t="s">
        <v>15</v>
      </c>
      <c r="D70" s="71" t="s">
        <v>18</v>
      </c>
      <c r="E70" s="41">
        <v>38</v>
      </c>
      <c r="F70" s="40" t="s">
        <v>19</v>
      </c>
      <c r="G70" s="121" t="s">
        <v>22</v>
      </c>
      <c r="H70" s="121" t="s">
        <v>23</v>
      </c>
      <c r="I70" s="121" t="s">
        <v>23</v>
      </c>
      <c r="J70" s="121" t="s">
        <v>88</v>
      </c>
      <c r="K70" s="124" t="s">
        <v>18</v>
      </c>
      <c r="L70" s="98" t="s">
        <v>90</v>
      </c>
      <c r="M70" s="86"/>
      <c r="N70" s="130"/>
      <c r="O70" s="91"/>
    </row>
    <row r="71" spans="1:15">
      <c r="A71" s="15"/>
      <c r="B71" s="70"/>
      <c r="C71" s="71"/>
      <c r="D71" s="71"/>
      <c r="E71" s="72"/>
      <c r="F71" s="72"/>
      <c r="G71" s="72"/>
      <c r="H71" s="72"/>
      <c r="I71" s="72"/>
      <c r="J71" s="125"/>
      <c r="K71" s="124"/>
      <c r="L71" s="96"/>
      <c r="M71" s="86"/>
      <c r="N71" s="131"/>
      <c r="O71" s="60"/>
    </row>
    <row r="72" spans="1:15">
      <c r="A72" s="15"/>
      <c r="B72" s="65">
        <v>1</v>
      </c>
      <c r="C72" s="66" t="s">
        <v>15</v>
      </c>
      <c r="D72" s="66" t="s">
        <v>18</v>
      </c>
      <c r="E72" s="41">
        <v>38</v>
      </c>
      <c r="F72" s="40" t="s">
        <v>19</v>
      </c>
      <c r="G72" s="67">
        <v>5</v>
      </c>
      <c r="H72" s="67">
        <v>2</v>
      </c>
      <c r="I72" s="67">
        <v>3</v>
      </c>
      <c r="J72" s="66"/>
      <c r="K72" s="79"/>
      <c r="L72" s="99" t="s">
        <v>67</v>
      </c>
      <c r="M72" s="133"/>
      <c r="N72" s="134">
        <f>N73+N76</f>
        <v>0</v>
      </c>
      <c r="O72" s="135"/>
    </row>
    <row r="73" spans="1:15" ht="30">
      <c r="A73" s="15"/>
      <c r="B73" s="65">
        <v>1</v>
      </c>
      <c r="C73" s="66" t="s">
        <v>15</v>
      </c>
      <c r="D73" s="66" t="s">
        <v>18</v>
      </c>
      <c r="E73" s="41">
        <v>38</v>
      </c>
      <c r="F73" s="40" t="s">
        <v>19</v>
      </c>
      <c r="G73" s="67">
        <v>5</v>
      </c>
      <c r="H73" s="67">
        <v>2</v>
      </c>
      <c r="I73" s="67">
        <v>3</v>
      </c>
      <c r="J73" s="66">
        <v>16</v>
      </c>
      <c r="K73" s="79"/>
      <c r="L73" s="69" t="s">
        <v>91</v>
      </c>
      <c r="M73" s="86"/>
      <c r="N73" s="132">
        <f>N74</f>
        <v>0</v>
      </c>
      <c r="O73" s="60"/>
    </row>
    <row r="74" spans="1:15">
      <c r="A74" s="15"/>
      <c r="B74" s="70">
        <v>1</v>
      </c>
      <c r="C74" s="71" t="s">
        <v>15</v>
      </c>
      <c r="D74" s="71" t="s">
        <v>18</v>
      </c>
      <c r="E74" s="41">
        <v>38</v>
      </c>
      <c r="F74" s="40" t="s">
        <v>19</v>
      </c>
      <c r="G74" s="72">
        <v>5</v>
      </c>
      <c r="H74" s="72">
        <v>2</v>
      </c>
      <c r="I74" s="72">
        <v>3</v>
      </c>
      <c r="J74" s="71">
        <v>16</v>
      </c>
      <c r="K74" s="68" t="s">
        <v>36</v>
      </c>
      <c r="L74" s="73" t="s">
        <v>92</v>
      </c>
      <c r="M74" s="86"/>
      <c r="N74" s="131"/>
      <c r="O74" s="60"/>
    </row>
    <row r="75" spans="1:15">
      <c r="A75" s="15"/>
      <c r="B75" s="65"/>
      <c r="C75" s="66"/>
      <c r="D75" s="66"/>
      <c r="E75" s="41"/>
      <c r="F75" s="40"/>
      <c r="G75" s="67"/>
      <c r="H75" s="67"/>
      <c r="I75" s="67"/>
      <c r="J75" s="66"/>
      <c r="K75" s="79"/>
      <c r="L75" s="101"/>
      <c r="M75" s="86"/>
      <c r="N75" s="131"/>
      <c r="O75" s="60"/>
    </row>
    <row r="76" spans="1:15" ht="30">
      <c r="A76" s="15"/>
      <c r="B76" s="65">
        <v>1</v>
      </c>
      <c r="C76" s="66" t="s">
        <v>15</v>
      </c>
      <c r="D76" s="66" t="s">
        <v>18</v>
      </c>
      <c r="E76" s="41">
        <v>38</v>
      </c>
      <c r="F76" s="40" t="s">
        <v>19</v>
      </c>
      <c r="G76" s="67">
        <v>5</v>
      </c>
      <c r="H76" s="67">
        <v>2</v>
      </c>
      <c r="I76" s="67">
        <v>3</v>
      </c>
      <c r="J76" s="66">
        <v>23</v>
      </c>
      <c r="K76" s="79"/>
      <c r="L76" s="102" t="s">
        <v>68</v>
      </c>
      <c r="M76" s="64"/>
      <c r="N76" s="132">
        <f>N77</f>
        <v>0</v>
      </c>
      <c r="O76" s="60"/>
    </row>
    <row r="77" spans="1:15" ht="30">
      <c r="A77" s="15"/>
      <c r="B77" s="70">
        <v>1</v>
      </c>
      <c r="C77" s="71" t="s">
        <v>15</v>
      </c>
      <c r="D77" s="71" t="s">
        <v>18</v>
      </c>
      <c r="E77" s="41">
        <v>38</v>
      </c>
      <c r="F77" s="40" t="s">
        <v>19</v>
      </c>
      <c r="G77" s="72">
        <v>5</v>
      </c>
      <c r="H77" s="72">
        <v>2</v>
      </c>
      <c r="I77" s="72">
        <v>3</v>
      </c>
      <c r="J77" s="71">
        <v>23</v>
      </c>
      <c r="K77" s="68" t="s">
        <v>18</v>
      </c>
      <c r="L77" s="100" t="s">
        <v>93</v>
      </c>
      <c r="M77" s="75"/>
      <c r="N77" s="131"/>
      <c r="O77" s="60"/>
    </row>
    <row r="78" spans="1:15">
      <c r="A78" s="178" t="s">
        <v>69</v>
      </c>
      <c r="B78" s="179"/>
      <c r="C78" s="179"/>
      <c r="D78" s="179"/>
      <c r="E78" s="179"/>
      <c r="F78" s="179"/>
      <c r="G78" s="179"/>
      <c r="H78" s="179"/>
      <c r="I78" s="179"/>
      <c r="J78" s="179"/>
      <c r="K78" s="179"/>
      <c r="L78" s="180"/>
      <c r="M78" s="103">
        <f>+M13</f>
        <v>95751371</v>
      </c>
      <c r="N78" s="104">
        <f>N15</f>
        <v>41708480</v>
      </c>
      <c r="O78" s="105">
        <f>+M78-N78</f>
        <v>54042891</v>
      </c>
    </row>
    <row r="79" spans="1:15">
      <c r="A79" s="106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8"/>
      <c r="M79" s="109"/>
      <c r="N79" s="110"/>
      <c r="O79" s="110"/>
    </row>
    <row r="80" spans="1:15" ht="18.75">
      <c r="A80" s="172" t="s">
        <v>70</v>
      </c>
      <c r="B80" s="172"/>
      <c r="C80" s="172"/>
      <c r="D80" s="172"/>
      <c r="E80" s="172"/>
      <c r="F80" s="172"/>
      <c r="G80" s="172"/>
      <c r="H80" s="172"/>
      <c r="I80" s="172"/>
      <c r="J80" s="172"/>
      <c r="K80" s="172"/>
      <c r="L80" s="172"/>
      <c r="M80" s="172"/>
      <c r="N80" s="172"/>
      <c r="O80" s="172"/>
    </row>
    <row r="81" spans="1:17" ht="18.75">
      <c r="A81" s="172" t="s">
        <v>71</v>
      </c>
      <c r="B81" s="172"/>
      <c r="C81" s="172"/>
      <c r="D81" s="172"/>
      <c r="E81" s="172"/>
      <c r="F81" s="172"/>
      <c r="G81" s="172"/>
      <c r="H81" s="172"/>
      <c r="I81" s="172"/>
      <c r="J81" s="172"/>
      <c r="K81" s="172"/>
      <c r="L81" s="172"/>
      <c r="M81" s="172"/>
      <c r="N81" s="172"/>
      <c r="O81" s="172"/>
    </row>
    <row r="82" spans="1:17" ht="18.75">
      <c r="A82" s="172" t="s">
        <v>72</v>
      </c>
      <c r="B82" s="172"/>
      <c r="C82" s="172"/>
      <c r="D82" s="172"/>
      <c r="E82" s="172"/>
      <c r="F82" s="172"/>
      <c r="G82" s="172"/>
      <c r="H82" s="172"/>
      <c r="I82" s="172"/>
      <c r="J82" s="172"/>
      <c r="K82" s="172"/>
      <c r="L82" s="172"/>
      <c r="M82" s="172"/>
      <c r="N82" s="172"/>
      <c r="O82" s="172"/>
    </row>
    <row r="83" spans="1:17" ht="18.75">
      <c r="A83" s="172" t="s">
        <v>73</v>
      </c>
      <c r="B83" s="172"/>
      <c r="C83" s="172"/>
      <c r="D83" s="172"/>
      <c r="E83" s="172"/>
      <c r="F83" s="172"/>
      <c r="G83" s="172"/>
      <c r="H83" s="172"/>
      <c r="I83" s="172"/>
      <c r="J83" s="172"/>
      <c r="K83" s="172"/>
      <c r="L83" s="172"/>
      <c r="M83" s="172"/>
      <c r="N83" s="111"/>
      <c r="O83" s="112"/>
      <c r="Q83" s="30"/>
    </row>
    <row r="84" spans="1:17" ht="18.75">
      <c r="A84" s="172"/>
      <c r="B84" s="172"/>
      <c r="C84" s="172"/>
      <c r="D84" s="172"/>
      <c r="E84" s="172"/>
      <c r="F84" s="172"/>
      <c r="G84" s="172"/>
      <c r="H84" s="172"/>
      <c r="I84" s="172"/>
      <c r="J84" s="172"/>
      <c r="K84" s="172"/>
      <c r="L84" s="172"/>
      <c r="M84" s="172"/>
      <c r="N84" s="111"/>
      <c r="O84" s="8"/>
    </row>
    <row r="85" spans="1:17" ht="18.75">
      <c r="A85" s="111"/>
      <c r="B85" s="111"/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  <c r="N85" s="111"/>
      <c r="O85" s="8"/>
    </row>
    <row r="86" spans="1:17" ht="15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84" t="s">
        <v>79</v>
      </c>
      <c r="M86" s="184"/>
      <c r="N86" s="184"/>
      <c r="O86" s="184"/>
    </row>
    <row r="87" spans="1:17" ht="15.75">
      <c r="A87" s="113"/>
      <c r="B87" s="113"/>
      <c r="C87" s="113"/>
      <c r="D87" s="113"/>
      <c r="E87" s="113"/>
      <c r="F87" s="113"/>
      <c r="G87" s="113"/>
      <c r="H87" s="113"/>
      <c r="I87" s="113"/>
      <c r="J87" s="113"/>
      <c r="K87" s="113"/>
      <c r="L87" s="184" t="s">
        <v>74</v>
      </c>
      <c r="M87" s="184"/>
      <c r="N87" s="184"/>
      <c r="O87" s="184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81" t="s">
        <v>75</v>
      </c>
      <c r="M88" s="181"/>
      <c r="N88" s="181"/>
      <c r="O88" s="18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4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7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4"/>
    </row>
    <row r="92" spans="1:17" ht="15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82" t="s">
        <v>76</v>
      </c>
      <c r="M92" s="182"/>
      <c r="N92" s="182"/>
      <c r="O92" s="182"/>
    </row>
    <row r="93" spans="1:17" ht="15.75">
      <c r="A93" s="114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83" t="s">
        <v>77</v>
      </c>
      <c r="M93" s="183"/>
      <c r="N93" s="183"/>
      <c r="O93" s="183"/>
    </row>
  </sheetData>
  <mergeCells count="15">
    <mergeCell ref="L88:O88"/>
    <mergeCell ref="L92:O92"/>
    <mergeCell ref="L93:O93"/>
    <mergeCell ref="A81:O81"/>
    <mergeCell ref="A82:O82"/>
    <mergeCell ref="A83:M83"/>
    <mergeCell ref="A84:M84"/>
    <mergeCell ref="L86:O86"/>
    <mergeCell ref="L87:O87"/>
    <mergeCell ref="A80:O80"/>
    <mergeCell ref="A1:O1"/>
    <mergeCell ref="A2:O2"/>
    <mergeCell ref="A4:O4"/>
    <mergeCell ref="B7:K7"/>
    <mergeCell ref="A78:L78"/>
  </mergeCells>
  <pageMargins left="0.90551181102362199" right="0.70866141732283505" top="0.74803149606299202" bottom="0.74803149606299202" header="0.31496062992126" footer="0.31496062992126"/>
  <pageSetup paperSize="5" scale="8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93"/>
  <sheetViews>
    <sheetView workbookViewId="0">
      <selection activeCell="Q12" sqref="Q12:Q15"/>
    </sheetView>
  </sheetViews>
  <sheetFormatPr defaultRowHeight="15"/>
  <cols>
    <col min="2" max="11" width="4" customWidth="1"/>
    <col min="12" max="12" width="41.42578125" customWidth="1"/>
    <col min="13" max="13" width="17" customWidth="1"/>
    <col min="14" max="14" width="14.5703125" customWidth="1"/>
    <col min="15" max="15" width="19.5703125" customWidth="1"/>
    <col min="17" max="17" width="12.5703125" bestFit="1" customWidth="1"/>
    <col min="258" max="267" width="4" customWidth="1"/>
    <col min="268" max="268" width="41.42578125" customWidth="1"/>
    <col min="269" max="269" width="17" customWidth="1"/>
    <col min="270" max="270" width="14.5703125" customWidth="1"/>
    <col min="271" max="271" width="19.5703125" customWidth="1"/>
    <col min="273" max="273" width="12.5703125" bestFit="1" customWidth="1"/>
    <col min="514" max="523" width="4" customWidth="1"/>
    <col min="524" max="524" width="41.42578125" customWidth="1"/>
    <col min="525" max="525" width="17" customWidth="1"/>
    <col min="526" max="526" width="14.5703125" customWidth="1"/>
    <col min="527" max="527" width="19.5703125" customWidth="1"/>
    <col min="529" max="529" width="12.5703125" bestFit="1" customWidth="1"/>
    <col min="770" max="779" width="4" customWidth="1"/>
    <col min="780" max="780" width="41.42578125" customWidth="1"/>
    <col min="781" max="781" width="17" customWidth="1"/>
    <col min="782" max="782" width="14.5703125" customWidth="1"/>
    <col min="783" max="783" width="19.5703125" customWidth="1"/>
    <col min="785" max="785" width="12.5703125" bestFit="1" customWidth="1"/>
    <col min="1026" max="1035" width="4" customWidth="1"/>
    <col min="1036" max="1036" width="41.42578125" customWidth="1"/>
    <col min="1037" max="1037" width="17" customWidth="1"/>
    <col min="1038" max="1038" width="14.5703125" customWidth="1"/>
    <col min="1039" max="1039" width="19.5703125" customWidth="1"/>
    <col min="1041" max="1041" width="12.5703125" bestFit="1" customWidth="1"/>
    <col min="1282" max="1291" width="4" customWidth="1"/>
    <col min="1292" max="1292" width="41.42578125" customWidth="1"/>
    <col min="1293" max="1293" width="17" customWidth="1"/>
    <col min="1294" max="1294" width="14.5703125" customWidth="1"/>
    <col min="1295" max="1295" width="19.5703125" customWidth="1"/>
    <col min="1297" max="1297" width="12.5703125" bestFit="1" customWidth="1"/>
    <col min="1538" max="1547" width="4" customWidth="1"/>
    <col min="1548" max="1548" width="41.42578125" customWidth="1"/>
    <col min="1549" max="1549" width="17" customWidth="1"/>
    <col min="1550" max="1550" width="14.5703125" customWidth="1"/>
    <col min="1551" max="1551" width="19.5703125" customWidth="1"/>
    <col min="1553" max="1553" width="12.5703125" bestFit="1" customWidth="1"/>
    <col min="1794" max="1803" width="4" customWidth="1"/>
    <col min="1804" max="1804" width="41.42578125" customWidth="1"/>
    <col min="1805" max="1805" width="17" customWidth="1"/>
    <col min="1806" max="1806" width="14.5703125" customWidth="1"/>
    <col min="1807" max="1807" width="19.5703125" customWidth="1"/>
    <col min="1809" max="1809" width="12.5703125" bestFit="1" customWidth="1"/>
    <col min="2050" max="2059" width="4" customWidth="1"/>
    <col min="2060" max="2060" width="41.42578125" customWidth="1"/>
    <col min="2061" max="2061" width="17" customWidth="1"/>
    <col min="2062" max="2062" width="14.5703125" customWidth="1"/>
    <col min="2063" max="2063" width="19.5703125" customWidth="1"/>
    <col min="2065" max="2065" width="12.5703125" bestFit="1" customWidth="1"/>
    <col min="2306" max="2315" width="4" customWidth="1"/>
    <col min="2316" max="2316" width="41.42578125" customWidth="1"/>
    <col min="2317" max="2317" width="17" customWidth="1"/>
    <col min="2318" max="2318" width="14.5703125" customWidth="1"/>
    <col min="2319" max="2319" width="19.5703125" customWidth="1"/>
    <col min="2321" max="2321" width="12.5703125" bestFit="1" customWidth="1"/>
    <col min="2562" max="2571" width="4" customWidth="1"/>
    <col min="2572" max="2572" width="41.42578125" customWidth="1"/>
    <col min="2573" max="2573" width="17" customWidth="1"/>
    <col min="2574" max="2574" width="14.5703125" customWidth="1"/>
    <col min="2575" max="2575" width="19.5703125" customWidth="1"/>
    <col min="2577" max="2577" width="12.5703125" bestFit="1" customWidth="1"/>
    <col min="2818" max="2827" width="4" customWidth="1"/>
    <col min="2828" max="2828" width="41.42578125" customWidth="1"/>
    <col min="2829" max="2829" width="17" customWidth="1"/>
    <col min="2830" max="2830" width="14.5703125" customWidth="1"/>
    <col min="2831" max="2831" width="19.5703125" customWidth="1"/>
    <col min="2833" max="2833" width="12.5703125" bestFit="1" customWidth="1"/>
    <col min="3074" max="3083" width="4" customWidth="1"/>
    <col min="3084" max="3084" width="41.42578125" customWidth="1"/>
    <col min="3085" max="3085" width="17" customWidth="1"/>
    <col min="3086" max="3086" width="14.5703125" customWidth="1"/>
    <col min="3087" max="3087" width="19.5703125" customWidth="1"/>
    <col min="3089" max="3089" width="12.5703125" bestFit="1" customWidth="1"/>
    <col min="3330" max="3339" width="4" customWidth="1"/>
    <col min="3340" max="3340" width="41.42578125" customWidth="1"/>
    <col min="3341" max="3341" width="17" customWidth="1"/>
    <col min="3342" max="3342" width="14.5703125" customWidth="1"/>
    <col min="3343" max="3343" width="19.5703125" customWidth="1"/>
    <col min="3345" max="3345" width="12.5703125" bestFit="1" customWidth="1"/>
    <col min="3586" max="3595" width="4" customWidth="1"/>
    <col min="3596" max="3596" width="41.42578125" customWidth="1"/>
    <col min="3597" max="3597" width="17" customWidth="1"/>
    <col min="3598" max="3598" width="14.5703125" customWidth="1"/>
    <col min="3599" max="3599" width="19.5703125" customWidth="1"/>
    <col min="3601" max="3601" width="12.5703125" bestFit="1" customWidth="1"/>
    <col min="3842" max="3851" width="4" customWidth="1"/>
    <col min="3852" max="3852" width="41.42578125" customWidth="1"/>
    <col min="3853" max="3853" width="17" customWidth="1"/>
    <col min="3854" max="3854" width="14.5703125" customWidth="1"/>
    <col min="3855" max="3855" width="19.5703125" customWidth="1"/>
    <col min="3857" max="3857" width="12.5703125" bestFit="1" customWidth="1"/>
    <col min="4098" max="4107" width="4" customWidth="1"/>
    <col min="4108" max="4108" width="41.42578125" customWidth="1"/>
    <col min="4109" max="4109" width="17" customWidth="1"/>
    <col min="4110" max="4110" width="14.5703125" customWidth="1"/>
    <col min="4111" max="4111" width="19.5703125" customWidth="1"/>
    <col min="4113" max="4113" width="12.5703125" bestFit="1" customWidth="1"/>
    <col min="4354" max="4363" width="4" customWidth="1"/>
    <col min="4364" max="4364" width="41.42578125" customWidth="1"/>
    <col min="4365" max="4365" width="17" customWidth="1"/>
    <col min="4366" max="4366" width="14.5703125" customWidth="1"/>
    <col min="4367" max="4367" width="19.5703125" customWidth="1"/>
    <col min="4369" max="4369" width="12.5703125" bestFit="1" customWidth="1"/>
    <col min="4610" max="4619" width="4" customWidth="1"/>
    <col min="4620" max="4620" width="41.42578125" customWidth="1"/>
    <col min="4621" max="4621" width="17" customWidth="1"/>
    <col min="4622" max="4622" width="14.5703125" customWidth="1"/>
    <col min="4623" max="4623" width="19.5703125" customWidth="1"/>
    <col min="4625" max="4625" width="12.5703125" bestFit="1" customWidth="1"/>
    <col min="4866" max="4875" width="4" customWidth="1"/>
    <col min="4876" max="4876" width="41.42578125" customWidth="1"/>
    <col min="4877" max="4877" width="17" customWidth="1"/>
    <col min="4878" max="4878" width="14.5703125" customWidth="1"/>
    <col min="4879" max="4879" width="19.5703125" customWidth="1"/>
    <col min="4881" max="4881" width="12.5703125" bestFit="1" customWidth="1"/>
    <col min="5122" max="5131" width="4" customWidth="1"/>
    <col min="5132" max="5132" width="41.42578125" customWidth="1"/>
    <col min="5133" max="5133" width="17" customWidth="1"/>
    <col min="5134" max="5134" width="14.5703125" customWidth="1"/>
    <col min="5135" max="5135" width="19.5703125" customWidth="1"/>
    <col min="5137" max="5137" width="12.5703125" bestFit="1" customWidth="1"/>
    <col min="5378" max="5387" width="4" customWidth="1"/>
    <col min="5388" max="5388" width="41.42578125" customWidth="1"/>
    <col min="5389" max="5389" width="17" customWidth="1"/>
    <col min="5390" max="5390" width="14.5703125" customWidth="1"/>
    <col min="5391" max="5391" width="19.5703125" customWidth="1"/>
    <col min="5393" max="5393" width="12.5703125" bestFit="1" customWidth="1"/>
    <col min="5634" max="5643" width="4" customWidth="1"/>
    <col min="5644" max="5644" width="41.42578125" customWidth="1"/>
    <col min="5645" max="5645" width="17" customWidth="1"/>
    <col min="5646" max="5646" width="14.5703125" customWidth="1"/>
    <col min="5647" max="5647" width="19.5703125" customWidth="1"/>
    <col min="5649" max="5649" width="12.5703125" bestFit="1" customWidth="1"/>
    <col min="5890" max="5899" width="4" customWidth="1"/>
    <col min="5900" max="5900" width="41.42578125" customWidth="1"/>
    <col min="5901" max="5901" width="17" customWidth="1"/>
    <col min="5902" max="5902" width="14.5703125" customWidth="1"/>
    <col min="5903" max="5903" width="19.5703125" customWidth="1"/>
    <col min="5905" max="5905" width="12.5703125" bestFit="1" customWidth="1"/>
    <col min="6146" max="6155" width="4" customWidth="1"/>
    <col min="6156" max="6156" width="41.42578125" customWidth="1"/>
    <col min="6157" max="6157" width="17" customWidth="1"/>
    <col min="6158" max="6158" width="14.5703125" customWidth="1"/>
    <col min="6159" max="6159" width="19.5703125" customWidth="1"/>
    <col min="6161" max="6161" width="12.5703125" bestFit="1" customWidth="1"/>
    <col min="6402" max="6411" width="4" customWidth="1"/>
    <col min="6412" max="6412" width="41.42578125" customWidth="1"/>
    <col min="6413" max="6413" width="17" customWidth="1"/>
    <col min="6414" max="6414" width="14.5703125" customWidth="1"/>
    <col min="6415" max="6415" width="19.5703125" customWidth="1"/>
    <col min="6417" max="6417" width="12.5703125" bestFit="1" customWidth="1"/>
    <col min="6658" max="6667" width="4" customWidth="1"/>
    <col min="6668" max="6668" width="41.42578125" customWidth="1"/>
    <col min="6669" max="6669" width="17" customWidth="1"/>
    <col min="6670" max="6670" width="14.5703125" customWidth="1"/>
    <col min="6671" max="6671" width="19.5703125" customWidth="1"/>
    <col min="6673" max="6673" width="12.5703125" bestFit="1" customWidth="1"/>
    <col min="6914" max="6923" width="4" customWidth="1"/>
    <col min="6924" max="6924" width="41.42578125" customWidth="1"/>
    <col min="6925" max="6925" width="17" customWidth="1"/>
    <col min="6926" max="6926" width="14.5703125" customWidth="1"/>
    <col min="6927" max="6927" width="19.5703125" customWidth="1"/>
    <col min="6929" max="6929" width="12.5703125" bestFit="1" customWidth="1"/>
    <col min="7170" max="7179" width="4" customWidth="1"/>
    <col min="7180" max="7180" width="41.42578125" customWidth="1"/>
    <col min="7181" max="7181" width="17" customWidth="1"/>
    <col min="7182" max="7182" width="14.5703125" customWidth="1"/>
    <col min="7183" max="7183" width="19.5703125" customWidth="1"/>
    <col min="7185" max="7185" width="12.5703125" bestFit="1" customWidth="1"/>
    <col min="7426" max="7435" width="4" customWidth="1"/>
    <col min="7436" max="7436" width="41.42578125" customWidth="1"/>
    <col min="7437" max="7437" width="17" customWidth="1"/>
    <col min="7438" max="7438" width="14.5703125" customWidth="1"/>
    <col min="7439" max="7439" width="19.5703125" customWidth="1"/>
    <col min="7441" max="7441" width="12.5703125" bestFit="1" customWidth="1"/>
    <col min="7682" max="7691" width="4" customWidth="1"/>
    <col min="7692" max="7692" width="41.42578125" customWidth="1"/>
    <col min="7693" max="7693" width="17" customWidth="1"/>
    <col min="7694" max="7694" width="14.5703125" customWidth="1"/>
    <col min="7695" max="7695" width="19.5703125" customWidth="1"/>
    <col min="7697" max="7697" width="12.5703125" bestFit="1" customWidth="1"/>
    <col min="7938" max="7947" width="4" customWidth="1"/>
    <col min="7948" max="7948" width="41.42578125" customWidth="1"/>
    <col min="7949" max="7949" width="17" customWidth="1"/>
    <col min="7950" max="7950" width="14.5703125" customWidth="1"/>
    <col min="7951" max="7951" width="19.5703125" customWidth="1"/>
    <col min="7953" max="7953" width="12.5703125" bestFit="1" customWidth="1"/>
    <col min="8194" max="8203" width="4" customWidth="1"/>
    <col min="8204" max="8204" width="41.42578125" customWidth="1"/>
    <col min="8205" max="8205" width="17" customWidth="1"/>
    <col min="8206" max="8206" width="14.5703125" customWidth="1"/>
    <col min="8207" max="8207" width="19.5703125" customWidth="1"/>
    <col min="8209" max="8209" width="12.5703125" bestFit="1" customWidth="1"/>
    <col min="8450" max="8459" width="4" customWidth="1"/>
    <col min="8460" max="8460" width="41.42578125" customWidth="1"/>
    <col min="8461" max="8461" width="17" customWidth="1"/>
    <col min="8462" max="8462" width="14.5703125" customWidth="1"/>
    <col min="8463" max="8463" width="19.5703125" customWidth="1"/>
    <col min="8465" max="8465" width="12.5703125" bestFit="1" customWidth="1"/>
    <col min="8706" max="8715" width="4" customWidth="1"/>
    <col min="8716" max="8716" width="41.42578125" customWidth="1"/>
    <col min="8717" max="8717" width="17" customWidth="1"/>
    <col min="8718" max="8718" width="14.5703125" customWidth="1"/>
    <col min="8719" max="8719" width="19.5703125" customWidth="1"/>
    <col min="8721" max="8721" width="12.5703125" bestFit="1" customWidth="1"/>
    <col min="8962" max="8971" width="4" customWidth="1"/>
    <col min="8972" max="8972" width="41.42578125" customWidth="1"/>
    <col min="8973" max="8973" width="17" customWidth="1"/>
    <col min="8974" max="8974" width="14.5703125" customWidth="1"/>
    <col min="8975" max="8975" width="19.5703125" customWidth="1"/>
    <col min="8977" max="8977" width="12.5703125" bestFit="1" customWidth="1"/>
    <col min="9218" max="9227" width="4" customWidth="1"/>
    <col min="9228" max="9228" width="41.42578125" customWidth="1"/>
    <col min="9229" max="9229" width="17" customWidth="1"/>
    <col min="9230" max="9230" width="14.5703125" customWidth="1"/>
    <col min="9231" max="9231" width="19.5703125" customWidth="1"/>
    <col min="9233" max="9233" width="12.5703125" bestFit="1" customWidth="1"/>
    <col min="9474" max="9483" width="4" customWidth="1"/>
    <col min="9484" max="9484" width="41.42578125" customWidth="1"/>
    <col min="9485" max="9485" width="17" customWidth="1"/>
    <col min="9486" max="9486" width="14.5703125" customWidth="1"/>
    <col min="9487" max="9487" width="19.5703125" customWidth="1"/>
    <col min="9489" max="9489" width="12.5703125" bestFit="1" customWidth="1"/>
    <col min="9730" max="9739" width="4" customWidth="1"/>
    <col min="9740" max="9740" width="41.42578125" customWidth="1"/>
    <col min="9741" max="9741" width="17" customWidth="1"/>
    <col min="9742" max="9742" width="14.5703125" customWidth="1"/>
    <col min="9743" max="9743" width="19.5703125" customWidth="1"/>
    <col min="9745" max="9745" width="12.5703125" bestFit="1" customWidth="1"/>
    <col min="9986" max="9995" width="4" customWidth="1"/>
    <col min="9996" max="9996" width="41.42578125" customWidth="1"/>
    <col min="9997" max="9997" width="17" customWidth="1"/>
    <col min="9998" max="9998" width="14.5703125" customWidth="1"/>
    <col min="9999" max="9999" width="19.5703125" customWidth="1"/>
    <col min="10001" max="10001" width="12.5703125" bestFit="1" customWidth="1"/>
    <col min="10242" max="10251" width="4" customWidth="1"/>
    <col min="10252" max="10252" width="41.42578125" customWidth="1"/>
    <col min="10253" max="10253" width="17" customWidth="1"/>
    <col min="10254" max="10254" width="14.5703125" customWidth="1"/>
    <col min="10255" max="10255" width="19.5703125" customWidth="1"/>
    <col min="10257" max="10257" width="12.5703125" bestFit="1" customWidth="1"/>
    <col min="10498" max="10507" width="4" customWidth="1"/>
    <col min="10508" max="10508" width="41.42578125" customWidth="1"/>
    <col min="10509" max="10509" width="17" customWidth="1"/>
    <col min="10510" max="10510" width="14.5703125" customWidth="1"/>
    <col min="10511" max="10511" width="19.5703125" customWidth="1"/>
    <col min="10513" max="10513" width="12.5703125" bestFit="1" customWidth="1"/>
    <col min="10754" max="10763" width="4" customWidth="1"/>
    <col min="10764" max="10764" width="41.42578125" customWidth="1"/>
    <col min="10765" max="10765" width="17" customWidth="1"/>
    <col min="10766" max="10766" width="14.5703125" customWidth="1"/>
    <col min="10767" max="10767" width="19.5703125" customWidth="1"/>
    <col min="10769" max="10769" width="12.5703125" bestFit="1" customWidth="1"/>
    <col min="11010" max="11019" width="4" customWidth="1"/>
    <col min="11020" max="11020" width="41.42578125" customWidth="1"/>
    <col min="11021" max="11021" width="17" customWidth="1"/>
    <col min="11022" max="11022" width="14.5703125" customWidth="1"/>
    <col min="11023" max="11023" width="19.5703125" customWidth="1"/>
    <col min="11025" max="11025" width="12.5703125" bestFit="1" customWidth="1"/>
    <col min="11266" max="11275" width="4" customWidth="1"/>
    <col min="11276" max="11276" width="41.42578125" customWidth="1"/>
    <col min="11277" max="11277" width="17" customWidth="1"/>
    <col min="11278" max="11278" width="14.5703125" customWidth="1"/>
    <col min="11279" max="11279" width="19.5703125" customWidth="1"/>
    <col min="11281" max="11281" width="12.5703125" bestFit="1" customWidth="1"/>
    <col min="11522" max="11531" width="4" customWidth="1"/>
    <col min="11532" max="11532" width="41.42578125" customWidth="1"/>
    <col min="11533" max="11533" width="17" customWidth="1"/>
    <col min="11534" max="11534" width="14.5703125" customWidth="1"/>
    <col min="11535" max="11535" width="19.5703125" customWidth="1"/>
    <col min="11537" max="11537" width="12.5703125" bestFit="1" customWidth="1"/>
    <col min="11778" max="11787" width="4" customWidth="1"/>
    <col min="11788" max="11788" width="41.42578125" customWidth="1"/>
    <col min="11789" max="11789" width="17" customWidth="1"/>
    <col min="11790" max="11790" width="14.5703125" customWidth="1"/>
    <col min="11791" max="11791" width="19.5703125" customWidth="1"/>
    <col min="11793" max="11793" width="12.5703125" bestFit="1" customWidth="1"/>
    <col min="12034" max="12043" width="4" customWidth="1"/>
    <col min="12044" max="12044" width="41.42578125" customWidth="1"/>
    <col min="12045" max="12045" width="17" customWidth="1"/>
    <col min="12046" max="12046" width="14.5703125" customWidth="1"/>
    <col min="12047" max="12047" width="19.5703125" customWidth="1"/>
    <col min="12049" max="12049" width="12.5703125" bestFit="1" customWidth="1"/>
    <col min="12290" max="12299" width="4" customWidth="1"/>
    <col min="12300" max="12300" width="41.42578125" customWidth="1"/>
    <col min="12301" max="12301" width="17" customWidth="1"/>
    <col min="12302" max="12302" width="14.5703125" customWidth="1"/>
    <col min="12303" max="12303" width="19.5703125" customWidth="1"/>
    <col min="12305" max="12305" width="12.5703125" bestFit="1" customWidth="1"/>
    <col min="12546" max="12555" width="4" customWidth="1"/>
    <col min="12556" max="12556" width="41.42578125" customWidth="1"/>
    <col min="12557" max="12557" width="17" customWidth="1"/>
    <col min="12558" max="12558" width="14.5703125" customWidth="1"/>
    <col min="12559" max="12559" width="19.5703125" customWidth="1"/>
    <col min="12561" max="12561" width="12.5703125" bestFit="1" customWidth="1"/>
    <col min="12802" max="12811" width="4" customWidth="1"/>
    <col min="12812" max="12812" width="41.42578125" customWidth="1"/>
    <col min="12813" max="12813" width="17" customWidth="1"/>
    <col min="12814" max="12814" width="14.5703125" customWidth="1"/>
    <col min="12815" max="12815" width="19.5703125" customWidth="1"/>
    <col min="12817" max="12817" width="12.5703125" bestFit="1" customWidth="1"/>
    <col min="13058" max="13067" width="4" customWidth="1"/>
    <col min="13068" max="13068" width="41.42578125" customWidth="1"/>
    <col min="13069" max="13069" width="17" customWidth="1"/>
    <col min="13070" max="13070" width="14.5703125" customWidth="1"/>
    <col min="13071" max="13071" width="19.5703125" customWidth="1"/>
    <col min="13073" max="13073" width="12.5703125" bestFit="1" customWidth="1"/>
    <col min="13314" max="13323" width="4" customWidth="1"/>
    <col min="13324" max="13324" width="41.42578125" customWidth="1"/>
    <col min="13325" max="13325" width="17" customWidth="1"/>
    <col min="13326" max="13326" width="14.5703125" customWidth="1"/>
    <col min="13327" max="13327" width="19.5703125" customWidth="1"/>
    <col min="13329" max="13329" width="12.5703125" bestFit="1" customWidth="1"/>
    <col min="13570" max="13579" width="4" customWidth="1"/>
    <col min="13580" max="13580" width="41.42578125" customWidth="1"/>
    <col min="13581" max="13581" width="17" customWidth="1"/>
    <col min="13582" max="13582" width="14.5703125" customWidth="1"/>
    <col min="13583" max="13583" width="19.5703125" customWidth="1"/>
    <col min="13585" max="13585" width="12.5703125" bestFit="1" customWidth="1"/>
    <col min="13826" max="13835" width="4" customWidth="1"/>
    <col min="13836" max="13836" width="41.42578125" customWidth="1"/>
    <col min="13837" max="13837" width="17" customWidth="1"/>
    <col min="13838" max="13838" width="14.5703125" customWidth="1"/>
    <col min="13839" max="13839" width="19.5703125" customWidth="1"/>
    <col min="13841" max="13841" width="12.5703125" bestFit="1" customWidth="1"/>
    <col min="14082" max="14091" width="4" customWidth="1"/>
    <col min="14092" max="14092" width="41.42578125" customWidth="1"/>
    <col min="14093" max="14093" width="17" customWidth="1"/>
    <col min="14094" max="14094" width="14.5703125" customWidth="1"/>
    <col min="14095" max="14095" width="19.5703125" customWidth="1"/>
    <col min="14097" max="14097" width="12.5703125" bestFit="1" customWidth="1"/>
    <col min="14338" max="14347" width="4" customWidth="1"/>
    <col min="14348" max="14348" width="41.42578125" customWidth="1"/>
    <col min="14349" max="14349" width="17" customWidth="1"/>
    <col min="14350" max="14350" width="14.5703125" customWidth="1"/>
    <col min="14351" max="14351" width="19.5703125" customWidth="1"/>
    <col min="14353" max="14353" width="12.5703125" bestFit="1" customWidth="1"/>
    <col min="14594" max="14603" width="4" customWidth="1"/>
    <col min="14604" max="14604" width="41.42578125" customWidth="1"/>
    <col min="14605" max="14605" width="17" customWidth="1"/>
    <col min="14606" max="14606" width="14.5703125" customWidth="1"/>
    <col min="14607" max="14607" width="19.5703125" customWidth="1"/>
    <col min="14609" max="14609" width="12.5703125" bestFit="1" customWidth="1"/>
    <col min="14850" max="14859" width="4" customWidth="1"/>
    <col min="14860" max="14860" width="41.42578125" customWidth="1"/>
    <col min="14861" max="14861" width="17" customWidth="1"/>
    <col min="14862" max="14862" width="14.5703125" customWidth="1"/>
    <col min="14863" max="14863" width="19.5703125" customWidth="1"/>
    <col min="14865" max="14865" width="12.5703125" bestFit="1" customWidth="1"/>
    <col min="15106" max="15115" width="4" customWidth="1"/>
    <col min="15116" max="15116" width="41.42578125" customWidth="1"/>
    <col min="15117" max="15117" width="17" customWidth="1"/>
    <col min="15118" max="15118" width="14.5703125" customWidth="1"/>
    <col min="15119" max="15119" width="19.5703125" customWidth="1"/>
    <col min="15121" max="15121" width="12.5703125" bestFit="1" customWidth="1"/>
    <col min="15362" max="15371" width="4" customWidth="1"/>
    <col min="15372" max="15372" width="41.42578125" customWidth="1"/>
    <col min="15373" max="15373" width="17" customWidth="1"/>
    <col min="15374" max="15374" width="14.5703125" customWidth="1"/>
    <col min="15375" max="15375" width="19.5703125" customWidth="1"/>
    <col min="15377" max="15377" width="12.5703125" bestFit="1" customWidth="1"/>
    <col min="15618" max="15627" width="4" customWidth="1"/>
    <col min="15628" max="15628" width="41.42578125" customWidth="1"/>
    <col min="15629" max="15629" width="17" customWidth="1"/>
    <col min="15630" max="15630" width="14.5703125" customWidth="1"/>
    <col min="15631" max="15631" width="19.5703125" customWidth="1"/>
    <col min="15633" max="15633" width="12.5703125" bestFit="1" customWidth="1"/>
    <col min="15874" max="15883" width="4" customWidth="1"/>
    <col min="15884" max="15884" width="41.42578125" customWidth="1"/>
    <col min="15885" max="15885" width="17" customWidth="1"/>
    <col min="15886" max="15886" width="14.5703125" customWidth="1"/>
    <col min="15887" max="15887" width="19.5703125" customWidth="1"/>
    <col min="15889" max="15889" width="12.5703125" bestFit="1" customWidth="1"/>
    <col min="16130" max="16139" width="4" customWidth="1"/>
    <col min="16140" max="16140" width="41.42578125" customWidth="1"/>
    <col min="16141" max="16141" width="17" customWidth="1"/>
    <col min="16142" max="16142" width="14.5703125" customWidth="1"/>
    <col min="16143" max="16143" width="19.5703125" customWidth="1"/>
    <col min="16145" max="16145" width="12.5703125" bestFit="1" customWidth="1"/>
  </cols>
  <sheetData>
    <row r="1" spans="1:17" ht="15.75">
      <c r="A1" s="173" t="s">
        <v>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</row>
    <row r="2" spans="1:17" ht="15.75">
      <c r="A2" s="173" t="s">
        <v>1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</row>
    <row r="3" spans="1:17" ht="18.7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/>
      <c r="N3" s="4"/>
      <c r="O3" s="4"/>
    </row>
    <row r="4" spans="1:17" ht="18.75">
      <c r="A4" s="174" t="s">
        <v>95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</row>
    <row r="5" spans="1:17" ht="18.75">
      <c r="A5" s="5" t="s">
        <v>2</v>
      </c>
      <c r="B5" s="6"/>
      <c r="C5" s="6"/>
      <c r="D5" s="6"/>
      <c r="E5" s="6"/>
      <c r="F5" s="6"/>
      <c r="G5" s="1"/>
      <c r="H5" s="1"/>
      <c r="I5" s="1"/>
      <c r="J5" s="1"/>
      <c r="K5" s="1"/>
      <c r="L5" s="1"/>
      <c r="M5" s="7"/>
      <c r="N5" s="8"/>
      <c r="O5" s="8"/>
    </row>
    <row r="6" spans="1:17" ht="15.75" thickBot="1">
      <c r="A6" s="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10"/>
      <c r="N6" s="4"/>
      <c r="O6" s="4"/>
    </row>
    <row r="7" spans="1:17" ht="47.25">
      <c r="A7" s="11" t="s">
        <v>3</v>
      </c>
      <c r="B7" s="175" t="s">
        <v>4</v>
      </c>
      <c r="C7" s="176"/>
      <c r="D7" s="176"/>
      <c r="E7" s="176"/>
      <c r="F7" s="176"/>
      <c r="G7" s="176"/>
      <c r="H7" s="176"/>
      <c r="I7" s="176"/>
      <c r="J7" s="176"/>
      <c r="K7" s="177"/>
      <c r="L7" s="12" t="s">
        <v>5</v>
      </c>
      <c r="M7" s="13" t="s">
        <v>6</v>
      </c>
      <c r="N7" s="14" t="s">
        <v>7</v>
      </c>
      <c r="O7" s="14" t="s">
        <v>8</v>
      </c>
    </row>
    <row r="8" spans="1:17">
      <c r="A8" s="15"/>
      <c r="B8" s="16"/>
      <c r="C8" s="17"/>
      <c r="D8" s="17"/>
      <c r="E8" s="17"/>
      <c r="F8" s="17"/>
      <c r="G8" s="17"/>
      <c r="H8" s="17"/>
      <c r="I8" s="17"/>
      <c r="J8" s="17"/>
      <c r="K8" s="18"/>
      <c r="L8" s="19"/>
      <c r="M8" s="20"/>
      <c r="N8" s="21"/>
      <c r="O8" s="21"/>
    </row>
    <row r="9" spans="1:17">
      <c r="A9" s="15"/>
      <c r="B9" s="22"/>
      <c r="C9" s="23"/>
      <c r="D9" s="23"/>
      <c r="E9" s="23"/>
      <c r="F9" s="23"/>
      <c r="G9" s="23"/>
      <c r="H9" s="23"/>
      <c r="I9" s="23"/>
      <c r="J9" s="23"/>
      <c r="K9" s="24"/>
      <c r="L9" s="25" t="s">
        <v>9</v>
      </c>
      <c r="M9" s="26">
        <f>jan!O78</f>
        <v>54042891</v>
      </c>
      <c r="N9" s="21"/>
      <c r="O9" s="21"/>
    </row>
    <row r="10" spans="1:17">
      <c r="A10" s="15"/>
      <c r="B10" s="27" t="s">
        <v>10</v>
      </c>
      <c r="C10" s="28" t="s">
        <v>11</v>
      </c>
      <c r="D10" s="28" t="s">
        <v>10</v>
      </c>
      <c r="E10" s="23"/>
      <c r="F10" s="23"/>
      <c r="G10" s="23"/>
      <c r="H10" s="23"/>
      <c r="I10" s="23"/>
      <c r="J10" s="23"/>
      <c r="K10" s="24"/>
      <c r="L10" s="25" t="s">
        <v>12</v>
      </c>
      <c r="M10" s="29">
        <f>+M11</f>
        <v>48939300</v>
      </c>
      <c r="N10" s="21"/>
      <c r="O10" s="21"/>
      <c r="Q10" s="30"/>
    </row>
    <row r="11" spans="1:17">
      <c r="A11" s="15"/>
      <c r="B11" s="27" t="s">
        <v>10</v>
      </c>
      <c r="C11" s="28" t="s">
        <v>11</v>
      </c>
      <c r="D11" s="28" t="s">
        <v>10</v>
      </c>
      <c r="E11" s="31" t="s">
        <v>13</v>
      </c>
      <c r="F11" s="23"/>
      <c r="G11" s="23"/>
      <c r="H11" s="23"/>
      <c r="I11" s="23"/>
      <c r="J11" s="23"/>
      <c r="K11" s="24"/>
      <c r="L11" s="25" t="s">
        <v>14</v>
      </c>
      <c r="M11" s="29">
        <f>+M12</f>
        <v>48939300</v>
      </c>
      <c r="N11" s="21"/>
      <c r="O11" s="21"/>
      <c r="Q11" s="30"/>
    </row>
    <row r="12" spans="1:17">
      <c r="A12" s="15"/>
      <c r="B12" s="27" t="s">
        <v>10</v>
      </c>
      <c r="C12" s="28" t="s">
        <v>11</v>
      </c>
      <c r="D12" s="28" t="s">
        <v>10</v>
      </c>
      <c r="E12" s="31" t="s">
        <v>13</v>
      </c>
      <c r="F12" s="28" t="s">
        <v>15</v>
      </c>
      <c r="G12" s="31"/>
      <c r="H12" s="31"/>
      <c r="I12" s="31"/>
      <c r="J12" s="31"/>
      <c r="K12" s="32"/>
      <c r="L12" s="25" t="s">
        <v>16</v>
      </c>
      <c r="M12" s="33">
        <f>[1]feb!$E$8</f>
        <v>48939300</v>
      </c>
      <c r="N12" s="21"/>
      <c r="O12" s="21"/>
      <c r="Q12" s="30"/>
    </row>
    <row r="13" spans="1:17">
      <c r="A13" s="15"/>
      <c r="B13" s="34"/>
      <c r="C13" s="31"/>
      <c r="D13" s="31"/>
      <c r="E13" s="31"/>
      <c r="F13" s="35"/>
      <c r="G13" s="31"/>
      <c r="H13" s="31"/>
      <c r="I13" s="31"/>
      <c r="J13" s="31"/>
      <c r="K13" s="32"/>
      <c r="L13" s="25" t="s">
        <v>17</v>
      </c>
      <c r="M13" s="36">
        <f>+M9+M12</f>
        <v>102982191</v>
      </c>
      <c r="N13" s="21"/>
      <c r="O13" s="37"/>
      <c r="Q13" s="30"/>
    </row>
    <row r="14" spans="1:17">
      <c r="A14" s="15"/>
      <c r="B14" s="34"/>
      <c r="C14" s="31"/>
      <c r="D14" s="31"/>
      <c r="E14" s="31"/>
      <c r="F14" s="35"/>
      <c r="G14" s="31"/>
      <c r="H14" s="31"/>
      <c r="I14" s="31"/>
      <c r="J14" s="31"/>
      <c r="K14" s="32"/>
      <c r="L14" s="25"/>
      <c r="M14" s="38"/>
      <c r="N14" s="21"/>
      <c r="O14" s="37"/>
      <c r="Q14" s="159"/>
    </row>
    <row r="15" spans="1:17">
      <c r="A15" s="15"/>
      <c r="B15" s="39">
        <v>1</v>
      </c>
      <c r="C15" s="40" t="s">
        <v>15</v>
      </c>
      <c r="D15" s="40" t="s">
        <v>18</v>
      </c>
      <c r="E15" s="41">
        <v>38</v>
      </c>
      <c r="F15" s="40" t="s">
        <v>19</v>
      </c>
      <c r="G15" s="41">
        <v>5</v>
      </c>
      <c r="H15" s="41">
        <v>2</v>
      </c>
      <c r="I15" s="41"/>
      <c r="J15" s="41"/>
      <c r="K15" s="42"/>
      <c r="L15" s="43" t="s">
        <v>20</v>
      </c>
      <c r="M15" s="141">
        <f>M16+M17+M18</f>
        <v>641304000</v>
      </c>
      <c r="N15" s="45">
        <f>N16+N17+N18</f>
        <v>4301700</v>
      </c>
      <c r="O15" s="46">
        <f>O16</f>
        <v>0</v>
      </c>
      <c r="Q15" s="30"/>
    </row>
    <row r="16" spans="1:17">
      <c r="A16" s="15"/>
      <c r="B16" s="39">
        <v>1</v>
      </c>
      <c r="C16" s="40" t="s">
        <v>15</v>
      </c>
      <c r="D16" s="40" t="s">
        <v>18</v>
      </c>
      <c r="E16" s="41">
        <v>38</v>
      </c>
      <c r="F16" s="40" t="s">
        <v>19</v>
      </c>
      <c r="G16" s="41">
        <v>5</v>
      </c>
      <c r="H16" s="41">
        <v>2</v>
      </c>
      <c r="I16" s="40">
        <v>1</v>
      </c>
      <c r="J16" s="41"/>
      <c r="K16" s="42"/>
      <c r="L16" s="43" t="s">
        <v>21</v>
      </c>
      <c r="M16" s="141">
        <f>M20</f>
        <v>384782400</v>
      </c>
      <c r="N16" s="45">
        <f>N20</f>
        <v>0</v>
      </c>
      <c r="O16" s="46">
        <f>O18</f>
        <v>0</v>
      </c>
    </row>
    <row r="17" spans="1:15">
      <c r="A17" s="15"/>
      <c r="B17" s="48" t="s">
        <v>11</v>
      </c>
      <c r="C17" s="49" t="s">
        <v>15</v>
      </c>
      <c r="D17" s="49" t="s">
        <v>18</v>
      </c>
      <c r="E17" s="41">
        <v>38</v>
      </c>
      <c r="F17" s="40" t="s">
        <v>19</v>
      </c>
      <c r="G17" s="50" t="s">
        <v>22</v>
      </c>
      <c r="H17" s="50" t="s">
        <v>23</v>
      </c>
      <c r="I17" s="50" t="s">
        <v>23</v>
      </c>
      <c r="J17" s="51"/>
      <c r="K17" s="52"/>
      <c r="L17" s="53" t="s">
        <v>24</v>
      </c>
      <c r="M17" s="141">
        <f>M24</f>
        <v>242521600</v>
      </c>
      <c r="N17" s="45">
        <f>N24</f>
        <v>4301700</v>
      </c>
      <c r="O17" s="46"/>
    </row>
    <row r="18" spans="1:15">
      <c r="A18" s="15"/>
      <c r="B18" s="48" t="s">
        <v>11</v>
      </c>
      <c r="C18" s="49" t="s">
        <v>15</v>
      </c>
      <c r="D18" s="49" t="s">
        <v>18</v>
      </c>
      <c r="E18" s="41">
        <v>38</v>
      </c>
      <c r="F18" s="40" t="s">
        <v>19</v>
      </c>
      <c r="G18" s="50" t="s">
        <v>22</v>
      </c>
      <c r="H18" s="50" t="s">
        <v>23</v>
      </c>
      <c r="I18" s="50" t="s">
        <v>25</v>
      </c>
      <c r="J18" s="51"/>
      <c r="K18" s="52"/>
      <c r="L18" s="53" t="s">
        <v>26</v>
      </c>
      <c r="M18" s="141">
        <f>M72</f>
        <v>14000000</v>
      </c>
      <c r="N18" s="45">
        <f>N72</f>
        <v>0</v>
      </c>
      <c r="O18" s="46">
        <f>O19</f>
        <v>0</v>
      </c>
    </row>
    <row r="19" spans="1:15">
      <c r="A19" s="15"/>
      <c r="B19" s="55"/>
      <c r="C19" s="56"/>
      <c r="D19" s="56"/>
      <c r="E19" s="56"/>
      <c r="F19" s="56"/>
      <c r="G19" s="56"/>
      <c r="H19" s="56"/>
      <c r="I19" s="56"/>
      <c r="J19" s="56"/>
      <c r="K19" s="57"/>
      <c r="L19" s="58"/>
      <c r="M19" s="142"/>
      <c r="N19" s="45"/>
      <c r="O19" s="60"/>
    </row>
    <row r="20" spans="1:15">
      <c r="A20" s="61"/>
      <c r="B20" s="48" t="s">
        <v>11</v>
      </c>
      <c r="C20" s="49" t="s">
        <v>15</v>
      </c>
      <c r="D20" s="49" t="s">
        <v>18</v>
      </c>
      <c r="E20" s="41">
        <v>38</v>
      </c>
      <c r="F20" s="40" t="s">
        <v>19</v>
      </c>
      <c r="G20" s="50" t="s">
        <v>22</v>
      </c>
      <c r="H20" s="50" t="s">
        <v>23</v>
      </c>
      <c r="I20" s="50" t="s">
        <v>11</v>
      </c>
      <c r="J20" s="50"/>
      <c r="K20" s="62"/>
      <c r="L20" s="63" t="s">
        <v>27</v>
      </c>
      <c r="M20" s="143">
        <f>M21</f>
        <v>384782400</v>
      </c>
      <c r="N20" s="139">
        <f>N21</f>
        <v>0</v>
      </c>
      <c r="O20" s="135"/>
    </row>
    <row r="21" spans="1:15">
      <c r="A21" s="15"/>
      <c r="B21" s="65">
        <v>1</v>
      </c>
      <c r="C21" s="66" t="s">
        <v>15</v>
      </c>
      <c r="D21" s="66" t="s">
        <v>18</v>
      </c>
      <c r="E21" s="41">
        <v>38</v>
      </c>
      <c r="F21" s="40" t="s">
        <v>19</v>
      </c>
      <c r="G21" s="67">
        <v>5</v>
      </c>
      <c r="H21" s="67">
        <v>2</v>
      </c>
      <c r="I21" s="67">
        <v>1</v>
      </c>
      <c r="J21" s="66" t="s">
        <v>28</v>
      </c>
      <c r="K21" s="68"/>
      <c r="L21" s="69" t="s">
        <v>29</v>
      </c>
      <c r="M21" s="144">
        <f>M22</f>
        <v>384782400</v>
      </c>
      <c r="N21" s="45">
        <f>N22</f>
        <v>0</v>
      </c>
      <c r="O21" s="60"/>
    </row>
    <row r="22" spans="1:15">
      <c r="A22" s="15"/>
      <c r="B22" s="70">
        <v>1</v>
      </c>
      <c r="C22" s="71" t="s">
        <v>15</v>
      </c>
      <c r="D22" s="71" t="s">
        <v>18</v>
      </c>
      <c r="E22" s="41">
        <v>38</v>
      </c>
      <c r="F22" s="40" t="s">
        <v>19</v>
      </c>
      <c r="G22" s="72">
        <v>5</v>
      </c>
      <c r="H22" s="72">
        <v>2</v>
      </c>
      <c r="I22" s="72">
        <v>1</v>
      </c>
      <c r="J22" s="71" t="s">
        <v>28</v>
      </c>
      <c r="K22" s="68" t="s">
        <v>18</v>
      </c>
      <c r="L22" s="73" t="s">
        <v>30</v>
      </c>
      <c r="M22" s="145">
        <v>384782400</v>
      </c>
      <c r="N22" s="74"/>
      <c r="O22" s="60"/>
    </row>
    <row r="23" spans="1:15">
      <c r="A23" s="15"/>
      <c r="B23" s="70"/>
      <c r="C23" s="71"/>
      <c r="D23" s="71"/>
      <c r="E23" s="72"/>
      <c r="F23" s="72"/>
      <c r="G23" s="72"/>
      <c r="H23" s="72"/>
      <c r="I23" s="72"/>
      <c r="J23" s="71"/>
      <c r="K23" s="68"/>
      <c r="L23" s="73"/>
      <c r="M23" s="146"/>
      <c r="N23" s="76"/>
      <c r="O23" s="60"/>
    </row>
    <row r="24" spans="1:15" ht="30">
      <c r="A24" s="15"/>
      <c r="B24" s="65">
        <v>1</v>
      </c>
      <c r="C24" s="66" t="s">
        <v>15</v>
      </c>
      <c r="D24" s="66" t="s">
        <v>18</v>
      </c>
      <c r="E24" s="41">
        <v>38</v>
      </c>
      <c r="F24" s="40" t="s">
        <v>19</v>
      </c>
      <c r="G24" s="67">
        <v>5</v>
      </c>
      <c r="H24" s="67">
        <v>2</v>
      </c>
      <c r="I24" s="67">
        <v>2</v>
      </c>
      <c r="J24" s="67"/>
      <c r="K24" s="77"/>
      <c r="L24" s="78" t="s">
        <v>31</v>
      </c>
      <c r="M24" s="147">
        <f>M25+M34+M37+M47+M51+M54+M57+M60+M65+M69+M42</f>
        <v>242521600</v>
      </c>
      <c r="N24" s="137">
        <f>N25+N34+N37+N42+N47+N51+N54+N57+N60+N65+N69</f>
        <v>4301700</v>
      </c>
      <c r="O24" s="135" t="s">
        <v>32</v>
      </c>
    </row>
    <row r="25" spans="1:15">
      <c r="A25" s="15"/>
      <c r="B25" s="65">
        <v>1</v>
      </c>
      <c r="C25" s="66" t="s">
        <v>15</v>
      </c>
      <c r="D25" s="66" t="s">
        <v>18</v>
      </c>
      <c r="E25" s="41">
        <v>38</v>
      </c>
      <c r="F25" s="40" t="s">
        <v>19</v>
      </c>
      <c r="G25" s="67">
        <v>5</v>
      </c>
      <c r="H25" s="67">
        <v>2</v>
      </c>
      <c r="I25" s="67">
        <v>2</v>
      </c>
      <c r="J25" s="66" t="s">
        <v>18</v>
      </c>
      <c r="K25" s="79"/>
      <c r="L25" s="69" t="s">
        <v>33</v>
      </c>
      <c r="M25" s="148">
        <f>SUM(M26:M32)</f>
        <v>96804750</v>
      </c>
      <c r="N25" s="126">
        <f>SUM(N26:N32)</f>
        <v>1587500</v>
      </c>
      <c r="O25" s="60"/>
    </row>
    <row r="26" spans="1:15">
      <c r="A26" s="80"/>
      <c r="B26" s="70">
        <v>1</v>
      </c>
      <c r="C26" s="71" t="s">
        <v>15</v>
      </c>
      <c r="D26" s="71" t="s">
        <v>18</v>
      </c>
      <c r="E26" s="41">
        <v>38</v>
      </c>
      <c r="F26" s="40" t="s">
        <v>19</v>
      </c>
      <c r="G26" s="72">
        <v>5</v>
      </c>
      <c r="H26" s="72">
        <v>2</v>
      </c>
      <c r="I26" s="72">
        <v>2</v>
      </c>
      <c r="J26" s="71" t="s">
        <v>18</v>
      </c>
      <c r="K26" s="68" t="s">
        <v>19</v>
      </c>
      <c r="L26" s="73" t="s">
        <v>80</v>
      </c>
      <c r="M26" s="146">
        <v>2379850</v>
      </c>
      <c r="N26" s="156">
        <v>989500</v>
      </c>
      <c r="O26" s="81"/>
    </row>
    <row r="27" spans="1:15" ht="30">
      <c r="A27" s="80"/>
      <c r="B27" s="70">
        <v>1</v>
      </c>
      <c r="C27" s="71" t="s">
        <v>15</v>
      </c>
      <c r="D27" s="71" t="s">
        <v>18</v>
      </c>
      <c r="E27" s="41">
        <v>38</v>
      </c>
      <c r="F27" s="40" t="s">
        <v>19</v>
      </c>
      <c r="G27" s="72">
        <v>5</v>
      </c>
      <c r="H27" s="72">
        <v>2</v>
      </c>
      <c r="I27" s="72">
        <v>2</v>
      </c>
      <c r="J27" s="71" t="s">
        <v>18</v>
      </c>
      <c r="K27" s="68" t="s">
        <v>34</v>
      </c>
      <c r="L27" s="73" t="s">
        <v>35</v>
      </c>
      <c r="M27" s="146">
        <v>600000</v>
      </c>
      <c r="N27" s="76"/>
      <c r="O27" s="81"/>
    </row>
    <row r="28" spans="1:15" ht="30">
      <c r="A28" s="15"/>
      <c r="B28" s="70">
        <v>1</v>
      </c>
      <c r="C28" s="71" t="s">
        <v>15</v>
      </c>
      <c r="D28" s="71" t="s">
        <v>18</v>
      </c>
      <c r="E28" s="41">
        <v>38</v>
      </c>
      <c r="F28" s="40" t="s">
        <v>19</v>
      </c>
      <c r="G28" s="72">
        <v>5</v>
      </c>
      <c r="H28" s="72">
        <v>2</v>
      </c>
      <c r="I28" s="72">
        <v>2</v>
      </c>
      <c r="J28" s="71" t="s">
        <v>18</v>
      </c>
      <c r="K28" s="68" t="s">
        <v>36</v>
      </c>
      <c r="L28" s="82" t="s">
        <v>37</v>
      </c>
      <c r="M28" s="149">
        <v>5564300</v>
      </c>
      <c r="N28" s="76"/>
      <c r="O28" s="60"/>
    </row>
    <row r="29" spans="1:15" ht="30">
      <c r="A29" s="15"/>
      <c r="B29" s="70">
        <v>1</v>
      </c>
      <c r="C29" s="71" t="s">
        <v>15</v>
      </c>
      <c r="D29" s="71" t="s">
        <v>18</v>
      </c>
      <c r="E29" s="41">
        <v>38</v>
      </c>
      <c r="F29" s="40" t="s">
        <v>19</v>
      </c>
      <c r="G29" s="72">
        <v>5</v>
      </c>
      <c r="H29" s="72">
        <v>2</v>
      </c>
      <c r="I29" s="72">
        <v>2</v>
      </c>
      <c r="J29" s="71" t="s">
        <v>18</v>
      </c>
      <c r="K29" s="83" t="s">
        <v>39</v>
      </c>
      <c r="L29" s="82" t="s">
        <v>40</v>
      </c>
      <c r="M29" s="146">
        <v>304000</v>
      </c>
      <c r="N29" s="76"/>
      <c r="O29" s="60"/>
    </row>
    <row r="30" spans="1:15">
      <c r="A30" s="15"/>
      <c r="B30" s="70">
        <v>1</v>
      </c>
      <c r="C30" s="71" t="s">
        <v>15</v>
      </c>
      <c r="D30" s="71" t="s">
        <v>18</v>
      </c>
      <c r="E30" s="41">
        <v>38</v>
      </c>
      <c r="F30" s="40" t="s">
        <v>19</v>
      </c>
      <c r="G30" s="72">
        <v>5</v>
      </c>
      <c r="H30" s="72">
        <v>2</v>
      </c>
      <c r="I30" s="72">
        <v>2</v>
      </c>
      <c r="J30" s="71" t="s">
        <v>18</v>
      </c>
      <c r="K30" s="83" t="s">
        <v>28</v>
      </c>
      <c r="L30" s="82" t="s">
        <v>41</v>
      </c>
      <c r="M30" s="146">
        <v>285000</v>
      </c>
      <c r="N30" s="76"/>
      <c r="O30" s="60"/>
    </row>
    <row r="31" spans="1:15">
      <c r="A31" s="15"/>
      <c r="B31" s="70">
        <v>1</v>
      </c>
      <c r="C31" s="71" t="s">
        <v>15</v>
      </c>
      <c r="D31" s="71" t="s">
        <v>18</v>
      </c>
      <c r="E31" s="41">
        <v>38</v>
      </c>
      <c r="F31" s="40" t="s">
        <v>19</v>
      </c>
      <c r="G31" s="72">
        <v>5</v>
      </c>
      <c r="H31" s="72">
        <v>2</v>
      </c>
      <c r="I31" s="72">
        <v>2</v>
      </c>
      <c r="J31" s="71" t="s">
        <v>18</v>
      </c>
      <c r="K31" s="68">
        <v>11</v>
      </c>
      <c r="L31" s="82" t="s">
        <v>81</v>
      </c>
      <c r="M31" s="146">
        <v>86795600</v>
      </c>
      <c r="N31" s="76"/>
      <c r="O31" s="60"/>
    </row>
    <row r="32" spans="1:15">
      <c r="A32" s="15"/>
      <c r="B32" s="70">
        <v>1</v>
      </c>
      <c r="C32" s="71" t="s">
        <v>15</v>
      </c>
      <c r="D32" s="71" t="s">
        <v>18</v>
      </c>
      <c r="E32" s="41">
        <v>38</v>
      </c>
      <c r="F32" s="40" t="s">
        <v>19</v>
      </c>
      <c r="G32" s="84" t="s">
        <v>22</v>
      </c>
      <c r="H32" s="84" t="s">
        <v>23</v>
      </c>
      <c r="I32" s="84" t="s">
        <v>23</v>
      </c>
      <c r="J32" s="84" t="s">
        <v>18</v>
      </c>
      <c r="K32" s="85">
        <v>12</v>
      </c>
      <c r="L32" s="82" t="s">
        <v>42</v>
      </c>
      <c r="M32" s="146">
        <v>876000</v>
      </c>
      <c r="N32" s="76">
        <f>[1]feb!$F$13+[1]feb!$F$14</f>
        <v>598000</v>
      </c>
      <c r="O32" s="60"/>
    </row>
    <row r="33" spans="1:15">
      <c r="A33" s="15"/>
      <c r="B33" s="70"/>
      <c r="C33" s="71"/>
      <c r="D33" s="71"/>
      <c r="E33" s="72"/>
      <c r="F33" s="72"/>
      <c r="G33" s="72"/>
      <c r="H33" s="72"/>
      <c r="I33" s="72"/>
      <c r="J33" s="71"/>
      <c r="K33" s="68"/>
      <c r="L33" s="73"/>
      <c r="M33" s="149"/>
      <c r="N33" s="76"/>
      <c r="O33" s="60"/>
    </row>
    <row r="34" spans="1:15">
      <c r="A34" s="15"/>
      <c r="B34" s="65">
        <v>1</v>
      </c>
      <c r="C34" s="66" t="s">
        <v>15</v>
      </c>
      <c r="D34" s="66" t="s">
        <v>18</v>
      </c>
      <c r="E34" s="41">
        <v>38</v>
      </c>
      <c r="F34" s="40" t="s">
        <v>19</v>
      </c>
      <c r="G34" s="67">
        <v>5</v>
      </c>
      <c r="H34" s="67">
        <v>2</v>
      </c>
      <c r="I34" s="67">
        <v>2</v>
      </c>
      <c r="J34" s="66" t="s">
        <v>15</v>
      </c>
      <c r="K34" s="68"/>
      <c r="L34" s="69" t="s">
        <v>43</v>
      </c>
      <c r="M34" s="150">
        <f>SUM(M35:M35)</f>
        <v>2905000</v>
      </c>
      <c r="N34" s="127">
        <v>108000</v>
      </c>
      <c r="O34" s="60"/>
    </row>
    <row r="35" spans="1:15">
      <c r="A35" s="15"/>
      <c r="B35" s="70">
        <v>1</v>
      </c>
      <c r="C35" s="71" t="s">
        <v>15</v>
      </c>
      <c r="D35" s="71" t="s">
        <v>18</v>
      </c>
      <c r="E35" s="41">
        <v>38</v>
      </c>
      <c r="F35" s="40" t="s">
        <v>19</v>
      </c>
      <c r="G35" s="72">
        <v>5</v>
      </c>
      <c r="H35" s="72">
        <v>2</v>
      </c>
      <c r="I35" s="72">
        <v>2</v>
      </c>
      <c r="J35" s="87" t="s">
        <v>15</v>
      </c>
      <c r="K35" s="83" t="s">
        <v>38</v>
      </c>
      <c r="L35" s="88" t="s">
        <v>44</v>
      </c>
      <c r="M35" s="146">
        <v>2905000</v>
      </c>
      <c r="N35" s="76">
        <v>108000</v>
      </c>
      <c r="O35" s="60"/>
    </row>
    <row r="36" spans="1:15">
      <c r="A36" s="15"/>
      <c r="B36" s="70"/>
      <c r="C36" s="71"/>
      <c r="D36" s="71"/>
      <c r="E36" s="72"/>
      <c r="F36" s="72"/>
      <c r="G36" s="72"/>
      <c r="H36" s="72"/>
      <c r="I36" s="72"/>
      <c r="J36" s="87"/>
      <c r="K36" s="68"/>
      <c r="L36" s="89"/>
      <c r="M36" s="146"/>
      <c r="N36" s="76"/>
      <c r="O36" s="60"/>
    </row>
    <row r="37" spans="1:15">
      <c r="A37" s="15"/>
      <c r="B37" s="65">
        <v>1</v>
      </c>
      <c r="C37" s="66" t="s">
        <v>15</v>
      </c>
      <c r="D37" s="66" t="s">
        <v>18</v>
      </c>
      <c r="E37" s="41">
        <v>38</v>
      </c>
      <c r="F37" s="40" t="s">
        <v>19</v>
      </c>
      <c r="G37" s="67">
        <v>5</v>
      </c>
      <c r="H37" s="67">
        <v>2</v>
      </c>
      <c r="I37" s="67">
        <v>2</v>
      </c>
      <c r="J37" s="66" t="s">
        <v>19</v>
      </c>
      <c r="K37" s="79"/>
      <c r="L37" s="69" t="s">
        <v>45</v>
      </c>
      <c r="M37" s="151">
        <f>SUM(M38:M40)</f>
        <v>19035000</v>
      </c>
      <c r="N37" s="128">
        <f>SUM(N38:N40)</f>
        <v>871200</v>
      </c>
      <c r="O37" s="60"/>
    </row>
    <row r="38" spans="1:15">
      <c r="A38" s="15"/>
      <c r="B38" s="70">
        <v>1</v>
      </c>
      <c r="C38" s="71" t="s">
        <v>15</v>
      </c>
      <c r="D38" s="71" t="s">
        <v>18</v>
      </c>
      <c r="E38" s="41">
        <v>38</v>
      </c>
      <c r="F38" s="40" t="s">
        <v>19</v>
      </c>
      <c r="G38" s="72">
        <v>5</v>
      </c>
      <c r="H38" s="72">
        <v>2</v>
      </c>
      <c r="I38" s="72">
        <v>2</v>
      </c>
      <c r="J38" s="71" t="s">
        <v>19</v>
      </c>
      <c r="K38" s="117" t="s">
        <v>38</v>
      </c>
      <c r="L38" s="90" t="s">
        <v>46</v>
      </c>
      <c r="M38" s="145">
        <v>12000000</v>
      </c>
      <c r="N38" s="76">
        <v>867700</v>
      </c>
      <c r="O38" s="60"/>
    </row>
    <row r="39" spans="1:15">
      <c r="A39" s="15"/>
      <c r="B39" s="70">
        <v>1</v>
      </c>
      <c r="C39" s="71" t="s">
        <v>15</v>
      </c>
      <c r="D39" s="71" t="s">
        <v>18</v>
      </c>
      <c r="E39" s="41">
        <v>38</v>
      </c>
      <c r="F39" s="40" t="s">
        <v>19</v>
      </c>
      <c r="G39" s="72">
        <v>5</v>
      </c>
      <c r="H39" s="72">
        <v>2</v>
      </c>
      <c r="I39" s="72">
        <v>2</v>
      </c>
      <c r="J39" s="87" t="s">
        <v>19</v>
      </c>
      <c r="K39" s="83" t="s">
        <v>47</v>
      </c>
      <c r="L39" s="88" t="s">
        <v>48</v>
      </c>
      <c r="M39" s="145">
        <v>535000</v>
      </c>
      <c r="N39" s="76">
        <v>3500</v>
      </c>
      <c r="O39" s="60"/>
    </row>
    <row r="40" spans="1:15" ht="30">
      <c r="A40" s="61"/>
      <c r="B40" s="70">
        <v>1</v>
      </c>
      <c r="C40" s="71" t="s">
        <v>15</v>
      </c>
      <c r="D40" s="71" t="s">
        <v>18</v>
      </c>
      <c r="E40" s="41">
        <v>38</v>
      </c>
      <c r="F40" s="40" t="s">
        <v>19</v>
      </c>
      <c r="G40" s="72">
        <v>5</v>
      </c>
      <c r="H40" s="72">
        <v>2</v>
      </c>
      <c r="I40" s="72">
        <v>2</v>
      </c>
      <c r="J40" s="87" t="s">
        <v>19</v>
      </c>
      <c r="K40" s="83">
        <v>12</v>
      </c>
      <c r="L40" s="88" t="s">
        <v>82</v>
      </c>
      <c r="M40" s="145">
        <v>6500000</v>
      </c>
      <c r="N40" s="76"/>
      <c r="O40" s="60"/>
    </row>
    <row r="41" spans="1:15">
      <c r="A41" s="15"/>
      <c r="B41" s="70"/>
      <c r="C41" s="71"/>
      <c r="D41" s="71"/>
      <c r="E41" s="72"/>
      <c r="F41" s="72"/>
      <c r="G41" s="72"/>
      <c r="H41" s="72"/>
      <c r="I41" s="72"/>
      <c r="J41" s="71"/>
      <c r="K41" s="68"/>
      <c r="L41" s="73"/>
      <c r="M41" s="152"/>
      <c r="N41" s="76"/>
      <c r="O41" s="60"/>
    </row>
    <row r="42" spans="1:15">
      <c r="A42" s="15"/>
      <c r="B42" s="65">
        <v>1</v>
      </c>
      <c r="C42" s="66" t="s">
        <v>15</v>
      </c>
      <c r="D42" s="66" t="s">
        <v>18</v>
      </c>
      <c r="E42" s="41">
        <v>38</v>
      </c>
      <c r="F42" s="40" t="s">
        <v>19</v>
      </c>
      <c r="G42" s="67">
        <v>5</v>
      </c>
      <c r="H42" s="67">
        <v>2</v>
      </c>
      <c r="I42" s="67">
        <v>2</v>
      </c>
      <c r="J42" s="66" t="s">
        <v>36</v>
      </c>
      <c r="K42" s="79"/>
      <c r="L42" s="69" t="s">
        <v>83</v>
      </c>
      <c r="M42" s="153">
        <f>SUM(M43:M45)</f>
        <v>4600000</v>
      </c>
      <c r="N42" s="76">
        <f>SUM(N43:N45)</f>
        <v>0</v>
      </c>
      <c r="O42" s="60"/>
    </row>
    <row r="43" spans="1:15">
      <c r="A43" s="15"/>
      <c r="B43" s="70">
        <v>1</v>
      </c>
      <c r="C43" s="71" t="s">
        <v>15</v>
      </c>
      <c r="D43" s="71" t="s">
        <v>18</v>
      </c>
      <c r="E43" s="41">
        <v>38</v>
      </c>
      <c r="F43" s="40" t="s">
        <v>19</v>
      </c>
      <c r="G43" s="72">
        <v>5</v>
      </c>
      <c r="H43" s="72">
        <v>2</v>
      </c>
      <c r="I43" s="72">
        <v>2</v>
      </c>
      <c r="J43" s="71" t="s">
        <v>36</v>
      </c>
      <c r="K43" s="68" t="s">
        <v>18</v>
      </c>
      <c r="L43" s="73" t="s">
        <v>84</v>
      </c>
      <c r="M43" s="152">
        <v>2400000</v>
      </c>
      <c r="N43" s="76"/>
      <c r="O43" s="60"/>
    </row>
    <row r="44" spans="1:15">
      <c r="A44" s="15"/>
      <c r="B44" s="70">
        <v>1</v>
      </c>
      <c r="C44" s="71" t="s">
        <v>15</v>
      </c>
      <c r="D44" s="71" t="s">
        <v>18</v>
      </c>
      <c r="E44" s="41">
        <v>38</v>
      </c>
      <c r="F44" s="40" t="s">
        <v>19</v>
      </c>
      <c r="G44" s="72">
        <v>5</v>
      </c>
      <c r="H44" s="72">
        <v>2</v>
      </c>
      <c r="I44" s="72">
        <v>2</v>
      </c>
      <c r="J44" s="71" t="s">
        <v>36</v>
      </c>
      <c r="K44" s="68" t="s">
        <v>15</v>
      </c>
      <c r="L44" s="73" t="s">
        <v>85</v>
      </c>
      <c r="M44" s="152">
        <v>1800000</v>
      </c>
      <c r="N44" s="76"/>
      <c r="O44" s="60"/>
    </row>
    <row r="45" spans="1:15">
      <c r="A45" s="15"/>
      <c r="B45" s="70">
        <v>1</v>
      </c>
      <c r="C45" s="71" t="s">
        <v>15</v>
      </c>
      <c r="D45" s="71" t="s">
        <v>18</v>
      </c>
      <c r="E45" s="41">
        <v>38</v>
      </c>
      <c r="F45" s="40" t="s">
        <v>19</v>
      </c>
      <c r="G45" s="72">
        <v>5</v>
      </c>
      <c r="H45" s="72">
        <v>2</v>
      </c>
      <c r="I45" s="72">
        <v>2</v>
      </c>
      <c r="J45" s="71" t="s">
        <v>36</v>
      </c>
      <c r="K45" s="68" t="s">
        <v>34</v>
      </c>
      <c r="L45" s="73" t="s">
        <v>86</v>
      </c>
      <c r="M45" s="152">
        <v>400000</v>
      </c>
      <c r="N45" s="76"/>
      <c r="O45" s="60"/>
    </row>
    <row r="46" spans="1:15">
      <c r="A46" s="15"/>
      <c r="B46" s="70"/>
      <c r="C46" s="71"/>
      <c r="D46" s="71"/>
      <c r="E46" s="72"/>
      <c r="F46" s="72"/>
      <c r="G46" s="72"/>
      <c r="H46" s="72"/>
      <c r="I46" s="72"/>
      <c r="J46" s="71"/>
      <c r="K46" s="68"/>
      <c r="L46" s="73"/>
      <c r="M46" s="152"/>
      <c r="N46" s="76"/>
      <c r="O46" s="60"/>
    </row>
    <row r="47" spans="1:15">
      <c r="A47" s="15"/>
      <c r="B47" s="65">
        <v>1</v>
      </c>
      <c r="C47" s="66" t="s">
        <v>15</v>
      </c>
      <c r="D47" s="66" t="s">
        <v>18</v>
      </c>
      <c r="E47" s="41">
        <v>38</v>
      </c>
      <c r="F47" s="40" t="s">
        <v>19</v>
      </c>
      <c r="G47" s="67">
        <v>5</v>
      </c>
      <c r="H47" s="67">
        <v>2</v>
      </c>
      <c r="I47" s="67">
        <v>2</v>
      </c>
      <c r="J47" s="66" t="s">
        <v>38</v>
      </c>
      <c r="K47" s="79"/>
      <c r="L47" s="69" t="s">
        <v>49</v>
      </c>
      <c r="M47" s="151">
        <f>SUM(M48:M49)</f>
        <v>49531750</v>
      </c>
      <c r="N47" s="128">
        <f>SUM(N48:N49)</f>
        <v>90000</v>
      </c>
      <c r="O47" s="60"/>
    </row>
    <row r="48" spans="1:15">
      <c r="A48" s="15"/>
      <c r="B48" s="70">
        <v>1</v>
      </c>
      <c r="C48" s="71" t="s">
        <v>15</v>
      </c>
      <c r="D48" s="71" t="s">
        <v>18</v>
      </c>
      <c r="E48" s="41">
        <v>38</v>
      </c>
      <c r="F48" s="40" t="s">
        <v>19</v>
      </c>
      <c r="G48" s="72">
        <v>5</v>
      </c>
      <c r="H48" s="72">
        <v>2</v>
      </c>
      <c r="I48" s="72">
        <v>2</v>
      </c>
      <c r="J48" s="71" t="s">
        <v>38</v>
      </c>
      <c r="K48" s="68" t="s">
        <v>18</v>
      </c>
      <c r="L48" s="73" t="s">
        <v>50</v>
      </c>
      <c r="M48" s="145">
        <v>48090000</v>
      </c>
      <c r="N48" s="45"/>
      <c r="O48" s="60"/>
    </row>
    <row r="49" spans="1:15">
      <c r="A49" s="15"/>
      <c r="B49" s="70">
        <v>1</v>
      </c>
      <c r="C49" s="71" t="s">
        <v>15</v>
      </c>
      <c r="D49" s="71" t="s">
        <v>18</v>
      </c>
      <c r="E49" s="41">
        <v>38</v>
      </c>
      <c r="F49" s="40" t="s">
        <v>19</v>
      </c>
      <c r="G49" s="72">
        <v>5</v>
      </c>
      <c r="H49" s="72">
        <v>2</v>
      </c>
      <c r="I49" s="72">
        <v>2</v>
      </c>
      <c r="J49" s="71" t="s">
        <v>38</v>
      </c>
      <c r="K49" s="68" t="s">
        <v>15</v>
      </c>
      <c r="L49" s="73" t="s">
        <v>51</v>
      </c>
      <c r="M49" s="152">
        <v>1441750</v>
      </c>
      <c r="N49" s="76">
        <v>90000</v>
      </c>
      <c r="O49" s="60"/>
    </row>
    <row r="50" spans="1:15">
      <c r="A50" s="15"/>
      <c r="B50" s="70"/>
      <c r="C50" s="71"/>
      <c r="D50" s="71"/>
      <c r="E50" s="72"/>
      <c r="F50" s="72"/>
      <c r="G50" s="72"/>
      <c r="H50" s="72"/>
      <c r="I50" s="72"/>
      <c r="J50" s="71"/>
      <c r="K50" s="68"/>
      <c r="L50" s="73"/>
      <c r="M50" s="152"/>
      <c r="N50" s="76"/>
      <c r="O50" s="91"/>
    </row>
    <row r="51" spans="1:15">
      <c r="A51" s="15"/>
      <c r="B51" s="65">
        <v>1</v>
      </c>
      <c r="C51" s="66" t="s">
        <v>15</v>
      </c>
      <c r="D51" s="66" t="s">
        <v>18</v>
      </c>
      <c r="E51" s="41">
        <v>38</v>
      </c>
      <c r="F51" s="40" t="s">
        <v>19</v>
      </c>
      <c r="G51" s="118" t="s">
        <v>22</v>
      </c>
      <c r="H51" s="118" t="s">
        <v>23</v>
      </c>
      <c r="I51" s="118" t="s">
        <v>23</v>
      </c>
      <c r="J51" s="118" t="s">
        <v>52</v>
      </c>
      <c r="K51" s="119"/>
      <c r="L51" s="120" t="s">
        <v>53</v>
      </c>
      <c r="M51" s="151">
        <f>SUM(M52:M52)</f>
        <v>9075000</v>
      </c>
      <c r="N51" s="128">
        <f>N52</f>
        <v>825000</v>
      </c>
      <c r="O51" s="91"/>
    </row>
    <row r="52" spans="1:15">
      <c r="A52" s="15"/>
      <c r="B52" s="70">
        <v>1</v>
      </c>
      <c r="C52" s="71" t="s">
        <v>15</v>
      </c>
      <c r="D52" s="71" t="s">
        <v>18</v>
      </c>
      <c r="E52" s="41">
        <v>38</v>
      </c>
      <c r="F52" s="40" t="s">
        <v>19</v>
      </c>
      <c r="G52" s="121" t="s">
        <v>22</v>
      </c>
      <c r="H52" s="121" t="s">
        <v>23</v>
      </c>
      <c r="I52" s="121" t="s">
        <v>23</v>
      </c>
      <c r="J52" s="121" t="s">
        <v>52</v>
      </c>
      <c r="K52" s="122" t="s">
        <v>15</v>
      </c>
      <c r="L52" s="92" t="s">
        <v>54</v>
      </c>
      <c r="M52" s="145">
        <v>9075000</v>
      </c>
      <c r="N52" s="76">
        <v>825000</v>
      </c>
      <c r="O52" s="91"/>
    </row>
    <row r="53" spans="1:15">
      <c r="A53" s="15"/>
      <c r="B53" s="70"/>
      <c r="C53" s="71"/>
      <c r="D53" s="71"/>
      <c r="E53" s="72"/>
      <c r="F53" s="72"/>
      <c r="G53" s="72"/>
      <c r="H53" s="72"/>
      <c r="I53" s="72"/>
      <c r="J53" s="71"/>
      <c r="K53" s="68"/>
      <c r="L53" s="73"/>
      <c r="M53" s="145"/>
      <c r="N53" s="76"/>
      <c r="O53" s="91"/>
    </row>
    <row r="54" spans="1:15">
      <c r="A54" s="15"/>
      <c r="B54" s="65">
        <v>1</v>
      </c>
      <c r="C54" s="66" t="s">
        <v>15</v>
      </c>
      <c r="D54" s="66" t="s">
        <v>18</v>
      </c>
      <c r="E54" s="41">
        <v>38</v>
      </c>
      <c r="F54" s="40" t="s">
        <v>19</v>
      </c>
      <c r="G54" s="67">
        <v>5</v>
      </c>
      <c r="H54" s="67">
        <v>2</v>
      </c>
      <c r="I54" s="67">
        <v>2</v>
      </c>
      <c r="J54" s="66">
        <v>15</v>
      </c>
      <c r="K54" s="79"/>
      <c r="L54" s="69" t="s">
        <v>55</v>
      </c>
      <c r="M54" s="151">
        <f>M55</f>
        <v>8600000</v>
      </c>
      <c r="N54" s="45">
        <f>N55</f>
        <v>0</v>
      </c>
      <c r="O54" s="91"/>
    </row>
    <row r="55" spans="1:15">
      <c r="A55" s="15"/>
      <c r="B55" s="70">
        <v>1</v>
      </c>
      <c r="C55" s="71" t="s">
        <v>15</v>
      </c>
      <c r="D55" s="71" t="s">
        <v>18</v>
      </c>
      <c r="E55" s="41">
        <v>38</v>
      </c>
      <c r="F55" s="40" t="s">
        <v>19</v>
      </c>
      <c r="G55" s="72">
        <v>5</v>
      </c>
      <c r="H55" s="72">
        <v>2</v>
      </c>
      <c r="I55" s="72">
        <v>2</v>
      </c>
      <c r="J55" s="71">
        <v>15</v>
      </c>
      <c r="K55" s="68" t="s">
        <v>15</v>
      </c>
      <c r="L55" s="73" t="s">
        <v>87</v>
      </c>
      <c r="M55" s="145">
        <v>8600000</v>
      </c>
      <c r="N55" s="45"/>
      <c r="O55" s="91"/>
    </row>
    <row r="56" spans="1:15">
      <c r="A56" s="15"/>
      <c r="B56" s="70"/>
      <c r="C56" s="71"/>
      <c r="D56" s="71"/>
      <c r="E56" s="72"/>
      <c r="F56" s="72"/>
      <c r="G56" s="72"/>
      <c r="H56" s="72"/>
      <c r="I56" s="72"/>
      <c r="J56" s="71"/>
      <c r="K56" s="68"/>
      <c r="L56" s="93"/>
      <c r="M56" s="145"/>
      <c r="N56" s="76"/>
      <c r="O56" s="91"/>
    </row>
    <row r="57" spans="1:15" ht="30">
      <c r="A57" s="15"/>
      <c r="B57" s="65">
        <v>1</v>
      </c>
      <c r="C57" s="66" t="s">
        <v>15</v>
      </c>
      <c r="D57" s="66" t="s">
        <v>18</v>
      </c>
      <c r="E57" s="41">
        <v>38</v>
      </c>
      <c r="F57" s="40" t="s">
        <v>19</v>
      </c>
      <c r="G57" s="67">
        <v>5</v>
      </c>
      <c r="H57" s="67">
        <v>2</v>
      </c>
      <c r="I57" s="67">
        <v>2</v>
      </c>
      <c r="J57" s="123">
        <v>17</v>
      </c>
      <c r="K57" s="124"/>
      <c r="L57" s="94" t="s">
        <v>56</v>
      </c>
      <c r="M57" s="151">
        <f>M58</f>
        <v>15000000</v>
      </c>
      <c r="N57" s="128">
        <f>N58</f>
        <v>0</v>
      </c>
      <c r="O57" s="91"/>
    </row>
    <row r="58" spans="1:15">
      <c r="A58" s="15"/>
      <c r="B58" s="70">
        <v>1</v>
      </c>
      <c r="C58" s="71" t="s">
        <v>15</v>
      </c>
      <c r="D58" s="71" t="s">
        <v>18</v>
      </c>
      <c r="E58" s="41">
        <v>38</v>
      </c>
      <c r="F58" s="40" t="s">
        <v>19</v>
      </c>
      <c r="G58" s="72">
        <v>5</v>
      </c>
      <c r="H58" s="72">
        <v>2</v>
      </c>
      <c r="I58" s="72">
        <v>2</v>
      </c>
      <c r="J58" s="125">
        <v>17</v>
      </c>
      <c r="K58" s="124" t="s">
        <v>18</v>
      </c>
      <c r="L58" s="95" t="s">
        <v>57</v>
      </c>
      <c r="M58" s="145">
        <v>15000000</v>
      </c>
      <c r="N58" s="76"/>
      <c r="O58" s="91"/>
    </row>
    <row r="59" spans="1:15">
      <c r="A59" s="15"/>
      <c r="B59" s="70"/>
      <c r="C59" s="71"/>
      <c r="D59" s="71"/>
      <c r="E59" s="72"/>
      <c r="F59" s="72"/>
      <c r="G59" s="72"/>
      <c r="H59" s="72"/>
      <c r="I59" s="72"/>
      <c r="J59" s="71"/>
      <c r="K59" s="68"/>
      <c r="L59" s="93"/>
      <c r="M59" s="151"/>
      <c r="N59" s="45"/>
      <c r="O59" s="91"/>
    </row>
    <row r="60" spans="1:15">
      <c r="A60" s="15"/>
      <c r="B60" s="65">
        <v>1</v>
      </c>
      <c r="C60" s="66" t="s">
        <v>15</v>
      </c>
      <c r="D60" s="66" t="s">
        <v>18</v>
      </c>
      <c r="E60" s="41">
        <v>38</v>
      </c>
      <c r="F60" s="40" t="s">
        <v>19</v>
      </c>
      <c r="G60" s="67">
        <v>5</v>
      </c>
      <c r="H60" s="67">
        <v>2</v>
      </c>
      <c r="I60" s="67">
        <v>2</v>
      </c>
      <c r="J60" s="123">
        <v>20</v>
      </c>
      <c r="K60" s="124"/>
      <c r="L60" s="94" t="s">
        <v>58</v>
      </c>
      <c r="M60" s="151">
        <f>SUM(M61:M63)</f>
        <v>23400000</v>
      </c>
      <c r="N60" s="128">
        <f>SUM(N61:N63)</f>
        <v>0</v>
      </c>
      <c r="O60" s="91"/>
    </row>
    <row r="61" spans="1:15">
      <c r="A61" s="15"/>
      <c r="B61" s="70">
        <v>1</v>
      </c>
      <c r="C61" s="71" t="s">
        <v>15</v>
      </c>
      <c r="D61" s="71" t="s">
        <v>18</v>
      </c>
      <c r="E61" s="41">
        <v>38</v>
      </c>
      <c r="F61" s="40" t="s">
        <v>19</v>
      </c>
      <c r="G61" s="72">
        <v>5</v>
      </c>
      <c r="H61" s="72">
        <v>2</v>
      </c>
      <c r="I61" s="72">
        <v>2</v>
      </c>
      <c r="J61" s="125">
        <v>20</v>
      </c>
      <c r="K61" s="124" t="s">
        <v>19</v>
      </c>
      <c r="L61" s="95" t="s">
        <v>59</v>
      </c>
      <c r="M61" s="145">
        <v>3000000</v>
      </c>
      <c r="N61" s="76"/>
      <c r="O61" s="91"/>
    </row>
    <row r="62" spans="1:15">
      <c r="A62" s="15"/>
      <c r="B62" s="70">
        <v>1</v>
      </c>
      <c r="C62" s="71" t="s">
        <v>15</v>
      </c>
      <c r="D62" s="71" t="s">
        <v>18</v>
      </c>
      <c r="E62" s="41">
        <v>38</v>
      </c>
      <c r="F62" s="40" t="s">
        <v>19</v>
      </c>
      <c r="G62" s="72">
        <v>5</v>
      </c>
      <c r="H62" s="72">
        <v>2</v>
      </c>
      <c r="I62" s="72">
        <v>2</v>
      </c>
      <c r="J62" s="125">
        <v>20</v>
      </c>
      <c r="K62" s="124" t="s">
        <v>34</v>
      </c>
      <c r="L62" s="95" t="s">
        <v>60</v>
      </c>
      <c r="M62" s="145">
        <v>15400000</v>
      </c>
      <c r="N62" s="76"/>
      <c r="O62" s="91"/>
    </row>
    <row r="63" spans="1:15">
      <c r="A63" s="15"/>
      <c r="B63" s="70">
        <v>1</v>
      </c>
      <c r="C63" s="71" t="s">
        <v>15</v>
      </c>
      <c r="D63" s="71" t="s">
        <v>18</v>
      </c>
      <c r="E63" s="41">
        <v>38</v>
      </c>
      <c r="F63" s="40" t="s">
        <v>19</v>
      </c>
      <c r="G63" s="72">
        <v>5</v>
      </c>
      <c r="H63" s="72">
        <v>2</v>
      </c>
      <c r="I63" s="72">
        <v>2</v>
      </c>
      <c r="J63" s="125">
        <v>20</v>
      </c>
      <c r="K63" s="124" t="s">
        <v>61</v>
      </c>
      <c r="L63" s="95" t="s">
        <v>62</v>
      </c>
      <c r="M63" s="145">
        <v>5000000</v>
      </c>
      <c r="N63" s="76"/>
      <c r="O63" s="91"/>
    </row>
    <row r="64" spans="1:15">
      <c r="A64" s="15"/>
      <c r="B64" s="70"/>
      <c r="C64" s="71"/>
      <c r="D64" s="71"/>
      <c r="E64" s="72"/>
      <c r="F64" s="72"/>
      <c r="G64" s="72"/>
      <c r="H64" s="72"/>
      <c r="I64" s="72"/>
      <c r="J64" s="125"/>
      <c r="K64" s="124"/>
      <c r="L64" s="96"/>
      <c r="M64" s="145"/>
      <c r="N64" s="76"/>
      <c r="O64" s="91"/>
    </row>
    <row r="65" spans="1:15" ht="30">
      <c r="A65" s="15"/>
      <c r="B65" s="65">
        <v>1</v>
      </c>
      <c r="C65" s="66" t="s">
        <v>15</v>
      </c>
      <c r="D65" s="66" t="s">
        <v>18</v>
      </c>
      <c r="E65" s="41">
        <v>38</v>
      </c>
      <c r="F65" s="40" t="s">
        <v>19</v>
      </c>
      <c r="G65" s="118" t="s">
        <v>22</v>
      </c>
      <c r="H65" s="118" t="s">
        <v>23</v>
      </c>
      <c r="I65" s="118" t="s">
        <v>23</v>
      </c>
      <c r="J65" s="118" t="s">
        <v>63</v>
      </c>
      <c r="K65" s="124"/>
      <c r="L65" s="97" t="s">
        <v>64</v>
      </c>
      <c r="M65" s="151">
        <f>SUM(M66:M67)</f>
        <v>13000000</v>
      </c>
      <c r="N65" s="128">
        <f>SUM(N66:N67)</f>
        <v>250000</v>
      </c>
      <c r="O65" s="91"/>
    </row>
    <row r="66" spans="1:15">
      <c r="A66" s="15"/>
      <c r="B66" s="70">
        <v>1</v>
      </c>
      <c r="C66" s="71" t="s">
        <v>15</v>
      </c>
      <c r="D66" s="71" t="s">
        <v>18</v>
      </c>
      <c r="E66" s="41">
        <v>38</v>
      </c>
      <c r="F66" s="40" t="s">
        <v>19</v>
      </c>
      <c r="G66" s="121" t="s">
        <v>22</v>
      </c>
      <c r="H66" s="121" t="s">
        <v>23</v>
      </c>
      <c r="I66" s="121" t="s">
        <v>23</v>
      </c>
      <c r="J66" s="121" t="s">
        <v>63</v>
      </c>
      <c r="K66" s="124" t="s">
        <v>15</v>
      </c>
      <c r="L66" s="98" t="s">
        <v>65</v>
      </c>
      <c r="M66" s="145">
        <v>3000000</v>
      </c>
      <c r="N66" s="76">
        <v>250000</v>
      </c>
      <c r="O66" s="91"/>
    </row>
    <row r="67" spans="1:15">
      <c r="A67" s="15"/>
      <c r="B67" s="70">
        <v>1</v>
      </c>
      <c r="C67" s="71" t="s">
        <v>15</v>
      </c>
      <c r="D67" s="71" t="s">
        <v>18</v>
      </c>
      <c r="E67" s="41">
        <v>38</v>
      </c>
      <c r="F67" s="40" t="s">
        <v>19</v>
      </c>
      <c r="G67" s="121" t="s">
        <v>22</v>
      </c>
      <c r="H67" s="121" t="s">
        <v>23</v>
      </c>
      <c r="I67" s="121" t="s">
        <v>23</v>
      </c>
      <c r="J67" s="121" t="s">
        <v>63</v>
      </c>
      <c r="K67" s="124" t="s">
        <v>19</v>
      </c>
      <c r="L67" s="98" t="s">
        <v>66</v>
      </c>
      <c r="M67" s="145">
        <v>10000000</v>
      </c>
      <c r="N67" s="45"/>
      <c r="O67" s="91"/>
    </row>
    <row r="68" spans="1:15">
      <c r="A68" s="15"/>
      <c r="B68" s="70"/>
      <c r="C68" s="71"/>
      <c r="D68" s="71"/>
      <c r="E68" s="72"/>
      <c r="F68" s="72"/>
      <c r="G68" s="72"/>
      <c r="H68" s="72"/>
      <c r="I68" s="72"/>
      <c r="J68" s="125"/>
      <c r="K68" s="124"/>
      <c r="L68" s="96"/>
      <c r="M68" s="145"/>
      <c r="N68" s="76"/>
      <c r="O68" s="91"/>
    </row>
    <row r="69" spans="1:15" ht="30">
      <c r="A69" s="15"/>
      <c r="B69" s="65">
        <v>1</v>
      </c>
      <c r="C69" s="66" t="s">
        <v>15</v>
      </c>
      <c r="D69" s="66" t="s">
        <v>18</v>
      </c>
      <c r="E69" s="41">
        <v>38</v>
      </c>
      <c r="F69" s="40" t="s">
        <v>19</v>
      </c>
      <c r="G69" s="118" t="s">
        <v>22</v>
      </c>
      <c r="H69" s="118" t="s">
        <v>23</v>
      </c>
      <c r="I69" s="118" t="s">
        <v>23</v>
      </c>
      <c r="J69" s="118" t="s">
        <v>88</v>
      </c>
      <c r="K69" s="124"/>
      <c r="L69" s="97" t="s">
        <v>89</v>
      </c>
      <c r="M69" s="154">
        <f>M70</f>
        <v>570100</v>
      </c>
      <c r="N69" s="129">
        <f>N70</f>
        <v>570000</v>
      </c>
      <c r="O69" s="91"/>
    </row>
    <row r="70" spans="1:15" ht="30">
      <c r="A70" s="15"/>
      <c r="B70" s="70">
        <v>1</v>
      </c>
      <c r="C70" s="71" t="s">
        <v>15</v>
      </c>
      <c r="D70" s="71" t="s">
        <v>18</v>
      </c>
      <c r="E70" s="41">
        <v>38</v>
      </c>
      <c r="F70" s="40" t="s">
        <v>19</v>
      </c>
      <c r="G70" s="121" t="s">
        <v>22</v>
      </c>
      <c r="H70" s="121" t="s">
        <v>23</v>
      </c>
      <c r="I70" s="121" t="s">
        <v>23</v>
      </c>
      <c r="J70" s="121" t="s">
        <v>88</v>
      </c>
      <c r="K70" s="124" t="s">
        <v>18</v>
      </c>
      <c r="L70" s="98" t="s">
        <v>90</v>
      </c>
      <c r="M70" s="155">
        <v>570100</v>
      </c>
      <c r="N70" s="130">
        <v>570000</v>
      </c>
      <c r="O70" s="91"/>
    </row>
    <row r="71" spans="1:15">
      <c r="A71" s="15"/>
      <c r="B71" s="70"/>
      <c r="C71" s="71"/>
      <c r="D71" s="71"/>
      <c r="E71" s="72"/>
      <c r="F71" s="72"/>
      <c r="G71" s="72"/>
      <c r="H71" s="72"/>
      <c r="I71" s="72"/>
      <c r="J71" s="125"/>
      <c r="K71" s="124"/>
      <c r="L71" s="96"/>
      <c r="M71" s="155"/>
      <c r="N71" s="131"/>
      <c r="O71" s="60"/>
    </row>
    <row r="72" spans="1:15">
      <c r="A72" s="15"/>
      <c r="B72" s="65">
        <v>1</v>
      </c>
      <c r="C72" s="66" t="s">
        <v>15</v>
      </c>
      <c r="D72" s="66" t="s">
        <v>18</v>
      </c>
      <c r="E72" s="41">
        <v>38</v>
      </c>
      <c r="F72" s="40" t="s">
        <v>19</v>
      </c>
      <c r="G72" s="67">
        <v>5</v>
      </c>
      <c r="H72" s="67">
        <v>2</v>
      </c>
      <c r="I72" s="67">
        <v>3</v>
      </c>
      <c r="J72" s="66"/>
      <c r="K72" s="79"/>
      <c r="L72" s="99" t="s">
        <v>67</v>
      </c>
      <c r="M72" s="140">
        <f>M73+M76</f>
        <v>14000000</v>
      </c>
      <c r="N72" s="134">
        <f>N73+N76</f>
        <v>0</v>
      </c>
      <c r="O72" s="135"/>
    </row>
    <row r="73" spans="1:15" ht="30">
      <c r="A73" s="15"/>
      <c r="B73" s="65">
        <v>1</v>
      </c>
      <c r="C73" s="66" t="s">
        <v>15</v>
      </c>
      <c r="D73" s="66" t="s">
        <v>18</v>
      </c>
      <c r="E73" s="41">
        <v>38</v>
      </c>
      <c r="F73" s="40" t="s">
        <v>19</v>
      </c>
      <c r="G73" s="67">
        <v>5</v>
      </c>
      <c r="H73" s="67">
        <v>2</v>
      </c>
      <c r="I73" s="67">
        <v>3</v>
      </c>
      <c r="J73" s="66">
        <v>16</v>
      </c>
      <c r="K73" s="79"/>
      <c r="L73" s="69" t="s">
        <v>91</v>
      </c>
      <c r="M73" s="132">
        <f>SUM(M74:M74)</f>
        <v>4600000</v>
      </c>
      <c r="N73" s="132">
        <f>N74</f>
        <v>0</v>
      </c>
      <c r="O73" s="60"/>
    </row>
    <row r="74" spans="1:15">
      <c r="A74" s="15"/>
      <c r="B74" s="70">
        <v>1</v>
      </c>
      <c r="C74" s="71" t="s">
        <v>15</v>
      </c>
      <c r="D74" s="71" t="s">
        <v>18</v>
      </c>
      <c r="E74" s="41">
        <v>38</v>
      </c>
      <c r="F74" s="40" t="s">
        <v>19</v>
      </c>
      <c r="G74" s="72">
        <v>5</v>
      </c>
      <c r="H74" s="72">
        <v>2</v>
      </c>
      <c r="I74" s="72">
        <v>3</v>
      </c>
      <c r="J74" s="71">
        <v>16</v>
      </c>
      <c r="K74" s="68" t="s">
        <v>36</v>
      </c>
      <c r="L74" s="73" t="s">
        <v>92</v>
      </c>
      <c r="M74" s="155">
        <v>4600000</v>
      </c>
      <c r="N74" s="131"/>
      <c r="O74" s="60"/>
    </row>
    <row r="75" spans="1:15">
      <c r="A75" s="15"/>
      <c r="B75" s="65"/>
      <c r="C75" s="66"/>
      <c r="D75" s="66"/>
      <c r="E75" s="41"/>
      <c r="F75" s="40"/>
      <c r="G75" s="67"/>
      <c r="H75" s="67"/>
      <c r="I75" s="67"/>
      <c r="J75" s="66"/>
      <c r="K75" s="79"/>
      <c r="L75" s="101"/>
      <c r="M75" s="155"/>
      <c r="N75" s="131"/>
      <c r="O75" s="60"/>
    </row>
    <row r="76" spans="1:15" ht="30">
      <c r="A76" s="15"/>
      <c r="B76" s="65">
        <v>1</v>
      </c>
      <c r="C76" s="66" t="s">
        <v>15</v>
      </c>
      <c r="D76" s="66" t="s">
        <v>18</v>
      </c>
      <c r="E76" s="41">
        <v>38</v>
      </c>
      <c r="F76" s="40" t="s">
        <v>19</v>
      </c>
      <c r="G76" s="67">
        <v>5</v>
      </c>
      <c r="H76" s="67">
        <v>2</v>
      </c>
      <c r="I76" s="67">
        <v>3</v>
      </c>
      <c r="J76" s="66">
        <v>23</v>
      </c>
      <c r="K76" s="79"/>
      <c r="L76" s="102" t="s">
        <v>68</v>
      </c>
      <c r="M76" s="132">
        <f>M77</f>
        <v>9400000</v>
      </c>
      <c r="N76" s="132">
        <f>N77</f>
        <v>0</v>
      </c>
      <c r="O76" s="60"/>
    </row>
    <row r="77" spans="1:15" ht="30">
      <c r="A77" s="15"/>
      <c r="B77" s="70">
        <v>1</v>
      </c>
      <c r="C77" s="71" t="s">
        <v>15</v>
      </c>
      <c r="D77" s="71" t="s">
        <v>18</v>
      </c>
      <c r="E77" s="41">
        <v>38</v>
      </c>
      <c r="F77" s="40" t="s">
        <v>19</v>
      </c>
      <c r="G77" s="72">
        <v>5</v>
      </c>
      <c r="H77" s="72">
        <v>2</v>
      </c>
      <c r="I77" s="72">
        <v>3</v>
      </c>
      <c r="J77" s="71">
        <v>23</v>
      </c>
      <c r="K77" s="68" t="s">
        <v>18</v>
      </c>
      <c r="L77" s="100" t="s">
        <v>93</v>
      </c>
      <c r="M77" s="155">
        <v>9400000</v>
      </c>
      <c r="N77" s="131"/>
      <c r="O77" s="60"/>
    </row>
    <row r="78" spans="1:15">
      <c r="A78" s="178" t="s">
        <v>69</v>
      </c>
      <c r="B78" s="179"/>
      <c r="C78" s="179"/>
      <c r="D78" s="179"/>
      <c r="E78" s="179"/>
      <c r="F78" s="179"/>
      <c r="G78" s="179"/>
      <c r="H78" s="179"/>
      <c r="I78" s="179"/>
      <c r="J78" s="179"/>
      <c r="K78" s="179"/>
      <c r="L78" s="180"/>
      <c r="M78" s="103">
        <f>+M13</f>
        <v>102982191</v>
      </c>
      <c r="N78" s="104">
        <f>N15</f>
        <v>4301700</v>
      </c>
      <c r="O78" s="105">
        <f>+M78-N78</f>
        <v>98680491</v>
      </c>
    </row>
    <row r="79" spans="1:15">
      <c r="A79" s="106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8"/>
      <c r="M79" s="109"/>
      <c r="N79" s="110"/>
      <c r="O79" s="110"/>
    </row>
    <row r="80" spans="1:15" ht="18.75">
      <c r="A80" s="172" t="s">
        <v>70</v>
      </c>
      <c r="B80" s="172"/>
      <c r="C80" s="172"/>
      <c r="D80" s="172"/>
      <c r="E80" s="172"/>
      <c r="F80" s="172"/>
      <c r="G80" s="172"/>
      <c r="H80" s="172"/>
      <c r="I80" s="172"/>
      <c r="J80" s="172"/>
      <c r="K80" s="172"/>
      <c r="L80" s="172"/>
      <c r="M80" s="172"/>
      <c r="N80" s="172"/>
      <c r="O80" s="172"/>
    </row>
    <row r="81" spans="1:17" ht="18.75">
      <c r="A81" s="172" t="s">
        <v>71</v>
      </c>
      <c r="B81" s="172"/>
      <c r="C81" s="172"/>
      <c r="D81" s="172"/>
      <c r="E81" s="172"/>
      <c r="F81" s="172"/>
      <c r="G81" s="172"/>
      <c r="H81" s="172"/>
      <c r="I81" s="172"/>
      <c r="J81" s="172"/>
      <c r="K81" s="172"/>
      <c r="L81" s="172"/>
      <c r="M81" s="172"/>
      <c r="N81" s="172"/>
      <c r="O81" s="172"/>
    </row>
    <row r="82" spans="1:17" ht="18.75">
      <c r="A82" s="172" t="s">
        <v>72</v>
      </c>
      <c r="B82" s="172"/>
      <c r="C82" s="172"/>
      <c r="D82" s="172"/>
      <c r="E82" s="172"/>
      <c r="F82" s="172"/>
      <c r="G82" s="172"/>
      <c r="H82" s="172"/>
      <c r="I82" s="172"/>
      <c r="J82" s="172"/>
      <c r="K82" s="172"/>
      <c r="L82" s="172"/>
      <c r="M82" s="172"/>
      <c r="N82" s="172"/>
      <c r="O82" s="172"/>
    </row>
    <row r="83" spans="1:17" ht="18.75">
      <c r="A83" s="172" t="s">
        <v>73</v>
      </c>
      <c r="B83" s="172"/>
      <c r="C83" s="172"/>
      <c r="D83" s="172"/>
      <c r="E83" s="172"/>
      <c r="F83" s="172"/>
      <c r="G83" s="172"/>
      <c r="H83" s="172"/>
      <c r="I83" s="172"/>
      <c r="J83" s="172"/>
      <c r="K83" s="172"/>
      <c r="L83" s="172"/>
      <c r="M83" s="172"/>
      <c r="N83" s="115"/>
      <c r="O83" s="112"/>
      <c r="Q83" s="30"/>
    </row>
    <row r="84" spans="1:17" ht="18.75">
      <c r="A84" s="172"/>
      <c r="B84" s="172"/>
      <c r="C84" s="172"/>
      <c r="D84" s="172"/>
      <c r="E84" s="172"/>
      <c r="F84" s="172"/>
      <c r="G84" s="172"/>
      <c r="H84" s="172"/>
      <c r="I84" s="172"/>
      <c r="J84" s="172"/>
      <c r="K84" s="172"/>
      <c r="L84" s="172"/>
      <c r="M84" s="172"/>
      <c r="N84" s="115"/>
      <c r="O84" s="8"/>
    </row>
    <row r="85" spans="1:17" ht="18.75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8"/>
    </row>
    <row r="86" spans="1:17" ht="15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84" t="s">
        <v>94</v>
      </c>
      <c r="M86" s="184"/>
      <c r="N86" s="184"/>
      <c r="O86" s="184"/>
    </row>
    <row r="87" spans="1:17" ht="15.75">
      <c r="A87" s="116"/>
      <c r="B87" s="116"/>
      <c r="C87" s="116"/>
      <c r="D87" s="116"/>
      <c r="E87" s="116"/>
      <c r="F87" s="116"/>
      <c r="G87" s="116"/>
      <c r="H87" s="116"/>
      <c r="I87" s="116"/>
      <c r="J87" s="116"/>
      <c r="K87" s="116"/>
      <c r="L87" s="184" t="s">
        <v>74</v>
      </c>
      <c r="M87" s="184"/>
      <c r="N87" s="184"/>
      <c r="O87" s="184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81" t="s">
        <v>75</v>
      </c>
      <c r="M88" s="181"/>
      <c r="N88" s="181"/>
      <c r="O88" s="18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4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7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4"/>
    </row>
    <row r="92" spans="1:17" ht="15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82" t="s">
        <v>76</v>
      </c>
      <c r="M92" s="182"/>
      <c r="N92" s="182"/>
      <c r="O92" s="182"/>
    </row>
    <row r="93" spans="1:17" ht="15.75">
      <c r="A93" s="114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83" t="s">
        <v>77</v>
      </c>
      <c r="M93" s="183"/>
      <c r="N93" s="183"/>
      <c r="O93" s="183"/>
    </row>
  </sheetData>
  <mergeCells count="15">
    <mergeCell ref="L88:O88"/>
    <mergeCell ref="L92:O92"/>
    <mergeCell ref="L93:O93"/>
    <mergeCell ref="A81:O81"/>
    <mergeCell ref="A82:O82"/>
    <mergeCell ref="A83:M83"/>
    <mergeCell ref="A84:M84"/>
    <mergeCell ref="L86:O86"/>
    <mergeCell ref="L87:O87"/>
    <mergeCell ref="A80:O80"/>
    <mergeCell ref="A1:O1"/>
    <mergeCell ref="A2:O2"/>
    <mergeCell ref="A4:O4"/>
    <mergeCell ref="B7:K7"/>
    <mergeCell ref="A78:L78"/>
  </mergeCells>
  <pageMargins left="0.90551181102362199" right="0.70866141732283505" top="0.74803149606299202" bottom="0.74803149606299202" header="0.31496062992126" footer="0.31496062992126"/>
  <pageSetup paperSize="5" scale="8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93"/>
  <sheetViews>
    <sheetView topLeftCell="A5" workbookViewId="0">
      <selection activeCell="S11" sqref="S11"/>
    </sheetView>
  </sheetViews>
  <sheetFormatPr defaultRowHeight="15"/>
  <cols>
    <col min="2" max="11" width="4" customWidth="1"/>
    <col min="12" max="12" width="41.42578125" customWidth="1"/>
    <col min="13" max="13" width="17" customWidth="1"/>
    <col min="14" max="14" width="14.5703125" customWidth="1"/>
    <col min="15" max="15" width="19.5703125" customWidth="1"/>
    <col min="17" max="17" width="12.5703125" bestFit="1" customWidth="1"/>
    <col min="19" max="19" width="12.5703125" bestFit="1" customWidth="1"/>
    <col min="258" max="267" width="4" customWidth="1"/>
    <col min="268" max="268" width="41.42578125" customWidth="1"/>
    <col min="269" max="269" width="17" customWidth="1"/>
    <col min="270" max="270" width="14.5703125" customWidth="1"/>
    <col min="271" max="271" width="19.5703125" customWidth="1"/>
    <col min="273" max="273" width="12.5703125" bestFit="1" customWidth="1"/>
    <col min="514" max="523" width="4" customWidth="1"/>
    <col min="524" max="524" width="41.42578125" customWidth="1"/>
    <col min="525" max="525" width="17" customWidth="1"/>
    <col min="526" max="526" width="14.5703125" customWidth="1"/>
    <col min="527" max="527" width="19.5703125" customWidth="1"/>
    <col min="529" max="529" width="12.5703125" bestFit="1" customWidth="1"/>
    <col min="770" max="779" width="4" customWidth="1"/>
    <col min="780" max="780" width="41.42578125" customWidth="1"/>
    <col min="781" max="781" width="17" customWidth="1"/>
    <col min="782" max="782" width="14.5703125" customWidth="1"/>
    <col min="783" max="783" width="19.5703125" customWidth="1"/>
    <col min="785" max="785" width="12.5703125" bestFit="1" customWidth="1"/>
    <col min="1026" max="1035" width="4" customWidth="1"/>
    <col min="1036" max="1036" width="41.42578125" customWidth="1"/>
    <col min="1037" max="1037" width="17" customWidth="1"/>
    <col min="1038" max="1038" width="14.5703125" customWidth="1"/>
    <col min="1039" max="1039" width="19.5703125" customWidth="1"/>
    <col min="1041" max="1041" width="12.5703125" bestFit="1" customWidth="1"/>
    <col min="1282" max="1291" width="4" customWidth="1"/>
    <col min="1292" max="1292" width="41.42578125" customWidth="1"/>
    <col min="1293" max="1293" width="17" customWidth="1"/>
    <col min="1294" max="1294" width="14.5703125" customWidth="1"/>
    <col min="1295" max="1295" width="19.5703125" customWidth="1"/>
    <col min="1297" max="1297" width="12.5703125" bestFit="1" customWidth="1"/>
    <col min="1538" max="1547" width="4" customWidth="1"/>
    <col min="1548" max="1548" width="41.42578125" customWidth="1"/>
    <col min="1549" max="1549" width="17" customWidth="1"/>
    <col min="1550" max="1550" width="14.5703125" customWidth="1"/>
    <col min="1551" max="1551" width="19.5703125" customWidth="1"/>
    <col min="1553" max="1553" width="12.5703125" bestFit="1" customWidth="1"/>
    <col min="1794" max="1803" width="4" customWidth="1"/>
    <col min="1804" max="1804" width="41.42578125" customWidth="1"/>
    <col min="1805" max="1805" width="17" customWidth="1"/>
    <col min="1806" max="1806" width="14.5703125" customWidth="1"/>
    <col min="1807" max="1807" width="19.5703125" customWidth="1"/>
    <col min="1809" max="1809" width="12.5703125" bestFit="1" customWidth="1"/>
    <col min="2050" max="2059" width="4" customWidth="1"/>
    <col min="2060" max="2060" width="41.42578125" customWidth="1"/>
    <col min="2061" max="2061" width="17" customWidth="1"/>
    <col min="2062" max="2062" width="14.5703125" customWidth="1"/>
    <col min="2063" max="2063" width="19.5703125" customWidth="1"/>
    <col min="2065" max="2065" width="12.5703125" bestFit="1" customWidth="1"/>
    <col min="2306" max="2315" width="4" customWidth="1"/>
    <col min="2316" max="2316" width="41.42578125" customWidth="1"/>
    <col min="2317" max="2317" width="17" customWidth="1"/>
    <col min="2318" max="2318" width="14.5703125" customWidth="1"/>
    <col min="2319" max="2319" width="19.5703125" customWidth="1"/>
    <col min="2321" max="2321" width="12.5703125" bestFit="1" customWidth="1"/>
    <col min="2562" max="2571" width="4" customWidth="1"/>
    <col min="2572" max="2572" width="41.42578125" customWidth="1"/>
    <col min="2573" max="2573" width="17" customWidth="1"/>
    <col min="2574" max="2574" width="14.5703125" customWidth="1"/>
    <col min="2575" max="2575" width="19.5703125" customWidth="1"/>
    <col min="2577" max="2577" width="12.5703125" bestFit="1" customWidth="1"/>
    <col min="2818" max="2827" width="4" customWidth="1"/>
    <col min="2828" max="2828" width="41.42578125" customWidth="1"/>
    <col min="2829" max="2829" width="17" customWidth="1"/>
    <col min="2830" max="2830" width="14.5703125" customWidth="1"/>
    <col min="2831" max="2831" width="19.5703125" customWidth="1"/>
    <col min="2833" max="2833" width="12.5703125" bestFit="1" customWidth="1"/>
    <col min="3074" max="3083" width="4" customWidth="1"/>
    <col min="3084" max="3084" width="41.42578125" customWidth="1"/>
    <col min="3085" max="3085" width="17" customWidth="1"/>
    <col min="3086" max="3086" width="14.5703125" customWidth="1"/>
    <col min="3087" max="3087" width="19.5703125" customWidth="1"/>
    <col min="3089" max="3089" width="12.5703125" bestFit="1" customWidth="1"/>
    <col min="3330" max="3339" width="4" customWidth="1"/>
    <col min="3340" max="3340" width="41.42578125" customWidth="1"/>
    <col min="3341" max="3341" width="17" customWidth="1"/>
    <col min="3342" max="3342" width="14.5703125" customWidth="1"/>
    <col min="3343" max="3343" width="19.5703125" customWidth="1"/>
    <col min="3345" max="3345" width="12.5703125" bestFit="1" customWidth="1"/>
    <col min="3586" max="3595" width="4" customWidth="1"/>
    <col min="3596" max="3596" width="41.42578125" customWidth="1"/>
    <col min="3597" max="3597" width="17" customWidth="1"/>
    <col min="3598" max="3598" width="14.5703125" customWidth="1"/>
    <col min="3599" max="3599" width="19.5703125" customWidth="1"/>
    <col min="3601" max="3601" width="12.5703125" bestFit="1" customWidth="1"/>
    <col min="3842" max="3851" width="4" customWidth="1"/>
    <col min="3852" max="3852" width="41.42578125" customWidth="1"/>
    <col min="3853" max="3853" width="17" customWidth="1"/>
    <col min="3854" max="3854" width="14.5703125" customWidth="1"/>
    <col min="3855" max="3855" width="19.5703125" customWidth="1"/>
    <col min="3857" max="3857" width="12.5703125" bestFit="1" customWidth="1"/>
    <col min="4098" max="4107" width="4" customWidth="1"/>
    <col min="4108" max="4108" width="41.42578125" customWidth="1"/>
    <col min="4109" max="4109" width="17" customWidth="1"/>
    <col min="4110" max="4110" width="14.5703125" customWidth="1"/>
    <col min="4111" max="4111" width="19.5703125" customWidth="1"/>
    <col min="4113" max="4113" width="12.5703125" bestFit="1" customWidth="1"/>
    <col min="4354" max="4363" width="4" customWidth="1"/>
    <col min="4364" max="4364" width="41.42578125" customWidth="1"/>
    <col min="4365" max="4365" width="17" customWidth="1"/>
    <col min="4366" max="4366" width="14.5703125" customWidth="1"/>
    <col min="4367" max="4367" width="19.5703125" customWidth="1"/>
    <col min="4369" max="4369" width="12.5703125" bestFit="1" customWidth="1"/>
    <col min="4610" max="4619" width="4" customWidth="1"/>
    <col min="4620" max="4620" width="41.42578125" customWidth="1"/>
    <col min="4621" max="4621" width="17" customWidth="1"/>
    <col min="4622" max="4622" width="14.5703125" customWidth="1"/>
    <col min="4623" max="4623" width="19.5703125" customWidth="1"/>
    <col min="4625" max="4625" width="12.5703125" bestFit="1" customWidth="1"/>
    <col min="4866" max="4875" width="4" customWidth="1"/>
    <col min="4876" max="4876" width="41.42578125" customWidth="1"/>
    <col min="4877" max="4877" width="17" customWidth="1"/>
    <col min="4878" max="4878" width="14.5703125" customWidth="1"/>
    <col min="4879" max="4879" width="19.5703125" customWidth="1"/>
    <col min="4881" max="4881" width="12.5703125" bestFit="1" customWidth="1"/>
    <col min="5122" max="5131" width="4" customWidth="1"/>
    <col min="5132" max="5132" width="41.42578125" customWidth="1"/>
    <col min="5133" max="5133" width="17" customWidth="1"/>
    <col min="5134" max="5134" width="14.5703125" customWidth="1"/>
    <col min="5135" max="5135" width="19.5703125" customWidth="1"/>
    <col min="5137" max="5137" width="12.5703125" bestFit="1" customWidth="1"/>
    <col min="5378" max="5387" width="4" customWidth="1"/>
    <col min="5388" max="5388" width="41.42578125" customWidth="1"/>
    <col min="5389" max="5389" width="17" customWidth="1"/>
    <col min="5390" max="5390" width="14.5703125" customWidth="1"/>
    <col min="5391" max="5391" width="19.5703125" customWidth="1"/>
    <col min="5393" max="5393" width="12.5703125" bestFit="1" customWidth="1"/>
    <col min="5634" max="5643" width="4" customWidth="1"/>
    <col min="5644" max="5644" width="41.42578125" customWidth="1"/>
    <col min="5645" max="5645" width="17" customWidth="1"/>
    <col min="5646" max="5646" width="14.5703125" customWidth="1"/>
    <col min="5647" max="5647" width="19.5703125" customWidth="1"/>
    <col min="5649" max="5649" width="12.5703125" bestFit="1" customWidth="1"/>
    <col min="5890" max="5899" width="4" customWidth="1"/>
    <col min="5900" max="5900" width="41.42578125" customWidth="1"/>
    <col min="5901" max="5901" width="17" customWidth="1"/>
    <col min="5902" max="5902" width="14.5703125" customWidth="1"/>
    <col min="5903" max="5903" width="19.5703125" customWidth="1"/>
    <col min="5905" max="5905" width="12.5703125" bestFit="1" customWidth="1"/>
    <col min="6146" max="6155" width="4" customWidth="1"/>
    <col min="6156" max="6156" width="41.42578125" customWidth="1"/>
    <col min="6157" max="6157" width="17" customWidth="1"/>
    <col min="6158" max="6158" width="14.5703125" customWidth="1"/>
    <col min="6159" max="6159" width="19.5703125" customWidth="1"/>
    <col min="6161" max="6161" width="12.5703125" bestFit="1" customWidth="1"/>
    <col min="6402" max="6411" width="4" customWidth="1"/>
    <col min="6412" max="6412" width="41.42578125" customWidth="1"/>
    <col min="6413" max="6413" width="17" customWidth="1"/>
    <col min="6414" max="6414" width="14.5703125" customWidth="1"/>
    <col min="6415" max="6415" width="19.5703125" customWidth="1"/>
    <col min="6417" max="6417" width="12.5703125" bestFit="1" customWidth="1"/>
    <col min="6658" max="6667" width="4" customWidth="1"/>
    <col min="6668" max="6668" width="41.42578125" customWidth="1"/>
    <col min="6669" max="6669" width="17" customWidth="1"/>
    <col min="6670" max="6670" width="14.5703125" customWidth="1"/>
    <col min="6671" max="6671" width="19.5703125" customWidth="1"/>
    <col min="6673" max="6673" width="12.5703125" bestFit="1" customWidth="1"/>
    <col min="6914" max="6923" width="4" customWidth="1"/>
    <col min="6924" max="6924" width="41.42578125" customWidth="1"/>
    <col min="6925" max="6925" width="17" customWidth="1"/>
    <col min="6926" max="6926" width="14.5703125" customWidth="1"/>
    <col min="6927" max="6927" width="19.5703125" customWidth="1"/>
    <col min="6929" max="6929" width="12.5703125" bestFit="1" customWidth="1"/>
    <col min="7170" max="7179" width="4" customWidth="1"/>
    <col min="7180" max="7180" width="41.42578125" customWidth="1"/>
    <col min="7181" max="7181" width="17" customWidth="1"/>
    <col min="7182" max="7182" width="14.5703125" customWidth="1"/>
    <col min="7183" max="7183" width="19.5703125" customWidth="1"/>
    <col min="7185" max="7185" width="12.5703125" bestFit="1" customWidth="1"/>
    <col min="7426" max="7435" width="4" customWidth="1"/>
    <col min="7436" max="7436" width="41.42578125" customWidth="1"/>
    <col min="7437" max="7437" width="17" customWidth="1"/>
    <col min="7438" max="7438" width="14.5703125" customWidth="1"/>
    <col min="7439" max="7439" width="19.5703125" customWidth="1"/>
    <col min="7441" max="7441" width="12.5703125" bestFit="1" customWidth="1"/>
    <col min="7682" max="7691" width="4" customWidth="1"/>
    <col min="7692" max="7692" width="41.42578125" customWidth="1"/>
    <col min="7693" max="7693" width="17" customWidth="1"/>
    <col min="7694" max="7694" width="14.5703125" customWidth="1"/>
    <col min="7695" max="7695" width="19.5703125" customWidth="1"/>
    <col min="7697" max="7697" width="12.5703125" bestFit="1" customWidth="1"/>
    <col min="7938" max="7947" width="4" customWidth="1"/>
    <col min="7948" max="7948" width="41.42578125" customWidth="1"/>
    <col min="7949" max="7949" width="17" customWidth="1"/>
    <col min="7950" max="7950" width="14.5703125" customWidth="1"/>
    <col min="7951" max="7951" width="19.5703125" customWidth="1"/>
    <col min="7953" max="7953" width="12.5703125" bestFit="1" customWidth="1"/>
    <col min="8194" max="8203" width="4" customWidth="1"/>
    <col min="8204" max="8204" width="41.42578125" customWidth="1"/>
    <col min="8205" max="8205" width="17" customWidth="1"/>
    <col min="8206" max="8206" width="14.5703125" customWidth="1"/>
    <col min="8207" max="8207" width="19.5703125" customWidth="1"/>
    <col min="8209" max="8209" width="12.5703125" bestFit="1" customWidth="1"/>
    <col min="8450" max="8459" width="4" customWidth="1"/>
    <col min="8460" max="8460" width="41.42578125" customWidth="1"/>
    <col min="8461" max="8461" width="17" customWidth="1"/>
    <col min="8462" max="8462" width="14.5703125" customWidth="1"/>
    <col min="8463" max="8463" width="19.5703125" customWidth="1"/>
    <col min="8465" max="8465" width="12.5703125" bestFit="1" customWidth="1"/>
    <col min="8706" max="8715" width="4" customWidth="1"/>
    <col min="8716" max="8716" width="41.42578125" customWidth="1"/>
    <col min="8717" max="8717" width="17" customWidth="1"/>
    <col min="8718" max="8718" width="14.5703125" customWidth="1"/>
    <col min="8719" max="8719" width="19.5703125" customWidth="1"/>
    <col min="8721" max="8721" width="12.5703125" bestFit="1" customWidth="1"/>
    <col min="8962" max="8971" width="4" customWidth="1"/>
    <col min="8972" max="8972" width="41.42578125" customWidth="1"/>
    <col min="8973" max="8973" width="17" customWidth="1"/>
    <col min="8974" max="8974" width="14.5703125" customWidth="1"/>
    <col min="8975" max="8975" width="19.5703125" customWidth="1"/>
    <col min="8977" max="8977" width="12.5703125" bestFit="1" customWidth="1"/>
    <col min="9218" max="9227" width="4" customWidth="1"/>
    <col min="9228" max="9228" width="41.42578125" customWidth="1"/>
    <col min="9229" max="9229" width="17" customWidth="1"/>
    <col min="9230" max="9230" width="14.5703125" customWidth="1"/>
    <col min="9231" max="9231" width="19.5703125" customWidth="1"/>
    <col min="9233" max="9233" width="12.5703125" bestFit="1" customWidth="1"/>
    <col min="9474" max="9483" width="4" customWidth="1"/>
    <col min="9484" max="9484" width="41.42578125" customWidth="1"/>
    <col min="9485" max="9485" width="17" customWidth="1"/>
    <col min="9486" max="9486" width="14.5703125" customWidth="1"/>
    <col min="9487" max="9487" width="19.5703125" customWidth="1"/>
    <col min="9489" max="9489" width="12.5703125" bestFit="1" customWidth="1"/>
    <col min="9730" max="9739" width="4" customWidth="1"/>
    <col min="9740" max="9740" width="41.42578125" customWidth="1"/>
    <col min="9741" max="9741" width="17" customWidth="1"/>
    <col min="9742" max="9742" width="14.5703125" customWidth="1"/>
    <col min="9743" max="9743" width="19.5703125" customWidth="1"/>
    <col min="9745" max="9745" width="12.5703125" bestFit="1" customWidth="1"/>
    <col min="9986" max="9995" width="4" customWidth="1"/>
    <col min="9996" max="9996" width="41.42578125" customWidth="1"/>
    <col min="9997" max="9997" width="17" customWidth="1"/>
    <col min="9998" max="9998" width="14.5703125" customWidth="1"/>
    <col min="9999" max="9999" width="19.5703125" customWidth="1"/>
    <col min="10001" max="10001" width="12.5703125" bestFit="1" customWidth="1"/>
    <col min="10242" max="10251" width="4" customWidth="1"/>
    <col min="10252" max="10252" width="41.42578125" customWidth="1"/>
    <col min="10253" max="10253" width="17" customWidth="1"/>
    <col min="10254" max="10254" width="14.5703125" customWidth="1"/>
    <col min="10255" max="10255" width="19.5703125" customWidth="1"/>
    <col min="10257" max="10257" width="12.5703125" bestFit="1" customWidth="1"/>
    <col min="10498" max="10507" width="4" customWidth="1"/>
    <col min="10508" max="10508" width="41.42578125" customWidth="1"/>
    <col min="10509" max="10509" width="17" customWidth="1"/>
    <col min="10510" max="10510" width="14.5703125" customWidth="1"/>
    <col min="10511" max="10511" width="19.5703125" customWidth="1"/>
    <col min="10513" max="10513" width="12.5703125" bestFit="1" customWidth="1"/>
    <col min="10754" max="10763" width="4" customWidth="1"/>
    <col min="10764" max="10764" width="41.42578125" customWidth="1"/>
    <col min="10765" max="10765" width="17" customWidth="1"/>
    <col min="10766" max="10766" width="14.5703125" customWidth="1"/>
    <col min="10767" max="10767" width="19.5703125" customWidth="1"/>
    <col min="10769" max="10769" width="12.5703125" bestFit="1" customWidth="1"/>
    <col min="11010" max="11019" width="4" customWidth="1"/>
    <col min="11020" max="11020" width="41.42578125" customWidth="1"/>
    <col min="11021" max="11021" width="17" customWidth="1"/>
    <col min="11022" max="11022" width="14.5703125" customWidth="1"/>
    <col min="11023" max="11023" width="19.5703125" customWidth="1"/>
    <col min="11025" max="11025" width="12.5703125" bestFit="1" customWidth="1"/>
    <col min="11266" max="11275" width="4" customWidth="1"/>
    <col min="11276" max="11276" width="41.42578125" customWidth="1"/>
    <col min="11277" max="11277" width="17" customWidth="1"/>
    <col min="11278" max="11278" width="14.5703125" customWidth="1"/>
    <col min="11279" max="11279" width="19.5703125" customWidth="1"/>
    <col min="11281" max="11281" width="12.5703125" bestFit="1" customWidth="1"/>
    <col min="11522" max="11531" width="4" customWidth="1"/>
    <col min="11532" max="11532" width="41.42578125" customWidth="1"/>
    <col min="11533" max="11533" width="17" customWidth="1"/>
    <col min="11534" max="11534" width="14.5703125" customWidth="1"/>
    <col min="11535" max="11535" width="19.5703125" customWidth="1"/>
    <col min="11537" max="11537" width="12.5703125" bestFit="1" customWidth="1"/>
    <col min="11778" max="11787" width="4" customWidth="1"/>
    <col min="11788" max="11788" width="41.42578125" customWidth="1"/>
    <col min="11789" max="11789" width="17" customWidth="1"/>
    <col min="11790" max="11790" width="14.5703125" customWidth="1"/>
    <col min="11791" max="11791" width="19.5703125" customWidth="1"/>
    <col min="11793" max="11793" width="12.5703125" bestFit="1" customWidth="1"/>
    <col min="12034" max="12043" width="4" customWidth="1"/>
    <col min="12044" max="12044" width="41.42578125" customWidth="1"/>
    <col min="12045" max="12045" width="17" customWidth="1"/>
    <col min="12046" max="12046" width="14.5703125" customWidth="1"/>
    <col min="12047" max="12047" width="19.5703125" customWidth="1"/>
    <col min="12049" max="12049" width="12.5703125" bestFit="1" customWidth="1"/>
    <col min="12290" max="12299" width="4" customWidth="1"/>
    <col min="12300" max="12300" width="41.42578125" customWidth="1"/>
    <col min="12301" max="12301" width="17" customWidth="1"/>
    <col min="12302" max="12302" width="14.5703125" customWidth="1"/>
    <col min="12303" max="12303" width="19.5703125" customWidth="1"/>
    <col min="12305" max="12305" width="12.5703125" bestFit="1" customWidth="1"/>
    <col min="12546" max="12555" width="4" customWidth="1"/>
    <col min="12556" max="12556" width="41.42578125" customWidth="1"/>
    <col min="12557" max="12557" width="17" customWidth="1"/>
    <col min="12558" max="12558" width="14.5703125" customWidth="1"/>
    <col min="12559" max="12559" width="19.5703125" customWidth="1"/>
    <col min="12561" max="12561" width="12.5703125" bestFit="1" customWidth="1"/>
    <col min="12802" max="12811" width="4" customWidth="1"/>
    <col min="12812" max="12812" width="41.42578125" customWidth="1"/>
    <col min="12813" max="12813" width="17" customWidth="1"/>
    <col min="12814" max="12814" width="14.5703125" customWidth="1"/>
    <col min="12815" max="12815" width="19.5703125" customWidth="1"/>
    <col min="12817" max="12817" width="12.5703125" bestFit="1" customWidth="1"/>
    <col min="13058" max="13067" width="4" customWidth="1"/>
    <col min="13068" max="13068" width="41.42578125" customWidth="1"/>
    <col min="13069" max="13069" width="17" customWidth="1"/>
    <col min="13070" max="13070" width="14.5703125" customWidth="1"/>
    <col min="13071" max="13071" width="19.5703125" customWidth="1"/>
    <col min="13073" max="13073" width="12.5703125" bestFit="1" customWidth="1"/>
    <col min="13314" max="13323" width="4" customWidth="1"/>
    <col min="13324" max="13324" width="41.42578125" customWidth="1"/>
    <col min="13325" max="13325" width="17" customWidth="1"/>
    <col min="13326" max="13326" width="14.5703125" customWidth="1"/>
    <col min="13327" max="13327" width="19.5703125" customWidth="1"/>
    <col min="13329" max="13329" width="12.5703125" bestFit="1" customWidth="1"/>
    <col min="13570" max="13579" width="4" customWidth="1"/>
    <col min="13580" max="13580" width="41.42578125" customWidth="1"/>
    <col min="13581" max="13581" width="17" customWidth="1"/>
    <col min="13582" max="13582" width="14.5703125" customWidth="1"/>
    <col min="13583" max="13583" width="19.5703125" customWidth="1"/>
    <col min="13585" max="13585" width="12.5703125" bestFit="1" customWidth="1"/>
    <col min="13826" max="13835" width="4" customWidth="1"/>
    <col min="13836" max="13836" width="41.42578125" customWidth="1"/>
    <col min="13837" max="13837" width="17" customWidth="1"/>
    <col min="13838" max="13838" width="14.5703125" customWidth="1"/>
    <col min="13839" max="13839" width="19.5703125" customWidth="1"/>
    <col min="13841" max="13841" width="12.5703125" bestFit="1" customWidth="1"/>
    <col min="14082" max="14091" width="4" customWidth="1"/>
    <col min="14092" max="14092" width="41.42578125" customWidth="1"/>
    <col min="14093" max="14093" width="17" customWidth="1"/>
    <col min="14094" max="14094" width="14.5703125" customWidth="1"/>
    <col min="14095" max="14095" width="19.5703125" customWidth="1"/>
    <col min="14097" max="14097" width="12.5703125" bestFit="1" customWidth="1"/>
    <col min="14338" max="14347" width="4" customWidth="1"/>
    <col min="14348" max="14348" width="41.42578125" customWidth="1"/>
    <col min="14349" max="14349" width="17" customWidth="1"/>
    <col min="14350" max="14350" width="14.5703125" customWidth="1"/>
    <col min="14351" max="14351" width="19.5703125" customWidth="1"/>
    <col min="14353" max="14353" width="12.5703125" bestFit="1" customWidth="1"/>
    <col min="14594" max="14603" width="4" customWidth="1"/>
    <col min="14604" max="14604" width="41.42578125" customWidth="1"/>
    <col min="14605" max="14605" width="17" customWidth="1"/>
    <col min="14606" max="14606" width="14.5703125" customWidth="1"/>
    <col min="14607" max="14607" width="19.5703125" customWidth="1"/>
    <col min="14609" max="14609" width="12.5703125" bestFit="1" customWidth="1"/>
    <col min="14850" max="14859" width="4" customWidth="1"/>
    <col min="14860" max="14860" width="41.42578125" customWidth="1"/>
    <col min="14861" max="14861" width="17" customWidth="1"/>
    <col min="14862" max="14862" width="14.5703125" customWidth="1"/>
    <col min="14863" max="14863" width="19.5703125" customWidth="1"/>
    <col min="14865" max="14865" width="12.5703125" bestFit="1" customWidth="1"/>
    <col min="15106" max="15115" width="4" customWidth="1"/>
    <col min="15116" max="15116" width="41.42578125" customWidth="1"/>
    <col min="15117" max="15117" width="17" customWidth="1"/>
    <col min="15118" max="15118" width="14.5703125" customWidth="1"/>
    <col min="15119" max="15119" width="19.5703125" customWidth="1"/>
    <col min="15121" max="15121" width="12.5703125" bestFit="1" customWidth="1"/>
    <col min="15362" max="15371" width="4" customWidth="1"/>
    <col min="15372" max="15372" width="41.42578125" customWidth="1"/>
    <col min="15373" max="15373" width="17" customWidth="1"/>
    <col min="15374" max="15374" width="14.5703125" customWidth="1"/>
    <col min="15375" max="15375" width="19.5703125" customWidth="1"/>
    <col min="15377" max="15377" width="12.5703125" bestFit="1" customWidth="1"/>
    <col min="15618" max="15627" width="4" customWidth="1"/>
    <col min="15628" max="15628" width="41.42578125" customWidth="1"/>
    <col min="15629" max="15629" width="17" customWidth="1"/>
    <col min="15630" max="15630" width="14.5703125" customWidth="1"/>
    <col min="15631" max="15631" width="19.5703125" customWidth="1"/>
    <col min="15633" max="15633" width="12.5703125" bestFit="1" customWidth="1"/>
    <col min="15874" max="15883" width="4" customWidth="1"/>
    <col min="15884" max="15884" width="41.42578125" customWidth="1"/>
    <col min="15885" max="15885" width="17" customWidth="1"/>
    <col min="15886" max="15886" width="14.5703125" customWidth="1"/>
    <col min="15887" max="15887" width="19.5703125" customWidth="1"/>
    <col min="15889" max="15889" width="12.5703125" bestFit="1" customWidth="1"/>
    <col min="16130" max="16139" width="4" customWidth="1"/>
    <col min="16140" max="16140" width="41.42578125" customWidth="1"/>
    <col min="16141" max="16141" width="17" customWidth="1"/>
    <col min="16142" max="16142" width="14.5703125" customWidth="1"/>
    <col min="16143" max="16143" width="19.5703125" customWidth="1"/>
    <col min="16145" max="16145" width="12.5703125" bestFit="1" customWidth="1"/>
  </cols>
  <sheetData>
    <row r="1" spans="1:19" ht="15.75">
      <c r="A1" s="173" t="s">
        <v>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</row>
    <row r="2" spans="1:19" ht="15.75">
      <c r="A2" s="173" t="s">
        <v>1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</row>
    <row r="3" spans="1:19" ht="18.7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/>
      <c r="N3" s="4"/>
      <c r="O3" s="4"/>
    </row>
    <row r="4" spans="1:19" ht="18.75">
      <c r="A4" s="174" t="s">
        <v>96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</row>
    <row r="5" spans="1:19" ht="18.75">
      <c r="A5" s="5" t="s">
        <v>2</v>
      </c>
      <c r="B5" s="6"/>
      <c r="C5" s="6"/>
      <c r="D5" s="6"/>
      <c r="E5" s="6"/>
      <c r="F5" s="6"/>
      <c r="G5" s="1"/>
      <c r="H5" s="1"/>
      <c r="I5" s="1"/>
      <c r="J5" s="1"/>
      <c r="K5" s="1"/>
      <c r="L5" s="1"/>
      <c r="M5" s="7"/>
      <c r="N5" s="8"/>
      <c r="O5" s="8"/>
    </row>
    <row r="6" spans="1:19" ht="15.75" thickBot="1">
      <c r="A6" s="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10"/>
      <c r="N6" s="4"/>
      <c r="O6" s="4"/>
    </row>
    <row r="7" spans="1:19" ht="47.25">
      <c r="A7" s="11" t="s">
        <v>3</v>
      </c>
      <c r="B7" s="175" t="s">
        <v>4</v>
      </c>
      <c r="C7" s="176"/>
      <c r="D7" s="176"/>
      <c r="E7" s="176"/>
      <c r="F7" s="176"/>
      <c r="G7" s="176"/>
      <c r="H7" s="176"/>
      <c r="I7" s="176"/>
      <c r="J7" s="176"/>
      <c r="K7" s="177"/>
      <c r="L7" s="12" t="s">
        <v>5</v>
      </c>
      <c r="M7" s="13" t="s">
        <v>6</v>
      </c>
      <c r="N7" s="14" t="s">
        <v>7</v>
      </c>
      <c r="O7" s="14" t="s">
        <v>8</v>
      </c>
    </row>
    <row r="8" spans="1:19">
      <c r="A8" s="15"/>
      <c r="B8" s="16"/>
      <c r="C8" s="17"/>
      <c r="D8" s="17"/>
      <c r="E8" s="17"/>
      <c r="F8" s="17"/>
      <c r="G8" s="17"/>
      <c r="H8" s="17"/>
      <c r="I8" s="17"/>
      <c r="J8" s="17"/>
      <c r="K8" s="18"/>
      <c r="L8" s="19"/>
      <c r="M8" s="20"/>
      <c r="N8" s="21"/>
      <c r="O8" s="21"/>
    </row>
    <row r="9" spans="1:19">
      <c r="A9" s="15"/>
      <c r="B9" s="22"/>
      <c r="C9" s="23"/>
      <c r="D9" s="23"/>
      <c r="E9" s="23"/>
      <c r="F9" s="23"/>
      <c r="G9" s="23"/>
      <c r="H9" s="23"/>
      <c r="I9" s="23"/>
      <c r="J9" s="23"/>
      <c r="K9" s="24"/>
      <c r="L9" s="25" t="s">
        <v>9</v>
      </c>
      <c r="M9" s="26">
        <f>feb!O78</f>
        <v>98680491</v>
      </c>
      <c r="N9" s="21"/>
      <c r="O9" s="21"/>
    </row>
    <row r="10" spans="1:19">
      <c r="A10" s="15"/>
      <c r="B10" s="27" t="s">
        <v>10</v>
      </c>
      <c r="C10" s="28" t="s">
        <v>11</v>
      </c>
      <c r="D10" s="28" t="s">
        <v>10</v>
      </c>
      <c r="E10" s="23"/>
      <c r="F10" s="23"/>
      <c r="G10" s="23"/>
      <c r="H10" s="23"/>
      <c r="I10" s="23"/>
      <c r="J10" s="23"/>
      <c r="K10" s="24"/>
      <c r="L10" s="25" t="s">
        <v>12</v>
      </c>
      <c r="M10" s="29">
        <f>+M11</f>
        <v>51174900</v>
      </c>
      <c r="N10" s="21"/>
      <c r="O10" s="21"/>
      <c r="Q10" s="30"/>
    </row>
    <row r="11" spans="1:19">
      <c r="A11" s="15"/>
      <c r="B11" s="27" t="s">
        <v>10</v>
      </c>
      <c r="C11" s="28" t="s">
        <v>11</v>
      </c>
      <c r="D11" s="28" t="s">
        <v>10</v>
      </c>
      <c r="E11" s="31" t="s">
        <v>13</v>
      </c>
      <c r="F11" s="23"/>
      <c r="G11" s="23"/>
      <c r="H11" s="23"/>
      <c r="I11" s="23"/>
      <c r="J11" s="23"/>
      <c r="K11" s="24"/>
      <c r="L11" s="25" t="s">
        <v>14</v>
      </c>
      <c r="M11" s="29">
        <f>+M12</f>
        <v>51174900</v>
      </c>
      <c r="N11" s="21"/>
      <c r="O11" s="21"/>
      <c r="Q11" s="30"/>
      <c r="S11" s="30"/>
    </row>
    <row r="12" spans="1:19">
      <c r="A12" s="15"/>
      <c r="B12" s="27" t="s">
        <v>10</v>
      </c>
      <c r="C12" s="28" t="s">
        <v>11</v>
      </c>
      <c r="D12" s="28" t="s">
        <v>10</v>
      </c>
      <c r="E12" s="31" t="s">
        <v>13</v>
      </c>
      <c r="F12" s="28" t="s">
        <v>15</v>
      </c>
      <c r="G12" s="31"/>
      <c r="H12" s="31"/>
      <c r="I12" s="31"/>
      <c r="J12" s="31"/>
      <c r="K12" s="32"/>
      <c r="L12" s="25" t="s">
        <v>16</v>
      </c>
      <c r="M12" s="33">
        <v>51174900</v>
      </c>
      <c r="N12" s="21"/>
      <c r="O12" s="21"/>
      <c r="Q12" s="30"/>
    </row>
    <row r="13" spans="1:19">
      <c r="A13" s="15"/>
      <c r="B13" s="34"/>
      <c r="C13" s="31"/>
      <c r="D13" s="31"/>
      <c r="E13" s="31"/>
      <c r="F13" s="35"/>
      <c r="G13" s="31"/>
      <c r="H13" s="31"/>
      <c r="I13" s="31"/>
      <c r="J13" s="31"/>
      <c r="K13" s="32"/>
      <c r="L13" s="25" t="s">
        <v>17</v>
      </c>
      <c r="M13" s="36">
        <f>+M9+M12</f>
        <v>149855391</v>
      </c>
      <c r="N13" s="21"/>
      <c r="O13" s="37"/>
      <c r="Q13" s="30"/>
    </row>
    <row r="14" spans="1:19">
      <c r="A14" s="15"/>
      <c r="B14" s="34"/>
      <c r="C14" s="31"/>
      <c r="D14" s="31"/>
      <c r="E14" s="31"/>
      <c r="F14" s="35"/>
      <c r="G14" s="31"/>
      <c r="H14" s="31"/>
      <c r="I14" s="31"/>
      <c r="J14" s="31"/>
      <c r="K14" s="32"/>
      <c r="L14" s="25"/>
      <c r="M14" s="38"/>
      <c r="N14" s="21"/>
      <c r="O14" s="37"/>
      <c r="Q14" s="159"/>
    </row>
    <row r="15" spans="1:19">
      <c r="A15" s="15"/>
      <c r="B15" s="39">
        <v>1</v>
      </c>
      <c r="C15" s="40" t="s">
        <v>15</v>
      </c>
      <c r="D15" s="40" t="s">
        <v>18</v>
      </c>
      <c r="E15" s="41">
        <v>38</v>
      </c>
      <c r="F15" s="40" t="s">
        <v>19</v>
      </c>
      <c r="G15" s="41">
        <v>5</v>
      </c>
      <c r="H15" s="41">
        <v>2</v>
      </c>
      <c r="I15" s="41"/>
      <c r="J15" s="41"/>
      <c r="K15" s="42"/>
      <c r="L15" s="43" t="s">
        <v>20</v>
      </c>
      <c r="M15" s="141">
        <f>M16+M17+M18</f>
        <v>641304000</v>
      </c>
      <c r="N15" s="45">
        <f>N16+N17+N18</f>
        <v>87267720</v>
      </c>
      <c r="O15" s="46">
        <f>O16</f>
        <v>0</v>
      </c>
      <c r="Q15" s="30"/>
    </row>
    <row r="16" spans="1:19">
      <c r="A16" s="15"/>
      <c r="B16" s="39">
        <v>1</v>
      </c>
      <c r="C16" s="40" t="s">
        <v>15</v>
      </c>
      <c r="D16" s="40" t="s">
        <v>18</v>
      </c>
      <c r="E16" s="41">
        <v>38</v>
      </c>
      <c r="F16" s="40" t="s">
        <v>19</v>
      </c>
      <c r="G16" s="41">
        <v>5</v>
      </c>
      <c r="H16" s="41">
        <v>2</v>
      </c>
      <c r="I16" s="40">
        <v>1</v>
      </c>
      <c r="J16" s="41"/>
      <c r="K16" s="42"/>
      <c r="L16" s="43" t="s">
        <v>21</v>
      </c>
      <c r="M16" s="141">
        <f>M20</f>
        <v>384782400</v>
      </c>
      <c r="N16" s="45">
        <f>N20</f>
        <v>60068520</v>
      </c>
      <c r="O16" s="46">
        <f>O18</f>
        <v>0</v>
      </c>
    </row>
    <row r="17" spans="1:15">
      <c r="A17" s="15"/>
      <c r="B17" s="48" t="s">
        <v>11</v>
      </c>
      <c r="C17" s="49" t="s">
        <v>15</v>
      </c>
      <c r="D17" s="49" t="s">
        <v>18</v>
      </c>
      <c r="E17" s="41">
        <v>38</v>
      </c>
      <c r="F17" s="40" t="s">
        <v>19</v>
      </c>
      <c r="G17" s="50" t="s">
        <v>22</v>
      </c>
      <c r="H17" s="50" t="s">
        <v>23</v>
      </c>
      <c r="I17" s="50" t="s">
        <v>23</v>
      </c>
      <c r="J17" s="51"/>
      <c r="K17" s="52"/>
      <c r="L17" s="53" t="s">
        <v>24</v>
      </c>
      <c r="M17" s="141">
        <f>M24</f>
        <v>242521600</v>
      </c>
      <c r="N17" s="45">
        <f>N24</f>
        <v>22599200</v>
      </c>
      <c r="O17" s="46"/>
    </row>
    <row r="18" spans="1:15">
      <c r="A18" s="15"/>
      <c r="B18" s="48" t="s">
        <v>11</v>
      </c>
      <c r="C18" s="49" t="s">
        <v>15</v>
      </c>
      <c r="D18" s="49" t="s">
        <v>18</v>
      </c>
      <c r="E18" s="41">
        <v>38</v>
      </c>
      <c r="F18" s="40" t="s">
        <v>19</v>
      </c>
      <c r="G18" s="50" t="s">
        <v>22</v>
      </c>
      <c r="H18" s="50" t="s">
        <v>23</v>
      </c>
      <c r="I18" s="50" t="s">
        <v>25</v>
      </c>
      <c r="J18" s="51"/>
      <c r="K18" s="52"/>
      <c r="L18" s="53" t="s">
        <v>26</v>
      </c>
      <c r="M18" s="141">
        <f>M72</f>
        <v>14000000</v>
      </c>
      <c r="N18" s="45">
        <f>N72</f>
        <v>4600000</v>
      </c>
      <c r="O18" s="46">
        <f>O19</f>
        <v>0</v>
      </c>
    </row>
    <row r="19" spans="1:15">
      <c r="A19" s="15"/>
      <c r="B19" s="55"/>
      <c r="C19" s="56"/>
      <c r="D19" s="56"/>
      <c r="E19" s="56"/>
      <c r="F19" s="56"/>
      <c r="G19" s="56"/>
      <c r="H19" s="56"/>
      <c r="I19" s="56"/>
      <c r="J19" s="56"/>
      <c r="K19" s="57"/>
      <c r="L19" s="58"/>
      <c r="M19" s="142"/>
      <c r="N19" s="45"/>
      <c r="O19" s="60"/>
    </row>
    <row r="20" spans="1:15">
      <c r="A20" s="61"/>
      <c r="B20" s="48" t="s">
        <v>11</v>
      </c>
      <c r="C20" s="49" t="s">
        <v>15</v>
      </c>
      <c r="D20" s="49" t="s">
        <v>18</v>
      </c>
      <c r="E20" s="41">
        <v>38</v>
      </c>
      <c r="F20" s="40" t="s">
        <v>19</v>
      </c>
      <c r="G20" s="50" t="s">
        <v>22</v>
      </c>
      <c r="H20" s="50" t="s">
        <v>23</v>
      </c>
      <c r="I20" s="50" t="s">
        <v>11</v>
      </c>
      <c r="J20" s="50"/>
      <c r="K20" s="62"/>
      <c r="L20" s="63" t="s">
        <v>27</v>
      </c>
      <c r="M20" s="143">
        <f>M21</f>
        <v>384782400</v>
      </c>
      <c r="N20" s="139">
        <f>N21</f>
        <v>60068520</v>
      </c>
      <c r="O20" s="135"/>
    </row>
    <row r="21" spans="1:15">
      <c r="A21" s="15"/>
      <c r="B21" s="65">
        <v>1</v>
      </c>
      <c r="C21" s="66" t="s">
        <v>15</v>
      </c>
      <c r="D21" s="66" t="s">
        <v>18</v>
      </c>
      <c r="E21" s="41">
        <v>38</v>
      </c>
      <c r="F21" s="40" t="s">
        <v>19</v>
      </c>
      <c r="G21" s="67">
        <v>5</v>
      </c>
      <c r="H21" s="67">
        <v>2</v>
      </c>
      <c r="I21" s="67">
        <v>1</v>
      </c>
      <c r="J21" s="66" t="s">
        <v>28</v>
      </c>
      <c r="K21" s="68"/>
      <c r="L21" s="69" t="s">
        <v>29</v>
      </c>
      <c r="M21" s="144">
        <f>M22</f>
        <v>384782400</v>
      </c>
      <c r="N21" s="45">
        <f>N22</f>
        <v>60068520</v>
      </c>
      <c r="O21" s="60"/>
    </row>
    <row r="22" spans="1:15">
      <c r="A22" s="15"/>
      <c r="B22" s="70">
        <v>1</v>
      </c>
      <c r="C22" s="71" t="s">
        <v>15</v>
      </c>
      <c r="D22" s="71" t="s">
        <v>18</v>
      </c>
      <c r="E22" s="41">
        <v>38</v>
      </c>
      <c r="F22" s="40" t="s">
        <v>19</v>
      </c>
      <c r="G22" s="72">
        <v>5</v>
      </c>
      <c r="H22" s="72">
        <v>2</v>
      </c>
      <c r="I22" s="72">
        <v>1</v>
      </c>
      <c r="J22" s="71" t="s">
        <v>28</v>
      </c>
      <c r="K22" s="68" t="s">
        <v>18</v>
      </c>
      <c r="L22" s="73" t="s">
        <v>30</v>
      </c>
      <c r="M22" s="145">
        <v>384782400</v>
      </c>
      <c r="N22" s="74">
        <v>60068520</v>
      </c>
      <c r="O22" s="60"/>
    </row>
    <row r="23" spans="1:15">
      <c r="A23" s="15"/>
      <c r="B23" s="70"/>
      <c r="C23" s="71"/>
      <c r="D23" s="71"/>
      <c r="E23" s="72"/>
      <c r="F23" s="72"/>
      <c r="G23" s="72"/>
      <c r="H23" s="72"/>
      <c r="I23" s="72"/>
      <c r="J23" s="71"/>
      <c r="K23" s="68"/>
      <c r="L23" s="73"/>
      <c r="M23" s="146"/>
      <c r="N23" s="76"/>
      <c r="O23" s="60"/>
    </row>
    <row r="24" spans="1:15" ht="30">
      <c r="A24" s="15"/>
      <c r="B24" s="65">
        <v>1</v>
      </c>
      <c r="C24" s="66" t="s">
        <v>15</v>
      </c>
      <c r="D24" s="66" t="s">
        <v>18</v>
      </c>
      <c r="E24" s="41">
        <v>38</v>
      </c>
      <c r="F24" s="40" t="s">
        <v>19</v>
      </c>
      <c r="G24" s="67">
        <v>5</v>
      </c>
      <c r="H24" s="67">
        <v>2</v>
      </c>
      <c r="I24" s="67">
        <v>2</v>
      </c>
      <c r="J24" s="67"/>
      <c r="K24" s="77"/>
      <c r="L24" s="78" t="s">
        <v>31</v>
      </c>
      <c r="M24" s="147">
        <f>M25+M34+M37+M47+M51+M54+M57+M60+M65+M69+M42</f>
        <v>242521600</v>
      </c>
      <c r="N24" s="137">
        <f>N25+N34+N37+N42+N47+N51+N54+N57+N60+N65+N69</f>
        <v>22599200</v>
      </c>
      <c r="O24" s="135" t="s">
        <v>32</v>
      </c>
    </row>
    <row r="25" spans="1:15">
      <c r="A25" s="15"/>
      <c r="B25" s="65">
        <v>1</v>
      </c>
      <c r="C25" s="66" t="s">
        <v>15</v>
      </c>
      <c r="D25" s="66" t="s">
        <v>18</v>
      </c>
      <c r="E25" s="41">
        <v>38</v>
      </c>
      <c r="F25" s="40" t="s">
        <v>19</v>
      </c>
      <c r="G25" s="67">
        <v>5</v>
      </c>
      <c r="H25" s="67">
        <v>2</v>
      </c>
      <c r="I25" s="67">
        <v>2</v>
      </c>
      <c r="J25" s="66" t="s">
        <v>18</v>
      </c>
      <c r="K25" s="79"/>
      <c r="L25" s="69" t="s">
        <v>33</v>
      </c>
      <c r="M25" s="148">
        <f>SUM(M26:M32)</f>
        <v>96804750</v>
      </c>
      <c r="N25" s="126">
        <f>SUM(N26:N32)</f>
        <v>600000</v>
      </c>
      <c r="O25" s="60"/>
    </row>
    <row r="26" spans="1:15">
      <c r="A26" s="80"/>
      <c r="B26" s="70">
        <v>1</v>
      </c>
      <c r="C26" s="71" t="s">
        <v>15</v>
      </c>
      <c r="D26" s="71" t="s">
        <v>18</v>
      </c>
      <c r="E26" s="41">
        <v>38</v>
      </c>
      <c r="F26" s="40" t="s">
        <v>19</v>
      </c>
      <c r="G26" s="72">
        <v>5</v>
      </c>
      <c r="H26" s="72">
        <v>2</v>
      </c>
      <c r="I26" s="72">
        <v>2</v>
      </c>
      <c r="J26" s="71" t="s">
        <v>18</v>
      </c>
      <c r="K26" s="68" t="s">
        <v>19</v>
      </c>
      <c r="L26" s="73" t="s">
        <v>80</v>
      </c>
      <c r="M26" s="146">
        <v>2379850</v>
      </c>
      <c r="N26" s="156"/>
      <c r="O26" s="81"/>
    </row>
    <row r="27" spans="1:15" ht="30">
      <c r="A27" s="80"/>
      <c r="B27" s="70">
        <v>1</v>
      </c>
      <c r="C27" s="71" t="s">
        <v>15</v>
      </c>
      <c r="D27" s="71" t="s">
        <v>18</v>
      </c>
      <c r="E27" s="41">
        <v>38</v>
      </c>
      <c r="F27" s="40" t="s">
        <v>19</v>
      </c>
      <c r="G27" s="72">
        <v>5</v>
      </c>
      <c r="H27" s="72">
        <v>2</v>
      </c>
      <c r="I27" s="72">
        <v>2</v>
      </c>
      <c r="J27" s="71" t="s">
        <v>18</v>
      </c>
      <c r="K27" s="68" t="s">
        <v>34</v>
      </c>
      <c r="L27" s="73" t="s">
        <v>35</v>
      </c>
      <c r="M27" s="146">
        <v>600000</v>
      </c>
      <c r="N27" s="76">
        <v>600000</v>
      </c>
      <c r="O27" s="81"/>
    </row>
    <row r="28" spans="1:15" ht="30">
      <c r="A28" s="15"/>
      <c r="B28" s="70">
        <v>1</v>
      </c>
      <c r="C28" s="71" t="s">
        <v>15</v>
      </c>
      <c r="D28" s="71" t="s">
        <v>18</v>
      </c>
      <c r="E28" s="41">
        <v>38</v>
      </c>
      <c r="F28" s="40" t="s">
        <v>19</v>
      </c>
      <c r="G28" s="72">
        <v>5</v>
      </c>
      <c r="H28" s="72">
        <v>2</v>
      </c>
      <c r="I28" s="72">
        <v>2</v>
      </c>
      <c r="J28" s="71" t="s">
        <v>18</v>
      </c>
      <c r="K28" s="68" t="s">
        <v>36</v>
      </c>
      <c r="L28" s="82" t="s">
        <v>37</v>
      </c>
      <c r="M28" s="149">
        <v>5564300</v>
      </c>
      <c r="N28" s="76"/>
      <c r="O28" s="60"/>
    </row>
    <row r="29" spans="1:15" ht="30">
      <c r="A29" s="15"/>
      <c r="B29" s="70">
        <v>1</v>
      </c>
      <c r="C29" s="71" t="s">
        <v>15</v>
      </c>
      <c r="D29" s="71" t="s">
        <v>18</v>
      </c>
      <c r="E29" s="41">
        <v>38</v>
      </c>
      <c r="F29" s="40" t="s">
        <v>19</v>
      </c>
      <c r="G29" s="72">
        <v>5</v>
      </c>
      <c r="H29" s="72">
        <v>2</v>
      </c>
      <c r="I29" s="72">
        <v>2</v>
      </c>
      <c r="J29" s="71" t="s">
        <v>18</v>
      </c>
      <c r="K29" s="83" t="s">
        <v>39</v>
      </c>
      <c r="L29" s="82" t="s">
        <v>40</v>
      </c>
      <c r="M29" s="146">
        <v>304000</v>
      </c>
      <c r="N29" s="76"/>
      <c r="O29" s="60"/>
    </row>
    <row r="30" spans="1:15">
      <c r="A30" s="15"/>
      <c r="B30" s="70">
        <v>1</v>
      </c>
      <c r="C30" s="71" t="s">
        <v>15</v>
      </c>
      <c r="D30" s="71" t="s">
        <v>18</v>
      </c>
      <c r="E30" s="41">
        <v>38</v>
      </c>
      <c r="F30" s="40" t="s">
        <v>19</v>
      </c>
      <c r="G30" s="72">
        <v>5</v>
      </c>
      <c r="H30" s="72">
        <v>2</v>
      </c>
      <c r="I30" s="72">
        <v>2</v>
      </c>
      <c r="J30" s="71" t="s">
        <v>18</v>
      </c>
      <c r="K30" s="83" t="s">
        <v>28</v>
      </c>
      <c r="L30" s="82" t="s">
        <v>41</v>
      </c>
      <c r="M30" s="146">
        <v>285000</v>
      </c>
      <c r="N30" s="76"/>
      <c r="O30" s="60"/>
    </row>
    <row r="31" spans="1:15">
      <c r="A31" s="15"/>
      <c r="B31" s="70">
        <v>1</v>
      </c>
      <c r="C31" s="71" t="s">
        <v>15</v>
      </c>
      <c r="D31" s="71" t="s">
        <v>18</v>
      </c>
      <c r="E31" s="41">
        <v>38</v>
      </c>
      <c r="F31" s="40" t="s">
        <v>19</v>
      </c>
      <c r="G31" s="72">
        <v>5</v>
      </c>
      <c r="H31" s="72">
        <v>2</v>
      </c>
      <c r="I31" s="72">
        <v>2</v>
      </c>
      <c r="J31" s="71" t="s">
        <v>18</v>
      </c>
      <c r="K31" s="68">
        <v>11</v>
      </c>
      <c r="L31" s="82" t="s">
        <v>81</v>
      </c>
      <c r="M31" s="146">
        <v>86795600</v>
      </c>
      <c r="N31" s="76"/>
      <c r="O31" s="60"/>
    </row>
    <row r="32" spans="1:15">
      <c r="A32" s="15"/>
      <c r="B32" s="70">
        <v>1</v>
      </c>
      <c r="C32" s="71" t="s">
        <v>15</v>
      </c>
      <c r="D32" s="71" t="s">
        <v>18</v>
      </c>
      <c r="E32" s="41">
        <v>38</v>
      </c>
      <c r="F32" s="40" t="s">
        <v>19</v>
      </c>
      <c r="G32" s="84" t="s">
        <v>22</v>
      </c>
      <c r="H32" s="84" t="s">
        <v>23</v>
      </c>
      <c r="I32" s="84" t="s">
        <v>23</v>
      </c>
      <c r="J32" s="84" t="s">
        <v>18</v>
      </c>
      <c r="K32" s="85">
        <v>12</v>
      </c>
      <c r="L32" s="82" t="s">
        <v>42</v>
      </c>
      <c r="M32" s="146">
        <v>876000</v>
      </c>
      <c r="N32" s="76"/>
      <c r="O32" s="60"/>
    </row>
    <row r="33" spans="1:15">
      <c r="A33" s="15"/>
      <c r="B33" s="70"/>
      <c r="C33" s="71"/>
      <c r="D33" s="71"/>
      <c r="E33" s="72"/>
      <c r="F33" s="72"/>
      <c r="G33" s="72"/>
      <c r="H33" s="72"/>
      <c r="I33" s="72"/>
      <c r="J33" s="71"/>
      <c r="K33" s="68"/>
      <c r="L33" s="73"/>
      <c r="M33" s="149"/>
      <c r="N33" s="76"/>
      <c r="O33" s="60"/>
    </row>
    <row r="34" spans="1:15">
      <c r="A34" s="15"/>
      <c r="B34" s="65">
        <v>1</v>
      </c>
      <c r="C34" s="66" t="s">
        <v>15</v>
      </c>
      <c r="D34" s="66" t="s">
        <v>18</v>
      </c>
      <c r="E34" s="41">
        <v>38</v>
      </c>
      <c r="F34" s="40" t="s">
        <v>19</v>
      </c>
      <c r="G34" s="67">
        <v>5</v>
      </c>
      <c r="H34" s="67">
        <v>2</v>
      </c>
      <c r="I34" s="67">
        <v>2</v>
      </c>
      <c r="J34" s="66" t="s">
        <v>15</v>
      </c>
      <c r="K34" s="68"/>
      <c r="L34" s="69" t="s">
        <v>43</v>
      </c>
      <c r="M34" s="150">
        <f>SUM(M35:M35)</f>
        <v>2905000</v>
      </c>
      <c r="N34" s="127">
        <v>108000</v>
      </c>
      <c r="O34" s="60"/>
    </row>
    <row r="35" spans="1:15">
      <c r="A35" s="15"/>
      <c r="B35" s="70">
        <v>1</v>
      </c>
      <c r="C35" s="71" t="s">
        <v>15</v>
      </c>
      <c r="D35" s="71" t="s">
        <v>18</v>
      </c>
      <c r="E35" s="41">
        <v>38</v>
      </c>
      <c r="F35" s="40" t="s">
        <v>19</v>
      </c>
      <c r="G35" s="72">
        <v>5</v>
      </c>
      <c r="H35" s="72">
        <v>2</v>
      </c>
      <c r="I35" s="72">
        <v>2</v>
      </c>
      <c r="J35" s="87" t="s">
        <v>15</v>
      </c>
      <c r="K35" s="83" t="s">
        <v>38</v>
      </c>
      <c r="L35" s="88" t="s">
        <v>44</v>
      </c>
      <c r="M35" s="146">
        <v>2905000</v>
      </c>
      <c r="N35" s="76">
        <v>108000</v>
      </c>
      <c r="O35" s="60"/>
    </row>
    <row r="36" spans="1:15">
      <c r="A36" s="15"/>
      <c r="B36" s="70"/>
      <c r="C36" s="71"/>
      <c r="D36" s="71"/>
      <c r="E36" s="72"/>
      <c r="F36" s="72"/>
      <c r="G36" s="72"/>
      <c r="H36" s="72"/>
      <c r="I36" s="72"/>
      <c r="J36" s="87"/>
      <c r="K36" s="68"/>
      <c r="L36" s="89"/>
      <c r="M36" s="146"/>
      <c r="N36" s="76"/>
      <c r="O36" s="60"/>
    </row>
    <row r="37" spans="1:15">
      <c r="A37" s="15"/>
      <c r="B37" s="65">
        <v>1</v>
      </c>
      <c r="C37" s="66" t="s">
        <v>15</v>
      </c>
      <c r="D37" s="66" t="s">
        <v>18</v>
      </c>
      <c r="E37" s="41">
        <v>38</v>
      </c>
      <c r="F37" s="40" t="s">
        <v>19</v>
      </c>
      <c r="G37" s="67">
        <v>5</v>
      </c>
      <c r="H37" s="67">
        <v>2</v>
      </c>
      <c r="I37" s="67">
        <v>2</v>
      </c>
      <c r="J37" s="66" t="s">
        <v>19</v>
      </c>
      <c r="K37" s="79"/>
      <c r="L37" s="69" t="s">
        <v>45</v>
      </c>
      <c r="M37" s="151">
        <f>SUM(M38:M40)</f>
        <v>19035000</v>
      </c>
      <c r="N37" s="128">
        <f>SUM(N38:N40)</f>
        <v>3521200</v>
      </c>
      <c r="O37" s="60"/>
    </row>
    <row r="38" spans="1:15">
      <c r="A38" s="15"/>
      <c r="B38" s="70">
        <v>1</v>
      </c>
      <c r="C38" s="71" t="s">
        <v>15</v>
      </c>
      <c r="D38" s="71" t="s">
        <v>18</v>
      </c>
      <c r="E38" s="41">
        <v>38</v>
      </c>
      <c r="F38" s="40" t="s">
        <v>19</v>
      </c>
      <c r="G38" s="72">
        <v>5</v>
      </c>
      <c r="H38" s="72">
        <v>2</v>
      </c>
      <c r="I38" s="72">
        <v>2</v>
      </c>
      <c r="J38" s="71" t="s">
        <v>19</v>
      </c>
      <c r="K38" s="117" t="s">
        <v>38</v>
      </c>
      <c r="L38" s="90" t="s">
        <v>46</v>
      </c>
      <c r="M38" s="145">
        <v>12000000</v>
      </c>
      <c r="N38" s="76">
        <v>867700</v>
      </c>
      <c r="O38" s="60"/>
    </row>
    <row r="39" spans="1:15">
      <c r="A39" s="15"/>
      <c r="B39" s="70">
        <v>1</v>
      </c>
      <c r="C39" s="71" t="s">
        <v>15</v>
      </c>
      <c r="D39" s="71" t="s">
        <v>18</v>
      </c>
      <c r="E39" s="41">
        <v>38</v>
      </c>
      <c r="F39" s="40" t="s">
        <v>19</v>
      </c>
      <c r="G39" s="72">
        <v>5</v>
      </c>
      <c r="H39" s="72">
        <v>2</v>
      </c>
      <c r="I39" s="72">
        <v>2</v>
      </c>
      <c r="J39" s="87" t="s">
        <v>19</v>
      </c>
      <c r="K39" s="83" t="s">
        <v>47</v>
      </c>
      <c r="L39" s="88" t="s">
        <v>48</v>
      </c>
      <c r="M39" s="145">
        <v>535000</v>
      </c>
      <c r="N39" s="76">
        <v>3500</v>
      </c>
      <c r="O39" s="60"/>
    </row>
    <row r="40" spans="1:15" ht="30">
      <c r="A40" s="61"/>
      <c r="B40" s="70">
        <v>1</v>
      </c>
      <c r="C40" s="71" t="s">
        <v>15</v>
      </c>
      <c r="D40" s="71" t="s">
        <v>18</v>
      </c>
      <c r="E40" s="41">
        <v>38</v>
      </c>
      <c r="F40" s="40" t="s">
        <v>19</v>
      </c>
      <c r="G40" s="72">
        <v>5</v>
      </c>
      <c r="H40" s="72">
        <v>2</v>
      </c>
      <c r="I40" s="72">
        <v>2</v>
      </c>
      <c r="J40" s="87" t="s">
        <v>19</v>
      </c>
      <c r="K40" s="83">
        <v>12</v>
      </c>
      <c r="L40" s="88" t="s">
        <v>82</v>
      </c>
      <c r="M40" s="145">
        <v>6500000</v>
      </c>
      <c r="N40" s="76">
        <v>2650000</v>
      </c>
      <c r="O40" s="60"/>
    </row>
    <row r="41" spans="1:15">
      <c r="A41" s="15"/>
      <c r="B41" s="70"/>
      <c r="C41" s="71"/>
      <c r="D41" s="71"/>
      <c r="E41" s="72"/>
      <c r="F41" s="72"/>
      <c r="G41" s="72"/>
      <c r="H41" s="72"/>
      <c r="I41" s="72"/>
      <c r="J41" s="71"/>
      <c r="K41" s="68"/>
      <c r="L41" s="73"/>
      <c r="M41" s="152"/>
      <c r="N41" s="76"/>
      <c r="O41" s="60"/>
    </row>
    <row r="42" spans="1:15">
      <c r="A42" s="15"/>
      <c r="B42" s="65">
        <v>1</v>
      </c>
      <c r="C42" s="66" t="s">
        <v>15</v>
      </c>
      <c r="D42" s="66" t="s">
        <v>18</v>
      </c>
      <c r="E42" s="41">
        <v>38</v>
      </c>
      <c r="F42" s="40" t="s">
        <v>19</v>
      </c>
      <c r="G42" s="67">
        <v>5</v>
      </c>
      <c r="H42" s="67">
        <v>2</v>
      </c>
      <c r="I42" s="67">
        <v>2</v>
      </c>
      <c r="J42" s="66" t="s">
        <v>36</v>
      </c>
      <c r="K42" s="79"/>
      <c r="L42" s="69" t="s">
        <v>83</v>
      </c>
      <c r="M42" s="153">
        <f>SUM(M43:M45)</f>
        <v>4600000</v>
      </c>
      <c r="N42" s="76">
        <f>SUM(N43:N45)</f>
        <v>0</v>
      </c>
      <c r="O42" s="60"/>
    </row>
    <row r="43" spans="1:15">
      <c r="A43" s="15"/>
      <c r="B43" s="70">
        <v>1</v>
      </c>
      <c r="C43" s="71" t="s">
        <v>15</v>
      </c>
      <c r="D43" s="71" t="s">
        <v>18</v>
      </c>
      <c r="E43" s="41">
        <v>38</v>
      </c>
      <c r="F43" s="40" t="s">
        <v>19</v>
      </c>
      <c r="G43" s="72">
        <v>5</v>
      </c>
      <c r="H43" s="72">
        <v>2</v>
      </c>
      <c r="I43" s="72">
        <v>2</v>
      </c>
      <c r="J43" s="71" t="s">
        <v>36</v>
      </c>
      <c r="K43" s="68" t="s">
        <v>18</v>
      </c>
      <c r="L43" s="73" t="s">
        <v>84</v>
      </c>
      <c r="M43" s="152">
        <v>2400000</v>
      </c>
      <c r="N43" s="76"/>
      <c r="O43" s="60"/>
    </row>
    <row r="44" spans="1:15">
      <c r="A44" s="15"/>
      <c r="B44" s="70">
        <v>1</v>
      </c>
      <c r="C44" s="71" t="s">
        <v>15</v>
      </c>
      <c r="D44" s="71" t="s">
        <v>18</v>
      </c>
      <c r="E44" s="41">
        <v>38</v>
      </c>
      <c r="F44" s="40" t="s">
        <v>19</v>
      </c>
      <c r="G44" s="72">
        <v>5</v>
      </c>
      <c r="H44" s="72">
        <v>2</v>
      </c>
      <c r="I44" s="72">
        <v>2</v>
      </c>
      <c r="J44" s="71" t="s">
        <v>36</v>
      </c>
      <c r="K44" s="68" t="s">
        <v>15</v>
      </c>
      <c r="L44" s="73" t="s">
        <v>85</v>
      </c>
      <c r="M44" s="152">
        <v>1800000</v>
      </c>
      <c r="N44" s="76"/>
      <c r="O44" s="60"/>
    </row>
    <row r="45" spans="1:15">
      <c r="A45" s="15"/>
      <c r="B45" s="70">
        <v>1</v>
      </c>
      <c r="C45" s="71" t="s">
        <v>15</v>
      </c>
      <c r="D45" s="71" t="s">
        <v>18</v>
      </c>
      <c r="E45" s="41">
        <v>38</v>
      </c>
      <c r="F45" s="40" t="s">
        <v>19</v>
      </c>
      <c r="G45" s="72">
        <v>5</v>
      </c>
      <c r="H45" s="72">
        <v>2</v>
      </c>
      <c r="I45" s="72">
        <v>2</v>
      </c>
      <c r="J45" s="71" t="s">
        <v>36</v>
      </c>
      <c r="K45" s="68" t="s">
        <v>34</v>
      </c>
      <c r="L45" s="73" t="s">
        <v>86</v>
      </c>
      <c r="M45" s="152">
        <v>400000</v>
      </c>
      <c r="N45" s="76"/>
      <c r="O45" s="60"/>
    </row>
    <row r="46" spans="1:15">
      <c r="A46" s="15"/>
      <c r="B46" s="70"/>
      <c r="C46" s="71"/>
      <c r="D46" s="71"/>
      <c r="E46" s="72"/>
      <c r="F46" s="72"/>
      <c r="G46" s="72"/>
      <c r="H46" s="72"/>
      <c r="I46" s="72"/>
      <c r="J46" s="71"/>
      <c r="K46" s="68"/>
      <c r="L46" s="73"/>
      <c r="M46" s="152"/>
      <c r="N46" s="76"/>
      <c r="O46" s="60"/>
    </row>
    <row r="47" spans="1:15">
      <c r="A47" s="15"/>
      <c r="B47" s="65">
        <v>1</v>
      </c>
      <c r="C47" s="66" t="s">
        <v>15</v>
      </c>
      <c r="D47" s="66" t="s">
        <v>18</v>
      </c>
      <c r="E47" s="41">
        <v>38</v>
      </c>
      <c r="F47" s="40" t="s">
        <v>19</v>
      </c>
      <c r="G47" s="67">
        <v>5</v>
      </c>
      <c r="H47" s="67">
        <v>2</v>
      </c>
      <c r="I47" s="67">
        <v>2</v>
      </c>
      <c r="J47" s="66" t="s">
        <v>38</v>
      </c>
      <c r="K47" s="79"/>
      <c r="L47" s="69" t="s">
        <v>49</v>
      </c>
      <c r="M47" s="151">
        <f>SUM(M48:M49)</f>
        <v>49531750</v>
      </c>
      <c r="N47" s="128">
        <f>SUM(N48:N49)</f>
        <v>120000</v>
      </c>
      <c r="O47" s="60"/>
    </row>
    <row r="48" spans="1:15">
      <c r="A48" s="15"/>
      <c r="B48" s="70">
        <v>1</v>
      </c>
      <c r="C48" s="71" t="s">
        <v>15</v>
      </c>
      <c r="D48" s="71" t="s">
        <v>18</v>
      </c>
      <c r="E48" s="41">
        <v>38</v>
      </c>
      <c r="F48" s="40" t="s">
        <v>19</v>
      </c>
      <c r="G48" s="72">
        <v>5</v>
      </c>
      <c r="H48" s="72">
        <v>2</v>
      </c>
      <c r="I48" s="72">
        <v>2</v>
      </c>
      <c r="J48" s="71" t="s">
        <v>38</v>
      </c>
      <c r="K48" s="68" t="s">
        <v>18</v>
      </c>
      <c r="L48" s="73" t="s">
        <v>50</v>
      </c>
      <c r="M48" s="145">
        <v>48090000</v>
      </c>
      <c r="N48" s="45"/>
      <c r="O48" s="60"/>
    </row>
    <row r="49" spans="1:15">
      <c r="A49" s="15"/>
      <c r="B49" s="70">
        <v>1</v>
      </c>
      <c r="C49" s="71" t="s">
        <v>15</v>
      </c>
      <c r="D49" s="71" t="s">
        <v>18</v>
      </c>
      <c r="E49" s="41">
        <v>38</v>
      </c>
      <c r="F49" s="40" t="s">
        <v>19</v>
      </c>
      <c r="G49" s="72">
        <v>5</v>
      </c>
      <c r="H49" s="72">
        <v>2</v>
      </c>
      <c r="I49" s="72">
        <v>2</v>
      </c>
      <c r="J49" s="71" t="s">
        <v>38</v>
      </c>
      <c r="K49" s="68" t="s">
        <v>15</v>
      </c>
      <c r="L49" s="73" t="s">
        <v>51</v>
      </c>
      <c r="M49" s="152">
        <v>1441750</v>
      </c>
      <c r="N49" s="76">
        <v>120000</v>
      </c>
      <c r="O49" s="60"/>
    </row>
    <row r="50" spans="1:15">
      <c r="A50" s="15"/>
      <c r="B50" s="70"/>
      <c r="C50" s="71"/>
      <c r="D50" s="71"/>
      <c r="E50" s="72"/>
      <c r="F50" s="72"/>
      <c r="G50" s="72"/>
      <c r="H50" s="72"/>
      <c r="I50" s="72"/>
      <c r="J50" s="71"/>
      <c r="K50" s="68"/>
      <c r="L50" s="73"/>
      <c r="M50" s="152"/>
      <c r="N50" s="76"/>
      <c r="O50" s="91"/>
    </row>
    <row r="51" spans="1:15">
      <c r="A51" s="15"/>
      <c r="B51" s="65">
        <v>1</v>
      </c>
      <c r="C51" s="66" t="s">
        <v>15</v>
      </c>
      <c r="D51" s="66" t="s">
        <v>18</v>
      </c>
      <c r="E51" s="41">
        <v>38</v>
      </c>
      <c r="F51" s="40" t="s">
        <v>19</v>
      </c>
      <c r="G51" s="118" t="s">
        <v>22</v>
      </c>
      <c r="H51" s="118" t="s">
        <v>23</v>
      </c>
      <c r="I51" s="118" t="s">
        <v>23</v>
      </c>
      <c r="J51" s="118" t="s">
        <v>52</v>
      </c>
      <c r="K51" s="119"/>
      <c r="L51" s="120" t="s">
        <v>53</v>
      </c>
      <c r="M51" s="151">
        <f>SUM(M52:M52)</f>
        <v>9075000</v>
      </c>
      <c r="N51" s="128">
        <f>N52</f>
        <v>750000</v>
      </c>
      <c r="O51" s="91"/>
    </row>
    <row r="52" spans="1:15">
      <c r="A52" s="15"/>
      <c r="B52" s="70">
        <v>1</v>
      </c>
      <c r="C52" s="71" t="s">
        <v>15</v>
      </c>
      <c r="D52" s="71" t="s">
        <v>18</v>
      </c>
      <c r="E52" s="41">
        <v>38</v>
      </c>
      <c r="F52" s="40" t="s">
        <v>19</v>
      </c>
      <c r="G52" s="121" t="s">
        <v>22</v>
      </c>
      <c r="H52" s="121" t="s">
        <v>23</v>
      </c>
      <c r="I52" s="121" t="s">
        <v>23</v>
      </c>
      <c r="J52" s="121" t="s">
        <v>52</v>
      </c>
      <c r="K52" s="122" t="s">
        <v>15</v>
      </c>
      <c r="L52" s="92" t="s">
        <v>54</v>
      </c>
      <c r="M52" s="145">
        <v>9075000</v>
      </c>
      <c r="N52" s="76">
        <v>750000</v>
      </c>
      <c r="O52" s="91"/>
    </row>
    <row r="53" spans="1:15">
      <c r="A53" s="15"/>
      <c r="B53" s="70"/>
      <c r="C53" s="71"/>
      <c r="D53" s="71"/>
      <c r="E53" s="72"/>
      <c r="F53" s="72"/>
      <c r="G53" s="72"/>
      <c r="H53" s="72"/>
      <c r="I53" s="72"/>
      <c r="J53" s="71"/>
      <c r="K53" s="68"/>
      <c r="L53" s="73"/>
      <c r="M53" s="145"/>
      <c r="N53" s="76"/>
      <c r="O53" s="91"/>
    </row>
    <row r="54" spans="1:15">
      <c r="A54" s="15"/>
      <c r="B54" s="65">
        <v>1</v>
      </c>
      <c r="C54" s="66" t="s">
        <v>15</v>
      </c>
      <c r="D54" s="66" t="s">
        <v>18</v>
      </c>
      <c r="E54" s="41">
        <v>38</v>
      </c>
      <c r="F54" s="40" t="s">
        <v>19</v>
      </c>
      <c r="G54" s="67">
        <v>5</v>
      </c>
      <c r="H54" s="67">
        <v>2</v>
      </c>
      <c r="I54" s="67">
        <v>2</v>
      </c>
      <c r="J54" s="66">
        <v>15</v>
      </c>
      <c r="K54" s="79"/>
      <c r="L54" s="69" t="s">
        <v>55</v>
      </c>
      <c r="M54" s="151">
        <f>M55</f>
        <v>8600000</v>
      </c>
      <c r="N54" s="45">
        <f>N55</f>
        <v>4500000</v>
      </c>
      <c r="O54" s="91"/>
    </row>
    <row r="55" spans="1:15">
      <c r="A55" s="15"/>
      <c r="B55" s="70">
        <v>1</v>
      </c>
      <c r="C55" s="71" t="s">
        <v>15</v>
      </c>
      <c r="D55" s="71" t="s">
        <v>18</v>
      </c>
      <c r="E55" s="41">
        <v>38</v>
      </c>
      <c r="F55" s="40" t="s">
        <v>19</v>
      </c>
      <c r="G55" s="72">
        <v>5</v>
      </c>
      <c r="H55" s="72">
        <v>2</v>
      </c>
      <c r="I55" s="72">
        <v>2</v>
      </c>
      <c r="J55" s="71">
        <v>15</v>
      </c>
      <c r="K55" s="68" t="s">
        <v>15</v>
      </c>
      <c r="L55" s="73" t="s">
        <v>87</v>
      </c>
      <c r="M55" s="145">
        <v>8600000</v>
      </c>
      <c r="N55" s="76">
        <v>4500000</v>
      </c>
      <c r="O55" s="91"/>
    </row>
    <row r="56" spans="1:15">
      <c r="A56" s="15"/>
      <c r="B56" s="70"/>
      <c r="C56" s="71"/>
      <c r="D56" s="71"/>
      <c r="E56" s="72"/>
      <c r="F56" s="72"/>
      <c r="G56" s="72"/>
      <c r="H56" s="72"/>
      <c r="I56" s="72"/>
      <c r="J56" s="71"/>
      <c r="K56" s="68"/>
      <c r="L56" s="93"/>
      <c r="M56" s="145"/>
      <c r="N56" s="76"/>
      <c r="O56" s="91"/>
    </row>
    <row r="57" spans="1:15" ht="30">
      <c r="A57" s="15"/>
      <c r="B57" s="65">
        <v>1</v>
      </c>
      <c r="C57" s="66" t="s">
        <v>15</v>
      </c>
      <c r="D57" s="66" t="s">
        <v>18</v>
      </c>
      <c r="E57" s="41">
        <v>38</v>
      </c>
      <c r="F57" s="40" t="s">
        <v>19</v>
      </c>
      <c r="G57" s="67">
        <v>5</v>
      </c>
      <c r="H57" s="67">
        <v>2</v>
      </c>
      <c r="I57" s="67">
        <v>2</v>
      </c>
      <c r="J57" s="123">
        <v>17</v>
      </c>
      <c r="K57" s="124"/>
      <c r="L57" s="94" t="s">
        <v>56</v>
      </c>
      <c r="M57" s="151">
        <f>M58</f>
        <v>15000000</v>
      </c>
      <c r="N57" s="128">
        <f>N58</f>
        <v>13000000</v>
      </c>
      <c r="O57" s="91"/>
    </row>
    <row r="58" spans="1:15">
      <c r="A58" s="15"/>
      <c r="B58" s="70">
        <v>1</v>
      </c>
      <c r="C58" s="71" t="s">
        <v>15</v>
      </c>
      <c r="D58" s="71" t="s">
        <v>18</v>
      </c>
      <c r="E58" s="41">
        <v>38</v>
      </c>
      <c r="F58" s="40" t="s">
        <v>19</v>
      </c>
      <c r="G58" s="72">
        <v>5</v>
      </c>
      <c r="H58" s="72">
        <v>2</v>
      </c>
      <c r="I58" s="72">
        <v>2</v>
      </c>
      <c r="J58" s="125">
        <v>17</v>
      </c>
      <c r="K58" s="124" t="s">
        <v>18</v>
      </c>
      <c r="L58" s="95" t="s">
        <v>57</v>
      </c>
      <c r="M58" s="145">
        <v>15000000</v>
      </c>
      <c r="N58" s="76">
        <v>13000000</v>
      </c>
      <c r="O58" s="91"/>
    </row>
    <row r="59" spans="1:15">
      <c r="A59" s="15"/>
      <c r="B59" s="70"/>
      <c r="C59" s="71"/>
      <c r="D59" s="71"/>
      <c r="E59" s="72"/>
      <c r="F59" s="72"/>
      <c r="G59" s="72"/>
      <c r="H59" s="72"/>
      <c r="I59" s="72"/>
      <c r="J59" s="71"/>
      <c r="K59" s="68"/>
      <c r="L59" s="93"/>
      <c r="M59" s="151"/>
      <c r="N59" s="45"/>
      <c r="O59" s="91"/>
    </row>
    <row r="60" spans="1:15">
      <c r="A60" s="15"/>
      <c r="B60" s="65">
        <v>1</v>
      </c>
      <c r="C60" s="66" t="s">
        <v>15</v>
      </c>
      <c r="D60" s="66" t="s">
        <v>18</v>
      </c>
      <c r="E60" s="41">
        <v>38</v>
      </c>
      <c r="F60" s="40" t="s">
        <v>19</v>
      </c>
      <c r="G60" s="67">
        <v>5</v>
      </c>
      <c r="H60" s="67">
        <v>2</v>
      </c>
      <c r="I60" s="67">
        <v>2</v>
      </c>
      <c r="J60" s="123">
        <v>20</v>
      </c>
      <c r="K60" s="124"/>
      <c r="L60" s="94" t="s">
        <v>58</v>
      </c>
      <c r="M60" s="151">
        <f>SUM(M61:M63)</f>
        <v>23400000</v>
      </c>
      <c r="N60" s="128">
        <f>SUM(N61:N63)</f>
        <v>0</v>
      </c>
      <c r="O60" s="91"/>
    </row>
    <row r="61" spans="1:15">
      <c r="A61" s="15"/>
      <c r="B61" s="70">
        <v>1</v>
      </c>
      <c r="C61" s="71" t="s">
        <v>15</v>
      </c>
      <c r="D61" s="71" t="s">
        <v>18</v>
      </c>
      <c r="E61" s="41">
        <v>38</v>
      </c>
      <c r="F61" s="40" t="s">
        <v>19</v>
      </c>
      <c r="G61" s="72">
        <v>5</v>
      </c>
      <c r="H61" s="72">
        <v>2</v>
      </c>
      <c r="I61" s="72">
        <v>2</v>
      </c>
      <c r="J61" s="125">
        <v>20</v>
      </c>
      <c r="K61" s="124" t="s">
        <v>19</v>
      </c>
      <c r="L61" s="95" t="s">
        <v>59</v>
      </c>
      <c r="M61" s="145">
        <v>3000000</v>
      </c>
      <c r="N61" s="76"/>
      <c r="O61" s="91"/>
    </row>
    <row r="62" spans="1:15">
      <c r="A62" s="15"/>
      <c r="B62" s="70">
        <v>1</v>
      </c>
      <c r="C62" s="71" t="s">
        <v>15</v>
      </c>
      <c r="D62" s="71" t="s">
        <v>18</v>
      </c>
      <c r="E62" s="41">
        <v>38</v>
      </c>
      <c r="F62" s="40" t="s">
        <v>19</v>
      </c>
      <c r="G62" s="72">
        <v>5</v>
      </c>
      <c r="H62" s="72">
        <v>2</v>
      </c>
      <c r="I62" s="72">
        <v>2</v>
      </c>
      <c r="J62" s="125">
        <v>20</v>
      </c>
      <c r="K62" s="124" t="s">
        <v>34</v>
      </c>
      <c r="L62" s="95" t="s">
        <v>60</v>
      </c>
      <c r="M62" s="145">
        <v>15400000</v>
      </c>
      <c r="N62" s="76"/>
      <c r="O62" s="91"/>
    </row>
    <row r="63" spans="1:15">
      <c r="A63" s="15"/>
      <c r="B63" s="70">
        <v>1</v>
      </c>
      <c r="C63" s="71" t="s">
        <v>15</v>
      </c>
      <c r="D63" s="71" t="s">
        <v>18</v>
      </c>
      <c r="E63" s="41">
        <v>38</v>
      </c>
      <c r="F63" s="40" t="s">
        <v>19</v>
      </c>
      <c r="G63" s="72">
        <v>5</v>
      </c>
      <c r="H63" s="72">
        <v>2</v>
      </c>
      <c r="I63" s="72">
        <v>2</v>
      </c>
      <c r="J63" s="125">
        <v>20</v>
      </c>
      <c r="K63" s="124" t="s">
        <v>61</v>
      </c>
      <c r="L63" s="95" t="s">
        <v>62</v>
      </c>
      <c r="M63" s="145">
        <v>5000000</v>
      </c>
      <c r="N63" s="76"/>
      <c r="O63" s="91"/>
    </row>
    <row r="64" spans="1:15">
      <c r="A64" s="15"/>
      <c r="B64" s="70"/>
      <c r="C64" s="71"/>
      <c r="D64" s="71"/>
      <c r="E64" s="72"/>
      <c r="F64" s="72"/>
      <c r="G64" s="72"/>
      <c r="H64" s="72"/>
      <c r="I64" s="72"/>
      <c r="J64" s="125"/>
      <c r="K64" s="124"/>
      <c r="L64" s="96"/>
      <c r="M64" s="145"/>
      <c r="N64" s="76"/>
      <c r="O64" s="91"/>
    </row>
    <row r="65" spans="1:15" ht="30">
      <c r="A65" s="15"/>
      <c r="B65" s="65">
        <v>1</v>
      </c>
      <c r="C65" s="66" t="s">
        <v>15</v>
      </c>
      <c r="D65" s="66" t="s">
        <v>18</v>
      </c>
      <c r="E65" s="41">
        <v>38</v>
      </c>
      <c r="F65" s="40" t="s">
        <v>19</v>
      </c>
      <c r="G65" s="118" t="s">
        <v>22</v>
      </c>
      <c r="H65" s="118" t="s">
        <v>23</v>
      </c>
      <c r="I65" s="118" t="s">
        <v>23</v>
      </c>
      <c r="J65" s="118" t="s">
        <v>63</v>
      </c>
      <c r="K65" s="124"/>
      <c r="L65" s="97" t="s">
        <v>64</v>
      </c>
      <c r="M65" s="151">
        <f>SUM(M66:M67)</f>
        <v>13000000</v>
      </c>
      <c r="N65" s="128">
        <f>SUM(N66:N67)</f>
        <v>0</v>
      </c>
      <c r="O65" s="91"/>
    </row>
    <row r="66" spans="1:15">
      <c r="A66" s="15"/>
      <c r="B66" s="70">
        <v>1</v>
      </c>
      <c r="C66" s="71" t="s">
        <v>15</v>
      </c>
      <c r="D66" s="71" t="s">
        <v>18</v>
      </c>
      <c r="E66" s="41">
        <v>38</v>
      </c>
      <c r="F66" s="40" t="s">
        <v>19</v>
      </c>
      <c r="G66" s="121" t="s">
        <v>22</v>
      </c>
      <c r="H66" s="121" t="s">
        <v>23</v>
      </c>
      <c r="I66" s="121" t="s">
        <v>23</v>
      </c>
      <c r="J66" s="121" t="s">
        <v>63</v>
      </c>
      <c r="K66" s="124" t="s">
        <v>15</v>
      </c>
      <c r="L66" s="98" t="s">
        <v>65</v>
      </c>
      <c r="M66" s="145">
        <v>3000000</v>
      </c>
      <c r="N66" s="76"/>
      <c r="O66" s="91"/>
    </row>
    <row r="67" spans="1:15">
      <c r="A67" s="15"/>
      <c r="B67" s="70">
        <v>1</v>
      </c>
      <c r="C67" s="71" t="s">
        <v>15</v>
      </c>
      <c r="D67" s="71" t="s">
        <v>18</v>
      </c>
      <c r="E67" s="41">
        <v>38</v>
      </c>
      <c r="F67" s="40" t="s">
        <v>19</v>
      </c>
      <c r="G67" s="121" t="s">
        <v>22</v>
      </c>
      <c r="H67" s="121" t="s">
        <v>23</v>
      </c>
      <c r="I67" s="121" t="s">
        <v>23</v>
      </c>
      <c r="J67" s="121" t="s">
        <v>63</v>
      </c>
      <c r="K67" s="124" t="s">
        <v>19</v>
      </c>
      <c r="L67" s="98" t="s">
        <v>66</v>
      </c>
      <c r="M67" s="145">
        <v>10000000</v>
      </c>
      <c r="N67" s="45"/>
      <c r="O67" s="91"/>
    </row>
    <row r="68" spans="1:15">
      <c r="A68" s="15"/>
      <c r="B68" s="70"/>
      <c r="C68" s="71"/>
      <c r="D68" s="71"/>
      <c r="E68" s="72"/>
      <c r="F68" s="72"/>
      <c r="G68" s="72"/>
      <c r="H68" s="72"/>
      <c r="I68" s="72"/>
      <c r="J68" s="125"/>
      <c r="K68" s="124"/>
      <c r="L68" s="96"/>
      <c r="M68" s="145"/>
      <c r="N68" s="76"/>
      <c r="O68" s="91"/>
    </row>
    <row r="69" spans="1:15" ht="30">
      <c r="A69" s="15"/>
      <c r="B69" s="65">
        <v>1</v>
      </c>
      <c r="C69" s="66" t="s">
        <v>15</v>
      </c>
      <c r="D69" s="66" t="s">
        <v>18</v>
      </c>
      <c r="E69" s="41">
        <v>38</v>
      </c>
      <c r="F69" s="40" t="s">
        <v>19</v>
      </c>
      <c r="G69" s="118" t="s">
        <v>22</v>
      </c>
      <c r="H69" s="118" t="s">
        <v>23</v>
      </c>
      <c r="I69" s="118" t="s">
        <v>23</v>
      </c>
      <c r="J69" s="118" t="s">
        <v>88</v>
      </c>
      <c r="K69" s="124"/>
      <c r="L69" s="97" t="s">
        <v>89</v>
      </c>
      <c r="M69" s="154">
        <f>M70</f>
        <v>570100</v>
      </c>
      <c r="N69" s="129">
        <f>N70</f>
        <v>0</v>
      </c>
      <c r="O69" s="91"/>
    </row>
    <row r="70" spans="1:15" ht="30">
      <c r="A70" s="15"/>
      <c r="B70" s="70">
        <v>1</v>
      </c>
      <c r="C70" s="71" t="s">
        <v>15</v>
      </c>
      <c r="D70" s="71" t="s">
        <v>18</v>
      </c>
      <c r="E70" s="41">
        <v>38</v>
      </c>
      <c r="F70" s="40" t="s">
        <v>19</v>
      </c>
      <c r="G70" s="121" t="s">
        <v>22</v>
      </c>
      <c r="H70" s="121" t="s">
        <v>23</v>
      </c>
      <c r="I70" s="121" t="s">
        <v>23</v>
      </c>
      <c r="J70" s="121" t="s">
        <v>88</v>
      </c>
      <c r="K70" s="124" t="s">
        <v>18</v>
      </c>
      <c r="L70" s="98" t="s">
        <v>90</v>
      </c>
      <c r="M70" s="155">
        <v>570100</v>
      </c>
      <c r="N70" s="130"/>
      <c r="O70" s="91"/>
    </row>
    <row r="71" spans="1:15">
      <c r="A71" s="15"/>
      <c r="B71" s="70"/>
      <c r="C71" s="71"/>
      <c r="D71" s="71"/>
      <c r="E71" s="72"/>
      <c r="F71" s="72"/>
      <c r="G71" s="72"/>
      <c r="H71" s="72"/>
      <c r="I71" s="72"/>
      <c r="J71" s="125"/>
      <c r="K71" s="124"/>
      <c r="L71" s="96"/>
      <c r="M71" s="155"/>
      <c r="N71" s="131"/>
      <c r="O71" s="60"/>
    </row>
    <row r="72" spans="1:15">
      <c r="A72" s="15"/>
      <c r="B72" s="65">
        <v>1</v>
      </c>
      <c r="C72" s="66" t="s">
        <v>15</v>
      </c>
      <c r="D72" s="66" t="s">
        <v>18</v>
      </c>
      <c r="E72" s="41">
        <v>38</v>
      </c>
      <c r="F72" s="40" t="s">
        <v>19</v>
      </c>
      <c r="G72" s="67">
        <v>5</v>
      </c>
      <c r="H72" s="67">
        <v>2</v>
      </c>
      <c r="I72" s="67">
        <v>3</v>
      </c>
      <c r="J72" s="66"/>
      <c r="K72" s="79"/>
      <c r="L72" s="99" t="s">
        <v>67</v>
      </c>
      <c r="M72" s="140">
        <f>M73+M76</f>
        <v>14000000</v>
      </c>
      <c r="N72" s="134">
        <f>N73+N76</f>
        <v>4600000</v>
      </c>
      <c r="O72" s="135"/>
    </row>
    <row r="73" spans="1:15" ht="30">
      <c r="A73" s="15"/>
      <c r="B73" s="65">
        <v>1</v>
      </c>
      <c r="C73" s="66" t="s">
        <v>15</v>
      </c>
      <c r="D73" s="66" t="s">
        <v>18</v>
      </c>
      <c r="E73" s="41">
        <v>38</v>
      </c>
      <c r="F73" s="40" t="s">
        <v>19</v>
      </c>
      <c r="G73" s="67">
        <v>5</v>
      </c>
      <c r="H73" s="67">
        <v>2</v>
      </c>
      <c r="I73" s="67">
        <v>3</v>
      </c>
      <c r="J73" s="66">
        <v>16</v>
      </c>
      <c r="K73" s="79"/>
      <c r="L73" s="69" t="s">
        <v>91</v>
      </c>
      <c r="M73" s="132">
        <f>SUM(M74:M74)</f>
        <v>4600000</v>
      </c>
      <c r="N73" s="132">
        <f>N74</f>
        <v>4600000</v>
      </c>
      <c r="O73" s="60"/>
    </row>
    <row r="74" spans="1:15">
      <c r="A74" s="15"/>
      <c r="B74" s="70">
        <v>1</v>
      </c>
      <c r="C74" s="71" t="s">
        <v>15</v>
      </c>
      <c r="D74" s="71" t="s">
        <v>18</v>
      </c>
      <c r="E74" s="41">
        <v>38</v>
      </c>
      <c r="F74" s="40" t="s">
        <v>19</v>
      </c>
      <c r="G74" s="72">
        <v>5</v>
      </c>
      <c r="H74" s="72">
        <v>2</v>
      </c>
      <c r="I74" s="72">
        <v>3</v>
      </c>
      <c r="J74" s="71">
        <v>16</v>
      </c>
      <c r="K74" s="68" t="s">
        <v>36</v>
      </c>
      <c r="L74" s="73" t="s">
        <v>92</v>
      </c>
      <c r="M74" s="155">
        <v>4600000</v>
      </c>
      <c r="N74" s="131">
        <v>4600000</v>
      </c>
      <c r="O74" s="60"/>
    </row>
    <row r="75" spans="1:15">
      <c r="A75" s="15"/>
      <c r="B75" s="65"/>
      <c r="C75" s="66"/>
      <c r="D75" s="66"/>
      <c r="E75" s="41"/>
      <c r="F75" s="40"/>
      <c r="G75" s="67"/>
      <c r="H75" s="67"/>
      <c r="I75" s="67"/>
      <c r="J75" s="66"/>
      <c r="K75" s="79"/>
      <c r="L75" s="101"/>
      <c r="M75" s="155"/>
      <c r="N75" s="131"/>
      <c r="O75" s="60"/>
    </row>
    <row r="76" spans="1:15" ht="30">
      <c r="A76" s="15"/>
      <c r="B76" s="65">
        <v>1</v>
      </c>
      <c r="C76" s="66" t="s">
        <v>15</v>
      </c>
      <c r="D76" s="66" t="s">
        <v>18</v>
      </c>
      <c r="E76" s="41">
        <v>38</v>
      </c>
      <c r="F76" s="40" t="s">
        <v>19</v>
      </c>
      <c r="G76" s="67">
        <v>5</v>
      </c>
      <c r="H76" s="67">
        <v>2</v>
      </c>
      <c r="I76" s="67">
        <v>3</v>
      </c>
      <c r="J76" s="66">
        <v>23</v>
      </c>
      <c r="K76" s="79"/>
      <c r="L76" s="102" t="s">
        <v>68</v>
      </c>
      <c r="M76" s="132">
        <f>M77</f>
        <v>9400000</v>
      </c>
      <c r="N76" s="132">
        <f>N77</f>
        <v>0</v>
      </c>
      <c r="O76" s="60"/>
    </row>
    <row r="77" spans="1:15" ht="30">
      <c r="A77" s="15"/>
      <c r="B77" s="70">
        <v>1</v>
      </c>
      <c r="C77" s="71" t="s">
        <v>15</v>
      </c>
      <c r="D77" s="71" t="s">
        <v>18</v>
      </c>
      <c r="E77" s="41">
        <v>38</v>
      </c>
      <c r="F77" s="40" t="s">
        <v>19</v>
      </c>
      <c r="G77" s="72">
        <v>5</v>
      </c>
      <c r="H77" s="72">
        <v>2</v>
      </c>
      <c r="I77" s="72">
        <v>3</v>
      </c>
      <c r="J77" s="71">
        <v>23</v>
      </c>
      <c r="K77" s="68" t="s">
        <v>18</v>
      </c>
      <c r="L77" s="100" t="s">
        <v>93</v>
      </c>
      <c r="M77" s="155">
        <v>9400000</v>
      </c>
      <c r="N77" s="131"/>
      <c r="O77" s="60"/>
    </row>
    <row r="78" spans="1:15">
      <c r="A78" s="178" t="s">
        <v>69</v>
      </c>
      <c r="B78" s="179"/>
      <c r="C78" s="179"/>
      <c r="D78" s="179"/>
      <c r="E78" s="179"/>
      <c r="F78" s="179"/>
      <c r="G78" s="179"/>
      <c r="H78" s="179"/>
      <c r="I78" s="179"/>
      <c r="J78" s="179"/>
      <c r="K78" s="179"/>
      <c r="L78" s="180"/>
      <c r="M78" s="103">
        <f>+M13</f>
        <v>149855391</v>
      </c>
      <c r="N78" s="104">
        <f>N15</f>
        <v>87267720</v>
      </c>
      <c r="O78" s="105">
        <f>+M78-N78</f>
        <v>62587671</v>
      </c>
    </row>
    <row r="79" spans="1:15">
      <c r="A79" s="106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8"/>
      <c r="M79" s="109"/>
      <c r="N79" s="110"/>
      <c r="O79" s="110"/>
    </row>
    <row r="80" spans="1:15" ht="18.75">
      <c r="A80" s="172" t="s">
        <v>70</v>
      </c>
      <c r="B80" s="172"/>
      <c r="C80" s="172"/>
      <c r="D80" s="172"/>
      <c r="E80" s="172"/>
      <c r="F80" s="172"/>
      <c r="G80" s="172"/>
      <c r="H80" s="172"/>
      <c r="I80" s="172"/>
      <c r="J80" s="172"/>
      <c r="K80" s="172"/>
      <c r="L80" s="172"/>
      <c r="M80" s="172"/>
      <c r="N80" s="172"/>
      <c r="O80" s="172"/>
    </row>
    <row r="81" spans="1:17" ht="18.75">
      <c r="A81" s="172" t="s">
        <v>71</v>
      </c>
      <c r="B81" s="172"/>
      <c r="C81" s="172"/>
      <c r="D81" s="172"/>
      <c r="E81" s="172"/>
      <c r="F81" s="172"/>
      <c r="G81" s="172"/>
      <c r="H81" s="172"/>
      <c r="I81" s="172"/>
      <c r="J81" s="172"/>
      <c r="K81" s="172"/>
      <c r="L81" s="172"/>
      <c r="M81" s="172"/>
      <c r="N81" s="172"/>
      <c r="O81" s="172"/>
    </row>
    <row r="82" spans="1:17" ht="18.75">
      <c r="A82" s="172" t="s">
        <v>72</v>
      </c>
      <c r="B82" s="172"/>
      <c r="C82" s="172"/>
      <c r="D82" s="172"/>
      <c r="E82" s="172"/>
      <c r="F82" s="172"/>
      <c r="G82" s="172"/>
      <c r="H82" s="172"/>
      <c r="I82" s="172"/>
      <c r="J82" s="172"/>
      <c r="K82" s="172"/>
      <c r="L82" s="172"/>
      <c r="M82" s="172"/>
      <c r="N82" s="172"/>
      <c r="O82" s="172"/>
    </row>
    <row r="83" spans="1:17" ht="18.75">
      <c r="A83" s="172" t="s">
        <v>73</v>
      </c>
      <c r="B83" s="172"/>
      <c r="C83" s="172"/>
      <c r="D83" s="172"/>
      <c r="E83" s="172"/>
      <c r="F83" s="172"/>
      <c r="G83" s="172"/>
      <c r="H83" s="172"/>
      <c r="I83" s="172"/>
      <c r="J83" s="172"/>
      <c r="K83" s="172"/>
      <c r="L83" s="172"/>
      <c r="M83" s="172"/>
      <c r="N83" s="157"/>
      <c r="O83" s="112"/>
      <c r="Q83" s="30"/>
    </row>
    <row r="84" spans="1:17" ht="18.75">
      <c r="A84" s="172"/>
      <c r="B84" s="172"/>
      <c r="C84" s="172"/>
      <c r="D84" s="172"/>
      <c r="E84" s="172"/>
      <c r="F84" s="172"/>
      <c r="G84" s="172"/>
      <c r="H84" s="172"/>
      <c r="I84" s="172"/>
      <c r="J84" s="172"/>
      <c r="K84" s="172"/>
      <c r="L84" s="172"/>
      <c r="M84" s="172"/>
      <c r="N84" s="157"/>
      <c r="O84" s="8"/>
    </row>
    <row r="85" spans="1:17" ht="18.75">
      <c r="A85" s="157"/>
      <c r="B85" s="157"/>
      <c r="C85" s="157"/>
      <c r="D85" s="157"/>
      <c r="E85" s="157"/>
      <c r="F85" s="157"/>
      <c r="G85" s="157"/>
      <c r="H85" s="157"/>
      <c r="I85" s="157"/>
      <c r="J85" s="157"/>
      <c r="K85" s="157"/>
      <c r="L85" s="157"/>
      <c r="M85" s="157"/>
      <c r="N85" s="157"/>
      <c r="O85" s="8"/>
    </row>
    <row r="86" spans="1:17" ht="15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84" t="s">
        <v>97</v>
      </c>
      <c r="M86" s="184"/>
      <c r="N86" s="184"/>
      <c r="O86" s="184"/>
    </row>
    <row r="87" spans="1:17" ht="15.75">
      <c r="A87" s="158"/>
      <c r="B87" s="158"/>
      <c r="C87" s="158"/>
      <c r="D87" s="158"/>
      <c r="E87" s="158"/>
      <c r="F87" s="158"/>
      <c r="G87" s="158"/>
      <c r="H87" s="158"/>
      <c r="I87" s="158"/>
      <c r="J87" s="158"/>
      <c r="K87" s="158"/>
      <c r="L87" s="184" t="s">
        <v>74</v>
      </c>
      <c r="M87" s="184"/>
      <c r="N87" s="184"/>
      <c r="O87" s="184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81" t="s">
        <v>75</v>
      </c>
      <c r="M88" s="181"/>
      <c r="N88" s="181"/>
      <c r="O88" s="18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4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7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4"/>
    </row>
    <row r="92" spans="1:17" ht="15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82" t="s">
        <v>76</v>
      </c>
      <c r="M92" s="182"/>
      <c r="N92" s="182"/>
      <c r="O92" s="182"/>
    </row>
    <row r="93" spans="1:17" ht="15.75">
      <c r="A93" s="114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83" t="s">
        <v>77</v>
      </c>
      <c r="M93" s="183"/>
      <c r="N93" s="183"/>
      <c r="O93" s="183"/>
    </row>
  </sheetData>
  <mergeCells count="15">
    <mergeCell ref="A80:O80"/>
    <mergeCell ref="A1:O1"/>
    <mergeCell ref="A2:O2"/>
    <mergeCell ref="A4:O4"/>
    <mergeCell ref="B7:K7"/>
    <mergeCell ref="A78:L78"/>
    <mergeCell ref="L88:O88"/>
    <mergeCell ref="L92:O92"/>
    <mergeCell ref="L93:O93"/>
    <mergeCell ref="A81:O81"/>
    <mergeCell ref="A82:O82"/>
    <mergeCell ref="A83:M83"/>
    <mergeCell ref="A84:M84"/>
    <mergeCell ref="L86:O86"/>
    <mergeCell ref="L87:O87"/>
  </mergeCells>
  <pageMargins left="0.90551181102362199" right="0.70866141732283505" top="0.74803149606299202" bottom="0.74803149606299202" header="0.31496062992126" footer="0.31496062992126"/>
  <pageSetup paperSize="5" scale="8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93"/>
  <sheetViews>
    <sheetView workbookViewId="0">
      <selection activeCell="M78" sqref="M78"/>
    </sheetView>
  </sheetViews>
  <sheetFormatPr defaultRowHeight="15"/>
  <cols>
    <col min="2" max="11" width="4" customWidth="1"/>
    <col min="12" max="12" width="41.42578125" customWidth="1"/>
    <col min="13" max="13" width="17" customWidth="1"/>
    <col min="14" max="14" width="14.5703125" customWidth="1"/>
    <col min="15" max="15" width="19.5703125" customWidth="1"/>
    <col min="17" max="17" width="12.5703125" bestFit="1" customWidth="1"/>
    <col min="19" max="19" width="12.5703125" bestFit="1" customWidth="1"/>
    <col min="258" max="267" width="4" customWidth="1"/>
    <col min="268" max="268" width="41.42578125" customWidth="1"/>
    <col min="269" max="269" width="17" customWidth="1"/>
    <col min="270" max="270" width="14.5703125" customWidth="1"/>
    <col min="271" max="271" width="19.5703125" customWidth="1"/>
    <col min="273" max="273" width="12.5703125" bestFit="1" customWidth="1"/>
    <col min="514" max="523" width="4" customWidth="1"/>
    <col min="524" max="524" width="41.42578125" customWidth="1"/>
    <col min="525" max="525" width="17" customWidth="1"/>
    <col min="526" max="526" width="14.5703125" customWidth="1"/>
    <col min="527" max="527" width="19.5703125" customWidth="1"/>
    <col min="529" max="529" width="12.5703125" bestFit="1" customWidth="1"/>
    <col min="770" max="779" width="4" customWidth="1"/>
    <col min="780" max="780" width="41.42578125" customWidth="1"/>
    <col min="781" max="781" width="17" customWidth="1"/>
    <col min="782" max="782" width="14.5703125" customWidth="1"/>
    <col min="783" max="783" width="19.5703125" customWidth="1"/>
    <col min="785" max="785" width="12.5703125" bestFit="1" customWidth="1"/>
    <col min="1026" max="1035" width="4" customWidth="1"/>
    <col min="1036" max="1036" width="41.42578125" customWidth="1"/>
    <col min="1037" max="1037" width="17" customWidth="1"/>
    <col min="1038" max="1038" width="14.5703125" customWidth="1"/>
    <col min="1039" max="1039" width="19.5703125" customWidth="1"/>
    <col min="1041" max="1041" width="12.5703125" bestFit="1" customWidth="1"/>
    <col min="1282" max="1291" width="4" customWidth="1"/>
    <col min="1292" max="1292" width="41.42578125" customWidth="1"/>
    <col min="1293" max="1293" width="17" customWidth="1"/>
    <col min="1294" max="1294" width="14.5703125" customWidth="1"/>
    <col min="1295" max="1295" width="19.5703125" customWidth="1"/>
    <col min="1297" max="1297" width="12.5703125" bestFit="1" customWidth="1"/>
    <col min="1538" max="1547" width="4" customWidth="1"/>
    <col min="1548" max="1548" width="41.42578125" customWidth="1"/>
    <col min="1549" max="1549" width="17" customWidth="1"/>
    <col min="1550" max="1550" width="14.5703125" customWidth="1"/>
    <col min="1551" max="1551" width="19.5703125" customWidth="1"/>
    <col min="1553" max="1553" width="12.5703125" bestFit="1" customWidth="1"/>
    <col min="1794" max="1803" width="4" customWidth="1"/>
    <col min="1804" max="1804" width="41.42578125" customWidth="1"/>
    <col min="1805" max="1805" width="17" customWidth="1"/>
    <col min="1806" max="1806" width="14.5703125" customWidth="1"/>
    <col min="1807" max="1807" width="19.5703125" customWidth="1"/>
    <col min="1809" max="1809" width="12.5703125" bestFit="1" customWidth="1"/>
    <col min="2050" max="2059" width="4" customWidth="1"/>
    <col min="2060" max="2060" width="41.42578125" customWidth="1"/>
    <col min="2061" max="2061" width="17" customWidth="1"/>
    <col min="2062" max="2062" width="14.5703125" customWidth="1"/>
    <col min="2063" max="2063" width="19.5703125" customWidth="1"/>
    <col min="2065" max="2065" width="12.5703125" bestFit="1" customWidth="1"/>
    <col min="2306" max="2315" width="4" customWidth="1"/>
    <col min="2316" max="2316" width="41.42578125" customWidth="1"/>
    <col min="2317" max="2317" width="17" customWidth="1"/>
    <col min="2318" max="2318" width="14.5703125" customWidth="1"/>
    <col min="2319" max="2319" width="19.5703125" customWidth="1"/>
    <col min="2321" max="2321" width="12.5703125" bestFit="1" customWidth="1"/>
    <col min="2562" max="2571" width="4" customWidth="1"/>
    <col min="2572" max="2572" width="41.42578125" customWidth="1"/>
    <col min="2573" max="2573" width="17" customWidth="1"/>
    <col min="2574" max="2574" width="14.5703125" customWidth="1"/>
    <col min="2575" max="2575" width="19.5703125" customWidth="1"/>
    <col min="2577" max="2577" width="12.5703125" bestFit="1" customWidth="1"/>
    <col min="2818" max="2827" width="4" customWidth="1"/>
    <col min="2828" max="2828" width="41.42578125" customWidth="1"/>
    <col min="2829" max="2829" width="17" customWidth="1"/>
    <col min="2830" max="2830" width="14.5703125" customWidth="1"/>
    <col min="2831" max="2831" width="19.5703125" customWidth="1"/>
    <col min="2833" max="2833" width="12.5703125" bestFit="1" customWidth="1"/>
    <col min="3074" max="3083" width="4" customWidth="1"/>
    <col min="3084" max="3084" width="41.42578125" customWidth="1"/>
    <col min="3085" max="3085" width="17" customWidth="1"/>
    <col min="3086" max="3086" width="14.5703125" customWidth="1"/>
    <col min="3087" max="3087" width="19.5703125" customWidth="1"/>
    <col min="3089" max="3089" width="12.5703125" bestFit="1" customWidth="1"/>
    <col min="3330" max="3339" width="4" customWidth="1"/>
    <col min="3340" max="3340" width="41.42578125" customWidth="1"/>
    <col min="3341" max="3341" width="17" customWidth="1"/>
    <col min="3342" max="3342" width="14.5703125" customWidth="1"/>
    <col min="3343" max="3343" width="19.5703125" customWidth="1"/>
    <col min="3345" max="3345" width="12.5703125" bestFit="1" customWidth="1"/>
    <col min="3586" max="3595" width="4" customWidth="1"/>
    <col min="3596" max="3596" width="41.42578125" customWidth="1"/>
    <col min="3597" max="3597" width="17" customWidth="1"/>
    <col min="3598" max="3598" width="14.5703125" customWidth="1"/>
    <col min="3599" max="3599" width="19.5703125" customWidth="1"/>
    <col min="3601" max="3601" width="12.5703125" bestFit="1" customWidth="1"/>
    <col min="3842" max="3851" width="4" customWidth="1"/>
    <col min="3852" max="3852" width="41.42578125" customWidth="1"/>
    <col min="3853" max="3853" width="17" customWidth="1"/>
    <col min="3854" max="3854" width="14.5703125" customWidth="1"/>
    <col min="3855" max="3855" width="19.5703125" customWidth="1"/>
    <col min="3857" max="3857" width="12.5703125" bestFit="1" customWidth="1"/>
    <col min="4098" max="4107" width="4" customWidth="1"/>
    <col min="4108" max="4108" width="41.42578125" customWidth="1"/>
    <col min="4109" max="4109" width="17" customWidth="1"/>
    <col min="4110" max="4110" width="14.5703125" customWidth="1"/>
    <col min="4111" max="4111" width="19.5703125" customWidth="1"/>
    <col min="4113" max="4113" width="12.5703125" bestFit="1" customWidth="1"/>
    <col min="4354" max="4363" width="4" customWidth="1"/>
    <col min="4364" max="4364" width="41.42578125" customWidth="1"/>
    <col min="4365" max="4365" width="17" customWidth="1"/>
    <col min="4366" max="4366" width="14.5703125" customWidth="1"/>
    <col min="4367" max="4367" width="19.5703125" customWidth="1"/>
    <col min="4369" max="4369" width="12.5703125" bestFit="1" customWidth="1"/>
    <col min="4610" max="4619" width="4" customWidth="1"/>
    <col min="4620" max="4620" width="41.42578125" customWidth="1"/>
    <col min="4621" max="4621" width="17" customWidth="1"/>
    <col min="4622" max="4622" width="14.5703125" customWidth="1"/>
    <col min="4623" max="4623" width="19.5703125" customWidth="1"/>
    <col min="4625" max="4625" width="12.5703125" bestFit="1" customWidth="1"/>
    <col min="4866" max="4875" width="4" customWidth="1"/>
    <col min="4876" max="4876" width="41.42578125" customWidth="1"/>
    <col min="4877" max="4877" width="17" customWidth="1"/>
    <col min="4878" max="4878" width="14.5703125" customWidth="1"/>
    <col min="4879" max="4879" width="19.5703125" customWidth="1"/>
    <col min="4881" max="4881" width="12.5703125" bestFit="1" customWidth="1"/>
    <col min="5122" max="5131" width="4" customWidth="1"/>
    <col min="5132" max="5132" width="41.42578125" customWidth="1"/>
    <col min="5133" max="5133" width="17" customWidth="1"/>
    <col min="5134" max="5134" width="14.5703125" customWidth="1"/>
    <col min="5135" max="5135" width="19.5703125" customWidth="1"/>
    <col min="5137" max="5137" width="12.5703125" bestFit="1" customWidth="1"/>
    <col min="5378" max="5387" width="4" customWidth="1"/>
    <col min="5388" max="5388" width="41.42578125" customWidth="1"/>
    <col min="5389" max="5389" width="17" customWidth="1"/>
    <col min="5390" max="5390" width="14.5703125" customWidth="1"/>
    <col min="5391" max="5391" width="19.5703125" customWidth="1"/>
    <col min="5393" max="5393" width="12.5703125" bestFit="1" customWidth="1"/>
    <col min="5634" max="5643" width="4" customWidth="1"/>
    <col min="5644" max="5644" width="41.42578125" customWidth="1"/>
    <col min="5645" max="5645" width="17" customWidth="1"/>
    <col min="5646" max="5646" width="14.5703125" customWidth="1"/>
    <col min="5647" max="5647" width="19.5703125" customWidth="1"/>
    <col min="5649" max="5649" width="12.5703125" bestFit="1" customWidth="1"/>
    <col min="5890" max="5899" width="4" customWidth="1"/>
    <col min="5900" max="5900" width="41.42578125" customWidth="1"/>
    <col min="5901" max="5901" width="17" customWidth="1"/>
    <col min="5902" max="5902" width="14.5703125" customWidth="1"/>
    <col min="5903" max="5903" width="19.5703125" customWidth="1"/>
    <col min="5905" max="5905" width="12.5703125" bestFit="1" customWidth="1"/>
    <col min="6146" max="6155" width="4" customWidth="1"/>
    <col min="6156" max="6156" width="41.42578125" customWidth="1"/>
    <col min="6157" max="6157" width="17" customWidth="1"/>
    <col min="6158" max="6158" width="14.5703125" customWidth="1"/>
    <col min="6159" max="6159" width="19.5703125" customWidth="1"/>
    <col min="6161" max="6161" width="12.5703125" bestFit="1" customWidth="1"/>
    <col min="6402" max="6411" width="4" customWidth="1"/>
    <col min="6412" max="6412" width="41.42578125" customWidth="1"/>
    <col min="6413" max="6413" width="17" customWidth="1"/>
    <col min="6414" max="6414" width="14.5703125" customWidth="1"/>
    <col min="6415" max="6415" width="19.5703125" customWidth="1"/>
    <col min="6417" max="6417" width="12.5703125" bestFit="1" customWidth="1"/>
    <col min="6658" max="6667" width="4" customWidth="1"/>
    <col min="6668" max="6668" width="41.42578125" customWidth="1"/>
    <col min="6669" max="6669" width="17" customWidth="1"/>
    <col min="6670" max="6670" width="14.5703125" customWidth="1"/>
    <col min="6671" max="6671" width="19.5703125" customWidth="1"/>
    <col min="6673" max="6673" width="12.5703125" bestFit="1" customWidth="1"/>
    <col min="6914" max="6923" width="4" customWidth="1"/>
    <col min="6924" max="6924" width="41.42578125" customWidth="1"/>
    <col min="6925" max="6925" width="17" customWidth="1"/>
    <col min="6926" max="6926" width="14.5703125" customWidth="1"/>
    <col min="6927" max="6927" width="19.5703125" customWidth="1"/>
    <col min="6929" max="6929" width="12.5703125" bestFit="1" customWidth="1"/>
    <col min="7170" max="7179" width="4" customWidth="1"/>
    <col min="7180" max="7180" width="41.42578125" customWidth="1"/>
    <col min="7181" max="7181" width="17" customWidth="1"/>
    <col min="7182" max="7182" width="14.5703125" customWidth="1"/>
    <col min="7183" max="7183" width="19.5703125" customWidth="1"/>
    <col min="7185" max="7185" width="12.5703125" bestFit="1" customWidth="1"/>
    <col min="7426" max="7435" width="4" customWidth="1"/>
    <col min="7436" max="7436" width="41.42578125" customWidth="1"/>
    <col min="7437" max="7437" width="17" customWidth="1"/>
    <col min="7438" max="7438" width="14.5703125" customWidth="1"/>
    <col min="7439" max="7439" width="19.5703125" customWidth="1"/>
    <col min="7441" max="7441" width="12.5703125" bestFit="1" customWidth="1"/>
    <col min="7682" max="7691" width="4" customWidth="1"/>
    <col min="7692" max="7692" width="41.42578125" customWidth="1"/>
    <col min="7693" max="7693" width="17" customWidth="1"/>
    <col min="7694" max="7694" width="14.5703125" customWidth="1"/>
    <col min="7695" max="7695" width="19.5703125" customWidth="1"/>
    <col min="7697" max="7697" width="12.5703125" bestFit="1" customWidth="1"/>
    <col min="7938" max="7947" width="4" customWidth="1"/>
    <col min="7948" max="7948" width="41.42578125" customWidth="1"/>
    <col min="7949" max="7949" width="17" customWidth="1"/>
    <col min="7950" max="7950" width="14.5703125" customWidth="1"/>
    <col min="7951" max="7951" width="19.5703125" customWidth="1"/>
    <col min="7953" max="7953" width="12.5703125" bestFit="1" customWidth="1"/>
    <col min="8194" max="8203" width="4" customWidth="1"/>
    <col min="8204" max="8204" width="41.42578125" customWidth="1"/>
    <col min="8205" max="8205" width="17" customWidth="1"/>
    <col min="8206" max="8206" width="14.5703125" customWidth="1"/>
    <col min="8207" max="8207" width="19.5703125" customWidth="1"/>
    <col min="8209" max="8209" width="12.5703125" bestFit="1" customWidth="1"/>
    <col min="8450" max="8459" width="4" customWidth="1"/>
    <col min="8460" max="8460" width="41.42578125" customWidth="1"/>
    <col min="8461" max="8461" width="17" customWidth="1"/>
    <col min="8462" max="8462" width="14.5703125" customWidth="1"/>
    <col min="8463" max="8463" width="19.5703125" customWidth="1"/>
    <col min="8465" max="8465" width="12.5703125" bestFit="1" customWidth="1"/>
    <col min="8706" max="8715" width="4" customWidth="1"/>
    <col min="8716" max="8716" width="41.42578125" customWidth="1"/>
    <col min="8717" max="8717" width="17" customWidth="1"/>
    <col min="8718" max="8718" width="14.5703125" customWidth="1"/>
    <col min="8719" max="8719" width="19.5703125" customWidth="1"/>
    <col min="8721" max="8721" width="12.5703125" bestFit="1" customWidth="1"/>
    <col min="8962" max="8971" width="4" customWidth="1"/>
    <col min="8972" max="8972" width="41.42578125" customWidth="1"/>
    <col min="8973" max="8973" width="17" customWidth="1"/>
    <col min="8974" max="8974" width="14.5703125" customWidth="1"/>
    <col min="8975" max="8975" width="19.5703125" customWidth="1"/>
    <col min="8977" max="8977" width="12.5703125" bestFit="1" customWidth="1"/>
    <col min="9218" max="9227" width="4" customWidth="1"/>
    <col min="9228" max="9228" width="41.42578125" customWidth="1"/>
    <col min="9229" max="9229" width="17" customWidth="1"/>
    <col min="9230" max="9230" width="14.5703125" customWidth="1"/>
    <col min="9231" max="9231" width="19.5703125" customWidth="1"/>
    <col min="9233" max="9233" width="12.5703125" bestFit="1" customWidth="1"/>
    <col min="9474" max="9483" width="4" customWidth="1"/>
    <col min="9484" max="9484" width="41.42578125" customWidth="1"/>
    <col min="9485" max="9485" width="17" customWidth="1"/>
    <col min="9486" max="9486" width="14.5703125" customWidth="1"/>
    <col min="9487" max="9487" width="19.5703125" customWidth="1"/>
    <col min="9489" max="9489" width="12.5703125" bestFit="1" customWidth="1"/>
    <col min="9730" max="9739" width="4" customWidth="1"/>
    <col min="9740" max="9740" width="41.42578125" customWidth="1"/>
    <col min="9741" max="9741" width="17" customWidth="1"/>
    <col min="9742" max="9742" width="14.5703125" customWidth="1"/>
    <col min="9743" max="9743" width="19.5703125" customWidth="1"/>
    <col min="9745" max="9745" width="12.5703125" bestFit="1" customWidth="1"/>
    <col min="9986" max="9995" width="4" customWidth="1"/>
    <col min="9996" max="9996" width="41.42578125" customWidth="1"/>
    <col min="9997" max="9997" width="17" customWidth="1"/>
    <col min="9998" max="9998" width="14.5703125" customWidth="1"/>
    <col min="9999" max="9999" width="19.5703125" customWidth="1"/>
    <col min="10001" max="10001" width="12.5703125" bestFit="1" customWidth="1"/>
    <col min="10242" max="10251" width="4" customWidth="1"/>
    <col min="10252" max="10252" width="41.42578125" customWidth="1"/>
    <col min="10253" max="10253" width="17" customWidth="1"/>
    <col min="10254" max="10254" width="14.5703125" customWidth="1"/>
    <col min="10255" max="10255" width="19.5703125" customWidth="1"/>
    <col min="10257" max="10257" width="12.5703125" bestFit="1" customWidth="1"/>
    <col min="10498" max="10507" width="4" customWidth="1"/>
    <col min="10508" max="10508" width="41.42578125" customWidth="1"/>
    <col min="10509" max="10509" width="17" customWidth="1"/>
    <col min="10510" max="10510" width="14.5703125" customWidth="1"/>
    <col min="10511" max="10511" width="19.5703125" customWidth="1"/>
    <col min="10513" max="10513" width="12.5703125" bestFit="1" customWidth="1"/>
    <col min="10754" max="10763" width="4" customWidth="1"/>
    <col min="10764" max="10764" width="41.42578125" customWidth="1"/>
    <col min="10765" max="10765" width="17" customWidth="1"/>
    <col min="10766" max="10766" width="14.5703125" customWidth="1"/>
    <col min="10767" max="10767" width="19.5703125" customWidth="1"/>
    <col min="10769" max="10769" width="12.5703125" bestFit="1" customWidth="1"/>
    <col min="11010" max="11019" width="4" customWidth="1"/>
    <col min="11020" max="11020" width="41.42578125" customWidth="1"/>
    <col min="11021" max="11021" width="17" customWidth="1"/>
    <col min="11022" max="11022" width="14.5703125" customWidth="1"/>
    <col min="11023" max="11023" width="19.5703125" customWidth="1"/>
    <col min="11025" max="11025" width="12.5703125" bestFit="1" customWidth="1"/>
    <col min="11266" max="11275" width="4" customWidth="1"/>
    <col min="11276" max="11276" width="41.42578125" customWidth="1"/>
    <col min="11277" max="11277" width="17" customWidth="1"/>
    <col min="11278" max="11278" width="14.5703125" customWidth="1"/>
    <col min="11279" max="11279" width="19.5703125" customWidth="1"/>
    <col min="11281" max="11281" width="12.5703125" bestFit="1" customWidth="1"/>
    <col min="11522" max="11531" width="4" customWidth="1"/>
    <col min="11532" max="11532" width="41.42578125" customWidth="1"/>
    <col min="11533" max="11533" width="17" customWidth="1"/>
    <col min="11534" max="11534" width="14.5703125" customWidth="1"/>
    <col min="11535" max="11535" width="19.5703125" customWidth="1"/>
    <col min="11537" max="11537" width="12.5703125" bestFit="1" customWidth="1"/>
    <col min="11778" max="11787" width="4" customWidth="1"/>
    <col min="11788" max="11788" width="41.42578125" customWidth="1"/>
    <col min="11789" max="11789" width="17" customWidth="1"/>
    <col min="11790" max="11790" width="14.5703125" customWidth="1"/>
    <col min="11791" max="11791" width="19.5703125" customWidth="1"/>
    <col min="11793" max="11793" width="12.5703125" bestFit="1" customWidth="1"/>
    <col min="12034" max="12043" width="4" customWidth="1"/>
    <col min="12044" max="12044" width="41.42578125" customWidth="1"/>
    <col min="12045" max="12045" width="17" customWidth="1"/>
    <col min="12046" max="12046" width="14.5703125" customWidth="1"/>
    <col min="12047" max="12047" width="19.5703125" customWidth="1"/>
    <col min="12049" max="12049" width="12.5703125" bestFit="1" customWidth="1"/>
    <col min="12290" max="12299" width="4" customWidth="1"/>
    <col min="12300" max="12300" width="41.42578125" customWidth="1"/>
    <col min="12301" max="12301" width="17" customWidth="1"/>
    <col min="12302" max="12302" width="14.5703125" customWidth="1"/>
    <col min="12303" max="12303" width="19.5703125" customWidth="1"/>
    <col min="12305" max="12305" width="12.5703125" bestFit="1" customWidth="1"/>
    <col min="12546" max="12555" width="4" customWidth="1"/>
    <col min="12556" max="12556" width="41.42578125" customWidth="1"/>
    <col min="12557" max="12557" width="17" customWidth="1"/>
    <col min="12558" max="12558" width="14.5703125" customWidth="1"/>
    <col min="12559" max="12559" width="19.5703125" customWidth="1"/>
    <col min="12561" max="12561" width="12.5703125" bestFit="1" customWidth="1"/>
    <col min="12802" max="12811" width="4" customWidth="1"/>
    <col min="12812" max="12812" width="41.42578125" customWidth="1"/>
    <col min="12813" max="12813" width="17" customWidth="1"/>
    <col min="12814" max="12814" width="14.5703125" customWidth="1"/>
    <col min="12815" max="12815" width="19.5703125" customWidth="1"/>
    <col min="12817" max="12817" width="12.5703125" bestFit="1" customWidth="1"/>
    <col min="13058" max="13067" width="4" customWidth="1"/>
    <col min="13068" max="13068" width="41.42578125" customWidth="1"/>
    <col min="13069" max="13069" width="17" customWidth="1"/>
    <col min="13070" max="13070" width="14.5703125" customWidth="1"/>
    <col min="13071" max="13071" width="19.5703125" customWidth="1"/>
    <col min="13073" max="13073" width="12.5703125" bestFit="1" customWidth="1"/>
    <col min="13314" max="13323" width="4" customWidth="1"/>
    <col min="13324" max="13324" width="41.42578125" customWidth="1"/>
    <col min="13325" max="13325" width="17" customWidth="1"/>
    <col min="13326" max="13326" width="14.5703125" customWidth="1"/>
    <col min="13327" max="13327" width="19.5703125" customWidth="1"/>
    <col min="13329" max="13329" width="12.5703125" bestFit="1" customWidth="1"/>
    <col min="13570" max="13579" width="4" customWidth="1"/>
    <col min="13580" max="13580" width="41.42578125" customWidth="1"/>
    <col min="13581" max="13581" width="17" customWidth="1"/>
    <col min="13582" max="13582" width="14.5703125" customWidth="1"/>
    <col min="13583" max="13583" width="19.5703125" customWidth="1"/>
    <col min="13585" max="13585" width="12.5703125" bestFit="1" customWidth="1"/>
    <col min="13826" max="13835" width="4" customWidth="1"/>
    <col min="13836" max="13836" width="41.42578125" customWidth="1"/>
    <col min="13837" max="13837" width="17" customWidth="1"/>
    <col min="13838" max="13838" width="14.5703125" customWidth="1"/>
    <col min="13839" max="13839" width="19.5703125" customWidth="1"/>
    <col min="13841" max="13841" width="12.5703125" bestFit="1" customWidth="1"/>
    <col min="14082" max="14091" width="4" customWidth="1"/>
    <col min="14092" max="14092" width="41.42578125" customWidth="1"/>
    <col min="14093" max="14093" width="17" customWidth="1"/>
    <col min="14094" max="14094" width="14.5703125" customWidth="1"/>
    <col min="14095" max="14095" width="19.5703125" customWidth="1"/>
    <col min="14097" max="14097" width="12.5703125" bestFit="1" customWidth="1"/>
    <col min="14338" max="14347" width="4" customWidth="1"/>
    <col min="14348" max="14348" width="41.42578125" customWidth="1"/>
    <col min="14349" max="14349" width="17" customWidth="1"/>
    <col min="14350" max="14350" width="14.5703125" customWidth="1"/>
    <col min="14351" max="14351" width="19.5703125" customWidth="1"/>
    <col min="14353" max="14353" width="12.5703125" bestFit="1" customWidth="1"/>
    <col min="14594" max="14603" width="4" customWidth="1"/>
    <col min="14604" max="14604" width="41.42578125" customWidth="1"/>
    <col min="14605" max="14605" width="17" customWidth="1"/>
    <col min="14606" max="14606" width="14.5703125" customWidth="1"/>
    <col min="14607" max="14607" width="19.5703125" customWidth="1"/>
    <col min="14609" max="14609" width="12.5703125" bestFit="1" customWidth="1"/>
    <col min="14850" max="14859" width="4" customWidth="1"/>
    <col min="14860" max="14860" width="41.42578125" customWidth="1"/>
    <col min="14861" max="14861" width="17" customWidth="1"/>
    <col min="14862" max="14862" width="14.5703125" customWidth="1"/>
    <col min="14863" max="14863" width="19.5703125" customWidth="1"/>
    <col min="14865" max="14865" width="12.5703125" bestFit="1" customWidth="1"/>
    <col min="15106" max="15115" width="4" customWidth="1"/>
    <col min="15116" max="15116" width="41.42578125" customWidth="1"/>
    <col min="15117" max="15117" width="17" customWidth="1"/>
    <col min="15118" max="15118" width="14.5703125" customWidth="1"/>
    <col min="15119" max="15119" width="19.5703125" customWidth="1"/>
    <col min="15121" max="15121" width="12.5703125" bestFit="1" customWidth="1"/>
    <col min="15362" max="15371" width="4" customWidth="1"/>
    <col min="15372" max="15372" width="41.42578125" customWidth="1"/>
    <col min="15373" max="15373" width="17" customWidth="1"/>
    <col min="15374" max="15374" width="14.5703125" customWidth="1"/>
    <col min="15375" max="15375" width="19.5703125" customWidth="1"/>
    <col min="15377" max="15377" width="12.5703125" bestFit="1" customWidth="1"/>
    <col min="15618" max="15627" width="4" customWidth="1"/>
    <col min="15628" max="15628" width="41.42578125" customWidth="1"/>
    <col min="15629" max="15629" width="17" customWidth="1"/>
    <col min="15630" max="15630" width="14.5703125" customWidth="1"/>
    <col min="15631" max="15631" width="19.5703125" customWidth="1"/>
    <col min="15633" max="15633" width="12.5703125" bestFit="1" customWidth="1"/>
    <col min="15874" max="15883" width="4" customWidth="1"/>
    <col min="15884" max="15884" width="41.42578125" customWidth="1"/>
    <col min="15885" max="15885" width="17" customWidth="1"/>
    <col min="15886" max="15886" width="14.5703125" customWidth="1"/>
    <col min="15887" max="15887" width="19.5703125" customWidth="1"/>
    <col min="15889" max="15889" width="12.5703125" bestFit="1" customWidth="1"/>
    <col min="16130" max="16139" width="4" customWidth="1"/>
    <col min="16140" max="16140" width="41.42578125" customWidth="1"/>
    <col min="16141" max="16141" width="17" customWidth="1"/>
    <col min="16142" max="16142" width="14.5703125" customWidth="1"/>
    <col min="16143" max="16143" width="19.5703125" customWidth="1"/>
    <col min="16145" max="16145" width="12.5703125" bestFit="1" customWidth="1"/>
  </cols>
  <sheetData>
    <row r="1" spans="1:19" ht="15.75">
      <c r="A1" s="173" t="s">
        <v>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</row>
    <row r="2" spans="1:19" ht="15.75">
      <c r="A2" s="173" t="s">
        <v>1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</row>
    <row r="3" spans="1:19" ht="18.7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/>
      <c r="N3" s="4"/>
      <c r="O3" s="4"/>
    </row>
    <row r="4" spans="1:19" ht="18.75">
      <c r="A4" s="174" t="s">
        <v>99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</row>
    <row r="5" spans="1:19" ht="18.75">
      <c r="A5" s="5" t="s">
        <v>2</v>
      </c>
      <c r="B5" s="6"/>
      <c r="C5" s="6"/>
      <c r="D5" s="6"/>
      <c r="E5" s="6"/>
      <c r="F5" s="6"/>
      <c r="G5" s="1"/>
      <c r="H5" s="1"/>
      <c r="I5" s="1"/>
      <c r="J5" s="1"/>
      <c r="K5" s="1"/>
      <c r="L5" s="1"/>
      <c r="M5" s="7"/>
      <c r="N5" s="8"/>
      <c r="O5" s="8"/>
    </row>
    <row r="6" spans="1:19" ht="15.75" thickBot="1">
      <c r="A6" s="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10"/>
      <c r="N6" s="4"/>
      <c r="O6" s="4"/>
    </row>
    <row r="7" spans="1:19" ht="47.25">
      <c r="A7" s="11" t="s">
        <v>3</v>
      </c>
      <c r="B7" s="175" t="s">
        <v>4</v>
      </c>
      <c r="C7" s="176"/>
      <c r="D7" s="176"/>
      <c r="E7" s="176"/>
      <c r="F7" s="176"/>
      <c r="G7" s="176"/>
      <c r="H7" s="176"/>
      <c r="I7" s="176"/>
      <c r="J7" s="176"/>
      <c r="K7" s="177"/>
      <c r="L7" s="12" t="s">
        <v>5</v>
      </c>
      <c r="M7" s="13" t="s">
        <v>6</v>
      </c>
      <c r="N7" s="14" t="s">
        <v>7</v>
      </c>
      <c r="O7" s="14" t="s">
        <v>8</v>
      </c>
    </row>
    <row r="8" spans="1:19">
      <c r="A8" s="15"/>
      <c r="B8" s="16"/>
      <c r="C8" s="17"/>
      <c r="D8" s="17"/>
      <c r="E8" s="17"/>
      <c r="F8" s="17"/>
      <c r="G8" s="17"/>
      <c r="H8" s="17"/>
      <c r="I8" s="17"/>
      <c r="J8" s="17"/>
      <c r="K8" s="18"/>
      <c r="L8" s="19"/>
      <c r="M8" s="20"/>
      <c r="N8" s="21"/>
      <c r="O8" s="21"/>
    </row>
    <row r="9" spans="1:19">
      <c r="A9" s="15"/>
      <c r="B9" s="22"/>
      <c r="C9" s="23"/>
      <c r="D9" s="23"/>
      <c r="E9" s="23"/>
      <c r="F9" s="23"/>
      <c r="G9" s="23"/>
      <c r="H9" s="23"/>
      <c r="I9" s="23"/>
      <c r="J9" s="23"/>
      <c r="K9" s="24"/>
      <c r="L9" s="25" t="s">
        <v>9</v>
      </c>
      <c r="M9" s="26">
        <f>mar!O78</f>
        <v>62587671</v>
      </c>
      <c r="N9" s="21"/>
      <c r="O9" s="21"/>
    </row>
    <row r="10" spans="1:19">
      <c r="A10" s="15"/>
      <c r="B10" s="27" t="s">
        <v>10</v>
      </c>
      <c r="C10" s="28" t="s">
        <v>11</v>
      </c>
      <c r="D10" s="28" t="s">
        <v>10</v>
      </c>
      <c r="E10" s="23"/>
      <c r="F10" s="23"/>
      <c r="G10" s="23"/>
      <c r="H10" s="23"/>
      <c r="I10" s="23"/>
      <c r="J10" s="23"/>
      <c r="K10" s="24"/>
      <c r="L10" s="25" t="s">
        <v>12</v>
      </c>
      <c r="M10" s="29">
        <f>+M11</f>
        <v>50910000</v>
      </c>
      <c r="N10" s="21"/>
      <c r="O10" s="21"/>
      <c r="Q10" s="30"/>
    </row>
    <row r="11" spans="1:19">
      <c r="A11" s="15"/>
      <c r="B11" s="27" t="s">
        <v>10</v>
      </c>
      <c r="C11" s="28" t="s">
        <v>11</v>
      </c>
      <c r="D11" s="28" t="s">
        <v>10</v>
      </c>
      <c r="E11" s="31" t="s">
        <v>13</v>
      </c>
      <c r="F11" s="23"/>
      <c r="G11" s="23"/>
      <c r="H11" s="23"/>
      <c r="I11" s="23"/>
      <c r="J11" s="23"/>
      <c r="K11" s="24"/>
      <c r="L11" s="25" t="s">
        <v>14</v>
      </c>
      <c r="M11" s="29">
        <f>+M12</f>
        <v>50910000</v>
      </c>
      <c r="N11" s="21"/>
      <c r="O11" s="21"/>
      <c r="Q11" s="30"/>
      <c r="S11" s="30"/>
    </row>
    <row r="12" spans="1:19">
      <c r="A12" s="15"/>
      <c r="B12" s="27" t="s">
        <v>10</v>
      </c>
      <c r="C12" s="28" t="s">
        <v>11</v>
      </c>
      <c r="D12" s="28" t="s">
        <v>10</v>
      </c>
      <c r="E12" s="31" t="s">
        <v>13</v>
      </c>
      <c r="F12" s="28" t="s">
        <v>15</v>
      </c>
      <c r="G12" s="31"/>
      <c r="H12" s="31"/>
      <c r="I12" s="31"/>
      <c r="J12" s="31"/>
      <c r="K12" s="32"/>
      <c r="L12" s="25" t="s">
        <v>16</v>
      </c>
      <c r="M12" s="33">
        <v>50910000</v>
      </c>
      <c r="N12" s="21"/>
      <c r="O12" s="21"/>
      <c r="Q12" s="30"/>
    </row>
    <row r="13" spans="1:19">
      <c r="A13" s="15"/>
      <c r="B13" s="34"/>
      <c r="C13" s="31"/>
      <c r="D13" s="31"/>
      <c r="E13" s="31"/>
      <c r="F13" s="35"/>
      <c r="G13" s="31"/>
      <c r="H13" s="31"/>
      <c r="I13" s="31"/>
      <c r="J13" s="31"/>
      <c r="K13" s="32"/>
      <c r="L13" s="25" t="s">
        <v>17</v>
      </c>
      <c r="M13" s="36">
        <f>+M9+M12</f>
        <v>113497671</v>
      </c>
      <c r="N13" s="21"/>
      <c r="O13" s="37"/>
      <c r="Q13" s="30"/>
    </row>
    <row r="14" spans="1:19">
      <c r="A14" s="15"/>
      <c r="B14" s="34"/>
      <c r="C14" s="31"/>
      <c r="D14" s="31"/>
      <c r="E14" s="31"/>
      <c r="F14" s="35"/>
      <c r="G14" s="31"/>
      <c r="H14" s="31"/>
      <c r="I14" s="31"/>
      <c r="J14" s="31"/>
      <c r="K14" s="32"/>
      <c r="L14" s="25"/>
      <c r="M14" s="38"/>
      <c r="N14" s="21"/>
      <c r="O14" s="37"/>
      <c r="Q14" s="159"/>
    </row>
    <row r="15" spans="1:19">
      <c r="A15" s="15"/>
      <c r="B15" s="39">
        <v>1</v>
      </c>
      <c r="C15" s="40" t="s">
        <v>15</v>
      </c>
      <c r="D15" s="40" t="s">
        <v>18</v>
      </c>
      <c r="E15" s="41">
        <v>38</v>
      </c>
      <c r="F15" s="40" t="s">
        <v>19</v>
      </c>
      <c r="G15" s="41">
        <v>5</v>
      </c>
      <c r="H15" s="41">
        <v>2</v>
      </c>
      <c r="I15" s="41"/>
      <c r="J15" s="41"/>
      <c r="K15" s="42"/>
      <c r="L15" s="43" t="s">
        <v>20</v>
      </c>
      <c r="M15" s="141">
        <f>M16+M17+M18</f>
        <v>641304000</v>
      </c>
      <c r="N15" s="45">
        <f>N16+N17+N18</f>
        <v>32374600</v>
      </c>
      <c r="O15" s="46">
        <f>O16</f>
        <v>0</v>
      </c>
      <c r="Q15" s="30"/>
    </row>
    <row r="16" spans="1:19">
      <c r="A16" s="15"/>
      <c r="B16" s="39">
        <v>1</v>
      </c>
      <c r="C16" s="40" t="s">
        <v>15</v>
      </c>
      <c r="D16" s="40" t="s">
        <v>18</v>
      </c>
      <c r="E16" s="41">
        <v>38</v>
      </c>
      <c r="F16" s="40" t="s">
        <v>19</v>
      </c>
      <c r="G16" s="41">
        <v>5</v>
      </c>
      <c r="H16" s="41">
        <v>2</v>
      </c>
      <c r="I16" s="40">
        <v>1</v>
      </c>
      <c r="J16" s="41"/>
      <c r="K16" s="42"/>
      <c r="L16" s="43" t="s">
        <v>21</v>
      </c>
      <c r="M16" s="141">
        <f>M20</f>
        <v>384782400</v>
      </c>
      <c r="N16" s="45">
        <f>N20</f>
        <v>30546000</v>
      </c>
      <c r="O16" s="46">
        <f>O18</f>
        <v>0</v>
      </c>
    </row>
    <row r="17" spans="1:15">
      <c r="A17" s="15"/>
      <c r="B17" s="48" t="s">
        <v>11</v>
      </c>
      <c r="C17" s="49" t="s">
        <v>15</v>
      </c>
      <c r="D17" s="49" t="s">
        <v>18</v>
      </c>
      <c r="E17" s="41">
        <v>38</v>
      </c>
      <c r="F17" s="40" t="s">
        <v>19</v>
      </c>
      <c r="G17" s="50" t="s">
        <v>22</v>
      </c>
      <c r="H17" s="50" t="s">
        <v>23</v>
      </c>
      <c r="I17" s="50" t="s">
        <v>23</v>
      </c>
      <c r="J17" s="51"/>
      <c r="K17" s="52"/>
      <c r="L17" s="53" t="s">
        <v>24</v>
      </c>
      <c r="M17" s="141">
        <f>M24</f>
        <v>242521600</v>
      </c>
      <c r="N17" s="45">
        <f>N24</f>
        <v>1828600</v>
      </c>
      <c r="O17" s="46"/>
    </row>
    <row r="18" spans="1:15">
      <c r="A18" s="15"/>
      <c r="B18" s="48" t="s">
        <v>11</v>
      </c>
      <c r="C18" s="49" t="s">
        <v>15</v>
      </c>
      <c r="D18" s="49" t="s">
        <v>18</v>
      </c>
      <c r="E18" s="41">
        <v>38</v>
      </c>
      <c r="F18" s="40" t="s">
        <v>19</v>
      </c>
      <c r="G18" s="50" t="s">
        <v>22</v>
      </c>
      <c r="H18" s="50" t="s">
        <v>23</v>
      </c>
      <c r="I18" s="50" t="s">
        <v>25</v>
      </c>
      <c r="J18" s="51"/>
      <c r="K18" s="52"/>
      <c r="L18" s="53" t="s">
        <v>26</v>
      </c>
      <c r="M18" s="141">
        <f>M72</f>
        <v>14000000</v>
      </c>
      <c r="N18" s="45">
        <f>N72</f>
        <v>0</v>
      </c>
      <c r="O18" s="46">
        <f>O19</f>
        <v>0</v>
      </c>
    </row>
    <row r="19" spans="1:15">
      <c r="A19" s="15"/>
      <c r="B19" s="55"/>
      <c r="C19" s="56"/>
      <c r="D19" s="56"/>
      <c r="E19" s="56"/>
      <c r="F19" s="56"/>
      <c r="G19" s="56"/>
      <c r="H19" s="56"/>
      <c r="I19" s="56"/>
      <c r="J19" s="56"/>
      <c r="K19" s="57"/>
      <c r="L19" s="58"/>
      <c r="M19" s="142"/>
      <c r="N19" s="45"/>
      <c r="O19" s="60"/>
    </row>
    <row r="20" spans="1:15">
      <c r="A20" s="61"/>
      <c r="B20" s="48" t="s">
        <v>11</v>
      </c>
      <c r="C20" s="49" t="s">
        <v>15</v>
      </c>
      <c r="D20" s="49" t="s">
        <v>18</v>
      </c>
      <c r="E20" s="41">
        <v>38</v>
      </c>
      <c r="F20" s="40" t="s">
        <v>19</v>
      </c>
      <c r="G20" s="50" t="s">
        <v>22</v>
      </c>
      <c r="H20" s="50" t="s">
        <v>23</v>
      </c>
      <c r="I20" s="50" t="s">
        <v>11</v>
      </c>
      <c r="J20" s="50"/>
      <c r="K20" s="62"/>
      <c r="L20" s="63" t="s">
        <v>27</v>
      </c>
      <c r="M20" s="143">
        <f>M21</f>
        <v>384782400</v>
      </c>
      <c r="N20" s="139">
        <f>N21</f>
        <v>30546000</v>
      </c>
      <c r="O20" s="135"/>
    </row>
    <row r="21" spans="1:15">
      <c r="A21" s="15"/>
      <c r="B21" s="65">
        <v>1</v>
      </c>
      <c r="C21" s="66" t="s">
        <v>15</v>
      </c>
      <c r="D21" s="66" t="s">
        <v>18</v>
      </c>
      <c r="E21" s="41">
        <v>38</v>
      </c>
      <c r="F21" s="40" t="s">
        <v>19</v>
      </c>
      <c r="G21" s="67">
        <v>5</v>
      </c>
      <c r="H21" s="67">
        <v>2</v>
      </c>
      <c r="I21" s="67">
        <v>1</v>
      </c>
      <c r="J21" s="66" t="s">
        <v>28</v>
      </c>
      <c r="K21" s="68"/>
      <c r="L21" s="69" t="s">
        <v>29</v>
      </c>
      <c r="M21" s="144">
        <f>M22</f>
        <v>384782400</v>
      </c>
      <c r="N21" s="45">
        <f>N22</f>
        <v>30546000</v>
      </c>
      <c r="O21" s="60"/>
    </row>
    <row r="22" spans="1:15">
      <c r="A22" s="15"/>
      <c r="B22" s="70">
        <v>1</v>
      </c>
      <c r="C22" s="71" t="s">
        <v>15</v>
      </c>
      <c r="D22" s="71" t="s">
        <v>18</v>
      </c>
      <c r="E22" s="41">
        <v>38</v>
      </c>
      <c r="F22" s="40" t="s">
        <v>19</v>
      </c>
      <c r="G22" s="72">
        <v>5</v>
      </c>
      <c r="H22" s="72">
        <v>2</v>
      </c>
      <c r="I22" s="72">
        <v>1</v>
      </c>
      <c r="J22" s="71" t="s">
        <v>28</v>
      </c>
      <c r="K22" s="68" t="s">
        <v>18</v>
      </c>
      <c r="L22" s="73" t="s">
        <v>30</v>
      </c>
      <c r="M22" s="145">
        <v>384782400</v>
      </c>
      <c r="N22" s="74">
        <v>30546000</v>
      </c>
      <c r="O22" s="60"/>
    </row>
    <row r="23" spans="1:15">
      <c r="A23" s="15"/>
      <c r="B23" s="70"/>
      <c r="C23" s="71"/>
      <c r="D23" s="71"/>
      <c r="E23" s="72"/>
      <c r="F23" s="72"/>
      <c r="G23" s="72"/>
      <c r="H23" s="72"/>
      <c r="I23" s="72"/>
      <c r="J23" s="71"/>
      <c r="K23" s="68"/>
      <c r="L23" s="73"/>
      <c r="M23" s="146"/>
      <c r="N23" s="76"/>
      <c r="O23" s="60"/>
    </row>
    <row r="24" spans="1:15" ht="30">
      <c r="A24" s="15"/>
      <c r="B24" s="65">
        <v>1</v>
      </c>
      <c r="C24" s="66" t="s">
        <v>15</v>
      </c>
      <c r="D24" s="66" t="s">
        <v>18</v>
      </c>
      <c r="E24" s="41">
        <v>38</v>
      </c>
      <c r="F24" s="40" t="s">
        <v>19</v>
      </c>
      <c r="G24" s="67">
        <v>5</v>
      </c>
      <c r="H24" s="67">
        <v>2</v>
      </c>
      <c r="I24" s="67">
        <v>2</v>
      </c>
      <c r="J24" s="67"/>
      <c r="K24" s="77"/>
      <c r="L24" s="78" t="s">
        <v>31</v>
      </c>
      <c r="M24" s="147">
        <f>M25+M34+M37+M47+M51+M54+M57+M60+M65+M69+M42</f>
        <v>242521600</v>
      </c>
      <c r="N24" s="137">
        <f>N25+N34+N37+N42+N47+N51+N54+N57+N60+N65+N69</f>
        <v>1828600</v>
      </c>
      <c r="O24" s="135" t="s">
        <v>32</v>
      </c>
    </row>
    <row r="25" spans="1:15">
      <c r="A25" s="15"/>
      <c r="B25" s="65">
        <v>1</v>
      </c>
      <c r="C25" s="66" t="s">
        <v>15</v>
      </c>
      <c r="D25" s="66" t="s">
        <v>18</v>
      </c>
      <c r="E25" s="41">
        <v>38</v>
      </c>
      <c r="F25" s="40" t="s">
        <v>19</v>
      </c>
      <c r="G25" s="67">
        <v>5</v>
      </c>
      <c r="H25" s="67">
        <v>2</v>
      </c>
      <c r="I25" s="67">
        <v>2</v>
      </c>
      <c r="J25" s="66" t="s">
        <v>18</v>
      </c>
      <c r="K25" s="79"/>
      <c r="L25" s="69" t="s">
        <v>33</v>
      </c>
      <c r="M25" s="148">
        <f>SUM(M26:M32)</f>
        <v>96804750</v>
      </c>
      <c r="N25" s="126">
        <f>SUM(N26:N32)</f>
        <v>0</v>
      </c>
      <c r="O25" s="60"/>
    </row>
    <row r="26" spans="1:15">
      <c r="A26" s="80"/>
      <c r="B26" s="70">
        <v>1</v>
      </c>
      <c r="C26" s="71" t="s">
        <v>15</v>
      </c>
      <c r="D26" s="71" t="s">
        <v>18</v>
      </c>
      <c r="E26" s="41">
        <v>38</v>
      </c>
      <c r="F26" s="40" t="s">
        <v>19</v>
      </c>
      <c r="G26" s="72">
        <v>5</v>
      </c>
      <c r="H26" s="72">
        <v>2</v>
      </c>
      <c r="I26" s="72">
        <v>2</v>
      </c>
      <c r="J26" s="71" t="s">
        <v>18</v>
      </c>
      <c r="K26" s="68" t="s">
        <v>19</v>
      </c>
      <c r="L26" s="73" t="s">
        <v>80</v>
      </c>
      <c r="M26" s="146">
        <v>2379850</v>
      </c>
      <c r="N26" s="156"/>
      <c r="O26" s="81"/>
    </row>
    <row r="27" spans="1:15" ht="30">
      <c r="A27" s="80"/>
      <c r="B27" s="70">
        <v>1</v>
      </c>
      <c r="C27" s="71" t="s">
        <v>15</v>
      </c>
      <c r="D27" s="71" t="s">
        <v>18</v>
      </c>
      <c r="E27" s="41">
        <v>38</v>
      </c>
      <c r="F27" s="40" t="s">
        <v>19</v>
      </c>
      <c r="G27" s="72">
        <v>5</v>
      </c>
      <c r="H27" s="72">
        <v>2</v>
      </c>
      <c r="I27" s="72">
        <v>2</v>
      </c>
      <c r="J27" s="71" t="s">
        <v>18</v>
      </c>
      <c r="K27" s="68" t="s">
        <v>34</v>
      </c>
      <c r="L27" s="73" t="s">
        <v>35</v>
      </c>
      <c r="M27" s="146">
        <v>600000</v>
      </c>
      <c r="N27" s="76"/>
      <c r="O27" s="81"/>
    </row>
    <row r="28" spans="1:15" ht="30">
      <c r="A28" s="15"/>
      <c r="B28" s="70">
        <v>1</v>
      </c>
      <c r="C28" s="71" t="s">
        <v>15</v>
      </c>
      <c r="D28" s="71" t="s">
        <v>18</v>
      </c>
      <c r="E28" s="41">
        <v>38</v>
      </c>
      <c r="F28" s="40" t="s">
        <v>19</v>
      </c>
      <c r="G28" s="72">
        <v>5</v>
      </c>
      <c r="H28" s="72">
        <v>2</v>
      </c>
      <c r="I28" s="72">
        <v>2</v>
      </c>
      <c r="J28" s="71" t="s">
        <v>18</v>
      </c>
      <c r="K28" s="68" t="s">
        <v>36</v>
      </c>
      <c r="L28" s="82" t="s">
        <v>37</v>
      </c>
      <c r="M28" s="149">
        <v>5564300</v>
      </c>
      <c r="N28" s="76"/>
      <c r="O28" s="60"/>
    </row>
    <row r="29" spans="1:15" ht="30">
      <c r="A29" s="15"/>
      <c r="B29" s="70">
        <v>1</v>
      </c>
      <c r="C29" s="71" t="s">
        <v>15</v>
      </c>
      <c r="D29" s="71" t="s">
        <v>18</v>
      </c>
      <c r="E29" s="41">
        <v>38</v>
      </c>
      <c r="F29" s="40" t="s">
        <v>19</v>
      </c>
      <c r="G29" s="72">
        <v>5</v>
      </c>
      <c r="H29" s="72">
        <v>2</v>
      </c>
      <c r="I29" s="72">
        <v>2</v>
      </c>
      <c r="J29" s="71" t="s">
        <v>18</v>
      </c>
      <c r="K29" s="83" t="s">
        <v>39</v>
      </c>
      <c r="L29" s="82" t="s">
        <v>40</v>
      </c>
      <c r="M29" s="146">
        <v>304000</v>
      </c>
      <c r="N29" s="76"/>
      <c r="O29" s="60"/>
    </row>
    <row r="30" spans="1:15">
      <c r="A30" s="15"/>
      <c r="B30" s="70">
        <v>1</v>
      </c>
      <c r="C30" s="71" t="s">
        <v>15</v>
      </c>
      <c r="D30" s="71" t="s">
        <v>18</v>
      </c>
      <c r="E30" s="41">
        <v>38</v>
      </c>
      <c r="F30" s="40" t="s">
        <v>19</v>
      </c>
      <c r="G30" s="72">
        <v>5</v>
      </c>
      <c r="H30" s="72">
        <v>2</v>
      </c>
      <c r="I30" s="72">
        <v>2</v>
      </c>
      <c r="J30" s="71" t="s">
        <v>18</v>
      </c>
      <c r="K30" s="83" t="s">
        <v>28</v>
      </c>
      <c r="L30" s="82" t="s">
        <v>41</v>
      </c>
      <c r="M30" s="146">
        <v>285000</v>
      </c>
      <c r="N30" s="76"/>
      <c r="O30" s="60"/>
    </row>
    <row r="31" spans="1:15">
      <c r="A31" s="15"/>
      <c r="B31" s="70">
        <v>1</v>
      </c>
      <c r="C31" s="71" t="s">
        <v>15</v>
      </c>
      <c r="D31" s="71" t="s">
        <v>18</v>
      </c>
      <c r="E31" s="41">
        <v>38</v>
      </c>
      <c r="F31" s="40" t="s">
        <v>19</v>
      </c>
      <c r="G31" s="72">
        <v>5</v>
      </c>
      <c r="H31" s="72">
        <v>2</v>
      </c>
      <c r="I31" s="72">
        <v>2</v>
      </c>
      <c r="J31" s="71" t="s">
        <v>18</v>
      </c>
      <c r="K31" s="68">
        <v>11</v>
      </c>
      <c r="L31" s="82" t="s">
        <v>81</v>
      </c>
      <c r="M31" s="146">
        <v>86795600</v>
      </c>
      <c r="N31" s="76"/>
      <c r="O31" s="60"/>
    </row>
    <row r="32" spans="1:15">
      <c r="A32" s="15"/>
      <c r="B32" s="70">
        <v>1</v>
      </c>
      <c r="C32" s="71" t="s">
        <v>15</v>
      </c>
      <c r="D32" s="71" t="s">
        <v>18</v>
      </c>
      <c r="E32" s="41">
        <v>38</v>
      </c>
      <c r="F32" s="40" t="s">
        <v>19</v>
      </c>
      <c r="G32" s="84" t="s">
        <v>22</v>
      </c>
      <c r="H32" s="84" t="s">
        <v>23</v>
      </c>
      <c r="I32" s="84" t="s">
        <v>23</v>
      </c>
      <c r="J32" s="84" t="s">
        <v>18</v>
      </c>
      <c r="K32" s="85">
        <v>12</v>
      </c>
      <c r="L32" s="82" t="s">
        <v>42</v>
      </c>
      <c r="M32" s="146">
        <v>876000</v>
      </c>
      <c r="N32" s="76"/>
      <c r="O32" s="60"/>
    </row>
    <row r="33" spans="1:15">
      <c r="A33" s="15"/>
      <c r="B33" s="70"/>
      <c r="C33" s="71"/>
      <c r="D33" s="71"/>
      <c r="E33" s="72"/>
      <c r="F33" s="72"/>
      <c r="G33" s="72"/>
      <c r="H33" s="72"/>
      <c r="I33" s="72"/>
      <c r="J33" s="71"/>
      <c r="K33" s="68"/>
      <c r="L33" s="73"/>
      <c r="M33" s="149"/>
      <c r="N33" s="76"/>
      <c r="O33" s="60"/>
    </row>
    <row r="34" spans="1:15">
      <c r="A34" s="15"/>
      <c r="B34" s="65">
        <v>1</v>
      </c>
      <c r="C34" s="66" t="s">
        <v>15</v>
      </c>
      <c r="D34" s="66" t="s">
        <v>18</v>
      </c>
      <c r="E34" s="41">
        <v>38</v>
      </c>
      <c r="F34" s="40" t="s">
        <v>19</v>
      </c>
      <c r="G34" s="67">
        <v>5</v>
      </c>
      <c r="H34" s="67">
        <v>2</v>
      </c>
      <c r="I34" s="67">
        <v>2</v>
      </c>
      <c r="J34" s="66" t="s">
        <v>15</v>
      </c>
      <c r="K34" s="68"/>
      <c r="L34" s="69" t="s">
        <v>43</v>
      </c>
      <c r="M34" s="150">
        <f>SUM(M35:M35)</f>
        <v>2905000</v>
      </c>
      <c r="N34" s="127">
        <v>108000</v>
      </c>
      <c r="O34" s="60"/>
    </row>
    <row r="35" spans="1:15">
      <c r="A35" s="15"/>
      <c r="B35" s="70">
        <v>1</v>
      </c>
      <c r="C35" s="71" t="s">
        <v>15</v>
      </c>
      <c r="D35" s="71" t="s">
        <v>18</v>
      </c>
      <c r="E35" s="41">
        <v>38</v>
      </c>
      <c r="F35" s="40" t="s">
        <v>19</v>
      </c>
      <c r="G35" s="72">
        <v>5</v>
      </c>
      <c r="H35" s="72">
        <v>2</v>
      </c>
      <c r="I35" s="72">
        <v>2</v>
      </c>
      <c r="J35" s="87" t="s">
        <v>15</v>
      </c>
      <c r="K35" s="83" t="s">
        <v>38</v>
      </c>
      <c r="L35" s="88" t="s">
        <v>44</v>
      </c>
      <c r="M35" s="146">
        <v>2905000</v>
      </c>
      <c r="N35" s="76">
        <v>108000</v>
      </c>
      <c r="O35" s="60"/>
    </row>
    <row r="36" spans="1:15">
      <c r="A36" s="15"/>
      <c r="B36" s="70"/>
      <c r="C36" s="71"/>
      <c r="D36" s="71"/>
      <c r="E36" s="72"/>
      <c r="F36" s="72"/>
      <c r="G36" s="72"/>
      <c r="H36" s="72"/>
      <c r="I36" s="72"/>
      <c r="J36" s="87"/>
      <c r="K36" s="68"/>
      <c r="L36" s="89"/>
      <c r="M36" s="146"/>
      <c r="N36" s="76"/>
      <c r="O36" s="60"/>
    </row>
    <row r="37" spans="1:15">
      <c r="A37" s="15"/>
      <c r="B37" s="65">
        <v>1</v>
      </c>
      <c r="C37" s="66" t="s">
        <v>15</v>
      </c>
      <c r="D37" s="66" t="s">
        <v>18</v>
      </c>
      <c r="E37" s="41">
        <v>38</v>
      </c>
      <c r="F37" s="40" t="s">
        <v>19</v>
      </c>
      <c r="G37" s="67">
        <v>5</v>
      </c>
      <c r="H37" s="67">
        <v>2</v>
      </c>
      <c r="I37" s="67">
        <v>2</v>
      </c>
      <c r="J37" s="66" t="s">
        <v>19</v>
      </c>
      <c r="K37" s="79"/>
      <c r="L37" s="69" t="s">
        <v>45</v>
      </c>
      <c r="M37" s="151">
        <f>SUM(M38:M40)</f>
        <v>19035000</v>
      </c>
      <c r="N37" s="128">
        <f>SUM(N38:N40)</f>
        <v>870600</v>
      </c>
      <c r="O37" s="60"/>
    </row>
    <row r="38" spans="1:15">
      <c r="A38" s="15"/>
      <c r="B38" s="70">
        <v>1</v>
      </c>
      <c r="C38" s="71" t="s">
        <v>15</v>
      </c>
      <c r="D38" s="71" t="s">
        <v>18</v>
      </c>
      <c r="E38" s="41">
        <v>38</v>
      </c>
      <c r="F38" s="40" t="s">
        <v>19</v>
      </c>
      <c r="G38" s="72">
        <v>5</v>
      </c>
      <c r="H38" s="72">
        <v>2</v>
      </c>
      <c r="I38" s="72">
        <v>2</v>
      </c>
      <c r="J38" s="71" t="s">
        <v>19</v>
      </c>
      <c r="K38" s="117" t="s">
        <v>38</v>
      </c>
      <c r="L38" s="90" t="s">
        <v>46</v>
      </c>
      <c r="M38" s="145">
        <v>12000000</v>
      </c>
      <c r="N38" s="76">
        <v>867700</v>
      </c>
      <c r="O38" s="60"/>
    </row>
    <row r="39" spans="1:15">
      <c r="A39" s="15"/>
      <c r="B39" s="70">
        <v>1</v>
      </c>
      <c r="C39" s="71" t="s">
        <v>15</v>
      </c>
      <c r="D39" s="71" t="s">
        <v>18</v>
      </c>
      <c r="E39" s="41">
        <v>38</v>
      </c>
      <c r="F39" s="40" t="s">
        <v>19</v>
      </c>
      <c r="G39" s="72">
        <v>5</v>
      </c>
      <c r="H39" s="72">
        <v>2</v>
      </c>
      <c r="I39" s="72">
        <v>2</v>
      </c>
      <c r="J39" s="87" t="s">
        <v>19</v>
      </c>
      <c r="K39" s="83" t="s">
        <v>47</v>
      </c>
      <c r="L39" s="88" t="s">
        <v>48</v>
      </c>
      <c r="M39" s="145">
        <v>535000</v>
      </c>
      <c r="N39" s="76">
        <v>2900</v>
      </c>
      <c r="O39" s="60"/>
    </row>
    <row r="40" spans="1:15" ht="30">
      <c r="A40" s="61"/>
      <c r="B40" s="70">
        <v>1</v>
      </c>
      <c r="C40" s="71" t="s">
        <v>15</v>
      </c>
      <c r="D40" s="71" t="s">
        <v>18</v>
      </c>
      <c r="E40" s="41">
        <v>38</v>
      </c>
      <c r="F40" s="40" t="s">
        <v>19</v>
      </c>
      <c r="G40" s="72">
        <v>5</v>
      </c>
      <c r="H40" s="72">
        <v>2</v>
      </c>
      <c r="I40" s="72">
        <v>2</v>
      </c>
      <c r="J40" s="87" t="s">
        <v>19</v>
      </c>
      <c r="K40" s="83">
        <v>12</v>
      </c>
      <c r="L40" s="88" t="s">
        <v>82</v>
      </c>
      <c r="M40" s="145">
        <v>6500000</v>
      </c>
      <c r="N40" s="76"/>
      <c r="O40" s="60"/>
    </row>
    <row r="41" spans="1:15">
      <c r="A41" s="15"/>
      <c r="B41" s="70"/>
      <c r="C41" s="71"/>
      <c r="D41" s="71"/>
      <c r="E41" s="72"/>
      <c r="F41" s="72"/>
      <c r="G41" s="72"/>
      <c r="H41" s="72"/>
      <c r="I41" s="72"/>
      <c r="J41" s="71"/>
      <c r="K41" s="68"/>
      <c r="L41" s="73"/>
      <c r="M41" s="152"/>
      <c r="N41" s="76"/>
      <c r="O41" s="60"/>
    </row>
    <row r="42" spans="1:15">
      <c r="A42" s="15"/>
      <c r="B42" s="65">
        <v>1</v>
      </c>
      <c r="C42" s="66" t="s">
        <v>15</v>
      </c>
      <c r="D42" s="66" t="s">
        <v>18</v>
      </c>
      <c r="E42" s="41">
        <v>38</v>
      </c>
      <c r="F42" s="40" t="s">
        <v>19</v>
      </c>
      <c r="G42" s="67">
        <v>5</v>
      </c>
      <c r="H42" s="67">
        <v>2</v>
      </c>
      <c r="I42" s="67">
        <v>2</v>
      </c>
      <c r="J42" s="66" t="s">
        <v>36</v>
      </c>
      <c r="K42" s="79"/>
      <c r="L42" s="69" t="s">
        <v>83</v>
      </c>
      <c r="M42" s="153">
        <f>SUM(M43:M45)</f>
        <v>4600000</v>
      </c>
      <c r="N42" s="76">
        <f>SUM(N43:N45)</f>
        <v>0</v>
      </c>
      <c r="O42" s="60"/>
    </row>
    <row r="43" spans="1:15">
      <c r="A43" s="15"/>
      <c r="B43" s="70">
        <v>1</v>
      </c>
      <c r="C43" s="71" t="s">
        <v>15</v>
      </c>
      <c r="D43" s="71" t="s">
        <v>18</v>
      </c>
      <c r="E43" s="41">
        <v>38</v>
      </c>
      <c r="F43" s="40" t="s">
        <v>19</v>
      </c>
      <c r="G43" s="72">
        <v>5</v>
      </c>
      <c r="H43" s="72">
        <v>2</v>
      </c>
      <c r="I43" s="72">
        <v>2</v>
      </c>
      <c r="J43" s="71" t="s">
        <v>36</v>
      </c>
      <c r="K43" s="68" t="s">
        <v>18</v>
      </c>
      <c r="L43" s="73" t="s">
        <v>84</v>
      </c>
      <c r="M43" s="152">
        <v>2400000</v>
      </c>
      <c r="N43" s="76"/>
      <c r="O43" s="60"/>
    </row>
    <row r="44" spans="1:15">
      <c r="A44" s="15"/>
      <c r="B44" s="70">
        <v>1</v>
      </c>
      <c r="C44" s="71" t="s">
        <v>15</v>
      </c>
      <c r="D44" s="71" t="s">
        <v>18</v>
      </c>
      <c r="E44" s="41">
        <v>38</v>
      </c>
      <c r="F44" s="40" t="s">
        <v>19</v>
      </c>
      <c r="G44" s="72">
        <v>5</v>
      </c>
      <c r="H44" s="72">
        <v>2</v>
      </c>
      <c r="I44" s="72">
        <v>2</v>
      </c>
      <c r="J44" s="71" t="s">
        <v>36</v>
      </c>
      <c r="K44" s="68" t="s">
        <v>15</v>
      </c>
      <c r="L44" s="73" t="s">
        <v>85</v>
      </c>
      <c r="M44" s="152">
        <v>1800000</v>
      </c>
      <c r="N44" s="76"/>
      <c r="O44" s="60"/>
    </row>
    <row r="45" spans="1:15">
      <c r="A45" s="15"/>
      <c r="B45" s="70">
        <v>1</v>
      </c>
      <c r="C45" s="71" t="s">
        <v>15</v>
      </c>
      <c r="D45" s="71" t="s">
        <v>18</v>
      </c>
      <c r="E45" s="41">
        <v>38</v>
      </c>
      <c r="F45" s="40" t="s">
        <v>19</v>
      </c>
      <c r="G45" s="72">
        <v>5</v>
      </c>
      <c r="H45" s="72">
        <v>2</v>
      </c>
      <c r="I45" s="72">
        <v>2</v>
      </c>
      <c r="J45" s="71" t="s">
        <v>36</v>
      </c>
      <c r="K45" s="68" t="s">
        <v>34</v>
      </c>
      <c r="L45" s="73" t="s">
        <v>86</v>
      </c>
      <c r="M45" s="152">
        <v>400000</v>
      </c>
      <c r="N45" s="76"/>
      <c r="O45" s="60"/>
    </row>
    <row r="46" spans="1:15">
      <c r="A46" s="15"/>
      <c r="B46" s="70"/>
      <c r="C46" s="71"/>
      <c r="D46" s="71"/>
      <c r="E46" s="72"/>
      <c r="F46" s="72"/>
      <c r="G46" s="72"/>
      <c r="H46" s="72"/>
      <c r="I46" s="72"/>
      <c r="J46" s="71"/>
      <c r="K46" s="68"/>
      <c r="L46" s="73"/>
      <c r="M46" s="152"/>
      <c r="N46" s="76"/>
      <c r="O46" s="60"/>
    </row>
    <row r="47" spans="1:15">
      <c r="A47" s="15"/>
      <c r="B47" s="65">
        <v>1</v>
      </c>
      <c r="C47" s="66" t="s">
        <v>15</v>
      </c>
      <c r="D47" s="66" t="s">
        <v>18</v>
      </c>
      <c r="E47" s="41">
        <v>38</v>
      </c>
      <c r="F47" s="40" t="s">
        <v>19</v>
      </c>
      <c r="G47" s="67">
        <v>5</v>
      </c>
      <c r="H47" s="67">
        <v>2</v>
      </c>
      <c r="I47" s="67">
        <v>2</v>
      </c>
      <c r="J47" s="66" t="s">
        <v>38</v>
      </c>
      <c r="K47" s="79"/>
      <c r="L47" s="69" t="s">
        <v>49</v>
      </c>
      <c r="M47" s="151">
        <f>SUM(M48:M49)</f>
        <v>49531750</v>
      </c>
      <c r="N47" s="128">
        <f>SUM(N48:N49)</f>
        <v>100000</v>
      </c>
      <c r="O47" s="60"/>
    </row>
    <row r="48" spans="1:15">
      <c r="A48" s="15"/>
      <c r="B48" s="70">
        <v>1</v>
      </c>
      <c r="C48" s="71" t="s">
        <v>15</v>
      </c>
      <c r="D48" s="71" t="s">
        <v>18</v>
      </c>
      <c r="E48" s="41">
        <v>38</v>
      </c>
      <c r="F48" s="40" t="s">
        <v>19</v>
      </c>
      <c r="G48" s="72">
        <v>5</v>
      </c>
      <c r="H48" s="72">
        <v>2</v>
      </c>
      <c r="I48" s="72">
        <v>2</v>
      </c>
      <c r="J48" s="71" t="s">
        <v>38</v>
      </c>
      <c r="K48" s="68" t="s">
        <v>18</v>
      </c>
      <c r="L48" s="73" t="s">
        <v>50</v>
      </c>
      <c r="M48" s="145">
        <v>48090000</v>
      </c>
      <c r="N48" s="45"/>
      <c r="O48" s="60"/>
    </row>
    <row r="49" spans="1:15">
      <c r="A49" s="15"/>
      <c r="B49" s="70">
        <v>1</v>
      </c>
      <c r="C49" s="71" t="s">
        <v>15</v>
      </c>
      <c r="D49" s="71" t="s">
        <v>18</v>
      </c>
      <c r="E49" s="41">
        <v>38</v>
      </c>
      <c r="F49" s="40" t="s">
        <v>19</v>
      </c>
      <c r="G49" s="72">
        <v>5</v>
      </c>
      <c r="H49" s="72">
        <v>2</v>
      </c>
      <c r="I49" s="72">
        <v>2</v>
      </c>
      <c r="J49" s="71" t="s">
        <v>38</v>
      </c>
      <c r="K49" s="68" t="s">
        <v>15</v>
      </c>
      <c r="L49" s="73" t="s">
        <v>51</v>
      </c>
      <c r="M49" s="152">
        <v>1441750</v>
      </c>
      <c r="N49" s="76">
        <v>100000</v>
      </c>
      <c r="O49" s="60"/>
    </row>
    <row r="50" spans="1:15">
      <c r="A50" s="15"/>
      <c r="B50" s="70"/>
      <c r="C50" s="71"/>
      <c r="D50" s="71"/>
      <c r="E50" s="72"/>
      <c r="F50" s="72"/>
      <c r="G50" s="72"/>
      <c r="H50" s="72"/>
      <c r="I50" s="72"/>
      <c r="J50" s="71"/>
      <c r="K50" s="68"/>
      <c r="L50" s="73"/>
      <c r="M50" s="152"/>
      <c r="N50" s="76"/>
      <c r="O50" s="91"/>
    </row>
    <row r="51" spans="1:15">
      <c r="A51" s="15"/>
      <c r="B51" s="65">
        <v>1</v>
      </c>
      <c r="C51" s="66" t="s">
        <v>15</v>
      </c>
      <c r="D51" s="66" t="s">
        <v>18</v>
      </c>
      <c r="E51" s="41">
        <v>38</v>
      </c>
      <c r="F51" s="40" t="s">
        <v>19</v>
      </c>
      <c r="G51" s="118" t="s">
        <v>22</v>
      </c>
      <c r="H51" s="118" t="s">
        <v>23</v>
      </c>
      <c r="I51" s="118" t="s">
        <v>23</v>
      </c>
      <c r="J51" s="118" t="s">
        <v>52</v>
      </c>
      <c r="K51" s="119"/>
      <c r="L51" s="120" t="s">
        <v>53</v>
      </c>
      <c r="M51" s="151">
        <f>SUM(M52:M52)</f>
        <v>9075000</v>
      </c>
      <c r="N51" s="128">
        <f>N52</f>
        <v>750000</v>
      </c>
      <c r="O51" s="91"/>
    </row>
    <row r="52" spans="1:15">
      <c r="A52" s="15"/>
      <c r="B52" s="70">
        <v>1</v>
      </c>
      <c r="C52" s="71" t="s">
        <v>15</v>
      </c>
      <c r="D52" s="71" t="s">
        <v>18</v>
      </c>
      <c r="E52" s="41">
        <v>38</v>
      </c>
      <c r="F52" s="40" t="s">
        <v>19</v>
      </c>
      <c r="G52" s="121" t="s">
        <v>22</v>
      </c>
      <c r="H52" s="121" t="s">
        <v>23</v>
      </c>
      <c r="I52" s="121" t="s">
        <v>23</v>
      </c>
      <c r="J52" s="121" t="s">
        <v>52</v>
      </c>
      <c r="K52" s="122" t="s">
        <v>15</v>
      </c>
      <c r="L52" s="92" t="s">
        <v>54</v>
      </c>
      <c r="M52" s="145">
        <v>9075000</v>
      </c>
      <c r="N52" s="76">
        <v>750000</v>
      </c>
      <c r="O52" s="91"/>
    </row>
    <row r="53" spans="1:15">
      <c r="A53" s="15"/>
      <c r="B53" s="70"/>
      <c r="C53" s="71"/>
      <c r="D53" s="71"/>
      <c r="E53" s="72"/>
      <c r="F53" s="72"/>
      <c r="G53" s="72"/>
      <c r="H53" s="72"/>
      <c r="I53" s="72"/>
      <c r="J53" s="71"/>
      <c r="K53" s="68"/>
      <c r="L53" s="73"/>
      <c r="M53" s="145"/>
      <c r="N53" s="76"/>
      <c r="O53" s="91"/>
    </row>
    <row r="54" spans="1:15">
      <c r="A54" s="15"/>
      <c r="B54" s="65">
        <v>1</v>
      </c>
      <c r="C54" s="66" t="s">
        <v>15</v>
      </c>
      <c r="D54" s="66" t="s">
        <v>18</v>
      </c>
      <c r="E54" s="41">
        <v>38</v>
      </c>
      <c r="F54" s="40" t="s">
        <v>19</v>
      </c>
      <c r="G54" s="67">
        <v>5</v>
      </c>
      <c r="H54" s="67">
        <v>2</v>
      </c>
      <c r="I54" s="67">
        <v>2</v>
      </c>
      <c r="J54" s="66">
        <v>15</v>
      </c>
      <c r="K54" s="79"/>
      <c r="L54" s="69" t="s">
        <v>55</v>
      </c>
      <c r="M54" s="151">
        <f>M55</f>
        <v>8600000</v>
      </c>
      <c r="N54" s="45">
        <f>N55</f>
        <v>0</v>
      </c>
      <c r="O54" s="91"/>
    </row>
    <row r="55" spans="1:15">
      <c r="A55" s="15"/>
      <c r="B55" s="70">
        <v>1</v>
      </c>
      <c r="C55" s="71" t="s">
        <v>15</v>
      </c>
      <c r="D55" s="71" t="s">
        <v>18</v>
      </c>
      <c r="E55" s="41">
        <v>38</v>
      </c>
      <c r="F55" s="40" t="s">
        <v>19</v>
      </c>
      <c r="G55" s="72">
        <v>5</v>
      </c>
      <c r="H55" s="72">
        <v>2</v>
      </c>
      <c r="I55" s="72">
        <v>2</v>
      </c>
      <c r="J55" s="71">
        <v>15</v>
      </c>
      <c r="K55" s="68" t="s">
        <v>15</v>
      </c>
      <c r="L55" s="73" t="s">
        <v>87</v>
      </c>
      <c r="M55" s="145">
        <v>8600000</v>
      </c>
      <c r="N55" s="76"/>
      <c r="O55" s="91"/>
    </row>
    <row r="56" spans="1:15">
      <c r="A56" s="15"/>
      <c r="B56" s="70"/>
      <c r="C56" s="71"/>
      <c r="D56" s="71"/>
      <c r="E56" s="72"/>
      <c r="F56" s="72"/>
      <c r="G56" s="72"/>
      <c r="H56" s="72"/>
      <c r="I56" s="72"/>
      <c r="J56" s="71"/>
      <c r="K56" s="68"/>
      <c r="L56" s="93"/>
      <c r="M56" s="145"/>
      <c r="N56" s="76"/>
      <c r="O56" s="91"/>
    </row>
    <row r="57" spans="1:15" ht="30">
      <c r="A57" s="15"/>
      <c r="B57" s="65">
        <v>1</v>
      </c>
      <c r="C57" s="66" t="s">
        <v>15</v>
      </c>
      <c r="D57" s="66" t="s">
        <v>18</v>
      </c>
      <c r="E57" s="41">
        <v>38</v>
      </c>
      <c r="F57" s="40" t="s">
        <v>19</v>
      </c>
      <c r="G57" s="67">
        <v>5</v>
      </c>
      <c r="H57" s="67">
        <v>2</v>
      </c>
      <c r="I57" s="67">
        <v>2</v>
      </c>
      <c r="J57" s="123">
        <v>17</v>
      </c>
      <c r="K57" s="124"/>
      <c r="L57" s="94" t="s">
        <v>56</v>
      </c>
      <c r="M57" s="151">
        <f>M58</f>
        <v>15000000</v>
      </c>
      <c r="N57" s="128">
        <f>N58</f>
        <v>0</v>
      </c>
      <c r="O57" s="91"/>
    </row>
    <row r="58" spans="1:15">
      <c r="A58" s="15"/>
      <c r="B58" s="70">
        <v>1</v>
      </c>
      <c r="C58" s="71" t="s">
        <v>15</v>
      </c>
      <c r="D58" s="71" t="s">
        <v>18</v>
      </c>
      <c r="E58" s="41">
        <v>38</v>
      </c>
      <c r="F58" s="40" t="s">
        <v>19</v>
      </c>
      <c r="G58" s="72">
        <v>5</v>
      </c>
      <c r="H58" s="72">
        <v>2</v>
      </c>
      <c r="I58" s="72">
        <v>2</v>
      </c>
      <c r="J58" s="125">
        <v>17</v>
      </c>
      <c r="K58" s="124" t="s">
        <v>18</v>
      </c>
      <c r="L58" s="95" t="s">
        <v>57</v>
      </c>
      <c r="M58" s="145">
        <v>15000000</v>
      </c>
      <c r="N58" s="76"/>
      <c r="O58" s="91"/>
    </row>
    <row r="59" spans="1:15">
      <c r="A59" s="15"/>
      <c r="B59" s="70"/>
      <c r="C59" s="71"/>
      <c r="D59" s="71"/>
      <c r="E59" s="72"/>
      <c r="F59" s="72"/>
      <c r="G59" s="72"/>
      <c r="H59" s="72"/>
      <c r="I59" s="72"/>
      <c r="J59" s="71"/>
      <c r="K59" s="68"/>
      <c r="L59" s="93"/>
      <c r="M59" s="151"/>
      <c r="N59" s="45"/>
      <c r="O59" s="91"/>
    </row>
    <row r="60" spans="1:15">
      <c r="A60" s="15"/>
      <c r="B60" s="65">
        <v>1</v>
      </c>
      <c r="C60" s="66" t="s">
        <v>15</v>
      </c>
      <c r="D60" s="66" t="s">
        <v>18</v>
      </c>
      <c r="E60" s="41">
        <v>38</v>
      </c>
      <c r="F60" s="40" t="s">
        <v>19</v>
      </c>
      <c r="G60" s="67">
        <v>5</v>
      </c>
      <c r="H60" s="67">
        <v>2</v>
      </c>
      <c r="I60" s="67">
        <v>2</v>
      </c>
      <c r="J60" s="123">
        <v>20</v>
      </c>
      <c r="K60" s="124"/>
      <c r="L60" s="94" t="s">
        <v>58</v>
      </c>
      <c r="M60" s="151">
        <f>SUM(M61:M63)</f>
        <v>23400000</v>
      </c>
      <c r="N60" s="128">
        <f>SUM(N61:N63)</f>
        <v>0</v>
      </c>
      <c r="O60" s="91"/>
    </row>
    <row r="61" spans="1:15">
      <c r="A61" s="15"/>
      <c r="B61" s="70">
        <v>1</v>
      </c>
      <c r="C61" s="71" t="s">
        <v>15</v>
      </c>
      <c r="D61" s="71" t="s">
        <v>18</v>
      </c>
      <c r="E61" s="41">
        <v>38</v>
      </c>
      <c r="F61" s="40" t="s">
        <v>19</v>
      </c>
      <c r="G61" s="72">
        <v>5</v>
      </c>
      <c r="H61" s="72">
        <v>2</v>
      </c>
      <c r="I61" s="72">
        <v>2</v>
      </c>
      <c r="J61" s="125">
        <v>20</v>
      </c>
      <c r="K61" s="124" t="s">
        <v>19</v>
      </c>
      <c r="L61" s="95" t="s">
        <v>59</v>
      </c>
      <c r="M61" s="145">
        <v>3000000</v>
      </c>
      <c r="N61" s="76"/>
      <c r="O61" s="91"/>
    </row>
    <row r="62" spans="1:15">
      <c r="A62" s="15"/>
      <c r="B62" s="70">
        <v>1</v>
      </c>
      <c r="C62" s="71" t="s">
        <v>15</v>
      </c>
      <c r="D62" s="71" t="s">
        <v>18</v>
      </c>
      <c r="E62" s="41">
        <v>38</v>
      </c>
      <c r="F62" s="40" t="s">
        <v>19</v>
      </c>
      <c r="G62" s="72">
        <v>5</v>
      </c>
      <c r="H62" s="72">
        <v>2</v>
      </c>
      <c r="I62" s="72">
        <v>2</v>
      </c>
      <c r="J62" s="125">
        <v>20</v>
      </c>
      <c r="K62" s="124" t="s">
        <v>34</v>
      </c>
      <c r="L62" s="95" t="s">
        <v>60</v>
      </c>
      <c r="M62" s="145">
        <v>15400000</v>
      </c>
      <c r="N62" s="76"/>
      <c r="O62" s="91"/>
    </row>
    <row r="63" spans="1:15">
      <c r="A63" s="15"/>
      <c r="B63" s="70">
        <v>1</v>
      </c>
      <c r="C63" s="71" t="s">
        <v>15</v>
      </c>
      <c r="D63" s="71" t="s">
        <v>18</v>
      </c>
      <c r="E63" s="41">
        <v>38</v>
      </c>
      <c r="F63" s="40" t="s">
        <v>19</v>
      </c>
      <c r="G63" s="72">
        <v>5</v>
      </c>
      <c r="H63" s="72">
        <v>2</v>
      </c>
      <c r="I63" s="72">
        <v>2</v>
      </c>
      <c r="J63" s="125">
        <v>20</v>
      </c>
      <c r="K63" s="124" t="s">
        <v>61</v>
      </c>
      <c r="L63" s="95" t="s">
        <v>62</v>
      </c>
      <c r="M63" s="145">
        <v>5000000</v>
      </c>
      <c r="N63" s="76"/>
      <c r="O63" s="91"/>
    </row>
    <row r="64" spans="1:15">
      <c r="A64" s="15"/>
      <c r="B64" s="70"/>
      <c r="C64" s="71"/>
      <c r="D64" s="71"/>
      <c r="E64" s="72"/>
      <c r="F64" s="72"/>
      <c r="G64" s="72"/>
      <c r="H64" s="72"/>
      <c r="I64" s="72"/>
      <c r="J64" s="125"/>
      <c r="K64" s="124"/>
      <c r="L64" s="96"/>
      <c r="M64" s="145"/>
      <c r="N64" s="76"/>
      <c r="O64" s="91"/>
    </row>
    <row r="65" spans="1:15" ht="30">
      <c r="A65" s="15"/>
      <c r="B65" s="65">
        <v>1</v>
      </c>
      <c r="C65" s="66" t="s">
        <v>15</v>
      </c>
      <c r="D65" s="66" t="s">
        <v>18</v>
      </c>
      <c r="E65" s="41">
        <v>38</v>
      </c>
      <c r="F65" s="40" t="s">
        <v>19</v>
      </c>
      <c r="G65" s="118" t="s">
        <v>22</v>
      </c>
      <c r="H65" s="118" t="s">
        <v>23</v>
      </c>
      <c r="I65" s="118" t="s">
        <v>23</v>
      </c>
      <c r="J65" s="118" t="s">
        <v>63</v>
      </c>
      <c r="K65" s="124"/>
      <c r="L65" s="97" t="s">
        <v>64</v>
      </c>
      <c r="M65" s="151">
        <f>SUM(M66:M67)</f>
        <v>13000000</v>
      </c>
      <c r="N65" s="128">
        <f>SUM(N66:N67)</f>
        <v>0</v>
      </c>
      <c r="O65" s="91"/>
    </row>
    <row r="66" spans="1:15">
      <c r="A66" s="15"/>
      <c r="B66" s="70">
        <v>1</v>
      </c>
      <c r="C66" s="71" t="s">
        <v>15</v>
      </c>
      <c r="D66" s="71" t="s">
        <v>18</v>
      </c>
      <c r="E66" s="41">
        <v>38</v>
      </c>
      <c r="F66" s="40" t="s">
        <v>19</v>
      </c>
      <c r="G66" s="121" t="s">
        <v>22</v>
      </c>
      <c r="H66" s="121" t="s">
        <v>23</v>
      </c>
      <c r="I66" s="121" t="s">
        <v>23</v>
      </c>
      <c r="J66" s="121" t="s">
        <v>63</v>
      </c>
      <c r="K66" s="124" t="s">
        <v>15</v>
      </c>
      <c r="L66" s="98" t="s">
        <v>65</v>
      </c>
      <c r="M66" s="145">
        <v>3000000</v>
      </c>
      <c r="N66" s="76"/>
      <c r="O66" s="91"/>
    </row>
    <row r="67" spans="1:15">
      <c r="A67" s="15"/>
      <c r="B67" s="70">
        <v>1</v>
      </c>
      <c r="C67" s="71" t="s">
        <v>15</v>
      </c>
      <c r="D67" s="71" t="s">
        <v>18</v>
      </c>
      <c r="E67" s="41">
        <v>38</v>
      </c>
      <c r="F67" s="40" t="s">
        <v>19</v>
      </c>
      <c r="G67" s="121" t="s">
        <v>22</v>
      </c>
      <c r="H67" s="121" t="s">
        <v>23</v>
      </c>
      <c r="I67" s="121" t="s">
        <v>23</v>
      </c>
      <c r="J67" s="121" t="s">
        <v>63</v>
      </c>
      <c r="K67" s="124" t="s">
        <v>19</v>
      </c>
      <c r="L67" s="98" t="s">
        <v>66</v>
      </c>
      <c r="M67" s="145">
        <v>10000000</v>
      </c>
      <c r="N67" s="45"/>
      <c r="O67" s="91"/>
    </row>
    <row r="68" spans="1:15">
      <c r="A68" s="15"/>
      <c r="B68" s="70"/>
      <c r="C68" s="71"/>
      <c r="D68" s="71"/>
      <c r="E68" s="72"/>
      <c r="F68" s="72"/>
      <c r="G68" s="72"/>
      <c r="H68" s="72"/>
      <c r="I68" s="72"/>
      <c r="J68" s="125"/>
      <c r="K68" s="124"/>
      <c r="L68" s="96"/>
      <c r="M68" s="145"/>
      <c r="N68" s="76"/>
      <c r="O68" s="91"/>
    </row>
    <row r="69" spans="1:15" ht="30">
      <c r="A69" s="15"/>
      <c r="B69" s="65">
        <v>1</v>
      </c>
      <c r="C69" s="66" t="s">
        <v>15</v>
      </c>
      <c r="D69" s="66" t="s">
        <v>18</v>
      </c>
      <c r="E69" s="41">
        <v>38</v>
      </c>
      <c r="F69" s="40" t="s">
        <v>19</v>
      </c>
      <c r="G69" s="118" t="s">
        <v>22</v>
      </c>
      <c r="H69" s="118" t="s">
        <v>23</v>
      </c>
      <c r="I69" s="118" t="s">
        <v>23</v>
      </c>
      <c r="J69" s="118" t="s">
        <v>88</v>
      </c>
      <c r="K69" s="124"/>
      <c r="L69" s="97" t="s">
        <v>89</v>
      </c>
      <c r="M69" s="154">
        <f>M70</f>
        <v>570100</v>
      </c>
      <c r="N69" s="129">
        <f>N70</f>
        <v>0</v>
      </c>
      <c r="O69" s="91"/>
    </row>
    <row r="70" spans="1:15" ht="30">
      <c r="A70" s="15"/>
      <c r="B70" s="70">
        <v>1</v>
      </c>
      <c r="C70" s="71" t="s">
        <v>15</v>
      </c>
      <c r="D70" s="71" t="s">
        <v>18</v>
      </c>
      <c r="E70" s="41">
        <v>38</v>
      </c>
      <c r="F70" s="40" t="s">
        <v>19</v>
      </c>
      <c r="G70" s="121" t="s">
        <v>22</v>
      </c>
      <c r="H70" s="121" t="s">
        <v>23</v>
      </c>
      <c r="I70" s="121" t="s">
        <v>23</v>
      </c>
      <c r="J70" s="121" t="s">
        <v>88</v>
      </c>
      <c r="K70" s="124" t="s">
        <v>18</v>
      </c>
      <c r="L70" s="98" t="s">
        <v>90</v>
      </c>
      <c r="M70" s="155">
        <v>570100</v>
      </c>
      <c r="N70" s="130"/>
      <c r="O70" s="91"/>
    </row>
    <row r="71" spans="1:15">
      <c r="A71" s="15"/>
      <c r="B71" s="70"/>
      <c r="C71" s="71"/>
      <c r="D71" s="71"/>
      <c r="E71" s="72"/>
      <c r="F71" s="72"/>
      <c r="G71" s="72"/>
      <c r="H71" s="72"/>
      <c r="I71" s="72"/>
      <c r="J71" s="125"/>
      <c r="K71" s="124"/>
      <c r="L71" s="96"/>
      <c r="M71" s="155"/>
      <c r="N71" s="131"/>
      <c r="O71" s="60"/>
    </row>
    <row r="72" spans="1:15">
      <c r="A72" s="15"/>
      <c r="B72" s="65">
        <v>1</v>
      </c>
      <c r="C72" s="66" t="s">
        <v>15</v>
      </c>
      <c r="D72" s="66" t="s">
        <v>18</v>
      </c>
      <c r="E72" s="41">
        <v>38</v>
      </c>
      <c r="F72" s="40" t="s">
        <v>19</v>
      </c>
      <c r="G72" s="67">
        <v>5</v>
      </c>
      <c r="H72" s="67">
        <v>2</v>
      </c>
      <c r="I72" s="67">
        <v>3</v>
      </c>
      <c r="J72" s="66"/>
      <c r="K72" s="79"/>
      <c r="L72" s="99" t="s">
        <v>67</v>
      </c>
      <c r="M72" s="140">
        <f>M73+M76</f>
        <v>14000000</v>
      </c>
      <c r="N72" s="134">
        <f>N73+N76</f>
        <v>0</v>
      </c>
      <c r="O72" s="135"/>
    </row>
    <row r="73" spans="1:15" ht="30">
      <c r="A73" s="15"/>
      <c r="B73" s="65">
        <v>1</v>
      </c>
      <c r="C73" s="66" t="s">
        <v>15</v>
      </c>
      <c r="D73" s="66" t="s">
        <v>18</v>
      </c>
      <c r="E73" s="41">
        <v>38</v>
      </c>
      <c r="F73" s="40" t="s">
        <v>19</v>
      </c>
      <c r="G73" s="67">
        <v>5</v>
      </c>
      <c r="H73" s="67">
        <v>2</v>
      </c>
      <c r="I73" s="67">
        <v>3</v>
      </c>
      <c r="J73" s="66">
        <v>16</v>
      </c>
      <c r="K73" s="79"/>
      <c r="L73" s="69" t="s">
        <v>91</v>
      </c>
      <c r="M73" s="132">
        <f>SUM(M74:M74)</f>
        <v>4600000</v>
      </c>
      <c r="N73" s="132">
        <f>N74</f>
        <v>0</v>
      </c>
      <c r="O73" s="60"/>
    </row>
    <row r="74" spans="1:15">
      <c r="A74" s="15"/>
      <c r="B74" s="70">
        <v>1</v>
      </c>
      <c r="C74" s="71" t="s">
        <v>15</v>
      </c>
      <c r="D74" s="71" t="s">
        <v>18</v>
      </c>
      <c r="E74" s="41">
        <v>38</v>
      </c>
      <c r="F74" s="40" t="s">
        <v>19</v>
      </c>
      <c r="G74" s="72">
        <v>5</v>
      </c>
      <c r="H74" s="72">
        <v>2</v>
      </c>
      <c r="I74" s="72">
        <v>3</v>
      </c>
      <c r="J74" s="71">
        <v>16</v>
      </c>
      <c r="K74" s="68" t="s">
        <v>36</v>
      </c>
      <c r="L74" s="73" t="s">
        <v>92</v>
      </c>
      <c r="M74" s="155">
        <v>4600000</v>
      </c>
      <c r="N74" s="131"/>
      <c r="O74" s="60"/>
    </row>
    <row r="75" spans="1:15">
      <c r="A75" s="15"/>
      <c r="B75" s="65"/>
      <c r="C75" s="66"/>
      <c r="D75" s="66"/>
      <c r="E75" s="41"/>
      <c r="F75" s="40"/>
      <c r="G75" s="67"/>
      <c r="H75" s="67"/>
      <c r="I75" s="67"/>
      <c r="J75" s="66"/>
      <c r="K75" s="79"/>
      <c r="L75" s="101"/>
      <c r="M75" s="155"/>
      <c r="N75" s="131"/>
      <c r="O75" s="60"/>
    </row>
    <row r="76" spans="1:15" ht="30">
      <c r="A76" s="15"/>
      <c r="B76" s="65">
        <v>1</v>
      </c>
      <c r="C76" s="66" t="s">
        <v>15</v>
      </c>
      <c r="D76" s="66" t="s">
        <v>18</v>
      </c>
      <c r="E76" s="41">
        <v>38</v>
      </c>
      <c r="F76" s="40" t="s">
        <v>19</v>
      </c>
      <c r="G76" s="67">
        <v>5</v>
      </c>
      <c r="H76" s="67">
        <v>2</v>
      </c>
      <c r="I76" s="67">
        <v>3</v>
      </c>
      <c r="J76" s="66">
        <v>23</v>
      </c>
      <c r="K76" s="79"/>
      <c r="L76" s="102" t="s">
        <v>68</v>
      </c>
      <c r="M76" s="132">
        <f>M77</f>
        <v>9400000</v>
      </c>
      <c r="N76" s="132">
        <f>N77</f>
        <v>0</v>
      </c>
      <c r="O76" s="60"/>
    </row>
    <row r="77" spans="1:15" ht="30">
      <c r="A77" s="15"/>
      <c r="B77" s="70">
        <v>1</v>
      </c>
      <c r="C77" s="71" t="s">
        <v>15</v>
      </c>
      <c r="D77" s="71" t="s">
        <v>18</v>
      </c>
      <c r="E77" s="41">
        <v>38</v>
      </c>
      <c r="F77" s="40" t="s">
        <v>19</v>
      </c>
      <c r="G77" s="72">
        <v>5</v>
      </c>
      <c r="H77" s="72">
        <v>2</v>
      </c>
      <c r="I77" s="72">
        <v>3</v>
      </c>
      <c r="J77" s="71">
        <v>23</v>
      </c>
      <c r="K77" s="68" t="s">
        <v>18</v>
      </c>
      <c r="L77" s="100" t="s">
        <v>93</v>
      </c>
      <c r="M77" s="155">
        <v>9400000</v>
      </c>
      <c r="N77" s="131"/>
      <c r="O77" s="60"/>
    </row>
    <row r="78" spans="1:15">
      <c r="A78" s="178" t="s">
        <v>69</v>
      </c>
      <c r="B78" s="179"/>
      <c r="C78" s="179"/>
      <c r="D78" s="179"/>
      <c r="E78" s="179"/>
      <c r="F78" s="179"/>
      <c r="G78" s="179"/>
      <c r="H78" s="179"/>
      <c r="I78" s="179"/>
      <c r="J78" s="179"/>
      <c r="K78" s="179"/>
      <c r="L78" s="180"/>
      <c r="M78" s="103">
        <f>+M13</f>
        <v>113497671</v>
      </c>
      <c r="N78" s="104">
        <f>N15</f>
        <v>32374600</v>
      </c>
      <c r="O78" s="105">
        <f>+M78-N78</f>
        <v>81123071</v>
      </c>
    </row>
    <row r="79" spans="1:15">
      <c r="A79" s="106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8"/>
      <c r="M79" s="109"/>
      <c r="N79" s="110"/>
      <c r="O79" s="110"/>
    </row>
    <row r="80" spans="1:15" ht="18.75">
      <c r="A80" s="172" t="s">
        <v>70</v>
      </c>
      <c r="B80" s="172"/>
      <c r="C80" s="172"/>
      <c r="D80" s="172"/>
      <c r="E80" s="172"/>
      <c r="F80" s="172"/>
      <c r="G80" s="172"/>
      <c r="H80" s="172"/>
      <c r="I80" s="172"/>
      <c r="J80" s="172"/>
      <c r="K80" s="172"/>
      <c r="L80" s="172"/>
      <c r="M80" s="172"/>
      <c r="N80" s="172"/>
      <c r="O80" s="172"/>
    </row>
    <row r="81" spans="1:17" ht="18.75">
      <c r="A81" s="172" t="s">
        <v>71</v>
      </c>
      <c r="B81" s="172"/>
      <c r="C81" s="172"/>
      <c r="D81" s="172"/>
      <c r="E81" s="172"/>
      <c r="F81" s="172"/>
      <c r="G81" s="172"/>
      <c r="H81" s="172"/>
      <c r="I81" s="172"/>
      <c r="J81" s="172"/>
      <c r="K81" s="172"/>
      <c r="L81" s="172"/>
      <c r="M81" s="172"/>
      <c r="N81" s="172"/>
      <c r="O81" s="172"/>
    </row>
    <row r="82" spans="1:17" ht="18.75">
      <c r="A82" s="172" t="s">
        <v>72</v>
      </c>
      <c r="B82" s="172"/>
      <c r="C82" s="172"/>
      <c r="D82" s="172"/>
      <c r="E82" s="172"/>
      <c r="F82" s="172"/>
      <c r="G82" s="172"/>
      <c r="H82" s="172"/>
      <c r="I82" s="172"/>
      <c r="J82" s="172"/>
      <c r="K82" s="172"/>
      <c r="L82" s="172"/>
      <c r="M82" s="172"/>
      <c r="N82" s="172"/>
      <c r="O82" s="172"/>
    </row>
    <row r="83" spans="1:17" ht="18.75">
      <c r="A83" s="172" t="s">
        <v>73</v>
      </c>
      <c r="B83" s="172"/>
      <c r="C83" s="172"/>
      <c r="D83" s="172"/>
      <c r="E83" s="172"/>
      <c r="F83" s="172"/>
      <c r="G83" s="172"/>
      <c r="H83" s="172"/>
      <c r="I83" s="172"/>
      <c r="J83" s="172"/>
      <c r="K83" s="172"/>
      <c r="L83" s="172"/>
      <c r="M83" s="172"/>
      <c r="N83" s="160"/>
      <c r="O83" s="112"/>
      <c r="Q83" s="30"/>
    </row>
    <row r="84" spans="1:17" ht="18.75">
      <c r="A84" s="172"/>
      <c r="B84" s="172"/>
      <c r="C84" s="172"/>
      <c r="D84" s="172"/>
      <c r="E84" s="172"/>
      <c r="F84" s="172"/>
      <c r="G84" s="172"/>
      <c r="H84" s="172"/>
      <c r="I84" s="172"/>
      <c r="J84" s="172"/>
      <c r="K84" s="172"/>
      <c r="L84" s="172"/>
      <c r="M84" s="172"/>
      <c r="N84" s="160"/>
      <c r="O84" s="8"/>
    </row>
    <row r="85" spans="1:17" ht="18.75">
      <c r="A85" s="160"/>
      <c r="B85" s="160"/>
      <c r="C85" s="160"/>
      <c r="D85" s="160"/>
      <c r="E85" s="160"/>
      <c r="F85" s="160"/>
      <c r="G85" s="160"/>
      <c r="H85" s="160"/>
      <c r="I85" s="160"/>
      <c r="J85" s="160"/>
      <c r="K85" s="160"/>
      <c r="L85" s="160"/>
      <c r="M85" s="160"/>
      <c r="N85" s="160"/>
      <c r="O85" s="8"/>
    </row>
    <row r="86" spans="1:17" ht="15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84" t="s">
        <v>98</v>
      </c>
      <c r="M86" s="184"/>
      <c r="N86" s="184"/>
      <c r="O86" s="184"/>
    </row>
    <row r="87" spans="1:17" ht="15.75">
      <c r="A87" s="161"/>
      <c r="B87" s="161"/>
      <c r="C87" s="161"/>
      <c r="D87" s="161"/>
      <c r="E87" s="161"/>
      <c r="F87" s="161"/>
      <c r="G87" s="161"/>
      <c r="H87" s="161"/>
      <c r="I87" s="161"/>
      <c r="J87" s="161"/>
      <c r="K87" s="161"/>
      <c r="L87" s="184" t="s">
        <v>74</v>
      </c>
      <c r="M87" s="184"/>
      <c r="N87" s="184"/>
      <c r="O87" s="184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81" t="s">
        <v>75</v>
      </c>
      <c r="M88" s="181"/>
      <c r="N88" s="181"/>
      <c r="O88" s="18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4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7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4"/>
    </row>
    <row r="92" spans="1:17" ht="15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82" t="s">
        <v>76</v>
      </c>
      <c r="M92" s="182"/>
      <c r="N92" s="182"/>
      <c r="O92" s="182"/>
    </row>
    <row r="93" spans="1:17" ht="15.75">
      <c r="A93" s="114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83" t="s">
        <v>77</v>
      </c>
      <c r="M93" s="183"/>
      <c r="N93" s="183"/>
      <c r="O93" s="183"/>
    </row>
  </sheetData>
  <mergeCells count="15">
    <mergeCell ref="A80:O80"/>
    <mergeCell ref="A1:O1"/>
    <mergeCell ref="A2:O2"/>
    <mergeCell ref="A4:O4"/>
    <mergeCell ref="B7:K7"/>
    <mergeCell ref="A78:L78"/>
    <mergeCell ref="L88:O88"/>
    <mergeCell ref="L92:O92"/>
    <mergeCell ref="L93:O93"/>
    <mergeCell ref="A81:O81"/>
    <mergeCell ref="A82:O82"/>
    <mergeCell ref="A83:M83"/>
    <mergeCell ref="A84:M84"/>
    <mergeCell ref="L86:O86"/>
    <mergeCell ref="L87:O87"/>
  </mergeCells>
  <pageMargins left="0.90551181102362199" right="0.70866141732283505" top="0.74803149606299202" bottom="0.74803149606299202" header="0.31496062992126" footer="0.31496062992126"/>
  <pageSetup paperSize="5" scale="8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93"/>
  <sheetViews>
    <sheetView workbookViewId="0">
      <selection activeCell="Q23" sqref="Q23"/>
    </sheetView>
  </sheetViews>
  <sheetFormatPr defaultRowHeight="15"/>
  <cols>
    <col min="2" max="11" width="4" customWidth="1"/>
    <col min="12" max="12" width="41.42578125" customWidth="1"/>
    <col min="13" max="13" width="17" customWidth="1"/>
    <col min="14" max="14" width="14.5703125" customWidth="1"/>
    <col min="15" max="15" width="19.5703125" customWidth="1"/>
    <col min="17" max="17" width="12.5703125" bestFit="1" customWidth="1"/>
    <col min="19" max="19" width="12.5703125" bestFit="1" customWidth="1"/>
    <col min="258" max="267" width="4" customWidth="1"/>
    <col min="268" max="268" width="41.42578125" customWidth="1"/>
    <col min="269" max="269" width="17" customWidth="1"/>
    <col min="270" max="270" width="14.5703125" customWidth="1"/>
    <col min="271" max="271" width="19.5703125" customWidth="1"/>
    <col min="273" max="273" width="12.5703125" bestFit="1" customWidth="1"/>
    <col min="514" max="523" width="4" customWidth="1"/>
    <col min="524" max="524" width="41.42578125" customWidth="1"/>
    <col min="525" max="525" width="17" customWidth="1"/>
    <col min="526" max="526" width="14.5703125" customWidth="1"/>
    <col min="527" max="527" width="19.5703125" customWidth="1"/>
    <col min="529" max="529" width="12.5703125" bestFit="1" customWidth="1"/>
    <col min="770" max="779" width="4" customWidth="1"/>
    <col min="780" max="780" width="41.42578125" customWidth="1"/>
    <col min="781" max="781" width="17" customWidth="1"/>
    <col min="782" max="782" width="14.5703125" customWidth="1"/>
    <col min="783" max="783" width="19.5703125" customWidth="1"/>
    <col min="785" max="785" width="12.5703125" bestFit="1" customWidth="1"/>
    <col min="1026" max="1035" width="4" customWidth="1"/>
    <col min="1036" max="1036" width="41.42578125" customWidth="1"/>
    <col min="1037" max="1037" width="17" customWidth="1"/>
    <col min="1038" max="1038" width="14.5703125" customWidth="1"/>
    <col min="1039" max="1039" width="19.5703125" customWidth="1"/>
    <col min="1041" max="1041" width="12.5703125" bestFit="1" customWidth="1"/>
    <col min="1282" max="1291" width="4" customWidth="1"/>
    <col min="1292" max="1292" width="41.42578125" customWidth="1"/>
    <col min="1293" max="1293" width="17" customWidth="1"/>
    <col min="1294" max="1294" width="14.5703125" customWidth="1"/>
    <col min="1295" max="1295" width="19.5703125" customWidth="1"/>
    <col min="1297" max="1297" width="12.5703125" bestFit="1" customWidth="1"/>
    <col min="1538" max="1547" width="4" customWidth="1"/>
    <col min="1548" max="1548" width="41.42578125" customWidth="1"/>
    <col min="1549" max="1549" width="17" customWidth="1"/>
    <col min="1550" max="1550" width="14.5703125" customWidth="1"/>
    <col min="1551" max="1551" width="19.5703125" customWidth="1"/>
    <col min="1553" max="1553" width="12.5703125" bestFit="1" customWidth="1"/>
    <col min="1794" max="1803" width="4" customWidth="1"/>
    <col min="1804" max="1804" width="41.42578125" customWidth="1"/>
    <col min="1805" max="1805" width="17" customWidth="1"/>
    <col min="1806" max="1806" width="14.5703125" customWidth="1"/>
    <col min="1807" max="1807" width="19.5703125" customWidth="1"/>
    <col min="1809" max="1809" width="12.5703125" bestFit="1" customWidth="1"/>
    <col min="2050" max="2059" width="4" customWidth="1"/>
    <col min="2060" max="2060" width="41.42578125" customWidth="1"/>
    <col min="2061" max="2061" width="17" customWidth="1"/>
    <col min="2062" max="2062" width="14.5703125" customWidth="1"/>
    <col min="2063" max="2063" width="19.5703125" customWidth="1"/>
    <col min="2065" max="2065" width="12.5703125" bestFit="1" customWidth="1"/>
    <col min="2306" max="2315" width="4" customWidth="1"/>
    <col min="2316" max="2316" width="41.42578125" customWidth="1"/>
    <col min="2317" max="2317" width="17" customWidth="1"/>
    <col min="2318" max="2318" width="14.5703125" customWidth="1"/>
    <col min="2319" max="2319" width="19.5703125" customWidth="1"/>
    <col min="2321" max="2321" width="12.5703125" bestFit="1" customWidth="1"/>
    <col min="2562" max="2571" width="4" customWidth="1"/>
    <col min="2572" max="2572" width="41.42578125" customWidth="1"/>
    <col min="2573" max="2573" width="17" customWidth="1"/>
    <col min="2574" max="2574" width="14.5703125" customWidth="1"/>
    <col min="2575" max="2575" width="19.5703125" customWidth="1"/>
    <col min="2577" max="2577" width="12.5703125" bestFit="1" customWidth="1"/>
    <col min="2818" max="2827" width="4" customWidth="1"/>
    <col min="2828" max="2828" width="41.42578125" customWidth="1"/>
    <col min="2829" max="2829" width="17" customWidth="1"/>
    <col min="2830" max="2830" width="14.5703125" customWidth="1"/>
    <col min="2831" max="2831" width="19.5703125" customWidth="1"/>
    <col min="2833" max="2833" width="12.5703125" bestFit="1" customWidth="1"/>
    <col min="3074" max="3083" width="4" customWidth="1"/>
    <col min="3084" max="3084" width="41.42578125" customWidth="1"/>
    <col min="3085" max="3085" width="17" customWidth="1"/>
    <col min="3086" max="3086" width="14.5703125" customWidth="1"/>
    <col min="3087" max="3087" width="19.5703125" customWidth="1"/>
    <col min="3089" max="3089" width="12.5703125" bestFit="1" customWidth="1"/>
    <col min="3330" max="3339" width="4" customWidth="1"/>
    <col min="3340" max="3340" width="41.42578125" customWidth="1"/>
    <col min="3341" max="3341" width="17" customWidth="1"/>
    <col min="3342" max="3342" width="14.5703125" customWidth="1"/>
    <col min="3343" max="3343" width="19.5703125" customWidth="1"/>
    <col min="3345" max="3345" width="12.5703125" bestFit="1" customWidth="1"/>
    <col min="3586" max="3595" width="4" customWidth="1"/>
    <col min="3596" max="3596" width="41.42578125" customWidth="1"/>
    <col min="3597" max="3597" width="17" customWidth="1"/>
    <col min="3598" max="3598" width="14.5703125" customWidth="1"/>
    <col min="3599" max="3599" width="19.5703125" customWidth="1"/>
    <col min="3601" max="3601" width="12.5703125" bestFit="1" customWidth="1"/>
    <col min="3842" max="3851" width="4" customWidth="1"/>
    <col min="3852" max="3852" width="41.42578125" customWidth="1"/>
    <col min="3853" max="3853" width="17" customWidth="1"/>
    <col min="3854" max="3854" width="14.5703125" customWidth="1"/>
    <col min="3855" max="3855" width="19.5703125" customWidth="1"/>
    <col min="3857" max="3857" width="12.5703125" bestFit="1" customWidth="1"/>
    <col min="4098" max="4107" width="4" customWidth="1"/>
    <col min="4108" max="4108" width="41.42578125" customWidth="1"/>
    <col min="4109" max="4109" width="17" customWidth="1"/>
    <col min="4110" max="4110" width="14.5703125" customWidth="1"/>
    <col min="4111" max="4111" width="19.5703125" customWidth="1"/>
    <col min="4113" max="4113" width="12.5703125" bestFit="1" customWidth="1"/>
    <col min="4354" max="4363" width="4" customWidth="1"/>
    <col min="4364" max="4364" width="41.42578125" customWidth="1"/>
    <col min="4365" max="4365" width="17" customWidth="1"/>
    <col min="4366" max="4366" width="14.5703125" customWidth="1"/>
    <col min="4367" max="4367" width="19.5703125" customWidth="1"/>
    <col min="4369" max="4369" width="12.5703125" bestFit="1" customWidth="1"/>
    <col min="4610" max="4619" width="4" customWidth="1"/>
    <col min="4620" max="4620" width="41.42578125" customWidth="1"/>
    <col min="4621" max="4621" width="17" customWidth="1"/>
    <col min="4622" max="4622" width="14.5703125" customWidth="1"/>
    <col min="4623" max="4623" width="19.5703125" customWidth="1"/>
    <col min="4625" max="4625" width="12.5703125" bestFit="1" customWidth="1"/>
    <col min="4866" max="4875" width="4" customWidth="1"/>
    <col min="4876" max="4876" width="41.42578125" customWidth="1"/>
    <col min="4877" max="4877" width="17" customWidth="1"/>
    <col min="4878" max="4878" width="14.5703125" customWidth="1"/>
    <col min="4879" max="4879" width="19.5703125" customWidth="1"/>
    <col min="4881" max="4881" width="12.5703125" bestFit="1" customWidth="1"/>
    <col min="5122" max="5131" width="4" customWidth="1"/>
    <col min="5132" max="5132" width="41.42578125" customWidth="1"/>
    <col min="5133" max="5133" width="17" customWidth="1"/>
    <col min="5134" max="5134" width="14.5703125" customWidth="1"/>
    <col min="5135" max="5135" width="19.5703125" customWidth="1"/>
    <col min="5137" max="5137" width="12.5703125" bestFit="1" customWidth="1"/>
    <col min="5378" max="5387" width="4" customWidth="1"/>
    <col min="5388" max="5388" width="41.42578125" customWidth="1"/>
    <col min="5389" max="5389" width="17" customWidth="1"/>
    <col min="5390" max="5390" width="14.5703125" customWidth="1"/>
    <col min="5391" max="5391" width="19.5703125" customWidth="1"/>
    <col min="5393" max="5393" width="12.5703125" bestFit="1" customWidth="1"/>
    <col min="5634" max="5643" width="4" customWidth="1"/>
    <col min="5644" max="5644" width="41.42578125" customWidth="1"/>
    <col min="5645" max="5645" width="17" customWidth="1"/>
    <col min="5646" max="5646" width="14.5703125" customWidth="1"/>
    <col min="5647" max="5647" width="19.5703125" customWidth="1"/>
    <col min="5649" max="5649" width="12.5703125" bestFit="1" customWidth="1"/>
    <col min="5890" max="5899" width="4" customWidth="1"/>
    <col min="5900" max="5900" width="41.42578125" customWidth="1"/>
    <col min="5901" max="5901" width="17" customWidth="1"/>
    <col min="5902" max="5902" width="14.5703125" customWidth="1"/>
    <col min="5903" max="5903" width="19.5703125" customWidth="1"/>
    <col min="5905" max="5905" width="12.5703125" bestFit="1" customWidth="1"/>
    <col min="6146" max="6155" width="4" customWidth="1"/>
    <col min="6156" max="6156" width="41.42578125" customWidth="1"/>
    <col min="6157" max="6157" width="17" customWidth="1"/>
    <col min="6158" max="6158" width="14.5703125" customWidth="1"/>
    <col min="6159" max="6159" width="19.5703125" customWidth="1"/>
    <col min="6161" max="6161" width="12.5703125" bestFit="1" customWidth="1"/>
    <col min="6402" max="6411" width="4" customWidth="1"/>
    <col min="6412" max="6412" width="41.42578125" customWidth="1"/>
    <col min="6413" max="6413" width="17" customWidth="1"/>
    <col min="6414" max="6414" width="14.5703125" customWidth="1"/>
    <col min="6415" max="6415" width="19.5703125" customWidth="1"/>
    <col min="6417" max="6417" width="12.5703125" bestFit="1" customWidth="1"/>
    <col min="6658" max="6667" width="4" customWidth="1"/>
    <col min="6668" max="6668" width="41.42578125" customWidth="1"/>
    <col min="6669" max="6669" width="17" customWidth="1"/>
    <col min="6670" max="6670" width="14.5703125" customWidth="1"/>
    <col min="6671" max="6671" width="19.5703125" customWidth="1"/>
    <col min="6673" max="6673" width="12.5703125" bestFit="1" customWidth="1"/>
    <col min="6914" max="6923" width="4" customWidth="1"/>
    <col min="6924" max="6924" width="41.42578125" customWidth="1"/>
    <col min="6925" max="6925" width="17" customWidth="1"/>
    <col min="6926" max="6926" width="14.5703125" customWidth="1"/>
    <col min="6927" max="6927" width="19.5703125" customWidth="1"/>
    <col min="6929" max="6929" width="12.5703125" bestFit="1" customWidth="1"/>
    <col min="7170" max="7179" width="4" customWidth="1"/>
    <col min="7180" max="7180" width="41.42578125" customWidth="1"/>
    <col min="7181" max="7181" width="17" customWidth="1"/>
    <col min="7182" max="7182" width="14.5703125" customWidth="1"/>
    <col min="7183" max="7183" width="19.5703125" customWidth="1"/>
    <col min="7185" max="7185" width="12.5703125" bestFit="1" customWidth="1"/>
    <col min="7426" max="7435" width="4" customWidth="1"/>
    <col min="7436" max="7436" width="41.42578125" customWidth="1"/>
    <col min="7437" max="7437" width="17" customWidth="1"/>
    <col min="7438" max="7438" width="14.5703125" customWidth="1"/>
    <col min="7439" max="7439" width="19.5703125" customWidth="1"/>
    <col min="7441" max="7441" width="12.5703125" bestFit="1" customWidth="1"/>
    <col min="7682" max="7691" width="4" customWidth="1"/>
    <col min="7692" max="7692" width="41.42578125" customWidth="1"/>
    <col min="7693" max="7693" width="17" customWidth="1"/>
    <col min="7694" max="7694" width="14.5703125" customWidth="1"/>
    <col min="7695" max="7695" width="19.5703125" customWidth="1"/>
    <col min="7697" max="7697" width="12.5703125" bestFit="1" customWidth="1"/>
    <col min="7938" max="7947" width="4" customWidth="1"/>
    <col min="7948" max="7948" width="41.42578125" customWidth="1"/>
    <col min="7949" max="7949" width="17" customWidth="1"/>
    <col min="7950" max="7950" width="14.5703125" customWidth="1"/>
    <col min="7951" max="7951" width="19.5703125" customWidth="1"/>
    <col min="7953" max="7953" width="12.5703125" bestFit="1" customWidth="1"/>
    <col min="8194" max="8203" width="4" customWidth="1"/>
    <col min="8204" max="8204" width="41.42578125" customWidth="1"/>
    <col min="8205" max="8205" width="17" customWidth="1"/>
    <col min="8206" max="8206" width="14.5703125" customWidth="1"/>
    <col min="8207" max="8207" width="19.5703125" customWidth="1"/>
    <col min="8209" max="8209" width="12.5703125" bestFit="1" customWidth="1"/>
    <col min="8450" max="8459" width="4" customWidth="1"/>
    <col min="8460" max="8460" width="41.42578125" customWidth="1"/>
    <col min="8461" max="8461" width="17" customWidth="1"/>
    <col min="8462" max="8462" width="14.5703125" customWidth="1"/>
    <col min="8463" max="8463" width="19.5703125" customWidth="1"/>
    <col min="8465" max="8465" width="12.5703125" bestFit="1" customWidth="1"/>
    <col min="8706" max="8715" width="4" customWidth="1"/>
    <col min="8716" max="8716" width="41.42578125" customWidth="1"/>
    <col min="8717" max="8717" width="17" customWidth="1"/>
    <col min="8718" max="8718" width="14.5703125" customWidth="1"/>
    <col min="8719" max="8719" width="19.5703125" customWidth="1"/>
    <col min="8721" max="8721" width="12.5703125" bestFit="1" customWidth="1"/>
    <col min="8962" max="8971" width="4" customWidth="1"/>
    <col min="8972" max="8972" width="41.42578125" customWidth="1"/>
    <col min="8973" max="8973" width="17" customWidth="1"/>
    <col min="8974" max="8974" width="14.5703125" customWidth="1"/>
    <col min="8975" max="8975" width="19.5703125" customWidth="1"/>
    <col min="8977" max="8977" width="12.5703125" bestFit="1" customWidth="1"/>
    <col min="9218" max="9227" width="4" customWidth="1"/>
    <col min="9228" max="9228" width="41.42578125" customWidth="1"/>
    <col min="9229" max="9229" width="17" customWidth="1"/>
    <col min="9230" max="9230" width="14.5703125" customWidth="1"/>
    <col min="9231" max="9231" width="19.5703125" customWidth="1"/>
    <col min="9233" max="9233" width="12.5703125" bestFit="1" customWidth="1"/>
    <col min="9474" max="9483" width="4" customWidth="1"/>
    <col min="9484" max="9484" width="41.42578125" customWidth="1"/>
    <col min="9485" max="9485" width="17" customWidth="1"/>
    <col min="9486" max="9486" width="14.5703125" customWidth="1"/>
    <col min="9487" max="9487" width="19.5703125" customWidth="1"/>
    <col min="9489" max="9489" width="12.5703125" bestFit="1" customWidth="1"/>
    <col min="9730" max="9739" width="4" customWidth="1"/>
    <col min="9740" max="9740" width="41.42578125" customWidth="1"/>
    <col min="9741" max="9741" width="17" customWidth="1"/>
    <col min="9742" max="9742" width="14.5703125" customWidth="1"/>
    <col min="9743" max="9743" width="19.5703125" customWidth="1"/>
    <col min="9745" max="9745" width="12.5703125" bestFit="1" customWidth="1"/>
    <col min="9986" max="9995" width="4" customWidth="1"/>
    <col min="9996" max="9996" width="41.42578125" customWidth="1"/>
    <col min="9997" max="9997" width="17" customWidth="1"/>
    <col min="9998" max="9998" width="14.5703125" customWidth="1"/>
    <col min="9999" max="9999" width="19.5703125" customWidth="1"/>
    <col min="10001" max="10001" width="12.5703125" bestFit="1" customWidth="1"/>
    <col min="10242" max="10251" width="4" customWidth="1"/>
    <col min="10252" max="10252" width="41.42578125" customWidth="1"/>
    <col min="10253" max="10253" width="17" customWidth="1"/>
    <col min="10254" max="10254" width="14.5703125" customWidth="1"/>
    <col min="10255" max="10255" width="19.5703125" customWidth="1"/>
    <col min="10257" max="10257" width="12.5703125" bestFit="1" customWidth="1"/>
    <col min="10498" max="10507" width="4" customWidth="1"/>
    <col min="10508" max="10508" width="41.42578125" customWidth="1"/>
    <col min="10509" max="10509" width="17" customWidth="1"/>
    <col min="10510" max="10510" width="14.5703125" customWidth="1"/>
    <col min="10511" max="10511" width="19.5703125" customWidth="1"/>
    <col min="10513" max="10513" width="12.5703125" bestFit="1" customWidth="1"/>
    <col min="10754" max="10763" width="4" customWidth="1"/>
    <col min="10764" max="10764" width="41.42578125" customWidth="1"/>
    <col min="10765" max="10765" width="17" customWidth="1"/>
    <col min="10766" max="10766" width="14.5703125" customWidth="1"/>
    <col min="10767" max="10767" width="19.5703125" customWidth="1"/>
    <col min="10769" max="10769" width="12.5703125" bestFit="1" customWidth="1"/>
    <col min="11010" max="11019" width="4" customWidth="1"/>
    <col min="11020" max="11020" width="41.42578125" customWidth="1"/>
    <col min="11021" max="11021" width="17" customWidth="1"/>
    <col min="11022" max="11022" width="14.5703125" customWidth="1"/>
    <col min="11023" max="11023" width="19.5703125" customWidth="1"/>
    <col min="11025" max="11025" width="12.5703125" bestFit="1" customWidth="1"/>
    <col min="11266" max="11275" width="4" customWidth="1"/>
    <col min="11276" max="11276" width="41.42578125" customWidth="1"/>
    <col min="11277" max="11277" width="17" customWidth="1"/>
    <col min="11278" max="11278" width="14.5703125" customWidth="1"/>
    <col min="11279" max="11279" width="19.5703125" customWidth="1"/>
    <col min="11281" max="11281" width="12.5703125" bestFit="1" customWidth="1"/>
    <col min="11522" max="11531" width="4" customWidth="1"/>
    <col min="11532" max="11532" width="41.42578125" customWidth="1"/>
    <col min="11533" max="11533" width="17" customWidth="1"/>
    <col min="11534" max="11534" width="14.5703125" customWidth="1"/>
    <col min="11535" max="11535" width="19.5703125" customWidth="1"/>
    <col min="11537" max="11537" width="12.5703125" bestFit="1" customWidth="1"/>
    <col min="11778" max="11787" width="4" customWidth="1"/>
    <col min="11788" max="11788" width="41.42578125" customWidth="1"/>
    <col min="11789" max="11789" width="17" customWidth="1"/>
    <col min="11790" max="11790" width="14.5703125" customWidth="1"/>
    <col min="11791" max="11791" width="19.5703125" customWidth="1"/>
    <col min="11793" max="11793" width="12.5703125" bestFit="1" customWidth="1"/>
    <col min="12034" max="12043" width="4" customWidth="1"/>
    <col min="12044" max="12044" width="41.42578125" customWidth="1"/>
    <col min="12045" max="12045" width="17" customWidth="1"/>
    <col min="12046" max="12046" width="14.5703125" customWidth="1"/>
    <col min="12047" max="12047" width="19.5703125" customWidth="1"/>
    <col min="12049" max="12049" width="12.5703125" bestFit="1" customWidth="1"/>
    <col min="12290" max="12299" width="4" customWidth="1"/>
    <col min="12300" max="12300" width="41.42578125" customWidth="1"/>
    <col min="12301" max="12301" width="17" customWidth="1"/>
    <col min="12302" max="12302" width="14.5703125" customWidth="1"/>
    <col min="12303" max="12303" width="19.5703125" customWidth="1"/>
    <col min="12305" max="12305" width="12.5703125" bestFit="1" customWidth="1"/>
    <col min="12546" max="12555" width="4" customWidth="1"/>
    <col min="12556" max="12556" width="41.42578125" customWidth="1"/>
    <col min="12557" max="12557" width="17" customWidth="1"/>
    <col min="12558" max="12558" width="14.5703125" customWidth="1"/>
    <col min="12559" max="12559" width="19.5703125" customWidth="1"/>
    <col min="12561" max="12561" width="12.5703125" bestFit="1" customWidth="1"/>
    <col min="12802" max="12811" width="4" customWidth="1"/>
    <col min="12812" max="12812" width="41.42578125" customWidth="1"/>
    <col min="12813" max="12813" width="17" customWidth="1"/>
    <col min="12814" max="12814" width="14.5703125" customWidth="1"/>
    <col min="12815" max="12815" width="19.5703125" customWidth="1"/>
    <col min="12817" max="12817" width="12.5703125" bestFit="1" customWidth="1"/>
    <col min="13058" max="13067" width="4" customWidth="1"/>
    <col min="13068" max="13068" width="41.42578125" customWidth="1"/>
    <col min="13069" max="13069" width="17" customWidth="1"/>
    <col min="13070" max="13070" width="14.5703125" customWidth="1"/>
    <col min="13071" max="13071" width="19.5703125" customWidth="1"/>
    <col min="13073" max="13073" width="12.5703125" bestFit="1" customWidth="1"/>
    <col min="13314" max="13323" width="4" customWidth="1"/>
    <col min="13324" max="13324" width="41.42578125" customWidth="1"/>
    <col min="13325" max="13325" width="17" customWidth="1"/>
    <col min="13326" max="13326" width="14.5703125" customWidth="1"/>
    <col min="13327" max="13327" width="19.5703125" customWidth="1"/>
    <col min="13329" max="13329" width="12.5703125" bestFit="1" customWidth="1"/>
    <col min="13570" max="13579" width="4" customWidth="1"/>
    <col min="13580" max="13580" width="41.42578125" customWidth="1"/>
    <col min="13581" max="13581" width="17" customWidth="1"/>
    <col min="13582" max="13582" width="14.5703125" customWidth="1"/>
    <col min="13583" max="13583" width="19.5703125" customWidth="1"/>
    <col min="13585" max="13585" width="12.5703125" bestFit="1" customWidth="1"/>
    <col min="13826" max="13835" width="4" customWidth="1"/>
    <col min="13836" max="13836" width="41.42578125" customWidth="1"/>
    <col min="13837" max="13837" width="17" customWidth="1"/>
    <col min="13838" max="13838" width="14.5703125" customWidth="1"/>
    <col min="13839" max="13839" width="19.5703125" customWidth="1"/>
    <col min="13841" max="13841" width="12.5703125" bestFit="1" customWidth="1"/>
    <col min="14082" max="14091" width="4" customWidth="1"/>
    <col min="14092" max="14092" width="41.42578125" customWidth="1"/>
    <col min="14093" max="14093" width="17" customWidth="1"/>
    <col min="14094" max="14094" width="14.5703125" customWidth="1"/>
    <col min="14095" max="14095" width="19.5703125" customWidth="1"/>
    <col min="14097" max="14097" width="12.5703125" bestFit="1" customWidth="1"/>
    <col min="14338" max="14347" width="4" customWidth="1"/>
    <col min="14348" max="14348" width="41.42578125" customWidth="1"/>
    <col min="14349" max="14349" width="17" customWidth="1"/>
    <col min="14350" max="14350" width="14.5703125" customWidth="1"/>
    <col min="14351" max="14351" width="19.5703125" customWidth="1"/>
    <col min="14353" max="14353" width="12.5703125" bestFit="1" customWidth="1"/>
    <col min="14594" max="14603" width="4" customWidth="1"/>
    <col min="14604" max="14604" width="41.42578125" customWidth="1"/>
    <col min="14605" max="14605" width="17" customWidth="1"/>
    <col min="14606" max="14606" width="14.5703125" customWidth="1"/>
    <col min="14607" max="14607" width="19.5703125" customWidth="1"/>
    <col min="14609" max="14609" width="12.5703125" bestFit="1" customWidth="1"/>
    <col min="14850" max="14859" width="4" customWidth="1"/>
    <col min="14860" max="14860" width="41.42578125" customWidth="1"/>
    <col min="14861" max="14861" width="17" customWidth="1"/>
    <col min="14862" max="14862" width="14.5703125" customWidth="1"/>
    <col min="14863" max="14863" width="19.5703125" customWidth="1"/>
    <col min="14865" max="14865" width="12.5703125" bestFit="1" customWidth="1"/>
    <col min="15106" max="15115" width="4" customWidth="1"/>
    <col min="15116" max="15116" width="41.42578125" customWidth="1"/>
    <col min="15117" max="15117" width="17" customWidth="1"/>
    <col min="15118" max="15118" width="14.5703125" customWidth="1"/>
    <col min="15119" max="15119" width="19.5703125" customWidth="1"/>
    <col min="15121" max="15121" width="12.5703125" bestFit="1" customWidth="1"/>
    <col min="15362" max="15371" width="4" customWidth="1"/>
    <col min="15372" max="15372" width="41.42578125" customWidth="1"/>
    <col min="15373" max="15373" width="17" customWidth="1"/>
    <col min="15374" max="15374" width="14.5703125" customWidth="1"/>
    <col min="15375" max="15375" width="19.5703125" customWidth="1"/>
    <col min="15377" max="15377" width="12.5703125" bestFit="1" customWidth="1"/>
    <col min="15618" max="15627" width="4" customWidth="1"/>
    <col min="15628" max="15628" width="41.42578125" customWidth="1"/>
    <col min="15629" max="15629" width="17" customWidth="1"/>
    <col min="15630" max="15630" width="14.5703125" customWidth="1"/>
    <col min="15631" max="15631" width="19.5703125" customWidth="1"/>
    <col min="15633" max="15633" width="12.5703125" bestFit="1" customWidth="1"/>
    <col min="15874" max="15883" width="4" customWidth="1"/>
    <col min="15884" max="15884" width="41.42578125" customWidth="1"/>
    <col min="15885" max="15885" width="17" customWidth="1"/>
    <col min="15886" max="15886" width="14.5703125" customWidth="1"/>
    <col min="15887" max="15887" width="19.5703125" customWidth="1"/>
    <col min="15889" max="15889" width="12.5703125" bestFit="1" customWidth="1"/>
    <col min="16130" max="16139" width="4" customWidth="1"/>
    <col min="16140" max="16140" width="41.42578125" customWidth="1"/>
    <col min="16141" max="16141" width="17" customWidth="1"/>
    <col min="16142" max="16142" width="14.5703125" customWidth="1"/>
    <col min="16143" max="16143" width="19.5703125" customWidth="1"/>
    <col min="16145" max="16145" width="12.5703125" bestFit="1" customWidth="1"/>
  </cols>
  <sheetData>
    <row r="1" spans="1:19" ht="15.75">
      <c r="A1" s="173" t="s">
        <v>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</row>
    <row r="2" spans="1:19" ht="15.75">
      <c r="A2" s="173" t="s">
        <v>1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</row>
    <row r="3" spans="1:19" ht="18.7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/>
      <c r="N3" s="4"/>
      <c r="O3" s="4"/>
    </row>
    <row r="4" spans="1:19" ht="18.75">
      <c r="A4" s="174" t="s">
        <v>100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</row>
    <row r="5" spans="1:19" ht="18.75">
      <c r="A5" s="5" t="s">
        <v>2</v>
      </c>
      <c r="B5" s="6"/>
      <c r="C5" s="6"/>
      <c r="D5" s="6"/>
      <c r="E5" s="6"/>
      <c r="F5" s="6"/>
      <c r="G5" s="1"/>
      <c r="H5" s="1"/>
      <c r="I5" s="1"/>
      <c r="J5" s="1"/>
      <c r="K5" s="1"/>
      <c r="L5" s="1"/>
      <c r="M5" s="7"/>
      <c r="N5" s="8"/>
      <c r="O5" s="8"/>
    </row>
    <row r="6" spans="1:19" ht="15.75" thickBot="1">
      <c r="A6" s="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10"/>
      <c r="N6" s="4"/>
      <c r="O6" s="4"/>
    </row>
    <row r="7" spans="1:19" ht="47.25">
      <c r="A7" s="11" t="s">
        <v>3</v>
      </c>
      <c r="B7" s="175" t="s">
        <v>4</v>
      </c>
      <c r="C7" s="176"/>
      <c r="D7" s="176"/>
      <c r="E7" s="176"/>
      <c r="F7" s="176"/>
      <c r="G7" s="176"/>
      <c r="H7" s="176"/>
      <c r="I7" s="176"/>
      <c r="J7" s="176"/>
      <c r="K7" s="177"/>
      <c r="L7" s="12" t="s">
        <v>5</v>
      </c>
      <c r="M7" s="13" t="s">
        <v>6</v>
      </c>
      <c r="N7" s="14" t="s">
        <v>7</v>
      </c>
      <c r="O7" s="14" t="s">
        <v>8</v>
      </c>
    </row>
    <row r="8" spans="1:19">
      <c r="A8" s="15"/>
      <c r="B8" s="16"/>
      <c r="C8" s="17"/>
      <c r="D8" s="17"/>
      <c r="E8" s="17"/>
      <c r="F8" s="17"/>
      <c r="G8" s="17"/>
      <c r="H8" s="17"/>
      <c r="I8" s="17"/>
      <c r="J8" s="17"/>
      <c r="K8" s="18"/>
      <c r="L8" s="19"/>
      <c r="M8" s="20"/>
      <c r="N8" s="21"/>
      <c r="O8" s="21"/>
    </row>
    <row r="9" spans="1:19">
      <c r="A9" s="15"/>
      <c r="B9" s="22"/>
      <c r="C9" s="23"/>
      <c r="D9" s="23"/>
      <c r="E9" s="23"/>
      <c r="F9" s="23"/>
      <c r="G9" s="23"/>
      <c r="H9" s="23"/>
      <c r="I9" s="23"/>
      <c r="J9" s="23"/>
      <c r="K9" s="24"/>
      <c r="L9" s="25" t="s">
        <v>9</v>
      </c>
      <c r="M9" s="26">
        <f>apr!O78</f>
        <v>81123071</v>
      </c>
      <c r="N9" s="21"/>
      <c r="O9" s="21"/>
    </row>
    <row r="10" spans="1:19">
      <c r="A10" s="15"/>
      <c r="B10" s="27" t="s">
        <v>10</v>
      </c>
      <c r="C10" s="28" t="s">
        <v>11</v>
      </c>
      <c r="D10" s="28" t="s">
        <v>10</v>
      </c>
      <c r="E10" s="23"/>
      <c r="F10" s="23"/>
      <c r="G10" s="23"/>
      <c r="H10" s="23"/>
      <c r="I10" s="23"/>
      <c r="J10" s="23"/>
      <c r="K10" s="24"/>
      <c r="L10" s="25" t="s">
        <v>12</v>
      </c>
      <c r="M10" s="29">
        <f>+M11</f>
        <v>46998000</v>
      </c>
      <c r="N10" s="21"/>
      <c r="O10" s="21"/>
      <c r="Q10" s="30"/>
    </row>
    <row r="11" spans="1:19">
      <c r="A11" s="15"/>
      <c r="B11" s="27" t="s">
        <v>10</v>
      </c>
      <c r="C11" s="28" t="s">
        <v>11</v>
      </c>
      <c r="D11" s="28" t="s">
        <v>10</v>
      </c>
      <c r="E11" s="31" t="s">
        <v>13</v>
      </c>
      <c r="F11" s="23"/>
      <c r="G11" s="23"/>
      <c r="H11" s="23"/>
      <c r="I11" s="23"/>
      <c r="J11" s="23"/>
      <c r="K11" s="24"/>
      <c r="L11" s="25" t="s">
        <v>14</v>
      </c>
      <c r="M11" s="29">
        <f>+M12</f>
        <v>46998000</v>
      </c>
      <c r="N11" s="21"/>
      <c r="O11" s="21"/>
      <c r="Q11" s="30"/>
      <c r="S11" s="30"/>
    </row>
    <row r="12" spans="1:19">
      <c r="A12" s="15"/>
      <c r="B12" s="27" t="s">
        <v>10</v>
      </c>
      <c r="C12" s="28" t="s">
        <v>11</v>
      </c>
      <c r="D12" s="28" t="s">
        <v>10</v>
      </c>
      <c r="E12" s="31" t="s">
        <v>13</v>
      </c>
      <c r="F12" s="28" t="s">
        <v>15</v>
      </c>
      <c r="G12" s="31"/>
      <c r="H12" s="31"/>
      <c r="I12" s="31"/>
      <c r="J12" s="31"/>
      <c r="K12" s="32"/>
      <c r="L12" s="25" t="s">
        <v>16</v>
      </c>
      <c r="M12" s="33">
        <v>46998000</v>
      </c>
      <c r="N12" s="21"/>
      <c r="O12" s="21"/>
      <c r="Q12" s="30"/>
    </row>
    <row r="13" spans="1:19">
      <c r="A13" s="15"/>
      <c r="B13" s="34"/>
      <c r="C13" s="31"/>
      <c r="D13" s="31"/>
      <c r="E13" s="31"/>
      <c r="F13" s="35"/>
      <c r="G13" s="31"/>
      <c r="H13" s="31"/>
      <c r="I13" s="31"/>
      <c r="J13" s="31"/>
      <c r="K13" s="32"/>
      <c r="L13" s="25" t="s">
        <v>17</v>
      </c>
      <c r="M13" s="36">
        <f>+M9+M12</f>
        <v>128121071</v>
      </c>
      <c r="N13" s="21"/>
      <c r="O13" s="37"/>
      <c r="Q13" s="30"/>
    </row>
    <row r="14" spans="1:19">
      <c r="A14" s="15"/>
      <c r="B14" s="34"/>
      <c r="C14" s="31"/>
      <c r="D14" s="31"/>
      <c r="E14" s="31"/>
      <c r="F14" s="35"/>
      <c r="G14" s="31"/>
      <c r="H14" s="31"/>
      <c r="I14" s="31"/>
      <c r="J14" s="31"/>
      <c r="K14" s="32"/>
      <c r="L14" s="25"/>
      <c r="M14" s="38"/>
      <c r="N14" s="21"/>
      <c r="O14" s="37"/>
      <c r="Q14" s="159"/>
    </row>
    <row r="15" spans="1:19">
      <c r="A15" s="15"/>
      <c r="B15" s="39">
        <v>1</v>
      </c>
      <c r="C15" s="40" t="s">
        <v>15</v>
      </c>
      <c r="D15" s="40" t="s">
        <v>18</v>
      </c>
      <c r="E15" s="41">
        <v>38</v>
      </c>
      <c r="F15" s="40" t="s">
        <v>19</v>
      </c>
      <c r="G15" s="41">
        <v>5</v>
      </c>
      <c r="H15" s="41">
        <v>2</v>
      </c>
      <c r="I15" s="41"/>
      <c r="J15" s="41"/>
      <c r="K15" s="42"/>
      <c r="L15" s="43" t="s">
        <v>20</v>
      </c>
      <c r="M15" s="141">
        <f>M16+M17+M18</f>
        <v>641304000</v>
      </c>
      <c r="N15" s="45">
        <f>N16+N17+N18</f>
        <v>982600</v>
      </c>
      <c r="O15" s="46">
        <f>O16</f>
        <v>0</v>
      </c>
      <c r="Q15" s="30"/>
    </row>
    <row r="16" spans="1:19">
      <c r="A16" s="15"/>
      <c r="B16" s="39">
        <v>1</v>
      </c>
      <c r="C16" s="40" t="s">
        <v>15</v>
      </c>
      <c r="D16" s="40" t="s">
        <v>18</v>
      </c>
      <c r="E16" s="41">
        <v>38</v>
      </c>
      <c r="F16" s="40" t="s">
        <v>19</v>
      </c>
      <c r="G16" s="41">
        <v>5</v>
      </c>
      <c r="H16" s="41">
        <v>2</v>
      </c>
      <c r="I16" s="40">
        <v>1</v>
      </c>
      <c r="J16" s="41"/>
      <c r="K16" s="42"/>
      <c r="L16" s="43" t="s">
        <v>21</v>
      </c>
      <c r="M16" s="141">
        <f>M20</f>
        <v>384782400</v>
      </c>
      <c r="N16" s="45">
        <f>N20</f>
        <v>0</v>
      </c>
      <c r="O16" s="46">
        <f>O18</f>
        <v>0</v>
      </c>
    </row>
    <row r="17" spans="1:15">
      <c r="A17" s="15"/>
      <c r="B17" s="48" t="s">
        <v>11</v>
      </c>
      <c r="C17" s="49" t="s">
        <v>15</v>
      </c>
      <c r="D17" s="49" t="s">
        <v>18</v>
      </c>
      <c r="E17" s="41">
        <v>38</v>
      </c>
      <c r="F17" s="40" t="s">
        <v>19</v>
      </c>
      <c r="G17" s="50" t="s">
        <v>22</v>
      </c>
      <c r="H17" s="50" t="s">
        <v>23</v>
      </c>
      <c r="I17" s="50" t="s">
        <v>23</v>
      </c>
      <c r="J17" s="51"/>
      <c r="K17" s="52"/>
      <c r="L17" s="53" t="s">
        <v>24</v>
      </c>
      <c r="M17" s="141">
        <f>M24</f>
        <v>242521600</v>
      </c>
      <c r="N17" s="45">
        <f>N24</f>
        <v>982600</v>
      </c>
      <c r="O17" s="46"/>
    </row>
    <row r="18" spans="1:15">
      <c r="A18" s="15"/>
      <c r="B18" s="48" t="s">
        <v>11</v>
      </c>
      <c r="C18" s="49" t="s">
        <v>15</v>
      </c>
      <c r="D18" s="49" t="s">
        <v>18</v>
      </c>
      <c r="E18" s="41">
        <v>38</v>
      </c>
      <c r="F18" s="40" t="s">
        <v>19</v>
      </c>
      <c r="G18" s="50" t="s">
        <v>22</v>
      </c>
      <c r="H18" s="50" t="s">
        <v>23</v>
      </c>
      <c r="I18" s="50" t="s">
        <v>25</v>
      </c>
      <c r="J18" s="51"/>
      <c r="K18" s="52"/>
      <c r="L18" s="53" t="s">
        <v>26</v>
      </c>
      <c r="M18" s="141">
        <f>M72</f>
        <v>14000000</v>
      </c>
      <c r="N18" s="45">
        <f>N72</f>
        <v>0</v>
      </c>
      <c r="O18" s="46">
        <f>O19</f>
        <v>0</v>
      </c>
    </row>
    <row r="19" spans="1:15">
      <c r="A19" s="15"/>
      <c r="B19" s="55"/>
      <c r="C19" s="56"/>
      <c r="D19" s="56"/>
      <c r="E19" s="56"/>
      <c r="F19" s="56"/>
      <c r="G19" s="56"/>
      <c r="H19" s="56"/>
      <c r="I19" s="56"/>
      <c r="J19" s="56"/>
      <c r="K19" s="57"/>
      <c r="L19" s="58"/>
      <c r="M19" s="142"/>
      <c r="N19" s="45"/>
      <c r="O19" s="60"/>
    </row>
    <row r="20" spans="1:15">
      <c r="A20" s="61"/>
      <c r="B20" s="48" t="s">
        <v>11</v>
      </c>
      <c r="C20" s="49" t="s">
        <v>15</v>
      </c>
      <c r="D20" s="49" t="s">
        <v>18</v>
      </c>
      <c r="E20" s="41">
        <v>38</v>
      </c>
      <c r="F20" s="40" t="s">
        <v>19</v>
      </c>
      <c r="G20" s="50" t="s">
        <v>22</v>
      </c>
      <c r="H20" s="50" t="s">
        <v>23</v>
      </c>
      <c r="I20" s="50" t="s">
        <v>11</v>
      </c>
      <c r="J20" s="50"/>
      <c r="K20" s="62"/>
      <c r="L20" s="63" t="s">
        <v>27</v>
      </c>
      <c r="M20" s="143">
        <f>M21</f>
        <v>384782400</v>
      </c>
      <c r="N20" s="139">
        <f>N21</f>
        <v>0</v>
      </c>
      <c r="O20" s="135"/>
    </row>
    <row r="21" spans="1:15">
      <c r="A21" s="15"/>
      <c r="B21" s="65">
        <v>1</v>
      </c>
      <c r="C21" s="66" t="s">
        <v>15</v>
      </c>
      <c r="D21" s="66" t="s">
        <v>18</v>
      </c>
      <c r="E21" s="41">
        <v>38</v>
      </c>
      <c r="F21" s="40" t="s">
        <v>19</v>
      </c>
      <c r="G21" s="67">
        <v>5</v>
      </c>
      <c r="H21" s="67">
        <v>2</v>
      </c>
      <c r="I21" s="67">
        <v>1</v>
      </c>
      <c r="J21" s="66" t="s">
        <v>28</v>
      </c>
      <c r="K21" s="68"/>
      <c r="L21" s="69" t="s">
        <v>29</v>
      </c>
      <c r="M21" s="144">
        <f>M22</f>
        <v>384782400</v>
      </c>
      <c r="N21" s="45">
        <f>N22</f>
        <v>0</v>
      </c>
      <c r="O21" s="60"/>
    </row>
    <row r="22" spans="1:15">
      <c r="A22" s="15"/>
      <c r="B22" s="70">
        <v>1</v>
      </c>
      <c r="C22" s="71" t="s">
        <v>15</v>
      </c>
      <c r="D22" s="71" t="s">
        <v>18</v>
      </c>
      <c r="E22" s="41">
        <v>38</v>
      </c>
      <c r="F22" s="40" t="s">
        <v>19</v>
      </c>
      <c r="G22" s="72">
        <v>5</v>
      </c>
      <c r="H22" s="72">
        <v>2</v>
      </c>
      <c r="I22" s="72">
        <v>1</v>
      </c>
      <c r="J22" s="71" t="s">
        <v>28</v>
      </c>
      <c r="K22" s="68" t="s">
        <v>18</v>
      </c>
      <c r="L22" s="73" t="s">
        <v>30</v>
      </c>
      <c r="M22" s="145">
        <v>384782400</v>
      </c>
      <c r="N22" s="74"/>
      <c r="O22" s="60"/>
    </row>
    <row r="23" spans="1:15">
      <c r="A23" s="15"/>
      <c r="B23" s="70"/>
      <c r="C23" s="71"/>
      <c r="D23" s="71"/>
      <c r="E23" s="72"/>
      <c r="F23" s="72"/>
      <c r="G23" s="72"/>
      <c r="H23" s="72"/>
      <c r="I23" s="72"/>
      <c r="J23" s="71"/>
      <c r="K23" s="68"/>
      <c r="L23" s="73"/>
      <c r="M23" s="146"/>
      <c r="N23" s="76"/>
      <c r="O23" s="60"/>
    </row>
    <row r="24" spans="1:15" ht="30">
      <c r="A24" s="15"/>
      <c r="B24" s="65">
        <v>1</v>
      </c>
      <c r="C24" s="66" t="s">
        <v>15</v>
      </c>
      <c r="D24" s="66" t="s">
        <v>18</v>
      </c>
      <c r="E24" s="41">
        <v>38</v>
      </c>
      <c r="F24" s="40" t="s">
        <v>19</v>
      </c>
      <c r="G24" s="67">
        <v>5</v>
      </c>
      <c r="H24" s="67">
        <v>2</v>
      </c>
      <c r="I24" s="67">
        <v>2</v>
      </c>
      <c r="J24" s="67"/>
      <c r="K24" s="77"/>
      <c r="L24" s="78" t="s">
        <v>31</v>
      </c>
      <c r="M24" s="147">
        <f>M25+M34+M37+M47+M51+M54+M57+M60+M65+M69+M42</f>
        <v>242521600</v>
      </c>
      <c r="N24" s="137">
        <f>N25+N34+N37+N42+N47+N51+N54+N57+N60+N65+N69</f>
        <v>982600</v>
      </c>
      <c r="O24" s="135"/>
    </row>
    <row r="25" spans="1:15">
      <c r="A25" s="15"/>
      <c r="B25" s="65">
        <v>1</v>
      </c>
      <c r="C25" s="66" t="s">
        <v>15</v>
      </c>
      <c r="D25" s="66" t="s">
        <v>18</v>
      </c>
      <c r="E25" s="41">
        <v>38</v>
      </c>
      <c r="F25" s="40" t="s">
        <v>19</v>
      </c>
      <c r="G25" s="67">
        <v>5</v>
      </c>
      <c r="H25" s="67">
        <v>2</v>
      </c>
      <c r="I25" s="67">
        <v>2</v>
      </c>
      <c r="J25" s="66" t="s">
        <v>18</v>
      </c>
      <c r="K25" s="79"/>
      <c r="L25" s="69" t="s">
        <v>33</v>
      </c>
      <c r="M25" s="148">
        <f>SUM(M26:M32)</f>
        <v>96804750</v>
      </c>
      <c r="N25" s="126">
        <f>SUM(N26:N32)</f>
        <v>0</v>
      </c>
      <c r="O25" s="60"/>
    </row>
    <row r="26" spans="1:15">
      <c r="A26" s="80"/>
      <c r="B26" s="70">
        <v>1</v>
      </c>
      <c r="C26" s="71" t="s">
        <v>15</v>
      </c>
      <c r="D26" s="71" t="s">
        <v>18</v>
      </c>
      <c r="E26" s="41">
        <v>38</v>
      </c>
      <c r="F26" s="40" t="s">
        <v>19</v>
      </c>
      <c r="G26" s="72">
        <v>5</v>
      </c>
      <c r="H26" s="72">
        <v>2</v>
      </c>
      <c r="I26" s="72">
        <v>2</v>
      </c>
      <c r="J26" s="71" t="s">
        <v>18</v>
      </c>
      <c r="K26" s="68" t="s">
        <v>19</v>
      </c>
      <c r="L26" s="73" t="s">
        <v>80</v>
      </c>
      <c r="M26" s="146">
        <v>2379850</v>
      </c>
      <c r="N26" s="156"/>
      <c r="O26" s="81"/>
    </row>
    <row r="27" spans="1:15" ht="30">
      <c r="A27" s="80"/>
      <c r="B27" s="70">
        <v>1</v>
      </c>
      <c r="C27" s="71" t="s">
        <v>15</v>
      </c>
      <c r="D27" s="71" t="s">
        <v>18</v>
      </c>
      <c r="E27" s="41">
        <v>38</v>
      </c>
      <c r="F27" s="40" t="s">
        <v>19</v>
      </c>
      <c r="G27" s="72">
        <v>5</v>
      </c>
      <c r="H27" s="72">
        <v>2</v>
      </c>
      <c r="I27" s="72">
        <v>2</v>
      </c>
      <c r="J27" s="71" t="s">
        <v>18</v>
      </c>
      <c r="K27" s="68" t="s">
        <v>34</v>
      </c>
      <c r="L27" s="73" t="s">
        <v>35</v>
      </c>
      <c r="M27" s="146">
        <v>600000</v>
      </c>
      <c r="N27" s="76"/>
      <c r="O27" s="81"/>
    </row>
    <row r="28" spans="1:15" ht="30">
      <c r="A28" s="15"/>
      <c r="B28" s="70">
        <v>1</v>
      </c>
      <c r="C28" s="71" t="s">
        <v>15</v>
      </c>
      <c r="D28" s="71" t="s">
        <v>18</v>
      </c>
      <c r="E28" s="41">
        <v>38</v>
      </c>
      <c r="F28" s="40" t="s">
        <v>19</v>
      </c>
      <c r="G28" s="72">
        <v>5</v>
      </c>
      <c r="H28" s="72">
        <v>2</v>
      </c>
      <c r="I28" s="72">
        <v>2</v>
      </c>
      <c r="J28" s="71" t="s">
        <v>18</v>
      </c>
      <c r="K28" s="68" t="s">
        <v>36</v>
      </c>
      <c r="L28" s="82" t="s">
        <v>37</v>
      </c>
      <c r="M28" s="149">
        <v>5564300</v>
      </c>
      <c r="N28" s="76"/>
      <c r="O28" s="60"/>
    </row>
    <row r="29" spans="1:15" ht="30">
      <c r="A29" s="15"/>
      <c r="B29" s="70">
        <v>1</v>
      </c>
      <c r="C29" s="71" t="s">
        <v>15</v>
      </c>
      <c r="D29" s="71" t="s">
        <v>18</v>
      </c>
      <c r="E29" s="41">
        <v>38</v>
      </c>
      <c r="F29" s="40" t="s">
        <v>19</v>
      </c>
      <c r="G29" s="72">
        <v>5</v>
      </c>
      <c r="H29" s="72">
        <v>2</v>
      </c>
      <c r="I29" s="72">
        <v>2</v>
      </c>
      <c r="J29" s="71" t="s">
        <v>18</v>
      </c>
      <c r="K29" s="83" t="s">
        <v>39</v>
      </c>
      <c r="L29" s="82" t="s">
        <v>40</v>
      </c>
      <c r="M29" s="146">
        <v>304000</v>
      </c>
      <c r="N29" s="76"/>
      <c r="O29" s="60"/>
    </row>
    <row r="30" spans="1:15">
      <c r="A30" s="15"/>
      <c r="B30" s="70">
        <v>1</v>
      </c>
      <c r="C30" s="71" t="s">
        <v>15</v>
      </c>
      <c r="D30" s="71" t="s">
        <v>18</v>
      </c>
      <c r="E30" s="41">
        <v>38</v>
      </c>
      <c r="F30" s="40" t="s">
        <v>19</v>
      </c>
      <c r="G30" s="72">
        <v>5</v>
      </c>
      <c r="H30" s="72">
        <v>2</v>
      </c>
      <c r="I30" s="72">
        <v>2</v>
      </c>
      <c r="J30" s="71" t="s">
        <v>18</v>
      </c>
      <c r="K30" s="83" t="s">
        <v>28</v>
      </c>
      <c r="L30" s="82" t="s">
        <v>41</v>
      </c>
      <c r="M30" s="146">
        <v>285000</v>
      </c>
      <c r="N30" s="76"/>
      <c r="O30" s="60"/>
    </row>
    <row r="31" spans="1:15">
      <c r="A31" s="15"/>
      <c r="B31" s="70">
        <v>1</v>
      </c>
      <c r="C31" s="71" t="s">
        <v>15</v>
      </c>
      <c r="D31" s="71" t="s">
        <v>18</v>
      </c>
      <c r="E31" s="41">
        <v>38</v>
      </c>
      <c r="F31" s="40" t="s">
        <v>19</v>
      </c>
      <c r="G31" s="72">
        <v>5</v>
      </c>
      <c r="H31" s="72">
        <v>2</v>
      </c>
      <c r="I31" s="72">
        <v>2</v>
      </c>
      <c r="J31" s="71" t="s">
        <v>18</v>
      </c>
      <c r="K31" s="68">
        <v>11</v>
      </c>
      <c r="L31" s="82" t="s">
        <v>81</v>
      </c>
      <c r="M31" s="146">
        <v>86795600</v>
      </c>
      <c r="N31" s="76"/>
      <c r="O31" s="60"/>
    </row>
    <row r="32" spans="1:15">
      <c r="A32" s="15"/>
      <c r="B32" s="70">
        <v>1</v>
      </c>
      <c r="C32" s="71" t="s">
        <v>15</v>
      </c>
      <c r="D32" s="71" t="s">
        <v>18</v>
      </c>
      <c r="E32" s="41">
        <v>38</v>
      </c>
      <c r="F32" s="40" t="s">
        <v>19</v>
      </c>
      <c r="G32" s="84" t="s">
        <v>22</v>
      </c>
      <c r="H32" s="84" t="s">
        <v>23</v>
      </c>
      <c r="I32" s="84" t="s">
        <v>23</v>
      </c>
      <c r="J32" s="84" t="s">
        <v>18</v>
      </c>
      <c r="K32" s="85">
        <v>12</v>
      </c>
      <c r="L32" s="82" t="s">
        <v>42</v>
      </c>
      <c r="M32" s="146">
        <v>876000</v>
      </c>
      <c r="N32" s="76"/>
      <c r="O32" s="60"/>
    </row>
    <row r="33" spans="1:15">
      <c r="A33" s="15"/>
      <c r="B33" s="70"/>
      <c r="C33" s="71"/>
      <c r="D33" s="71"/>
      <c r="E33" s="72"/>
      <c r="F33" s="72"/>
      <c r="G33" s="72"/>
      <c r="H33" s="72"/>
      <c r="I33" s="72"/>
      <c r="J33" s="71"/>
      <c r="K33" s="68"/>
      <c r="L33" s="73"/>
      <c r="M33" s="149"/>
      <c r="N33" s="76"/>
      <c r="O33" s="60"/>
    </row>
    <row r="34" spans="1:15">
      <c r="A34" s="15"/>
      <c r="B34" s="65">
        <v>1</v>
      </c>
      <c r="C34" s="66" t="s">
        <v>15</v>
      </c>
      <c r="D34" s="66" t="s">
        <v>18</v>
      </c>
      <c r="E34" s="41">
        <v>38</v>
      </c>
      <c r="F34" s="40" t="s">
        <v>19</v>
      </c>
      <c r="G34" s="67">
        <v>5</v>
      </c>
      <c r="H34" s="67">
        <v>2</v>
      </c>
      <c r="I34" s="67">
        <v>2</v>
      </c>
      <c r="J34" s="66" t="s">
        <v>15</v>
      </c>
      <c r="K34" s="68"/>
      <c r="L34" s="69" t="s">
        <v>43</v>
      </c>
      <c r="M34" s="150">
        <f>SUM(M35:M35)</f>
        <v>2905000</v>
      </c>
      <c r="N34" s="127">
        <f>N35</f>
        <v>0</v>
      </c>
      <c r="O34" s="60"/>
    </row>
    <row r="35" spans="1:15">
      <c r="A35" s="15"/>
      <c r="B35" s="70">
        <v>1</v>
      </c>
      <c r="C35" s="71" t="s">
        <v>15</v>
      </c>
      <c r="D35" s="71" t="s">
        <v>18</v>
      </c>
      <c r="E35" s="41">
        <v>38</v>
      </c>
      <c r="F35" s="40" t="s">
        <v>19</v>
      </c>
      <c r="G35" s="72">
        <v>5</v>
      </c>
      <c r="H35" s="72">
        <v>2</v>
      </c>
      <c r="I35" s="72">
        <v>2</v>
      </c>
      <c r="J35" s="87" t="s">
        <v>15</v>
      </c>
      <c r="K35" s="83" t="s">
        <v>38</v>
      </c>
      <c r="L35" s="88" t="s">
        <v>44</v>
      </c>
      <c r="M35" s="146">
        <v>2905000</v>
      </c>
      <c r="N35" s="76"/>
      <c r="O35" s="60"/>
    </row>
    <row r="36" spans="1:15">
      <c r="A36" s="15"/>
      <c r="B36" s="70"/>
      <c r="C36" s="71"/>
      <c r="D36" s="71"/>
      <c r="E36" s="72"/>
      <c r="F36" s="72"/>
      <c r="G36" s="72"/>
      <c r="H36" s="72"/>
      <c r="I36" s="72"/>
      <c r="J36" s="87"/>
      <c r="K36" s="68"/>
      <c r="L36" s="89"/>
      <c r="M36" s="146"/>
      <c r="N36" s="76"/>
      <c r="O36" s="60"/>
    </row>
    <row r="37" spans="1:15">
      <c r="A37" s="15"/>
      <c r="B37" s="65">
        <v>1</v>
      </c>
      <c r="C37" s="66" t="s">
        <v>15</v>
      </c>
      <c r="D37" s="66" t="s">
        <v>18</v>
      </c>
      <c r="E37" s="41">
        <v>38</v>
      </c>
      <c r="F37" s="40" t="s">
        <v>19</v>
      </c>
      <c r="G37" s="67">
        <v>5</v>
      </c>
      <c r="H37" s="67">
        <v>2</v>
      </c>
      <c r="I37" s="67">
        <v>2</v>
      </c>
      <c r="J37" s="66" t="s">
        <v>19</v>
      </c>
      <c r="K37" s="79"/>
      <c r="L37" s="69" t="s">
        <v>45</v>
      </c>
      <c r="M37" s="151">
        <f>SUM(M38:M40)</f>
        <v>19035000</v>
      </c>
      <c r="N37" s="128">
        <f>SUM(N38:N40)</f>
        <v>870600</v>
      </c>
      <c r="O37" s="60"/>
    </row>
    <row r="38" spans="1:15">
      <c r="A38" s="15"/>
      <c r="B38" s="70">
        <v>1</v>
      </c>
      <c r="C38" s="71" t="s">
        <v>15</v>
      </c>
      <c r="D38" s="71" t="s">
        <v>18</v>
      </c>
      <c r="E38" s="41">
        <v>38</v>
      </c>
      <c r="F38" s="40" t="s">
        <v>19</v>
      </c>
      <c r="G38" s="72">
        <v>5</v>
      </c>
      <c r="H38" s="72">
        <v>2</v>
      </c>
      <c r="I38" s="72">
        <v>2</v>
      </c>
      <c r="J38" s="71" t="s">
        <v>19</v>
      </c>
      <c r="K38" s="117" t="s">
        <v>38</v>
      </c>
      <c r="L38" s="90" t="s">
        <v>46</v>
      </c>
      <c r="M38" s="145">
        <v>12000000</v>
      </c>
      <c r="N38" s="76">
        <v>867700</v>
      </c>
      <c r="O38" s="60"/>
    </row>
    <row r="39" spans="1:15">
      <c r="A39" s="15"/>
      <c r="B39" s="70">
        <v>1</v>
      </c>
      <c r="C39" s="71" t="s">
        <v>15</v>
      </c>
      <c r="D39" s="71" t="s">
        <v>18</v>
      </c>
      <c r="E39" s="41">
        <v>38</v>
      </c>
      <c r="F39" s="40" t="s">
        <v>19</v>
      </c>
      <c r="G39" s="72">
        <v>5</v>
      </c>
      <c r="H39" s="72">
        <v>2</v>
      </c>
      <c r="I39" s="72">
        <v>2</v>
      </c>
      <c r="J39" s="87" t="s">
        <v>19</v>
      </c>
      <c r="K39" s="83" t="s">
        <v>47</v>
      </c>
      <c r="L39" s="88" t="s">
        <v>48</v>
      </c>
      <c r="M39" s="145">
        <v>535000</v>
      </c>
      <c r="N39" s="76">
        <v>2900</v>
      </c>
      <c r="O39" s="60"/>
    </row>
    <row r="40" spans="1:15" ht="30">
      <c r="A40" s="61"/>
      <c r="B40" s="70">
        <v>1</v>
      </c>
      <c r="C40" s="71" t="s">
        <v>15</v>
      </c>
      <c r="D40" s="71" t="s">
        <v>18</v>
      </c>
      <c r="E40" s="41">
        <v>38</v>
      </c>
      <c r="F40" s="40" t="s">
        <v>19</v>
      </c>
      <c r="G40" s="72">
        <v>5</v>
      </c>
      <c r="H40" s="72">
        <v>2</v>
      </c>
      <c r="I40" s="72">
        <v>2</v>
      </c>
      <c r="J40" s="87" t="s">
        <v>19</v>
      </c>
      <c r="K40" s="83">
        <v>12</v>
      </c>
      <c r="L40" s="88" t="s">
        <v>82</v>
      </c>
      <c r="M40" s="145">
        <v>6500000</v>
      </c>
      <c r="N40" s="76"/>
      <c r="O40" s="60"/>
    </row>
    <row r="41" spans="1:15">
      <c r="A41" s="15"/>
      <c r="B41" s="70"/>
      <c r="C41" s="71"/>
      <c r="D41" s="71"/>
      <c r="E41" s="72"/>
      <c r="F41" s="72"/>
      <c r="G41" s="72"/>
      <c r="H41" s="72"/>
      <c r="I41" s="72"/>
      <c r="J41" s="71"/>
      <c r="K41" s="68"/>
      <c r="L41" s="73"/>
      <c r="M41" s="152"/>
      <c r="N41" s="76"/>
      <c r="O41" s="60"/>
    </row>
    <row r="42" spans="1:15">
      <c r="A42" s="15"/>
      <c r="B42" s="65">
        <v>1</v>
      </c>
      <c r="C42" s="66" t="s">
        <v>15</v>
      </c>
      <c r="D42" s="66" t="s">
        <v>18</v>
      </c>
      <c r="E42" s="41">
        <v>38</v>
      </c>
      <c r="F42" s="40" t="s">
        <v>19</v>
      </c>
      <c r="G42" s="67">
        <v>5</v>
      </c>
      <c r="H42" s="67">
        <v>2</v>
      </c>
      <c r="I42" s="67">
        <v>2</v>
      </c>
      <c r="J42" s="66" t="s">
        <v>36</v>
      </c>
      <c r="K42" s="79"/>
      <c r="L42" s="69" t="s">
        <v>83</v>
      </c>
      <c r="M42" s="153">
        <f>SUM(M43:M45)</f>
        <v>4600000</v>
      </c>
      <c r="N42" s="76">
        <f>SUM(N43:N45)</f>
        <v>0</v>
      </c>
      <c r="O42" s="60"/>
    </row>
    <row r="43" spans="1:15">
      <c r="A43" s="15"/>
      <c r="B43" s="70">
        <v>1</v>
      </c>
      <c r="C43" s="71" t="s">
        <v>15</v>
      </c>
      <c r="D43" s="71" t="s">
        <v>18</v>
      </c>
      <c r="E43" s="41">
        <v>38</v>
      </c>
      <c r="F43" s="40" t="s">
        <v>19</v>
      </c>
      <c r="G43" s="72">
        <v>5</v>
      </c>
      <c r="H43" s="72">
        <v>2</v>
      </c>
      <c r="I43" s="72">
        <v>2</v>
      </c>
      <c r="J43" s="71" t="s">
        <v>36</v>
      </c>
      <c r="K43" s="68" t="s">
        <v>18</v>
      </c>
      <c r="L43" s="73" t="s">
        <v>84</v>
      </c>
      <c r="M43" s="152">
        <v>2400000</v>
      </c>
      <c r="N43" s="76"/>
      <c r="O43" s="60"/>
    </row>
    <row r="44" spans="1:15">
      <c r="A44" s="15"/>
      <c r="B44" s="70">
        <v>1</v>
      </c>
      <c r="C44" s="71" t="s">
        <v>15</v>
      </c>
      <c r="D44" s="71" t="s">
        <v>18</v>
      </c>
      <c r="E44" s="41">
        <v>38</v>
      </c>
      <c r="F44" s="40" t="s">
        <v>19</v>
      </c>
      <c r="G44" s="72">
        <v>5</v>
      </c>
      <c r="H44" s="72">
        <v>2</v>
      </c>
      <c r="I44" s="72">
        <v>2</v>
      </c>
      <c r="J44" s="71" t="s">
        <v>36</v>
      </c>
      <c r="K44" s="68" t="s">
        <v>15</v>
      </c>
      <c r="L44" s="73" t="s">
        <v>85</v>
      </c>
      <c r="M44" s="152">
        <v>1800000</v>
      </c>
      <c r="N44" s="76"/>
      <c r="O44" s="60"/>
    </row>
    <row r="45" spans="1:15">
      <c r="A45" s="15"/>
      <c r="B45" s="70">
        <v>1</v>
      </c>
      <c r="C45" s="71" t="s">
        <v>15</v>
      </c>
      <c r="D45" s="71" t="s">
        <v>18</v>
      </c>
      <c r="E45" s="41">
        <v>38</v>
      </c>
      <c r="F45" s="40" t="s">
        <v>19</v>
      </c>
      <c r="G45" s="72">
        <v>5</v>
      </c>
      <c r="H45" s="72">
        <v>2</v>
      </c>
      <c r="I45" s="72">
        <v>2</v>
      </c>
      <c r="J45" s="71" t="s">
        <v>36</v>
      </c>
      <c r="K45" s="68" t="s">
        <v>34</v>
      </c>
      <c r="L45" s="73" t="s">
        <v>86</v>
      </c>
      <c r="M45" s="152">
        <v>400000</v>
      </c>
      <c r="N45" s="76"/>
      <c r="O45" s="60"/>
    </row>
    <row r="46" spans="1:15">
      <c r="A46" s="15"/>
      <c r="B46" s="70"/>
      <c r="C46" s="71"/>
      <c r="D46" s="71"/>
      <c r="E46" s="72"/>
      <c r="F46" s="72"/>
      <c r="G46" s="72"/>
      <c r="H46" s="72"/>
      <c r="I46" s="72"/>
      <c r="J46" s="71"/>
      <c r="K46" s="68"/>
      <c r="L46" s="73"/>
      <c r="M46" s="152"/>
      <c r="N46" s="76"/>
      <c r="O46" s="60"/>
    </row>
    <row r="47" spans="1:15">
      <c r="A47" s="15"/>
      <c r="B47" s="65">
        <v>1</v>
      </c>
      <c r="C47" s="66" t="s">
        <v>15</v>
      </c>
      <c r="D47" s="66" t="s">
        <v>18</v>
      </c>
      <c r="E47" s="41">
        <v>38</v>
      </c>
      <c r="F47" s="40" t="s">
        <v>19</v>
      </c>
      <c r="G47" s="67">
        <v>5</v>
      </c>
      <c r="H47" s="67">
        <v>2</v>
      </c>
      <c r="I47" s="67">
        <v>2</v>
      </c>
      <c r="J47" s="66" t="s">
        <v>38</v>
      </c>
      <c r="K47" s="79"/>
      <c r="L47" s="69" t="s">
        <v>49</v>
      </c>
      <c r="M47" s="151">
        <f>SUM(M48:M49)</f>
        <v>49531750</v>
      </c>
      <c r="N47" s="128">
        <f>SUM(N48:N49)</f>
        <v>112000</v>
      </c>
      <c r="O47" s="60"/>
    </row>
    <row r="48" spans="1:15">
      <c r="A48" s="15"/>
      <c r="B48" s="70">
        <v>1</v>
      </c>
      <c r="C48" s="71" t="s">
        <v>15</v>
      </c>
      <c r="D48" s="71" t="s">
        <v>18</v>
      </c>
      <c r="E48" s="41">
        <v>38</v>
      </c>
      <c r="F48" s="40" t="s">
        <v>19</v>
      </c>
      <c r="G48" s="72">
        <v>5</v>
      </c>
      <c r="H48" s="72">
        <v>2</v>
      </c>
      <c r="I48" s="72">
        <v>2</v>
      </c>
      <c r="J48" s="71" t="s">
        <v>38</v>
      </c>
      <c r="K48" s="68" t="s">
        <v>18</v>
      </c>
      <c r="L48" s="73" t="s">
        <v>50</v>
      </c>
      <c r="M48" s="145">
        <v>48090000</v>
      </c>
      <c r="N48" s="45"/>
      <c r="O48" s="60"/>
    </row>
    <row r="49" spans="1:15">
      <c r="A49" s="15"/>
      <c r="B49" s="70">
        <v>1</v>
      </c>
      <c r="C49" s="71" t="s">
        <v>15</v>
      </c>
      <c r="D49" s="71" t="s">
        <v>18</v>
      </c>
      <c r="E49" s="41">
        <v>38</v>
      </c>
      <c r="F49" s="40" t="s">
        <v>19</v>
      </c>
      <c r="G49" s="72">
        <v>5</v>
      </c>
      <c r="H49" s="72">
        <v>2</v>
      </c>
      <c r="I49" s="72">
        <v>2</v>
      </c>
      <c r="J49" s="71" t="s">
        <v>38</v>
      </c>
      <c r="K49" s="68" t="s">
        <v>15</v>
      </c>
      <c r="L49" s="73" t="s">
        <v>51</v>
      </c>
      <c r="M49" s="152">
        <v>1441750</v>
      </c>
      <c r="N49" s="76">
        <v>112000</v>
      </c>
      <c r="O49" s="60"/>
    </row>
    <row r="50" spans="1:15">
      <c r="A50" s="15"/>
      <c r="B50" s="70"/>
      <c r="C50" s="71"/>
      <c r="D50" s="71"/>
      <c r="E50" s="72"/>
      <c r="F50" s="72"/>
      <c r="G50" s="72"/>
      <c r="H50" s="72"/>
      <c r="I50" s="72"/>
      <c r="J50" s="71"/>
      <c r="K50" s="68"/>
      <c r="L50" s="73"/>
      <c r="M50" s="152"/>
      <c r="N50" s="76"/>
      <c r="O50" s="91"/>
    </row>
    <row r="51" spans="1:15">
      <c r="A51" s="15"/>
      <c r="B51" s="65">
        <v>1</v>
      </c>
      <c r="C51" s="66" t="s">
        <v>15</v>
      </c>
      <c r="D51" s="66" t="s">
        <v>18</v>
      </c>
      <c r="E51" s="41">
        <v>38</v>
      </c>
      <c r="F51" s="40" t="s">
        <v>19</v>
      </c>
      <c r="G51" s="118" t="s">
        <v>22</v>
      </c>
      <c r="H51" s="118" t="s">
        <v>23</v>
      </c>
      <c r="I51" s="118" t="s">
        <v>23</v>
      </c>
      <c r="J51" s="118" t="s">
        <v>52</v>
      </c>
      <c r="K51" s="119"/>
      <c r="L51" s="120" t="s">
        <v>53</v>
      </c>
      <c r="M51" s="151">
        <f>SUM(M52:M52)</f>
        <v>9075000</v>
      </c>
      <c r="N51" s="128">
        <f>N52</f>
        <v>0</v>
      </c>
      <c r="O51" s="91"/>
    </row>
    <row r="52" spans="1:15">
      <c r="A52" s="15"/>
      <c r="B52" s="70">
        <v>1</v>
      </c>
      <c r="C52" s="71" t="s">
        <v>15</v>
      </c>
      <c r="D52" s="71" t="s">
        <v>18</v>
      </c>
      <c r="E52" s="41">
        <v>38</v>
      </c>
      <c r="F52" s="40" t="s">
        <v>19</v>
      </c>
      <c r="G52" s="121" t="s">
        <v>22</v>
      </c>
      <c r="H52" s="121" t="s">
        <v>23</v>
      </c>
      <c r="I52" s="121" t="s">
        <v>23</v>
      </c>
      <c r="J52" s="121" t="s">
        <v>52</v>
      </c>
      <c r="K52" s="122" t="s">
        <v>15</v>
      </c>
      <c r="L52" s="92" t="s">
        <v>54</v>
      </c>
      <c r="M52" s="145">
        <v>9075000</v>
      </c>
      <c r="N52" s="76"/>
      <c r="O52" s="91"/>
    </row>
    <row r="53" spans="1:15">
      <c r="A53" s="15"/>
      <c r="B53" s="70"/>
      <c r="C53" s="71"/>
      <c r="D53" s="71"/>
      <c r="E53" s="72"/>
      <c r="F53" s="72"/>
      <c r="G53" s="72"/>
      <c r="H53" s="72"/>
      <c r="I53" s="72"/>
      <c r="J53" s="71"/>
      <c r="K53" s="68"/>
      <c r="L53" s="73"/>
      <c r="M53" s="145"/>
      <c r="N53" s="76"/>
      <c r="O53" s="91"/>
    </row>
    <row r="54" spans="1:15">
      <c r="A54" s="15"/>
      <c r="B54" s="65">
        <v>1</v>
      </c>
      <c r="C54" s="66" t="s">
        <v>15</v>
      </c>
      <c r="D54" s="66" t="s">
        <v>18</v>
      </c>
      <c r="E54" s="41">
        <v>38</v>
      </c>
      <c r="F54" s="40" t="s">
        <v>19</v>
      </c>
      <c r="G54" s="67">
        <v>5</v>
      </c>
      <c r="H54" s="67">
        <v>2</v>
      </c>
      <c r="I54" s="67">
        <v>2</v>
      </c>
      <c r="J54" s="66">
        <v>15</v>
      </c>
      <c r="K54" s="79"/>
      <c r="L54" s="69" t="s">
        <v>55</v>
      </c>
      <c r="M54" s="151">
        <f>M55</f>
        <v>8600000</v>
      </c>
      <c r="N54" s="45">
        <f>N55</f>
        <v>0</v>
      </c>
      <c r="O54" s="91"/>
    </row>
    <row r="55" spans="1:15">
      <c r="A55" s="15"/>
      <c r="B55" s="70">
        <v>1</v>
      </c>
      <c r="C55" s="71" t="s">
        <v>15</v>
      </c>
      <c r="D55" s="71" t="s">
        <v>18</v>
      </c>
      <c r="E55" s="41">
        <v>38</v>
      </c>
      <c r="F55" s="40" t="s">
        <v>19</v>
      </c>
      <c r="G55" s="72">
        <v>5</v>
      </c>
      <c r="H55" s="72">
        <v>2</v>
      </c>
      <c r="I55" s="72">
        <v>2</v>
      </c>
      <c r="J55" s="71">
        <v>15</v>
      </c>
      <c r="K55" s="68" t="s">
        <v>15</v>
      </c>
      <c r="L55" s="73" t="s">
        <v>87</v>
      </c>
      <c r="M55" s="145">
        <v>8600000</v>
      </c>
      <c r="N55" s="76"/>
      <c r="O55" s="91"/>
    </row>
    <row r="56" spans="1:15">
      <c r="A56" s="15"/>
      <c r="B56" s="70"/>
      <c r="C56" s="71"/>
      <c r="D56" s="71"/>
      <c r="E56" s="72"/>
      <c r="F56" s="72"/>
      <c r="G56" s="72"/>
      <c r="H56" s="72"/>
      <c r="I56" s="72"/>
      <c r="J56" s="71"/>
      <c r="K56" s="68"/>
      <c r="L56" s="93"/>
      <c r="M56" s="145"/>
      <c r="N56" s="76"/>
      <c r="O56" s="91"/>
    </row>
    <row r="57" spans="1:15" ht="30">
      <c r="A57" s="15"/>
      <c r="B57" s="65">
        <v>1</v>
      </c>
      <c r="C57" s="66" t="s">
        <v>15</v>
      </c>
      <c r="D57" s="66" t="s">
        <v>18</v>
      </c>
      <c r="E57" s="41">
        <v>38</v>
      </c>
      <c r="F57" s="40" t="s">
        <v>19</v>
      </c>
      <c r="G57" s="67">
        <v>5</v>
      </c>
      <c r="H57" s="67">
        <v>2</v>
      </c>
      <c r="I57" s="67">
        <v>2</v>
      </c>
      <c r="J57" s="123">
        <v>17</v>
      </c>
      <c r="K57" s="124"/>
      <c r="L57" s="94" t="s">
        <v>56</v>
      </c>
      <c r="M57" s="151">
        <f>M58</f>
        <v>15000000</v>
      </c>
      <c r="N57" s="128">
        <f>N58</f>
        <v>0</v>
      </c>
      <c r="O57" s="91"/>
    </row>
    <row r="58" spans="1:15">
      <c r="A58" s="15"/>
      <c r="B58" s="70">
        <v>1</v>
      </c>
      <c r="C58" s="71" t="s">
        <v>15</v>
      </c>
      <c r="D58" s="71" t="s">
        <v>18</v>
      </c>
      <c r="E58" s="41">
        <v>38</v>
      </c>
      <c r="F58" s="40" t="s">
        <v>19</v>
      </c>
      <c r="G58" s="72">
        <v>5</v>
      </c>
      <c r="H58" s="72">
        <v>2</v>
      </c>
      <c r="I58" s="72">
        <v>2</v>
      </c>
      <c r="J58" s="125">
        <v>17</v>
      </c>
      <c r="K58" s="124" t="s">
        <v>18</v>
      </c>
      <c r="L58" s="95" t="s">
        <v>57</v>
      </c>
      <c r="M58" s="145">
        <v>15000000</v>
      </c>
      <c r="N58" s="76"/>
      <c r="O58" s="91"/>
    </row>
    <row r="59" spans="1:15">
      <c r="A59" s="15"/>
      <c r="B59" s="70"/>
      <c r="C59" s="71"/>
      <c r="D59" s="71"/>
      <c r="E59" s="72"/>
      <c r="F59" s="72"/>
      <c r="G59" s="72"/>
      <c r="H59" s="72"/>
      <c r="I59" s="72"/>
      <c r="J59" s="71"/>
      <c r="K59" s="68"/>
      <c r="L59" s="93"/>
      <c r="M59" s="151"/>
      <c r="N59" s="45"/>
      <c r="O59" s="91"/>
    </row>
    <row r="60" spans="1:15">
      <c r="A60" s="15"/>
      <c r="B60" s="65">
        <v>1</v>
      </c>
      <c r="C60" s="66" t="s">
        <v>15</v>
      </c>
      <c r="D60" s="66" t="s">
        <v>18</v>
      </c>
      <c r="E60" s="41">
        <v>38</v>
      </c>
      <c r="F60" s="40" t="s">
        <v>19</v>
      </c>
      <c r="G60" s="67">
        <v>5</v>
      </c>
      <c r="H60" s="67">
        <v>2</v>
      </c>
      <c r="I60" s="67">
        <v>2</v>
      </c>
      <c r="J60" s="123">
        <v>20</v>
      </c>
      <c r="K60" s="124"/>
      <c r="L60" s="94" t="s">
        <v>58</v>
      </c>
      <c r="M60" s="151">
        <f>SUM(M61:M63)</f>
        <v>23400000</v>
      </c>
      <c r="N60" s="128">
        <f>SUM(N61:N63)</f>
        <v>0</v>
      </c>
      <c r="O60" s="91"/>
    </row>
    <row r="61" spans="1:15">
      <c r="A61" s="15"/>
      <c r="B61" s="70">
        <v>1</v>
      </c>
      <c r="C61" s="71" t="s">
        <v>15</v>
      </c>
      <c r="D61" s="71" t="s">
        <v>18</v>
      </c>
      <c r="E61" s="41">
        <v>38</v>
      </c>
      <c r="F61" s="40" t="s">
        <v>19</v>
      </c>
      <c r="G61" s="72">
        <v>5</v>
      </c>
      <c r="H61" s="72">
        <v>2</v>
      </c>
      <c r="I61" s="72">
        <v>2</v>
      </c>
      <c r="J61" s="125">
        <v>20</v>
      </c>
      <c r="K61" s="124" t="s">
        <v>19</v>
      </c>
      <c r="L61" s="95" t="s">
        <v>59</v>
      </c>
      <c r="M61" s="145">
        <v>3000000</v>
      </c>
      <c r="N61" s="76"/>
      <c r="O61" s="91"/>
    </row>
    <row r="62" spans="1:15">
      <c r="A62" s="15"/>
      <c r="B62" s="70">
        <v>1</v>
      </c>
      <c r="C62" s="71" t="s">
        <v>15</v>
      </c>
      <c r="D62" s="71" t="s">
        <v>18</v>
      </c>
      <c r="E62" s="41">
        <v>38</v>
      </c>
      <c r="F62" s="40" t="s">
        <v>19</v>
      </c>
      <c r="G62" s="72">
        <v>5</v>
      </c>
      <c r="H62" s="72">
        <v>2</v>
      </c>
      <c r="I62" s="72">
        <v>2</v>
      </c>
      <c r="J62" s="125">
        <v>20</v>
      </c>
      <c r="K62" s="124" t="s">
        <v>34</v>
      </c>
      <c r="L62" s="95" t="s">
        <v>60</v>
      </c>
      <c r="M62" s="145">
        <v>15400000</v>
      </c>
      <c r="N62" s="76"/>
      <c r="O62" s="91"/>
    </row>
    <row r="63" spans="1:15">
      <c r="A63" s="15"/>
      <c r="B63" s="70">
        <v>1</v>
      </c>
      <c r="C63" s="71" t="s">
        <v>15</v>
      </c>
      <c r="D63" s="71" t="s">
        <v>18</v>
      </c>
      <c r="E63" s="41">
        <v>38</v>
      </c>
      <c r="F63" s="40" t="s">
        <v>19</v>
      </c>
      <c r="G63" s="72">
        <v>5</v>
      </c>
      <c r="H63" s="72">
        <v>2</v>
      </c>
      <c r="I63" s="72">
        <v>2</v>
      </c>
      <c r="J63" s="125">
        <v>20</v>
      </c>
      <c r="K63" s="124" t="s">
        <v>61</v>
      </c>
      <c r="L63" s="95" t="s">
        <v>62</v>
      </c>
      <c r="M63" s="145">
        <v>5000000</v>
      </c>
      <c r="N63" s="76"/>
      <c r="O63" s="91"/>
    </row>
    <row r="64" spans="1:15">
      <c r="A64" s="15"/>
      <c r="B64" s="70"/>
      <c r="C64" s="71"/>
      <c r="D64" s="71"/>
      <c r="E64" s="72"/>
      <c r="F64" s="72"/>
      <c r="G64" s="72"/>
      <c r="H64" s="72"/>
      <c r="I64" s="72"/>
      <c r="J64" s="125"/>
      <c r="K64" s="124"/>
      <c r="L64" s="96"/>
      <c r="M64" s="145"/>
      <c r="N64" s="76"/>
      <c r="O64" s="91"/>
    </row>
    <row r="65" spans="1:15" ht="30">
      <c r="A65" s="15"/>
      <c r="B65" s="65">
        <v>1</v>
      </c>
      <c r="C65" s="66" t="s">
        <v>15</v>
      </c>
      <c r="D65" s="66" t="s">
        <v>18</v>
      </c>
      <c r="E65" s="41">
        <v>38</v>
      </c>
      <c r="F65" s="40" t="s">
        <v>19</v>
      </c>
      <c r="G65" s="118" t="s">
        <v>22</v>
      </c>
      <c r="H65" s="118" t="s">
        <v>23</v>
      </c>
      <c r="I65" s="118" t="s">
        <v>23</v>
      </c>
      <c r="J65" s="118" t="s">
        <v>63</v>
      </c>
      <c r="K65" s="124"/>
      <c r="L65" s="97" t="s">
        <v>64</v>
      </c>
      <c r="M65" s="151">
        <f>SUM(M66:M67)</f>
        <v>13000000</v>
      </c>
      <c r="N65" s="128">
        <f>SUM(N66:N67)</f>
        <v>0</v>
      </c>
      <c r="O65" s="91"/>
    </row>
    <row r="66" spans="1:15">
      <c r="A66" s="15"/>
      <c r="B66" s="70">
        <v>1</v>
      </c>
      <c r="C66" s="71" t="s">
        <v>15</v>
      </c>
      <c r="D66" s="71" t="s">
        <v>18</v>
      </c>
      <c r="E66" s="41">
        <v>38</v>
      </c>
      <c r="F66" s="40" t="s">
        <v>19</v>
      </c>
      <c r="G66" s="121" t="s">
        <v>22</v>
      </c>
      <c r="H66" s="121" t="s">
        <v>23</v>
      </c>
      <c r="I66" s="121" t="s">
        <v>23</v>
      </c>
      <c r="J66" s="121" t="s">
        <v>63</v>
      </c>
      <c r="K66" s="124" t="s">
        <v>15</v>
      </c>
      <c r="L66" s="98" t="s">
        <v>65</v>
      </c>
      <c r="M66" s="145">
        <v>3000000</v>
      </c>
      <c r="N66" s="76"/>
      <c r="O66" s="91"/>
    </row>
    <row r="67" spans="1:15">
      <c r="A67" s="15"/>
      <c r="B67" s="70">
        <v>1</v>
      </c>
      <c r="C67" s="71" t="s">
        <v>15</v>
      </c>
      <c r="D67" s="71" t="s">
        <v>18</v>
      </c>
      <c r="E67" s="41">
        <v>38</v>
      </c>
      <c r="F67" s="40" t="s">
        <v>19</v>
      </c>
      <c r="G67" s="121" t="s">
        <v>22</v>
      </c>
      <c r="H67" s="121" t="s">
        <v>23</v>
      </c>
      <c r="I67" s="121" t="s">
        <v>23</v>
      </c>
      <c r="J67" s="121" t="s">
        <v>63</v>
      </c>
      <c r="K67" s="124" t="s">
        <v>19</v>
      </c>
      <c r="L67" s="98" t="s">
        <v>66</v>
      </c>
      <c r="M67" s="145">
        <v>10000000</v>
      </c>
      <c r="N67" s="45"/>
      <c r="O67" s="91"/>
    </row>
    <row r="68" spans="1:15">
      <c r="A68" s="15"/>
      <c r="B68" s="70"/>
      <c r="C68" s="71"/>
      <c r="D68" s="71"/>
      <c r="E68" s="72"/>
      <c r="F68" s="72"/>
      <c r="G68" s="72"/>
      <c r="H68" s="72"/>
      <c r="I68" s="72"/>
      <c r="J68" s="125"/>
      <c r="K68" s="124"/>
      <c r="L68" s="96"/>
      <c r="M68" s="145"/>
      <c r="N68" s="76"/>
      <c r="O68" s="91"/>
    </row>
    <row r="69" spans="1:15" ht="30">
      <c r="A69" s="15"/>
      <c r="B69" s="65">
        <v>1</v>
      </c>
      <c r="C69" s="66" t="s">
        <v>15</v>
      </c>
      <c r="D69" s="66" t="s">
        <v>18</v>
      </c>
      <c r="E69" s="41">
        <v>38</v>
      </c>
      <c r="F69" s="40" t="s">
        <v>19</v>
      </c>
      <c r="G69" s="118" t="s">
        <v>22</v>
      </c>
      <c r="H69" s="118" t="s">
        <v>23</v>
      </c>
      <c r="I69" s="118" t="s">
        <v>23</v>
      </c>
      <c r="J69" s="118" t="s">
        <v>88</v>
      </c>
      <c r="K69" s="124"/>
      <c r="L69" s="97" t="s">
        <v>89</v>
      </c>
      <c r="M69" s="154">
        <f>M70</f>
        <v>570100</v>
      </c>
      <c r="N69" s="129">
        <f>N70</f>
        <v>0</v>
      </c>
      <c r="O69" s="91"/>
    </row>
    <row r="70" spans="1:15" ht="30">
      <c r="A70" s="15"/>
      <c r="B70" s="70">
        <v>1</v>
      </c>
      <c r="C70" s="71" t="s">
        <v>15</v>
      </c>
      <c r="D70" s="71" t="s">
        <v>18</v>
      </c>
      <c r="E70" s="41">
        <v>38</v>
      </c>
      <c r="F70" s="40" t="s">
        <v>19</v>
      </c>
      <c r="G70" s="121" t="s">
        <v>22</v>
      </c>
      <c r="H70" s="121" t="s">
        <v>23</v>
      </c>
      <c r="I70" s="121" t="s">
        <v>23</v>
      </c>
      <c r="J70" s="121" t="s">
        <v>88</v>
      </c>
      <c r="K70" s="124" t="s">
        <v>18</v>
      </c>
      <c r="L70" s="98" t="s">
        <v>90</v>
      </c>
      <c r="M70" s="155">
        <v>570100</v>
      </c>
      <c r="N70" s="130"/>
      <c r="O70" s="91"/>
    </row>
    <row r="71" spans="1:15">
      <c r="A71" s="15"/>
      <c r="B71" s="70"/>
      <c r="C71" s="71"/>
      <c r="D71" s="71"/>
      <c r="E71" s="72"/>
      <c r="F71" s="72"/>
      <c r="G71" s="72"/>
      <c r="H71" s="72"/>
      <c r="I71" s="72"/>
      <c r="J71" s="125"/>
      <c r="K71" s="124"/>
      <c r="L71" s="96"/>
      <c r="M71" s="155"/>
      <c r="N71" s="131"/>
      <c r="O71" s="60"/>
    </row>
    <row r="72" spans="1:15">
      <c r="A72" s="15"/>
      <c r="B72" s="65">
        <v>1</v>
      </c>
      <c r="C72" s="66" t="s">
        <v>15</v>
      </c>
      <c r="D72" s="66" t="s">
        <v>18</v>
      </c>
      <c r="E72" s="41">
        <v>38</v>
      </c>
      <c r="F72" s="40" t="s">
        <v>19</v>
      </c>
      <c r="G72" s="67">
        <v>5</v>
      </c>
      <c r="H72" s="67">
        <v>2</v>
      </c>
      <c r="I72" s="67">
        <v>3</v>
      </c>
      <c r="J72" s="66"/>
      <c r="K72" s="79"/>
      <c r="L72" s="99" t="s">
        <v>67</v>
      </c>
      <c r="M72" s="140">
        <f>M73+M76</f>
        <v>14000000</v>
      </c>
      <c r="N72" s="134">
        <f>N73+N76</f>
        <v>0</v>
      </c>
      <c r="O72" s="135"/>
    </row>
    <row r="73" spans="1:15" ht="30">
      <c r="A73" s="15"/>
      <c r="B73" s="65">
        <v>1</v>
      </c>
      <c r="C73" s="66" t="s">
        <v>15</v>
      </c>
      <c r="D73" s="66" t="s">
        <v>18</v>
      </c>
      <c r="E73" s="41">
        <v>38</v>
      </c>
      <c r="F73" s="40" t="s">
        <v>19</v>
      </c>
      <c r="G73" s="67">
        <v>5</v>
      </c>
      <c r="H73" s="67">
        <v>2</v>
      </c>
      <c r="I73" s="67">
        <v>3</v>
      </c>
      <c r="J73" s="66">
        <v>16</v>
      </c>
      <c r="K73" s="79"/>
      <c r="L73" s="69" t="s">
        <v>91</v>
      </c>
      <c r="M73" s="132">
        <f>SUM(M74:M74)</f>
        <v>4600000</v>
      </c>
      <c r="N73" s="132">
        <f>N74</f>
        <v>0</v>
      </c>
      <c r="O73" s="60"/>
    </row>
    <row r="74" spans="1:15">
      <c r="A74" s="15"/>
      <c r="B74" s="70">
        <v>1</v>
      </c>
      <c r="C74" s="71" t="s">
        <v>15</v>
      </c>
      <c r="D74" s="71" t="s">
        <v>18</v>
      </c>
      <c r="E74" s="41">
        <v>38</v>
      </c>
      <c r="F74" s="40" t="s">
        <v>19</v>
      </c>
      <c r="G74" s="72">
        <v>5</v>
      </c>
      <c r="H74" s="72">
        <v>2</v>
      </c>
      <c r="I74" s="72">
        <v>3</v>
      </c>
      <c r="J74" s="71">
        <v>16</v>
      </c>
      <c r="K74" s="68" t="s">
        <v>36</v>
      </c>
      <c r="L74" s="73" t="s">
        <v>92</v>
      </c>
      <c r="M74" s="155">
        <v>4600000</v>
      </c>
      <c r="N74" s="131"/>
      <c r="O74" s="60"/>
    </row>
    <row r="75" spans="1:15">
      <c r="A75" s="15"/>
      <c r="B75" s="65"/>
      <c r="C75" s="66"/>
      <c r="D75" s="66"/>
      <c r="E75" s="41"/>
      <c r="F75" s="40"/>
      <c r="G75" s="67"/>
      <c r="H75" s="67"/>
      <c r="I75" s="67"/>
      <c r="J75" s="66"/>
      <c r="K75" s="79"/>
      <c r="L75" s="101"/>
      <c r="M75" s="155"/>
      <c r="N75" s="131"/>
      <c r="O75" s="60"/>
    </row>
    <row r="76" spans="1:15" ht="30">
      <c r="A76" s="15"/>
      <c r="B76" s="65">
        <v>1</v>
      </c>
      <c r="C76" s="66" t="s">
        <v>15</v>
      </c>
      <c r="D76" s="66" t="s">
        <v>18</v>
      </c>
      <c r="E76" s="41">
        <v>38</v>
      </c>
      <c r="F76" s="40" t="s">
        <v>19</v>
      </c>
      <c r="G76" s="67">
        <v>5</v>
      </c>
      <c r="H76" s="67">
        <v>2</v>
      </c>
      <c r="I76" s="67">
        <v>3</v>
      </c>
      <c r="J76" s="66">
        <v>23</v>
      </c>
      <c r="K76" s="79"/>
      <c r="L76" s="102" t="s">
        <v>68</v>
      </c>
      <c r="M76" s="132">
        <f>M77</f>
        <v>9400000</v>
      </c>
      <c r="N76" s="132">
        <f>N77</f>
        <v>0</v>
      </c>
      <c r="O76" s="60"/>
    </row>
    <row r="77" spans="1:15" ht="30">
      <c r="A77" s="15"/>
      <c r="B77" s="70">
        <v>1</v>
      </c>
      <c r="C77" s="71" t="s">
        <v>15</v>
      </c>
      <c r="D77" s="71" t="s">
        <v>18</v>
      </c>
      <c r="E77" s="41">
        <v>38</v>
      </c>
      <c r="F77" s="40" t="s">
        <v>19</v>
      </c>
      <c r="G77" s="72">
        <v>5</v>
      </c>
      <c r="H77" s="72">
        <v>2</v>
      </c>
      <c r="I77" s="72">
        <v>3</v>
      </c>
      <c r="J77" s="71">
        <v>23</v>
      </c>
      <c r="K77" s="68" t="s">
        <v>18</v>
      </c>
      <c r="L77" s="100" t="s">
        <v>93</v>
      </c>
      <c r="M77" s="155">
        <v>9400000</v>
      </c>
      <c r="N77" s="131"/>
      <c r="O77" s="60"/>
    </row>
    <row r="78" spans="1:15">
      <c r="A78" s="178" t="s">
        <v>69</v>
      </c>
      <c r="B78" s="179"/>
      <c r="C78" s="179"/>
      <c r="D78" s="179"/>
      <c r="E78" s="179"/>
      <c r="F78" s="179"/>
      <c r="G78" s="179"/>
      <c r="H78" s="179"/>
      <c r="I78" s="179"/>
      <c r="J78" s="179"/>
      <c r="K78" s="179"/>
      <c r="L78" s="180"/>
      <c r="M78" s="103">
        <f>+M13</f>
        <v>128121071</v>
      </c>
      <c r="N78" s="104">
        <f>N15</f>
        <v>982600</v>
      </c>
      <c r="O78" s="105">
        <f>+M78-N78</f>
        <v>127138471</v>
      </c>
    </row>
    <row r="79" spans="1:15">
      <c r="A79" s="106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8"/>
      <c r="M79" s="109"/>
      <c r="N79" s="110"/>
      <c r="O79" s="110"/>
    </row>
    <row r="80" spans="1:15" ht="18.75">
      <c r="A80" s="172" t="s">
        <v>70</v>
      </c>
      <c r="B80" s="172"/>
      <c r="C80" s="172"/>
      <c r="D80" s="172"/>
      <c r="E80" s="172"/>
      <c r="F80" s="172"/>
      <c r="G80" s="172"/>
      <c r="H80" s="172"/>
      <c r="I80" s="172"/>
      <c r="J80" s="172"/>
      <c r="K80" s="172"/>
      <c r="L80" s="172"/>
      <c r="M80" s="172"/>
      <c r="N80" s="172"/>
      <c r="O80" s="172"/>
    </row>
    <row r="81" spans="1:17" ht="18.75">
      <c r="A81" s="172" t="s">
        <v>71</v>
      </c>
      <c r="B81" s="172"/>
      <c r="C81" s="172"/>
      <c r="D81" s="172"/>
      <c r="E81" s="172"/>
      <c r="F81" s="172"/>
      <c r="G81" s="172"/>
      <c r="H81" s="172"/>
      <c r="I81" s="172"/>
      <c r="J81" s="172"/>
      <c r="K81" s="172"/>
      <c r="L81" s="172"/>
      <c r="M81" s="172"/>
      <c r="N81" s="172"/>
      <c r="O81" s="172"/>
    </row>
    <row r="82" spans="1:17" ht="18.75">
      <c r="A82" s="172" t="s">
        <v>72</v>
      </c>
      <c r="B82" s="172"/>
      <c r="C82" s="172"/>
      <c r="D82" s="172"/>
      <c r="E82" s="172"/>
      <c r="F82" s="172"/>
      <c r="G82" s="172"/>
      <c r="H82" s="172"/>
      <c r="I82" s="172"/>
      <c r="J82" s="172"/>
      <c r="K82" s="172"/>
      <c r="L82" s="172"/>
      <c r="M82" s="172"/>
      <c r="N82" s="172"/>
      <c r="O82" s="172"/>
    </row>
    <row r="83" spans="1:17" ht="18.75">
      <c r="A83" s="172" t="s">
        <v>73</v>
      </c>
      <c r="B83" s="172"/>
      <c r="C83" s="172"/>
      <c r="D83" s="172"/>
      <c r="E83" s="172"/>
      <c r="F83" s="172"/>
      <c r="G83" s="172"/>
      <c r="H83" s="172"/>
      <c r="I83" s="172"/>
      <c r="J83" s="172"/>
      <c r="K83" s="172"/>
      <c r="L83" s="172"/>
      <c r="M83" s="172"/>
      <c r="N83" s="162"/>
      <c r="O83" s="112"/>
      <c r="Q83" s="30"/>
    </row>
    <row r="84" spans="1:17" ht="18.75">
      <c r="A84" s="172"/>
      <c r="B84" s="172"/>
      <c r="C84" s="172"/>
      <c r="D84" s="172"/>
      <c r="E84" s="172"/>
      <c r="F84" s="172"/>
      <c r="G84" s="172"/>
      <c r="H84" s="172"/>
      <c r="I84" s="172"/>
      <c r="J84" s="172"/>
      <c r="K84" s="172"/>
      <c r="L84" s="172"/>
      <c r="M84" s="172"/>
      <c r="N84" s="162"/>
      <c r="O84" s="8"/>
    </row>
    <row r="85" spans="1:17" ht="18.75">
      <c r="A85" s="162"/>
      <c r="B85" s="162"/>
      <c r="C85" s="162"/>
      <c r="D85" s="162"/>
      <c r="E85" s="162"/>
      <c r="F85" s="162"/>
      <c r="G85" s="162"/>
      <c r="H85" s="162"/>
      <c r="I85" s="162"/>
      <c r="J85" s="162"/>
      <c r="K85" s="162"/>
      <c r="L85" s="162"/>
      <c r="M85" s="162"/>
      <c r="N85" s="162"/>
      <c r="O85" s="8"/>
    </row>
    <row r="86" spans="1:17" ht="15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84" t="s">
        <v>101</v>
      </c>
      <c r="M86" s="184"/>
      <c r="N86" s="184"/>
      <c r="O86" s="184"/>
    </row>
    <row r="87" spans="1:17" ht="15.75">
      <c r="A87" s="163"/>
      <c r="B87" s="163"/>
      <c r="C87" s="163"/>
      <c r="D87" s="163"/>
      <c r="E87" s="163"/>
      <c r="F87" s="163"/>
      <c r="G87" s="163"/>
      <c r="H87" s="163"/>
      <c r="I87" s="163"/>
      <c r="J87" s="163"/>
      <c r="K87" s="163"/>
      <c r="L87" s="184" t="s">
        <v>74</v>
      </c>
      <c r="M87" s="184"/>
      <c r="N87" s="184"/>
      <c r="O87" s="184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81" t="s">
        <v>75</v>
      </c>
      <c r="M88" s="181"/>
      <c r="N88" s="181"/>
      <c r="O88" s="18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4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7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4"/>
    </row>
    <row r="92" spans="1:17" ht="15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82" t="s">
        <v>76</v>
      </c>
      <c r="M92" s="182"/>
      <c r="N92" s="182"/>
      <c r="O92" s="182"/>
    </row>
    <row r="93" spans="1:17" ht="15.75">
      <c r="A93" s="114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83" t="s">
        <v>77</v>
      </c>
      <c r="M93" s="183"/>
      <c r="N93" s="183"/>
      <c r="O93" s="183"/>
    </row>
  </sheetData>
  <mergeCells count="15">
    <mergeCell ref="A80:O80"/>
    <mergeCell ref="A1:O1"/>
    <mergeCell ref="A2:O2"/>
    <mergeCell ref="A4:O4"/>
    <mergeCell ref="B7:K7"/>
    <mergeCell ref="A78:L78"/>
    <mergeCell ref="L88:O88"/>
    <mergeCell ref="L92:O92"/>
    <mergeCell ref="L93:O93"/>
    <mergeCell ref="A81:O81"/>
    <mergeCell ref="A82:O82"/>
    <mergeCell ref="A83:M83"/>
    <mergeCell ref="A84:M84"/>
    <mergeCell ref="L86:O86"/>
    <mergeCell ref="L87:O87"/>
  </mergeCells>
  <pageMargins left="0.90551181102362199" right="0.70866141732283505" top="0.74803149606299202" bottom="0.74803149606299202" header="0.31496062992126" footer="0.31496062992126"/>
  <pageSetup paperSize="5" scale="8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S93"/>
  <sheetViews>
    <sheetView topLeftCell="A73" workbookViewId="0">
      <selection activeCell="R91" sqref="R91"/>
    </sheetView>
  </sheetViews>
  <sheetFormatPr defaultRowHeight="15"/>
  <cols>
    <col min="2" max="11" width="4" customWidth="1"/>
    <col min="12" max="12" width="41.42578125" customWidth="1"/>
    <col min="13" max="13" width="17" customWidth="1"/>
    <col min="14" max="14" width="14.5703125" customWidth="1"/>
    <col min="15" max="15" width="19.5703125" customWidth="1"/>
    <col min="17" max="19" width="12.5703125" bestFit="1" customWidth="1"/>
    <col min="258" max="267" width="4" customWidth="1"/>
    <col min="268" max="268" width="41.42578125" customWidth="1"/>
    <col min="269" max="269" width="17" customWidth="1"/>
    <col min="270" max="270" width="14.5703125" customWidth="1"/>
    <col min="271" max="271" width="19.5703125" customWidth="1"/>
    <col min="273" max="273" width="12.5703125" bestFit="1" customWidth="1"/>
    <col min="514" max="523" width="4" customWidth="1"/>
    <col min="524" max="524" width="41.42578125" customWidth="1"/>
    <col min="525" max="525" width="17" customWidth="1"/>
    <col min="526" max="526" width="14.5703125" customWidth="1"/>
    <col min="527" max="527" width="19.5703125" customWidth="1"/>
    <col min="529" max="529" width="12.5703125" bestFit="1" customWidth="1"/>
    <col min="770" max="779" width="4" customWidth="1"/>
    <col min="780" max="780" width="41.42578125" customWidth="1"/>
    <col min="781" max="781" width="17" customWidth="1"/>
    <col min="782" max="782" width="14.5703125" customWidth="1"/>
    <col min="783" max="783" width="19.5703125" customWidth="1"/>
    <col min="785" max="785" width="12.5703125" bestFit="1" customWidth="1"/>
    <col min="1026" max="1035" width="4" customWidth="1"/>
    <col min="1036" max="1036" width="41.42578125" customWidth="1"/>
    <col min="1037" max="1037" width="17" customWidth="1"/>
    <col min="1038" max="1038" width="14.5703125" customWidth="1"/>
    <col min="1039" max="1039" width="19.5703125" customWidth="1"/>
    <col min="1041" max="1041" width="12.5703125" bestFit="1" customWidth="1"/>
    <col min="1282" max="1291" width="4" customWidth="1"/>
    <col min="1292" max="1292" width="41.42578125" customWidth="1"/>
    <col min="1293" max="1293" width="17" customWidth="1"/>
    <col min="1294" max="1294" width="14.5703125" customWidth="1"/>
    <col min="1295" max="1295" width="19.5703125" customWidth="1"/>
    <col min="1297" max="1297" width="12.5703125" bestFit="1" customWidth="1"/>
    <col min="1538" max="1547" width="4" customWidth="1"/>
    <col min="1548" max="1548" width="41.42578125" customWidth="1"/>
    <col min="1549" max="1549" width="17" customWidth="1"/>
    <col min="1550" max="1550" width="14.5703125" customWidth="1"/>
    <col min="1551" max="1551" width="19.5703125" customWidth="1"/>
    <col min="1553" max="1553" width="12.5703125" bestFit="1" customWidth="1"/>
    <col min="1794" max="1803" width="4" customWidth="1"/>
    <col min="1804" max="1804" width="41.42578125" customWidth="1"/>
    <col min="1805" max="1805" width="17" customWidth="1"/>
    <col min="1806" max="1806" width="14.5703125" customWidth="1"/>
    <col min="1807" max="1807" width="19.5703125" customWidth="1"/>
    <col min="1809" max="1809" width="12.5703125" bestFit="1" customWidth="1"/>
    <col min="2050" max="2059" width="4" customWidth="1"/>
    <col min="2060" max="2060" width="41.42578125" customWidth="1"/>
    <col min="2061" max="2061" width="17" customWidth="1"/>
    <col min="2062" max="2062" width="14.5703125" customWidth="1"/>
    <col min="2063" max="2063" width="19.5703125" customWidth="1"/>
    <col min="2065" max="2065" width="12.5703125" bestFit="1" customWidth="1"/>
    <col min="2306" max="2315" width="4" customWidth="1"/>
    <col min="2316" max="2316" width="41.42578125" customWidth="1"/>
    <col min="2317" max="2317" width="17" customWidth="1"/>
    <col min="2318" max="2318" width="14.5703125" customWidth="1"/>
    <col min="2319" max="2319" width="19.5703125" customWidth="1"/>
    <col min="2321" max="2321" width="12.5703125" bestFit="1" customWidth="1"/>
    <col min="2562" max="2571" width="4" customWidth="1"/>
    <col min="2572" max="2572" width="41.42578125" customWidth="1"/>
    <col min="2573" max="2573" width="17" customWidth="1"/>
    <col min="2574" max="2574" width="14.5703125" customWidth="1"/>
    <col min="2575" max="2575" width="19.5703125" customWidth="1"/>
    <col min="2577" max="2577" width="12.5703125" bestFit="1" customWidth="1"/>
    <col min="2818" max="2827" width="4" customWidth="1"/>
    <col min="2828" max="2828" width="41.42578125" customWidth="1"/>
    <col min="2829" max="2829" width="17" customWidth="1"/>
    <col min="2830" max="2830" width="14.5703125" customWidth="1"/>
    <col min="2831" max="2831" width="19.5703125" customWidth="1"/>
    <col min="2833" max="2833" width="12.5703125" bestFit="1" customWidth="1"/>
    <col min="3074" max="3083" width="4" customWidth="1"/>
    <col min="3084" max="3084" width="41.42578125" customWidth="1"/>
    <col min="3085" max="3085" width="17" customWidth="1"/>
    <col min="3086" max="3086" width="14.5703125" customWidth="1"/>
    <col min="3087" max="3087" width="19.5703125" customWidth="1"/>
    <col min="3089" max="3089" width="12.5703125" bestFit="1" customWidth="1"/>
    <col min="3330" max="3339" width="4" customWidth="1"/>
    <col min="3340" max="3340" width="41.42578125" customWidth="1"/>
    <col min="3341" max="3341" width="17" customWidth="1"/>
    <col min="3342" max="3342" width="14.5703125" customWidth="1"/>
    <col min="3343" max="3343" width="19.5703125" customWidth="1"/>
    <col min="3345" max="3345" width="12.5703125" bestFit="1" customWidth="1"/>
    <col min="3586" max="3595" width="4" customWidth="1"/>
    <col min="3596" max="3596" width="41.42578125" customWidth="1"/>
    <col min="3597" max="3597" width="17" customWidth="1"/>
    <col min="3598" max="3598" width="14.5703125" customWidth="1"/>
    <col min="3599" max="3599" width="19.5703125" customWidth="1"/>
    <col min="3601" max="3601" width="12.5703125" bestFit="1" customWidth="1"/>
    <col min="3842" max="3851" width="4" customWidth="1"/>
    <col min="3852" max="3852" width="41.42578125" customWidth="1"/>
    <col min="3853" max="3853" width="17" customWidth="1"/>
    <col min="3854" max="3854" width="14.5703125" customWidth="1"/>
    <col min="3855" max="3855" width="19.5703125" customWidth="1"/>
    <col min="3857" max="3857" width="12.5703125" bestFit="1" customWidth="1"/>
    <col min="4098" max="4107" width="4" customWidth="1"/>
    <col min="4108" max="4108" width="41.42578125" customWidth="1"/>
    <col min="4109" max="4109" width="17" customWidth="1"/>
    <col min="4110" max="4110" width="14.5703125" customWidth="1"/>
    <col min="4111" max="4111" width="19.5703125" customWidth="1"/>
    <col min="4113" max="4113" width="12.5703125" bestFit="1" customWidth="1"/>
    <col min="4354" max="4363" width="4" customWidth="1"/>
    <col min="4364" max="4364" width="41.42578125" customWidth="1"/>
    <col min="4365" max="4365" width="17" customWidth="1"/>
    <col min="4366" max="4366" width="14.5703125" customWidth="1"/>
    <col min="4367" max="4367" width="19.5703125" customWidth="1"/>
    <col min="4369" max="4369" width="12.5703125" bestFit="1" customWidth="1"/>
    <col min="4610" max="4619" width="4" customWidth="1"/>
    <col min="4620" max="4620" width="41.42578125" customWidth="1"/>
    <col min="4621" max="4621" width="17" customWidth="1"/>
    <col min="4622" max="4622" width="14.5703125" customWidth="1"/>
    <col min="4623" max="4623" width="19.5703125" customWidth="1"/>
    <col min="4625" max="4625" width="12.5703125" bestFit="1" customWidth="1"/>
    <col min="4866" max="4875" width="4" customWidth="1"/>
    <col min="4876" max="4876" width="41.42578125" customWidth="1"/>
    <col min="4877" max="4877" width="17" customWidth="1"/>
    <col min="4878" max="4878" width="14.5703125" customWidth="1"/>
    <col min="4879" max="4879" width="19.5703125" customWidth="1"/>
    <col min="4881" max="4881" width="12.5703125" bestFit="1" customWidth="1"/>
    <col min="5122" max="5131" width="4" customWidth="1"/>
    <col min="5132" max="5132" width="41.42578125" customWidth="1"/>
    <col min="5133" max="5133" width="17" customWidth="1"/>
    <col min="5134" max="5134" width="14.5703125" customWidth="1"/>
    <col min="5135" max="5135" width="19.5703125" customWidth="1"/>
    <col min="5137" max="5137" width="12.5703125" bestFit="1" customWidth="1"/>
    <col min="5378" max="5387" width="4" customWidth="1"/>
    <col min="5388" max="5388" width="41.42578125" customWidth="1"/>
    <col min="5389" max="5389" width="17" customWidth="1"/>
    <col min="5390" max="5390" width="14.5703125" customWidth="1"/>
    <col min="5391" max="5391" width="19.5703125" customWidth="1"/>
    <col min="5393" max="5393" width="12.5703125" bestFit="1" customWidth="1"/>
    <col min="5634" max="5643" width="4" customWidth="1"/>
    <col min="5644" max="5644" width="41.42578125" customWidth="1"/>
    <col min="5645" max="5645" width="17" customWidth="1"/>
    <col min="5646" max="5646" width="14.5703125" customWidth="1"/>
    <col min="5647" max="5647" width="19.5703125" customWidth="1"/>
    <col min="5649" max="5649" width="12.5703125" bestFit="1" customWidth="1"/>
    <col min="5890" max="5899" width="4" customWidth="1"/>
    <col min="5900" max="5900" width="41.42578125" customWidth="1"/>
    <col min="5901" max="5901" width="17" customWidth="1"/>
    <col min="5902" max="5902" width="14.5703125" customWidth="1"/>
    <col min="5903" max="5903" width="19.5703125" customWidth="1"/>
    <col min="5905" max="5905" width="12.5703125" bestFit="1" customWidth="1"/>
    <col min="6146" max="6155" width="4" customWidth="1"/>
    <col min="6156" max="6156" width="41.42578125" customWidth="1"/>
    <col min="6157" max="6157" width="17" customWidth="1"/>
    <col min="6158" max="6158" width="14.5703125" customWidth="1"/>
    <col min="6159" max="6159" width="19.5703125" customWidth="1"/>
    <col min="6161" max="6161" width="12.5703125" bestFit="1" customWidth="1"/>
    <col min="6402" max="6411" width="4" customWidth="1"/>
    <col min="6412" max="6412" width="41.42578125" customWidth="1"/>
    <col min="6413" max="6413" width="17" customWidth="1"/>
    <col min="6414" max="6414" width="14.5703125" customWidth="1"/>
    <col min="6415" max="6415" width="19.5703125" customWidth="1"/>
    <col min="6417" max="6417" width="12.5703125" bestFit="1" customWidth="1"/>
    <col min="6658" max="6667" width="4" customWidth="1"/>
    <col min="6668" max="6668" width="41.42578125" customWidth="1"/>
    <col min="6669" max="6669" width="17" customWidth="1"/>
    <col min="6670" max="6670" width="14.5703125" customWidth="1"/>
    <col min="6671" max="6671" width="19.5703125" customWidth="1"/>
    <col min="6673" max="6673" width="12.5703125" bestFit="1" customWidth="1"/>
    <col min="6914" max="6923" width="4" customWidth="1"/>
    <col min="6924" max="6924" width="41.42578125" customWidth="1"/>
    <col min="6925" max="6925" width="17" customWidth="1"/>
    <col min="6926" max="6926" width="14.5703125" customWidth="1"/>
    <col min="6927" max="6927" width="19.5703125" customWidth="1"/>
    <col min="6929" max="6929" width="12.5703125" bestFit="1" customWidth="1"/>
    <col min="7170" max="7179" width="4" customWidth="1"/>
    <col min="7180" max="7180" width="41.42578125" customWidth="1"/>
    <col min="7181" max="7181" width="17" customWidth="1"/>
    <col min="7182" max="7182" width="14.5703125" customWidth="1"/>
    <col min="7183" max="7183" width="19.5703125" customWidth="1"/>
    <col min="7185" max="7185" width="12.5703125" bestFit="1" customWidth="1"/>
    <col min="7426" max="7435" width="4" customWidth="1"/>
    <col min="7436" max="7436" width="41.42578125" customWidth="1"/>
    <col min="7437" max="7437" width="17" customWidth="1"/>
    <col min="7438" max="7438" width="14.5703125" customWidth="1"/>
    <col min="7439" max="7439" width="19.5703125" customWidth="1"/>
    <col min="7441" max="7441" width="12.5703125" bestFit="1" customWidth="1"/>
    <col min="7682" max="7691" width="4" customWidth="1"/>
    <col min="7692" max="7692" width="41.42578125" customWidth="1"/>
    <col min="7693" max="7693" width="17" customWidth="1"/>
    <col min="7694" max="7694" width="14.5703125" customWidth="1"/>
    <col min="7695" max="7695" width="19.5703125" customWidth="1"/>
    <col min="7697" max="7697" width="12.5703125" bestFit="1" customWidth="1"/>
    <col min="7938" max="7947" width="4" customWidth="1"/>
    <col min="7948" max="7948" width="41.42578125" customWidth="1"/>
    <col min="7949" max="7949" width="17" customWidth="1"/>
    <col min="7950" max="7950" width="14.5703125" customWidth="1"/>
    <col min="7951" max="7951" width="19.5703125" customWidth="1"/>
    <col min="7953" max="7953" width="12.5703125" bestFit="1" customWidth="1"/>
    <col min="8194" max="8203" width="4" customWidth="1"/>
    <col min="8204" max="8204" width="41.42578125" customWidth="1"/>
    <col min="8205" max="8205" width="17" customWidth="1"/>
    <col min="8206" max="8206" width="14.5703125" customWidth="1"/>
    <col min="8207" max="8207" width="19.5703125" customWidth="1"/>
    <col min="8209" max="8209" width="12.5703125" bestFit="1" customWidth="1"/>
    <col min="8450" max="8459" width="4" customWidth="1"/>
    <col min="8460" max="8460" width="41.42578125" customWidth="1"/>
    <col min="8461" max="8461" width="17" customWidth="1"/>
    <col min="8462" max="8462" width="14.5703125" customWidth="1"/>
    <col min="8463" max="8463" width="19.5703125" customWidth="1"/>
    <col min="8465" max="8465" width="12.5703125" bestFit="1" customWidth="1"/>
    <col min="8706" max="8715" width="4" customWidth="1"/>
    <col min="8716" max="8716" width="41.42578125" customWidth="1"/>
    <col min="8717" max="8717" width="17" customWidth="1"/>
    <col min="8718" max="8718" width="14.5703125" customWidth="1"/>
    <col min="8719" max="8719" width="19.5703125" customWidth="1"/>
    <col min="8721" max="8721" width="12.5703125" bestFit="1" customWidth="1"/>
    <col min="8962" max="8971" width="4" customWidth="1"/>
    <col min="8972" max="8972" width="41.42578125" customWidth="1"/>
    <col min="8973" max="8973" width="17" customWidth="1"/>
    <col min="8974" max="8974" width="14.5703125" customWidth="1"/>
    <col min="8975" max="8975" width="19.5703125" customWidth="1"/>
    <col min="8977" max="8977" width="12.5703125" bestFit="1" customWidth="1"/>
    <col min="9218" max="9227" width="4" customWidth="1"/>
    <col min="9228" max="9228" width="41.42578125" customWidth="1"/>
    <col min="9229" max="9229" width="17" customWidth="1"/>
    <col min="9230" max="9230" width="14.5703125" customWidth="1"/>
    <col min="9231" max="9231" width="19.5703125" customWidth="1"/>
    <col min="9233" max="9233" width="12.5703125" bestFit="1" customWidth="1"/>
    <col min="9474" max="9483" width="4" customWidth="1"/>
    <col min="9484" max="9484" width="41.42578125" customWidth="1"/>
    <col min="9485" max="9485" width="17" customWidth="1"/>
    <col min="9486" max="9486" width="14.5703125" customWidth="1"/>
    <col min="9487" max="9487" width="19.5703125" customWidth="1"/>
    <col min="9489" max="9489" width="12.5703125" bestFit="1" customWidth="1"/>
    <col min="9730" max="9739" width="4" customWidth="1"/>
    <col min="9740" max="9740" width="41.42578125" customWidth="1"/>
    <col min="9741" max="9741" width="17" customWidth="1"/>
    <col min="9742" max="9742" width="14.5703125" customWidth="1"/>
    <col min="9743" max="9743" width="19.5703125" customWidth="1"/>
    <col min="9745" max="9745" width="12.5703125" bestFit="1" customWidth="1"/>
    <col min="9986" max="9995" width="4" customWidth="1"/>
    <col min="9996" max="9996" width="41.42578125" customWidth="1"/>
    <col min="9997" max="9997" width="17" customWidth="1"/>
    <col min="9998" max="9998" width="14.5703125" customWidth="1"/>
    <col min="9999" max="9999" width="19.5703125" customWidth="1"/>
    <col min="10001" max="10001" width="12.5703125" bestFit="1" customWidth="1"/>
    <col min="10242" max="10251" width="4" customWidth="1"/>
    <col min="10252" max="10252" width="41.42578125" customWidth="1"/>
    <col min="10253" max="10253" width="17" customWidth="1"/>
    <col min="10254" max="10254" width="14.5703125" customWidth="1"/>
    <col min="10255" max="10255" width="19.5703125" customWidth="1"/>
    <col min="10257" max="10257" width="12.5703125" bestFit="1" customWidth="1"/>
    <col min="10498" max="10507" width="4" customWidth="1"/>
    <col min="10508" max="10508" width="41.42578125" customWidth="1"/>
    <col min="10509" max="10509" width="17" customWidth="1"/>
    <col min="10510" max="10510" width="14.5703125" customWidth="1"/>
    <col min="10511" max="10511" width="19.5703125" customWidth="1"/>
    <col min="10513" max="10513" width="12.5703125" bestFit="1" customWidth="1"/>
    <col min="10754" max="10763" width="4" customWidth="1"/>
    <col min="10764" max="10764" width="41.42578125" customWidth="1"/>
    <col min="10765" max="10765" width="17" customWidth="1"/>
    <col min="10766" max="10766" width="14.5703125" customWidth="1"/>
    <col min="10767" max="10767" width="19.5703125" customWidth="1"/>
    <col min="10769" max="10769" width="12.5703125" bestFit="1" customWidth="1"/>
    <col min="11010" max="11019" width="4" customWidth="1"/>
    <col min="11020" max="11020" width="41.42578125" customWidth="1"/>
    <col min="11021" max="11021" width="17" customWidth="1"/>
    <col min="11022" max="11022" width="14.5703125" customWidth="1"/>
    <col min="11023" max="11023" width="19.5703125" customWidth="1"/>
    <col min="11025" max="11025" width="12.5703125" bestFit="1" customWidth="1"/>
    <col min="11266" max="11275" width="4" customWidth="1"/>
    <col min="11276" max="11276" width="41.42578125" customWidth="1"/>
    <col min="11277" max="11277" width="17" customWidth="1"/>
    <col min="11278" max="11278" width="14.5703125" customWidth="1"/>
    <col min="11279" max="11279" width="19.5703125" customWidth="1"/>
    <col min="11281" max="11281" width="12.5703125" bestFit="1" customWidth="1"/>
    <col min="11522" max="11531" width="4" customWidth="1"/>
    <col min="11532" max="11532" width="41.42578125" customWidth="1"/>
    <col min="11533" max="11533" width="17" customWidth="1"/>
    <col min="11534" max="11534" width="14.5703125" customWidth="1"/>
    <col min="11535" max="11535" width="19.5703125" customWidth="1"/>
    <col min="11537" max="11537" width="12.5703125" bestFit="1" customWidth="1"/>
    <col min="11778" max="11787" width="4" customWidth="1"/>
    <col min="11788" max="11788" width="41.42578125" customWidth="1"/>
    <col min="11789" max="11789" width="17" customWidth="1"/>
    <col min="11790" max="11790" width="14.5703125" customWidth="1"/>
    <col min="11791" max="11791" width="19.5703125" customWidth="1"/>
    <col min="11793" max="11793" width="12.5703125" bestFit="1" customWidth="1"/>
    <col min="12034" max="12043" width="4" customWidth="1"/>
    <col min="12044" max="12044" width="41.42578125" customWidth="1"/>
    <col min="12045" max="12045" width="17" customWidth="1"/>
    <col min="12046" max="12046" width="14.5703125" customWidth="1"/>
    <col min="12047" max="12047" width="19.5703125" customWidth="1"/>
    <col min="12049" max="12049" width="12.5703125" bestFit="1" customWidth="1"/>
    <col min="12290" max="12299" width="4" customWidth="1"/>
    <col min="12300" max="12300" width="41.42578125" customWidth="1"/>
    <col min="12301" max="12301" width="17" customWidth="1"/>
    <col min="12302" max="12302" width="14.5703125" customWidth="1"/>
    <col min="12303" max="12303" width="19.5703125" customWidth="1"/>
    <col min="12305" max="12305" width="12.5703125" bestFit="1" customWidth="1"/>
    <col min="12546" max="12555" width="4" customWidth="1"/>
    <col min="12556" max="12556" width="41.42578125" customWidth="1"/>
    <col min="12557" max="12557" width="17" customWidth="1"/>
    <col min="12558" max="12558" width="14.5703125" customWidth="1"/>
    <col min="12559" max="12559" width="19.5703125" customWidth="1"/>
    <col min="12561" max="12561" width="12.5703125" bestFit="1" customWidth="1"/>
    <col min="12802" max="12811" width="4" customWidth="1"/>
    <col min="12812" max="12812" width="41.42578125" customWidth="1"/>
    <col min="12813" max="12813" width="17" customWidth="1"/>
    <col min="12814" max="12814" width="14.5703125" customWidth="1"/>
    <col min="12815" max="12815" width="19.5703125" customWidth="1"/>
    <col min="12817" max="12817" width="12.5703125" bestFit="1" customWidth="1"/>
    <col min="13058" max="13067" width="4" customWidth="1"/>
    <col min="13068" max="13068" width="41.42578125" customWidth="1"/>
    <col min="13069" max="13069" width="17" customWidth="1"/>
    <col min="13070" max="13070" width="14.5703125" customWidth="1"/>
    <col min="13071" max="13071" width="19.5703125" customWidth="1"/>
    <col min="13073" max="13073" width="12.5703125" bestFit="1" customWidth="1"/>
    <col min="13314" max="13323" width="4" customWidth="1"/>
    <col min="13324" max="13324" width="41.42578125" customWidth="1"/>
    <col min="13325" max="13325" width="17" customWidth="1"/>
    <col min="13326" max="13326" width="14.5703125" customWidth="1"/>
    <col min="13327" max="13327" width="19.5703125" customWidth="1"/>
    <col min="13329" max="13329" width="12.5703125" bestFit="1" customWidth="1"/>
    <col min="13570" max="13579" width="4" customWidth="1"/>
    <col min="13580" max="13580" width="41.42578125" customWidth="1"/>
    <col min="13581" max="13581" width="17" customWidth="1"/>
    <col min="13582" max="13582" width="14.5703125" customWidth="1"/>
    <col min="13583" max="13583" width="19.5703125" customWidth="1"/>
    <col min="13585" max="13585" width="12.5703125" bestFit="1" customWidth="1"/>
    <col min="13826" max="13835" width="4" customWidth="1"/>
    <col min="13836" max="13836" width="41.42578125" customWidth="1"/>
    <col min="13837" max="13837" width="17" customWidth="1"/>
    <col min="13838" max="13838" width="14.5703125" customWidth="1"/>
    <col min="13839" max="13839" width="19.5703125" customWidth="1"/>
    <col min="13841" max="13841" width="12.5703125" bestFit="1" customWidth="1"/>
    <col min="14082" max="14091" width="4" customWidth="1"/>
    <col min="14092" max="14092" width="41.42578125" customWidth="1"/>
    <col min="14093" max="14093" width="17" customWidth="1"/>
    <col min="14094" max="14094" width="14.5703125" customWidth="1"/>
    <col min="14095" max="14095" width="19.5703125" customWidth="1"/>
    <col min="14097" max="14097" width="12.5703125" bestFit="1" customWidth="1"/>
    <col min="14338" max="14347" width="4" customWidth="1"/>
    <col min="14348" max="14348" width="41.42578125" customWidth="1"/>
    <col min="14349" max="14349" width="17" customWidth="1"/>
    <col min="14350" max="14350" width="14.5703125" customWidth="1"/>
    <col min="14351" max="14351" width="19.5703125" customWidth="1"/>
    <col min="14353" max="14353" width="12.5703125" bestFit="1" customWidth="1"/>
    <col min="14594" max="14603" width="4" customWidth="1"/>
    <col min="14604" max="14604" width="41.42578125" customWidth="1"/>
    <col min="14605" max="14605" width="17" customWidth="1"/>
    <col min="14606" max="14606" width="14.5703125" customWidth="1"/>
    <col min="14607" max="14607" width="19.5703125" customWidth="1"/>
    <col min="14609" max="14609" width="12.5703125" bestFit="1" customWidth="1"/>
    <col min="14850" max="14859" width="4" customWidth="1"/>
    <col min="14860" max="14860" width="41.42578125" customWidth="1"/>
    <col min="14861" max="14861" width="17" customWidth="1"/>
    <col min="14862" max="14862" width="14.5703125" customWidth="1"/>
    <col min="14863" max="14863" width="19.5703125" customWidth="1"/>
    <col min="14865" max="14865" width="12.5703125" bestFit="1" customWidth="1"/>
    <col min="15106" max="15115" width="4" customWidth="1"/>
    <col min="15116" max="15116" width="41.42578125" customWidth="1"/>
    <col min="15117" max="15117" width="17" customWidth="1"/>
    <col min="15118" max="15118" width="14.5703125" customWidth="1"/>
    <col min="15119" max="15119" width="19.5703125" customWidth="1"/>
    <col min="15121" max="15121" width="12.5703125" bestFit="1" customWidth="1"/>
    <col min="15362" max="15371" width="4" customWidth="1"/>
    <col min="15372" max="15372" width="41.42578125" customWidth="1"/>
    <col min="15373" max="15373" width="17" customWidth="1"/>
    <col min="15374" max="15374" width="14.5703125" customWidth="1"/>
    <col min="15375" max="15375" width="19.5703125" customWidth="1"/>
    <col min="15377" max="15377" width="12.5703125" bestFit="1" customWidth="1"/>
    <col min="15618" max="15627" width="4" customWidth="1"/>
    <col min="15628" max="15628" width="41.42578125" customWidth="1"/>
    <col min="15629" max="15629" width="17" customWidth="1"/>
    <col min="15630" max="15630" width="14.5703125" customWidth="1"/>
    <col min="15631" max="15631" width="19.5703125" customWidth="1"/>
    <col min="15633" max="15633" width="12.5703125" bestFit="1" customWidth="1"/>
    <col min="15874" max="15883" width="4" customWidth="1"/>
    <col min="15884" max="15884" width="41.42578125" customWidth="1"/>
    <col min="15885" max="15885" width="17" customWidth="1"/>
    <col min="15886" max="15886" width="14.5703125" customWidth="1"/>
    <col min="15887" max="15887" width="19.5703125" customWidth="1"/>
    <col min="15889" max="15889" width="12.5703125" bestFit="1" customWidth="1"/>
    <col min="16130" max="16139" width="4" customWidth="1"/>
    <col min="16140" max="16140" width="41.42578125" customWidth="1"/>
    <col min="16141" max="16141" width="17" customWidth="1"/>
    <col min="16142" max="16142" width="14.5703125" customWidth="1"/>
    <col min="16143" max="16143" width="19.5703125" customWidth="1"/>
    <col min="16145" max="16145" width="12.5703125" bestFit="1" customWidth="1"/>
  </cols>
  <sheetData>
    <row r="1" spans="1:19" ht="15.75">
      <c r="A1" s="173" t="s">
        <v>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</row>
    <row r="2" spans="1:19" ht="15.75">
      <c r="A2" s="173" t="s">
        <v>1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</row>
    <row r="3" spans="1:19" ht="18.7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/>
      <c r="N3" s="4"/>
      <c r="O3" s="4"/>
    </row>
    <row r="4" spans="1:19" ht="18.75">
      <c r="A4" s="174" t="s">
        <v>103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</row>
    <row r="5" spans="1:19" ht="18.75">
      <c r="A5" s="5" t="s">
        <v>2</v>
      </c>
      <c r="B5" s="6"/>
      <c r="C5" s="6"/>
      <c r="D5" s="6"/>
      <c r="E5" s="6"/>
      <c r="F5" s="6"/>
      <c r="G5" s="1"/>
      <c r="H5" s="1"/>
      <c r="I5" s="1"/>
      <c r="J5" s="1"/>
      <c r="K5" s="1"/>
      <c r="L5" s="1"/>
      <c r="M5" s="7"/>
      <c r="N5" s="8"/>
      <c r="O5" s="8"/>
    </row>
    <row r="6" spans="1:19" ht="15.75" thickBot="1">
      <c r="A6" s="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10"/>
      <c r="N6" s="4"/>
      <c r="O6" s="4"/>
    </row>
    <row r="7" spans="1:19" ht="47.25">
      <c r="A7" s="11" t="s">
        <v>3</v>
      </c>
      <c r="B7" s="175" t="s">
        <v>4</v>
      </c>
      <c r="C7" s="176"/>
      <c r="D7" s="176"/>
      <c r="E7" s="176"/>
      <c r="F7" s="176"/>
      <c r="G7" s="176"/>
      <c r="H7" s="176"/>
      <c r="I7" s="176"/>
      <c r="J7" s="176"/>
      <c r="K7" s="177"/>
      <c r="L7" s="12" t="s">
        <v>5</v>
      </c>
      <c r="M7" s="13" t="s">
        <v>6</v>
      </c>
      <c r="N7" s="14" t="s">
        <v>7</v>
      </c>
      <c r="O7" s="14" t="s">
        <v>8</v>
      </c>
    </row>
    <row r="8" spans="1:19">
      <c r="A8" s="15"/>
      <c r="B8" s="16"/>
      <c r="C8" s="17"/>
      <c r="D8" s="17"/>
      <c r="E8" s="17"/>
      <c r="F8" s="17"/>
      <c r="G8" s="17"/>
      <c r="H8" s="17"/>
      <c r="I8" s="17"/>
      <c r="J8" s="17"/>
      <c r="K8" s="18"/>
      <c r="L8" s="19"/>
      <c r="M8" s="20"/>
      <c r="N8" s="21"/>
      <c r="O8" s="21"/>
    </row>
    <row r="9" spans="1:19">
      <c r="A9" s="15"/>
      <c r="B9" s="22"/>
      <c r="C9" s="23"/>
      <c r="D9" s="23"/>
      <c r="E9" s="23"/>
      <c r="F9" s="23"/>
      <c r="G9" s="23"/>
      <c r="H9" s="23"/>
      <c r="I9" s="23"/>
      <c r="J9" s="23"/>
      <c r="K9" s="24"/>
      <c r="L9" s="25" t="s">
        <v>9</v>
      </c>
      <c r="M9" s="26">
        <f>MEI!O78</f>
        <v>127138471</v>
      </c>
      <c r="N9" s="21"/>
      <c r="O9" s="21"/>
    </row>
    <row r="10" spans="1:19">
      <c r="A10" s="15"/>
      <c r="B10" s="27" t="s">
        <v>10</v>
      </c>
      <c r="C10" s="28" t="s">
        <v>11</v>
      </c>
      <c r="D10" s="28" t="s">
        <v>10</v>
      </c>
      <c r="E10" s="23"/>
      <c r="F10" s="23"/>
      <c r="G10" s="23"/>
      <c r="H10" s="23"/>
      <c r="I10" s="23"/>
      <c r="J10" s="23"/>
      <c r="K10" s="24"/>
      <c r="L10" s="25" t="s">
        <v>12</v>
      </c>
      <c r="M10" s="29">
        <f>+M11</f>
        <v>50760000</v>
      </c>
      <c r="N10" s="21"/>
      <c r="O10" s="21"/>
      <c r="Q10" s="30"/>
    </row>
    <row r="11" spans="1:19">
      <c r="A11" s="15"/>
      <c r="B11" s="27" t="s">
        <v>10</v>
      </c>
      <c r="C11" s="28" t="s">
        <v>11</v>
      </c>
      <c r="D11" s="28" t="s">
        <v>10</v>
      </c>
      <c r="E11" s="31" t="s">
        <v>13</v>
      </c>
      <c r="F11" s="23"/>
      <c r="G11" s="23"/>
      <c r="H11" s="23"/>
      <c r="I11" s="23"/>
      <c r="J11" s="23"/>
      <c r="K11" s="24"/>
      <c r="L11" s="25" t="s">
        <v>14</v>
      </c>
      <c r="M11" s="29">
        <f>+M12</f>
        <v>50760000</v>
      </c>
      <c r="N11" s="21"/>
      <c r="O11" s="21"/>
      <c r="Q11" s="30"/>
      <c r="S11" s="30"/>
    </row>
    <row r="12" spans="1:19">
      <c r="A12" s="15"/>
      <c r="B12" s="27" t="s">
        <v>10</v>
      </c>
      <c r="C12" s="28" t="s">
        <v>11</v>
      </c>
      <c r="D12" s="28" t="s">
        <v>10</v>
      </c>
      <c r="E12" s="31" t="s">
        <v>13</v>
      </c>
      <c r="F12" s="28" t="s">
        <v>15</v>
      </c>
      <c r="G12" s="31"/>
      <c r="H12" s="31"/>
      <c r="I12" s="31"/>
      <c r="J12" s="31"/>
      <c r="K12" s="32"/>
      <c r="L12" s="25" t="s">
        <v>16</v>
      </c>
      <c r="M12" s="33">
        <v>50760000</v>
      </c>
      <c r="N12" s="21"/>
      <c r="O12" s="21"/>
      <c r="Q12" s="30"/>
    </row>
    <row r="13" spans="1:19">
      <c r="A13" s="15"/>
      <c r="B13" s="34"/>
      <c r="C13" s="31"/>
      <c r="D13" s="31"/>
      <c r="E13" s="31"/>
      <c r="F13" s="35"/>
      <c r="G13" s="31"/>
      <c r="H13" s="31"/>
      <c r="I13" s="31"/>
      <c r="J13" s="31"/>
      <c r="K13" s="32"/>
      <c r="L13" s="25" t="s">
        <v>17</v>
      </c>
      <c r="M13" s="36">
        <f>+M9+M12</f>
        <v>177898471</v>
      </c>
      <c r="N13" s="21"/>
      <c r="O13" s="37"/>
      <c r="Q13" s="30"/>
    </row>
    <row r="14" spans="1:19">
      <c r="A14" s="15"/>
      <c r="B14" s="34"/>
      <c r="C14" s="31"/>
      <c r="D14" s="31"/>
      <c r="E14" s="31"/>
      <c r="F14" s="35"/>
      <c r="G14" s="31"/>
      <c r="H14" s="31"/>
      <c r="I14" s="31"/>
      <c r="J14" s="31"/>
      <c r="K14" s="32"/>
      <c r="L14" s="25"/>
      <c r="M14" s="38"/>
      <c r="N14" s="21"/>
      <c r="O14" s="37"/>
      <c r="Q14" s="159"/>
    </row>
    <row r="15" spans="1:19">
      <c r="A15" s="15"/>
      <c r="B15" s="39">
        <v>1</v>
      </c>
      <c r="C15" s="40" t="s">
        <v>15</v>
      </c>
      <c r="D15" s="40" t="s">
        <v>18</v>
      </c>
      <c r="E15" s="41">
        <v>38</v>
      </c>
      <c r="F15" s="40" t="s">
        <v>19</v>
      </c>
      <c r="G15" s="41">
        <v>5</v>
      </c>
      <c r="H15" s="41">
        <v>2</v>
      </c>
      <c r="I15" s="41"/>
      <c r="J15" s="41"/>
      <c r="K15" s="42"/>
      <c r="L15" s="43" t="s">
        <v>20</v>
      </c>
      <c r="M15" s="141">
        <f>M16+M17+M18</f>
        <v>641304000</v>
      </c>
      <c r="N15" s="45">
        <f>N16+N17+N18</f>
        <v>108007400</v>
      </c>
      <c r="O15" s="46">
        <f>O16</f>
        <v>0</v>
      </c>
      <c r="Q15" s="30"/>
      <c r="R15" s="30"/>
    </row>
    <row r="16" spans="1:19">
      <c r="A16" s="15"/>
      <c r="B16" s="39">
        <v>1</v>
      </c>
      <c r="C16" s="40" t="s">
        <v>15</v>
      </c>
      <c r="D16" s="40" t="s">
        <v>18</v>
      </c>
      <c r="E16" s="41">
        <v>38</v>
      </c>
      <c r="F16" s="40" t="s">
        <v>19</v>
      </c>
      <c r="G16" s="41">
        <v>5</v>
      </c>
      <c r="H16" s="41">
        <v>2</v>
      </c>
      <c r="I16" s="40">
        <v>1</v>
      </c>
      <c r="J16" s="41"/>
      <c r="K16" s="42"/>
      <c r="L16" s="43" t="s">
        <v>21</v>
      </c>
      <c r="M16" s="141">
        <f>M20</f>
        <v>384782400</v>
      </c>
      <c r="N16" s="45">
        <f>N20</f>
        <v>58654800</v>
      </c>
      <c r="O16" s="46">
        <f>O18</f>
        <v>0</v>
      </c>
    </row>
    <row r="17" spans="1:15">
      <c r="A17" s="15"/>
      <c r="B17" s="48" t="s">
        <v>11</v>
      </c>
      <c r="C17" s="49" t="s">
        <v>15</v>
      </c>
      <c r="D17" s="49" t="s">
        <v>18</v>
      </c>
      <c r="E17" s="41">
        <v>38</v>
      </c>
      <c r="F17" s="40" t="s">
        <v>19</v>
      </c>
      <c r="G17" s="50" t="s">
        <v>22</v>
      </c>
      <c r="H17" s="50" t="s">
        <v>23</v>
      </c>
      <c r="I17" s="50" t="s">
        <v>23</v>
      </c>
      <c r="J17" s="51"/>
      <c r="K17" s="52"/>
      <c r="L17" s="53" t="s">
        <v>24</v>
      </c>
      <c r="M17" s="141">
        <f>M24</f>
        <v>242521600</v>
      </c>
      <c r="N17" s="45">
        <f>N24</f>
        <v>49352600</v>
      </c>
      <c r="O17" s="46"/>
    </row>
    <row r="18" spans="1:15">
      <c r="A18" s="15"/>
      <c r="B18" s="48" t="s">
        <v>11</v>
      </c>
      <c r="C18" s="49" t="s">
        <v>15</v>
      </c>
      <c r="D18" s="49" t="s">
        <v>18</v>
      </c>
      <c r="E18" s="41">
        <v>38</v>
      </c>
      <c r="F18" s="40" t="s">
        <v>19</v>
      </c>
      <c r="G18" s="50" t="s">
        <v>22</v>
      </c>
      <c r="H18" s="50" t="s">
        <v>23</v>
      </c>
      <c r="I18" s="50" t="s">
        <v>25</v>
      </c>
      <c r="J18" s="51"/>
      <c r="K18" s="52"/>
      <c r="L18" s="53" t="s">
        <v>26</v>
      </c>
      <c r="M18" s="141">
        <f>M72</f>
        <v>14000000</v>
      </c>
      <c r="N18" s="45">
        <f>N72</f>
        <v>0</v>
      </c>
      <c r="O18" s="46">
        <f>O19</f>
        <v>0</v>
      </c>
    </row>
    <row r="19" spans="1:15">
      <c r="A19" s="15"/>
      <c r="B19" s="55"/>
      <c r="C19" s="56"/>
      <c r="D19" s="56"/>
      <c r="E19" s="56"/>
      <c r="F19" s="56"/>
      <c r="G19" s="56"/>
      <c r="H19" s="56"/>
      <c r="I19" s="56"/>
      <c r="J19" s="56"/>
      <c r="K19" s="57"/>
      <c r="L19" s="58"/>
      <c r="M19" s="142"/>
      <c r="N19" s="45"/>
      <c r="O19" s="60"/>
    </row>
    <row r="20" spans="1:15">
      <c r="A20" s="61"/>
      <c r="B20" s="48" t="s">
        <v>11</v>
      </c>
      <c r="C20" s="49" t="s">
        <v>15</v>
      </c>
      <c r="D20" s="49" t="s">
        <v>18</v>
      </c>
      <c r="E20" s="41">
        <v>38</v>
      </c>
      <c r="F20" s="40" t="s">
        <v>19</v>
      </c>
      <c r="G20" s="50" t="s">
        <v>22</v>
      </c>
      <c r="H20" s="50" t="s">
        <v>23</v>
      </c>
      <c r="I20" s="50" t="s">
        <v>11</v>
      </c>
      <c r="J20" s="50"/>
      <c r="K20" s="62"/>
      <c r="L20" s="63" t="s">
        <v>27</v>
      </c>
      <c r="M20" s="143">
        <f>M21</f>
        <v>384782400</v>
      </c>
      <c r="N20" s="139">
        <f>N21</f>
        <v>58654800</v>
      </c>
      <c r="O20" s="135"/>
    </row>
    <row r="21" spans="1:15">
      <c r="A21" s="15"/>
      <c r="B21" s="65">
        <v>1</v>
      </c>
      <c r="C21" s="66" t="s">
        <v>15</v>
      </c>
      <c r="D21" s="66" t="s">
        <v>18</v>
      </c>
      <c r="E21" s="41">
        <v>38</v>
      </c>
      <c r="F21" s="40" t="s">
        <v>19</v>
      </c>
      <c r="G21" s="67">
        <v>5</v>
      </c>
      <c r="H21" s="67">
        <v>2</v>
      </c>
      <c r="I21" s="67">
        <v>1</v>
      </c>
      <c r="J21" s="66" t="s">
        <v>28</v>
      </c>
      <c r="K21" s="68"/>
      <c r="L21" s="69" t="s">
        <v>29</v>
      </c>
      <c r="M21" s="144">
        <f>M22</f>
        <v>384782400</v>
      </c>
      <c r="N21" s="45">
        <f>N22</f>
        <v>58654800</v>
      </c>
      <c r="O21" s="60"/>
    </row>
    <row r="22" spans="1:15">
      <c r="A22" s="15"/>
      <c r="B22" s="70">
        <v>1</v>
      </c>
      <c r="C22" s="71" t="s">
        <v>15</v>
      </c>
      <c r="D22" s="71" t="s">
        <v>18</v>
      </c>
      <c r="E22" s="41">
        <v>38</v>
      </c>
      <c r="F22" s="40" t="s">
        <v>19</v>
      </c>
      <c r="G22" s="72">
        <v>5</v>
      </c>
      <c r="H22" s="72">
        <v>2</v>
      </c>
      <c r="I22" s="72">
        <v>1</v>
      </c>
      <c r="J22" s="71" t="s">
        <v>28</v>
      </c>
      <c r="K22" s="68" t="s">
        <v>18</v>
      </c>
      <c r="L22" s="73" t="s">
        <v>30</v>
      </c>
      <c r="M22" s="145">
        <v>384782400</v>
      </c>
      <c r="N22" s="74">
        <v>58654800</v>
      </c>
      <c r="O22" s="60"/>
    </row>
    <row r="23" spans="1:15">
      <c r="A23" s="15"/>
      <c r="B23" s="70"/>
      <c r="C23" s="71"/>
      <c r="D23" s="71"/>
      <c r="E23" s="72"/>
      <c r="F23" s="72"/>
      <c r="G23" s="72"/>
      <c r="H23" s="72"/>
      <c r="I23" s="72"/>
      <c r="J23" s="71"/>
      <c r="K23" s="68"/>
      <c r="L23" s="73"/>
      <c r="M23" s="146"/>
      <c r="N23" s="76"/>
      <c r="O23" s="60"/>
    </row>
    <row r="24" spans="1:15" ht="30">
      <c r="A24" s="15"/>
      <c r="B24" s="65">
        <v>1</v>
      </c>
      <c r="C24" s="66" t="s">
        <v>15</v>
      </c>
      <c r="D24" s="66" t="s">
        <v>18</v>
      </c>
      <c r="E24" s="41">
        <v>38</v>
      </c>
      <c r="F24" s="40" t="s">
        <v>19</v>
      </c>
      <c r="G24" s="67">
        <v>5</v>
      </c>
      <c r="H24" s="67">
        <v>2</v>
      </c>
      <c r="I24" s="67">
        <v>2</v>
      </c>
      <c r="J24" s="67"/>
      <c r="K24" s="77"/>
      <c r="L24" s="78" t="s">
        <v>31</v>
      </c>
      <c r="M24" s="147">
        <f>M25+M34+M37+M47+M51+M54+M57+M60+M65+M69+M42</f>
        <v>242521600</v>
      </c>
      <c r="N24" s="137">
        <f>N25+N34+N37+N42+N47+N51+N54+N57+N60+N65+N69</f>
        <v>49352600</v>
      </c>
      <c r="O24" s="135"/>
    </row>
    <row r="25" spans="1:15">
      <c r="A25" s="15"/>
      <c r="B25" s="65">
        <v>1</v>
      </c>
      <c r="C25" s="66" t="s">
        <v>15</v>
      </c>
      <c r="D25" s="66" t="s">
        <v>18</v>
      </c>
      <c r="E25" s="41">
        <v>38</v>
      </c>
      <c r="F25" s="40" t="s">
        <v>19</v>
      </c>
      <c r="G25" s="67">
        <v>5</v>
      </c>
      <c r="H25" s="67">
        <v>2</v>
      </c>
      <c r="I25" s="67">
        <v>2</v>
      </c>
      <c r="J25" s="66" t="s">
        <v>18</v>
      </c>
      <c r="K25" s="79"/>
      <c r="L25" s="69" t="s">
        <v>33</v>
      </c>
      <c r="M25" s="148">
        <f>SUM(M26:M32)</f>
        <v>96804750</v>
      </c>
      <c r="N25" s="126">
        <f>SUM(N26:N32)</f>
        <v>0</v>
      </c>
      <c r="O25" s="60"/>
    </row>
    <row r="26" spans="1:15">
      <c r="A26" s="80"/>
      <c r="B26" s="70">
        <v>1</v>
      </c>
      <c r="C26" s="71" t="s">
        <v>15</v>
      </c>
      <c r="D26" s="71" t="s">
        <v>18</v>
      </c>
      <c r="E26" s="41">
        <v>38</v>
      </c>
      <c r="F26" s="40" t="s">
        <v>19</v>
      </c>
      <c r="G26" s="72">
        <v>5</v>
      </c>
      <c r="H26" s="72">
        <v>2</v>
      </c>
      <c r="I26" s="72">
        <v>2</v>
      </c>
      <c r="J26" s="71" t="s">
        <v>18</v>
      </c>
      <c r="K26" s="68" t="s">
        <v>19</v>
      </c>
      <c r="L26" s="73" t="s">
        <v>80</v>
      </c>
      <c r="M26" s="146">
        <v>2379850</v>
      </c>
      <c r="N26" s="156"/>
      <c r="O26" s="81"/>
    </row>
    <row r="27" spans="1:15" ht="30">
      <c r="A27" s="80"/>
      <c r="B27" s="70">
        <v>1</v>
      </c>
      <c r="C27" s="71" t="s">
        <v>15</v>
      </c>
      <c r="D27" s="71" t="s">
        <v>18</v>
      </c>
      <c r="E27" s="41">
        <v>38</v>
      </c>
      <c r="F27" s="40" t="s">
        <v>19</v>
      </c>
      <c r="G27" s="72">
        <v>5</v>
      </c>
      <c r="H27" s="72">
        <v>2</v>
      </c>
      <c r="I27" s="72">
        <v>2</v>
      </c>
      <c r="J27" s="71" t="s">
        <v>18</v>
      </c>
      <c r="K27" s="68" t="s">
        <v>34</v>
      </c>
      <c r="L27" s="73" t="s">
        <v>35</v>
      </c>
      <c r="M27" s="146">
        <v>600000</v>
      </c>
      <c r="N27" s="76"/>
      <c r="O27" s="81"/>
    </row>
    <row r="28" spans="1:15" ht="30">
      <c r="A28" s="15"/>
      <c r="B28" s="70">
        <v>1</v>
      </c>
      <c r="C28" s="71" t="s">
        <v>15</v>
      </c>
      <c r="D28" s="71" t="s">
        <v>18</v>
      </c>
      <c r="E28" s="41">
        <v>38</v>
      </c>
      <c r="F28" s="40" t="s">
        <v>19</v>
      </c>
      <c r="G28" s="72">
        <v>5</v>
      </c>
      <c r="H28" s="72">
        <v>2</v>
      </c>
      <c r="I28" s="72">
        <v>2</v>
      </c>
      <c r="J28" s="71" t="s">
        <v>18</v>
      </c>
      <c r="K28" s="68" t="s">
        <v>36</v>
      </c>
      <c r="L28" s="82" t="s">
        <v>37</v>
      </c>
      <c r="M28" s="149">
        <v>5564300</v>
      </c>
      <c r="N28" s="76"/>
      <c r="O28" s="60"/>
    </row>
    <row r="29" spans="1:15" ht="30">
      <c r="A29" s="15"/>
      <c r="B29" s="70">
        <v>1</v>
      </c>
      <c r="C29" s="71" t="s">
        <v>15</v>
      </c>
      <c r="D29" s="71" t="s">
        <v>18</v>
      </c>
      <c r="E29" s="41">
        <v>38</v>
      </c>
      <c r="F29" s="40" t="s">
        <v>19</v>
      </c>
      <c r="G29" s="72">
        <v>5</v>
      </c>
      <c r="H29" s="72">
        <v>2</v>
      </c>
      <c r="I29" s="72">
        <v>2</v>
      </c>
      <c r="J29" s="71" t="s">
        <v>18</v>
      </c>
      <c r="K29" s="83" t="s">
        <v>39</v>
      </c>
      <c r="L29" s="82" t="s">
        <v>40</v>
      </c>
      <c r="M29" s="146">
        <v>304000</v>
      </c>
      <c r="N29" s="76"/>
      <c r="O29" s="60"/>
    </row>
    <row r="30" spans="1:15">
      <c r="A30" s="15"/>
      <c r="B30" s="70">
        <v>1</v>
      </c>
      <c r="C30" s="71" t="s">
        <v>15</v>
      </c>
      <c r="D30" s="71" t="s">
        <v>18</v>
      </c>
      <c r="E30" s="41">
        <v>38</v>
      </c>
      <c r="F30" s="40" t="s">
        <v>19</v>
      </c>
      <c r="G30" s="72">
        <v>5</v>
      </c>
      <c r="H30" s="72">
        <v>2</v>
      </c>
      <c r="I30" s="72">
        <v>2</v>
      </c>
      <c r="J30" s="71" t="s">
        <v>18</v>
      </c>
      <c r="K30" s="83" t="s">
        <v>28</v>
      </c>
      <c r="L30" s="82" t="s">
        <v>41</v>
      </c>
      <c r="M30" s="146">
        <v>285000</v>
      </c>
      <c r="N30" s="76"/>
      <c r="O30" s="60"/>
    </row>
    <row r="31" spans="1:15">
      <c r="A31" s="15"/>
      <c r="B31" s="70">
        <v>1</v>
      </c>
      <c r="C31" s="71" t="s">
        <v>15</v>
      </c>
      <c r="D31" s="71" t="s">
        <v>18</v>
      </c>
      <c r="E31" s="41">
        <v>38</v>
      </c>
      <c r="F31" s="40" t="s">
        <v>19</v>
      </c>
      <c r="G31" s="72">
        <v>5</v>
      </c>
      <c r="H31" s="72">
        <v>2</v>
      </c>
      <c r="I31" s="72">
        <v>2</v>
      </c>
      <c r="J31" s="71" t="s">
        <v>18</v>
      </c>
      <c r="K31" s="68">
        <v>11</v>
      </c>
      <c r="L31" s="82" t="s">
        <v>81</v>
      </c>
      <c r="M31" s="146">
        <v>86795600</v>
      </c>
      <c r="N31" s="76"/>
      <c r="O31" s="60"/>
    </row>
    <row r="32" spans="1:15">
      <c r="A32" s="15"/>
      <c r="B32" s="70">
        <v>1</v>
      </c>
      <c r="C32" s="71" t="s">
        <v>15</v>
      </c>
      <c r="D32" s="71" t="s">
        <v>18</v>
      </c>
      <c r="E32" s="41">
        <v>38</v>
      </c>
      <c r="F32" s="40" t="s">
        <v>19</v>
      </c>
      <c r="G32" s="84" t="s">
        <v>22</v>
      </c>
      <c r="H32" s="84" t="s">
        <v>23</v>
      </c>
      <c r="I32" s="84" t="s">
        <v>23</v>
      </c>
      <c r="J32" s="84" t="s">
        <v>18</v>
      </c>
      <c r="K32" s="85">
        <v>12</v>
      </c>
      <c r="L32" s="82" t="s">
        <v>42</v>
      </c>
      <c r="M32" s="146">
        <v>876000</v>
      </c>
      <c r="N32" s="76"/>
      <c r="O32" s="60"/>
    </row>
    <row r="33" spans="1:15">
      <c r="A33" s="15"/>
      <c r="B33" s="70"/>
      <c r="C33" s="71"/>
      <c r="D33" s="71"/>
      <c r="E33" s="72"/>
      <c r="F33" s="72"/>
      <c r="G33" s="72"/>
      <c r="H33" s="72"/>
      <c r="I33" s="72"/>
      <c r="J33" s="71"/>
      <c r="K33" s="68"/>
      <c r="L33" s="73"/>
      <c r="M33" s="149"/>
      <c r="N33" s="76"/>
      <c r="O33" s="60"/>
    </row>
    <row r="34" spans="1:15">
      <c r="A34" s="15"/>
      <c r="B34" s="65">
        <v>1</v>
      </c>
      <c r="C34" s="66" t="s">
        <v>15</v>
      </c>
      <c r="D34" s="66" t="s">
        <v>18</v>
      </c>
      <c r="E34" s="41">
        <v>38</v>
      </c>
      <c r="F34" s="40" t="s">
        <v>19</v>
      </c>
      <c r="G34" s="67">
        <v>5</v>
      </c>
      <c r="H34" s="67">
        <v>2</v>
      </c>
      <c r="I34" s="67">
        <v>2</v>
      </c>
      <c r="J34" s="66" t="s">
        <v>15</v>
      </c>
      <c r="K34" s="68"/>
      <c r="L34" s="69" t="s">
        <v>43</v>
      </c>
      <c r="M34" s="150">
        <f>SUM(M35:M35)</f>
        <v>2905000</v>
      </c>
      <c r="N34" s="127">
        <f>N35</f>
        <v>112000</v>
      </c>
      <c r="O34" s="60"/>
    </row>
    <row r="35" spans="1:15">
      <c r="A35" s="15"/>
      <c r="B35" s="70">
        <v>1</v>
      </c>
      <c r="C35" s="71" t="s">
        <v>15</v>
      </c>
      <c r="D35" s="71" t="s">
        <v>18</v>
      </c>
      <c r="E35" s="41">
        <v>38</v>
      </c>
      <c r="F35" s="40" t="s">
        <v>19</v>
      </c>
      <c r="G35" s="72">
        <v>5</v>
      </c>
      <c r="H35" s="72">
        <v>2</v>
      </c>
      <c r="I35" s="72">
        <v>2</v>
      </c>
      <c r="J35" s="87" t="s">
        <v>15</v>
      </c>
      <c r="K35" s="83" t="s">
        <v>38</v>
      </c>
      <c r="L35" s="88" t="s">
        <v>44</v>
      </c>
      <c r="M35" s="146">
        <v>2905000</v>
      </c>
      <c r="N35" s="76">
        <v>112000</v>
      </c>
      <c r="O35" s="60"/>
    </row>
    <row r="36" spans="1:15">
      <c r="A36" s="15"/>
      <c r="B36" s="70"/>
      <c r="C36" s="71"/>
      <c r="D36" s="71"/>
      <c r="E36" s="72"/>
      <c r="F36" s="72"/>
      <c r="G36" s="72"/>
      <c r="H36" s="72"/>
      <c r="I36" s="72"/>
      <c r="J36" s="87"/>
      <c r="K36" s="68"/>
      <c r="L36" s="89"/>
      <c r="M36" s="146"/>
      <c r="N36" s="76"/>
      <c r="O36" s="60"/>
    </row>
    <row r="37" spans="1:15">
      <c r="A37" s="15"/>
      <c r="B37" s="65">
        <v>1</v>
      </c>
      <c r="C37" s="66" t="s">
        <v>15</v>
      </c>
      <c r="D37" s="66" t="s">
        <v>18</v>
      </c>
      <c r="E37" s="41">
        <v>38</v>
      </c>
      <c r="F37" s="40" t="s">
        <v>19</v>
      </c>
      <c r="G37" s="67">
        <v>5</v>
      </c>
      <c r="H37" s="67">
        <v>2</v>
      </c>
      <c r="I37" s="67">
        <v>2</v>
      </c>
      <c r="J37" s="66" t="s">
        <v>19</v>
      </c>
      <c r="K37" s="79"/>
      <c r="L37" s="69" t="s">
        <v>45</v>
      </c>
      <c r="M37" s="151">
        <f>SUM(M38:M40)</f>
        <v>19035000</v>
      </c>
      <c r="N37" s="128">
        <f>SUM(N38:N40)</f>
        <v>870600</v>
      </c>
      <c r="O37" s="60"/>
    </row>
    <row r="38" spans="1:15">
      <c r="A38" s="15"/>
      <c r="B38" s="70">
        <v>1</v>
      </c>
      <c r="C38" s="71" t="s">
        <v>15</v>
      </c>
      <c r="D38" s="71" t="s">
        <v>18</v>
      </c>
      <c r="E38" s="41">
        <v>38</v>
      </c>
      <c r="F38" s="40" t="s">
        <v>19</v>
      </c>
      <c r="G38" s="72">
        <v>5</v>
      </c>
      <c r="H38" s="72">
        <v>2</v>
      </c>
      <c r="I38" s="72">
        <v>2</v>
      </c>
      <c r="J38" s="71" t="s">
        <v>19</v>
      </c>
      <c r="K38" s="117" t="s">
        <v>38</v>
      </c>
      <c r="L38" s="90" t="s">
        <v>46</v>
      </c>
      <c r="M38" s="145">
        <v>12000000</v>
      </c>
      <c r="N38" s="76">
        <v>867700</v>
      </c>
      <c r="O38" s="60"/>
    </row>
    <row r="39" spans="1:15">
      <c r="A39" s="15"/>
      <c r="B39" s="70">
        <v>1</v>
      </c>
      <c r="C39" s="71" t="s">
        <v>15</v>
      </c>
      <c r="D39" s="71" t="s">
        <v>18</v>
      </c>
      <c r="E39" s="41">
        <v>38</v>
      </c>
      <c r="F39" s="40" t="s">
        <v>19</v>
      </c>
      <c r="G39" s="72">
        <v>5</v>
      </c>
      <c r="H39" s="72">
        <v>2</v>
      </c>
      <c r="I39" s="72">
        <v>2</v>
      </c>
      <c r="J39" s="87" t="s">
        <v>19</v>
      </c>
      <c r="K39" s="83" t="s">
        <v>47</v>
      </c>
      <c r="L39" s="88" t="s">
        <v>48</v>
      </c>
      <c r="M39" s="145">
        <v>535000</v>
      </c>
      <c r="N39" s="76">
        <v>2900</v>
      </c>
      <c r="O39" s="60"/>
    </row>
    <row r="40" spans="1:15" ht="30">
      <c r="A40" s="61"/>
      <c r="B40" s="70">
        <v>1</v>
      </c>
      <c r="C40" s="71" t="s">
        <v>15</v>
      </c>
      <c r="D40" s="71" t="s">
        <v>18</v>
      </c>
      <c r="E40" s="41">
        <v>38</v>
      </c>
      <c r="F40" s="40" t="s">
        <v>19</v>
      </c>
      <c r="G40" s="72">
        <v>5</v>
      </c>
      <c r="H40" s="72">
        <v>2</v>
      </c>
      <c r="I40" s="72">
        <v>2</v>
      </c>
      <c r="J40" s="87" t="s">
        <v>19</v>
      </c>
      <c r="K40" s="83">
        <v>12</v>
      </c>
      <c r="L40" s="88" t="s">
        <v>82</v>
      </c>
      <c r="M40" s="145">
        <v>6500000</v>
      </c>
      <c r="N40" s="76"/>
      <c r="O40" s="60"/>
    </row>
    <row r="41" spans="1:15">
      <c r="A41" s="15"/>
      <c r="B41" s="70"/>
      <c r="C41" s="71"/>
      <c r="D41" s="71"/>
      <c r="E41" s="72"/>
      <c r="F41" s="72"/>
      <c r="G41" s="72"/>
      <c r="H41" s="72"/>
      <c r="I41" s="72"/>
      <c r="J41" s="71"/>
      <c r="K41" s="68"/>
      <c r="L41" s="73"/>
      <c r="M41" s="152"/>
      <c r="N41" s="76"/>
      <c r="O41" s="60"/>
    </row>
    <row r="42" spans="1:15">
      <c r="A42" s="15"/>
      <c r="B42" s="65">
        <v>1</v>
      </c>
      <c r="C42" s="66" t="s">
        <v>15</v>
      </c>
      <c r="D42" s="66" t="s">
        <v>18</v>
      </c>
      <c r="E42" s="41">
        <v>38</v>
      </c>
      <c r="F42" s="40" t="s">
        <v>19</v>
      </c>
      <c r="G42" s="67">
        <v>5</v>
      </c>
      <c r="H42" s="67">
        <v>2</v>
      </c>
      <c r="I42" s="67">
        <v>2</v>
      </c>
      <c r="J42" s="66" t="s">
        <v>36</v>
      </c>
      <c r="K42" s="79"/>
      <c r="L42" s="69" t="s">
        <v>83</v>
      </c>
      <c r="M42" s="153">
        <f>SUM(M43:M45)</f>
        <v>4600000</v>
      </c>
      <c r="N42" s="76">
        <f>SUM(N43:N45)</f>
        <v>0</v>
      </c>
      <c r="O42" s="60"/>
    </row>
    <row r="43" spans="1:15">
      <c r="A43" s="15"/>
      <c r="B43" s="70">
        <v>1</v>
      </c>
      <c r="C43" s="71" t="s">
        <v>15</v>
      </c>
      <c r="D43" s="71" t="s">
        <v>18</v>
      </c>
      <c r="E43" s="41">
        <v>38</v>
      </c>
      <c r="F43" s="40" t="s">
        <v>19</v>
      </c>
      <c r="G43" s="72">
        <v>5</v>
      </c>
      <c r="H43" s="72">
        <v>2</v>
      </c>
      <c r="I43" s="72">
        <v>2</v>
      </c>
      <c r="J43" s="71" t="s">
        <v>36</v>
      </c>
      <c r="K43" s="68" t="s">
        <v>18</v>
      </c>
      <c r="L43" s="73" t="s">
        <v>84</v>
      </c>
      <c r="M43" s="152">
        <v>2400000</v>
      </c>
      <c r="N43" s="76"/>
      <c r="O43" s="60"/>
    </row>
    <row r="44" spans="1:15">
      <c r="A44" s="15"/>
      <c r="B44" s="70">
        <v>1</v>
      </c>
      <c r="C44" s="71" t="s">
        <v>15</v>
      </c>
      <c r="D44" s="71" t="s">
        <v>18</v>
      </c>
      <c r="E44" s="41">
        <v>38</v>
      </c>
      <c r="F44" s="40" t="s">
        <v>19</v>
      </c>
      <c r="G44" s="72">
        <v>5</v>
      </c>
      <c r="H44" s="72">
        <v>2</v>
      </c>
      <c r="I44" s="72">
        <v>2</v>
      </c>
      <c r="J44" s="71" t="s">
        <v>36</v>
      </c>
      <c r="K44" s="68" t="s">
        <v>15</v>
      </c>
      <c r="L44" s="73" t="s">
        <v>85</v>
      </c>
      <c r="M44" s="152">
        <v>1800000</v>
      </c>
      <c r="N44" s="76"/>
      <c r="O44" s="60"/>
    </row>
    <row r="45" spans="1:15">
      <c r="A45" s="15"/>
      <c r="B45" s="70">
        <v>1</v>
      </c>
      <c r="C45" s="71" t="s">
        <v>15</v>
      </c>
      <c r="D45" s="71" t="s">
        <v>18</v>
      </c>
      <c r="E45" s="41">
        <v>38</v>
      </c>
      <c r="F45" s="40" t="s">
        <v>19</v>
      </c>
      <c r="G45" s="72">
        <v>5</v>
      </c>
      <c r="H45" s="72">
        <v>2</v>
      </c>
      <c r="I45" s="72">
        <v>2</v>
      </c>
      <c r="J45" s="71" t="s">
        <v>36</v>
      </c>
      <c r="K45" s="68" t="s">
        <v>34</v>
      </c>
      <c r="L45" s="73" t="s">
        <v>86</v>
      </c>
      <c r="M45" s="152">
        <v>400000</v>
      </c>
      <c r="N45" s="76"/>
      <c r="O45" s="60"/>
    </row>
    <row r="46" spans="1:15">
      <c r="A46" s="15"/>
      <c r="B46" s="70"/>
      <c r="C46" s="71"/>
      <c r="D46" s="71"/>
      <c r="E46" s="72"/>
      <c r="F46" s="72"/>
      <c r="G46" s="72"/>
      <c r="H46" s="72"/>
      <c r="I46" s="72"/>
      <c r="J46" s="71"/>
      <c r="K46" s="68"/>
      <c r="L46" s="73"/>
      <c r="M46" s="152"/>
      <c r="N46" s="76"/>
      <c r="O46" s="60"/>
    </row>
    <row r="47" spans="1:15">
      <c r="A47" s="15"/>
      <c r="B47" s="65">
        <v>1</v>
      </c>
      <c r="C47" s="66" t="s">
        <v>15</v>
      </c>
      <c r="D47" s="66" t="s">
        <v>18</v>
      </c>
      <c r="E47" s="41">
        <v>38</v>
      </c>
      <c r="F47" s="40" t="s">
        <v>19</v>
      </c>
      <c r="G47" s="67">
        <v>5</v>
      </c>
      <c r="H47" s="67">
        <v>2</v>
      </c>
      <c r="I47" s="67">
        <v>2</v>
      </c>
      <c r="J47" s="66" t="s">
        <v>38</v>
      </c>
      <c r="K47" s="79"/>
      <c r="L47" s="69" t="s">
        <v>49</v>
      </c>
      <c r="M47" s="151">
        <f>SUM(M48:M49)</f>
        <v>49531750</v>
      </c>
      <c r="N47" s="128">
        <f>SUM(N48:N49)</f>
        <v>47620000</v>
      </c>
      <c r="O47" s="60"/>
    </row>
    <row r="48" spans="1:15">
      <c r="A48" s="15"/>
      <c r="B48" s="70">
        <v>1</v>
      </c>
      <c r="C48" s="71" t="s">
        <v>15</v>
      </c>
      <c r="D48" s="71" t="s">
        <v>18</v>
      </c>
      <c r="E48" s="41">
        <v>38</v>
      </c>
      <c r="F48" s="40" t="s">
        <v>19</v>
      </c>
      <c r="G48" s="72">
        <v>5</v>
      </c>
      <c r="H48" s="72">
        <v>2</v>
      </c>
      <c r="I48" s="72">
        <v>2</v>
      </c>
      <c r="J48" s="71" t="s">
        <v>38</v>
      </c>
      <c r="K48" s="68" t="s">
        <v>18</v>
      </c>
      <c r="L48" s="73" t="s">
        <v>50</v>
      </c>
      <c r="M48" s="145">
        <v>48090000</v>
      </c>
      <c r="N48" s="76">
        <v>47500000</v>
      </c>
      <c r="O48" s="60"/>
    </row>
    <row r="49" spans="1:15">
      <c r="A49" s="15"/>
      <c r="B49" s="70">
        <v>1</v>
      </c>
      <c r="C49" s="71" t="s">
        <v>15</v>
      </c>
      <c r="D49" s="71" t="s">
        <v>18</v>
      </c>
      <c r="E49" s="41">
        <v>38</v>
      </c>
      <c r="F49" s="40" t="s">
        <v>19</v>
      </c>
      <c r="G49" s="72">
        <v>5</v>
      </c>
      <c r="H49" s="72">
        <v>2</v>
      </c>
      <c r="I49" s="72">
        <v>2</v>
      </c>
      <c r="J49" s="71" t="s">
        <v>38</v>
      </c>
      <c r="K49" s="68" t="s">
        <v>15</v>
      </c>
      <c r="L49" s="73" t="s">
        <v>51</v>
      </c>
      <c r="M49" s="152">
        <v>1441750</v>
      </c>
      <c r="N49" s="76">
        <v>120000</v>
      </c>
      <c r="O49" s="60"/>
    </row>
    <row r="50" spans="1:15">
      <c r="A50" s="15"/>
      <c r="B50" s="70"/>
      <c r="C50" s="71"/>
      <c r="D50" s="71"/>
      <c r="E50" s="72"/>
      <c r="F50" s="72"/>
      <c r="G50" s="72"/>
      <c r="H50" s="72"/>
      <c r="I50" s="72"/>
      <c r="J50" s="71"/>
      <c r="K50" s="68"/>
      <c r="L50" s="73"/>
      <c r="M50" s="152"/>
      <c r="N50" s="76"/>
      <c r="O50" s="91"/>
    </row>
    <row r="51" spans="1:15">
      <c r="A51" s="15"/>
      <c r="B51" s="65">
        <v>1</v>
      </c>
      <c r="C51" s="66" t="s">
        <v>15</v>
      </c>
      <c r="D51" s="66" t="s">
        <v>18</v>
      </c>
      <c r="E51" s="41">
        <v>38</v>
      </c>
      <c r="F51" s="40" t="s">
        <v>19</v>
      </c>
      <c r="G51" s="118" t="s">
        <v>22</v>
      </c>
      <c r="H51" s="118" t="s">
        <v>23</v>
      </c>
      <c r="I51" s="118" t="s">
        <v>23</v>
      </c>
      <c r="J51" s="118" t="s">
        <v>52</v>
      </c>
      <c r="K51" s="119"/>
      <c r="L51" s="120" t="s">
        <v>53</v>
      </c>
      <c r="M51" s="151">
        <f>SUM(M52:M52)</f>
        <v>9075000</v>
      </c>
      <c r="N51" s="128">
        <f>N52</f>
        <v>750000</v>
      </c>
      <c r="O51" s="91"/>
    </row>
    <row r="52" spans="1:15">
      <c r="A52" s="15"/>
      <c r="B52" s="70">
        <v>1</v>
      </c>
      <c r="C52" s="71" t="s">
        <v>15</v>
      </c>
      <c r="D52" s="71" t="s">
        <v>18</v>
      </c>
      <c r="E52" s="41">
        <v>38</v>
      </c>
      <c r="F52" s="40" t="s">
        <v>19</v>
      </c>
      <c r="G52" s="121" t="s">
        <v>22</v>
      </c>
      <c r="H52" s="121" t="s">
        <v>23</v>
      </c>
      <c r="I52" s="121" t="s">
        <v>23</v>
      </c>
      <c r="J52" s="121" t="s">
        <v>52</v>
      </c>
      <c r="K52" s="122" t="s">
        <v>15</v>
      </c>
      <c r="L52" s="92" t="s">
        <v>54</v>
      </c>
      <c r="M52" s="145">
        <v>9075000</v>
      </c>
      <c r="N52" s="76">
        <v>750000</v>
      </c>
      <c r="O52" s="91"/>
    </row>
    <row r="53" spans="1:15">
      <c r="A53" s="15"/>
      <c r="B53" s="70"/>
      <c r="C53" s="71"/>
      <c r="D53" s="71"/>
      <c r="E53" s="72"/>
      <c r="F53" s="72"/>
      <c r="G53" s="72"/>
      <c r="H53" s="72"/>
      <c r="I53" s="72"/>
      <c r="J53" s="71"/>
      <c r="K53" s="68"/>
      <c r="L53" s="73"/>
      <c r="M53" s="145"/>
      <c r="N53" s="76"/>
      <c r="O53" s="91"/>
    </row>
    <row r="54" spans="1:15">
      <c r="A54" s="15"/>
      <c r="B54" s="65">
        <v>1</v>
      </c>
      <c r="C54" s="66" t="s">
        <v>15</v>
      </c>
      <c r="D54" s="66" t="s">
        <v>18</v>
      </c>
      <c r="E54" s="41">
        <v>38</v>
      </c>
      <c r="F54" s="40" t="s">
        <v>19</v>
      </c>
      <c r="G54" s="67">
        <v>5</v>
      </c>
      <c r="H54" s="67">
        <v>2</v>
      </c>
      <c r="I54" s="67">
        <v>2</v>
      </c>
      <c r="J54" s="66">
        <v>15</v>
      </c>
      <c r="K54" s="79"/>
      <c r="L54" s="69" t="s">
        <v>55</v>
      </c>
      <c r="M54" s="151">
        <f>M55</f>
        <v>8600000</v>
      </c>
      <c r="N54" s="45">
        <f>N55</f>
        <v>0</v>
      </c>
      <c r="O54" s="91"/>
    </row>
    <row r="55" spans="1:15">
      <c r="A55" s="15"/>
      <c r="B55" s="70">
        <v>1</v>
      </c>
      <c r="C55" s="71" t="s">
        <v>15</v>
      </c>
      <c r="D55" s="71" t="s">
        <v>18</v>
      </c>
      <c r="E55" s="41">
        <v>38</v>
      </c>
      <c r="F55" s="40" t="s">
        <v>19</v>
      </c>
      <c r="G55" s="72">
        <v>5</v>
      </c>
      <c r="H55" s="72">
        <v>2</v>
      </c>
      <c r="I55" s="72">
        <v>2</v>
      </c>
      <c r="J55" s="71">
        <v>15</v>
      </c>
      <c r="K55" s="68" t="s">
        <v>15</v>
      </c>
      <c r="L55" s="73" t="s">
        <v>87</v>
      </c>
      <c r="M55" s="145">
        <v>8600000</v>
      </c>
      <c r="N55" s="76"/>
      <c r="O55" s="91"/>
    </row>
    <row r="56" spans="1:15">
      <c r="A56" s="15"/>
      <c r="B56" s="70"/>
      <c r="C56" s="71"/>
      <c r="D56" s="71"/>
      <c r="E56" s="72"/>
      <c r="F56" s="72"/>
      <c r="G56" s="72"/>
      <c r="H56" s="72"/>
      <c r="I56" s="72"/>
      <c r="J56" s="71"/>
      <c r="K56" s="68"/>
      <c r="L56" s="93"/>
      <c r="M56" s="145"/>
      <c r="N56" s="76"/>
      <c r="O56" s="91"/>
    </row>
    <row r="57" spans="1:15" ht="30">
      <c r="A57" s="15"/>
      <c r="B57" s="65">
        <v>1</v>
      </c>
      <c r="C57" s="66" t="s">
        <v>15</v>
      </c>
      <c r="D57" s="66" t="s">
        <v>18</v>
      </c>
      <c r="E57" s="41">
        <v>38</v>
      </c>
      <c r="F57" s="40" t="s">
        <v>19</v>
      </c>
      <c r="G57" s="67">
        <v>5</v>
      </c>
      <c r="H57" s="67">
        <v>2</v>
      </c>
      <c r="I57" s="67">
        <v>2</v>
      </c>
      <c r="J57" s="123">
        <v>17</v>
      </c>
      <c r="K57" s="124"/>
      <c r="L57" s="94" t="s">
        <v>56</v>
      </c>
      <c r="M57" s="151">
        <f>M58</f>
        <v>15000000</v>
      </c>
      <c r="N57" s="128">
        <f>N58</f>
        <v>0</v>
      </c>
      <c r="O57" s="91"/>
    </row>
    <row r="58" spans="1:15">
      <c r="A58" s="15"/>
      <c r="B58" s="70">
        <v>1</v>
      </c>
      <c r="C58" s="71" t="s">
        <v>15</v>
      </c>
      <c r="D58" s="71" t="s">
        <v>18</v>
      </c>
      <c r="E58" s="41">
        <v>38</v>
      </c>
      <c r="F58" s="40" t="s">
        <v>19</v>
      </c>
      <c r="G58" s="72">
        <v>5</v>
      </c>
      <c r="H58" s="72">
        <v>2</v>
      </c>
      <c r="I58" s="72">
        <v>2</v>
      </c>
      <c r="J58" s="125">
        <v>17</v>
      </c>
      <c r="K58" s="124" t="s">
        <v>18</v>
      </c>
      <c r="L58" s="95" t="s">
        <v>57</v>
      </c>
      <c r="M58" s="145">
        <v>15000000</v>
      </c>
      <c r="N58" s="76"/>
      <c r="O58" s="91"/>
    </row>
    <row r="59" spans="1:15">
      <c r="A59" s="15"/>
      <c r="B59" s="70"/>
      <c r="C59" s="71"/>
      <c r="D59" s="71"/>
      <c r="E59" s="72"/>
      <c r="F59" s="72"/>
      <c r="G59" s="72"/>
      <c r="H59" s="72"/>
      <c r="I59" s="72"/>
      <c r="J59" s="71"/>
      <c r="K59" s="68"/>
      <c r="L59" s="93"/>
      <c r="M59" s="151"/>
      <c r="N59" s="45"/>
      <c r="O59" s="91"/>
    </row>
    <row r="60" spans="1:15">
      <c r="A60" s="15"/>
      <c r="B60" s="65">
        <v>1</v>
      </c>
      <c r="C60" s="66" t="s">
        <v>15</v>
      </c>
      <c r="D60" s="66" t="s">
        <v>18</v>
      </c>
      <c r="E60" s="41">
        <v>38</v>
      </c>
      <c r="F60" s="40" t="s">
        <v>19</v>
      </c>
      <c r="G60" s="67">
        <v>5</v>
      </c>
      <c r="H60" s="67">
        <v>2</v>
      </c>
      <c r="I60" s="67">
        <v>2</v>
      </c>
      <c r="J60" s="123">
        <v>20</v>
      </c>
      <c r="K60" s="124"/>
      <c r="L60" s="94" t="s">
        <v>58</v>
      </c>
      <c r="M60" s="151">
        <f>SUM(M61:M63)</f>
        <v>23400000</v>
      </c>
      <c r="N60" s="128">
        <f>SUM(N61:N63)</f>
        <v>0</v>
      </c>
      <c r="O60" s="91"/>
    </row>
    <row r="61" spans="1:15">
      <c r="A61" s="15"/>
      <c r="B61" s="70">
        <v>1</v>
      </c>
      <c r="C61" s="71" t="s">
        <v>15</v>
      </c>
      <c r="D61" s="71" t="s">
        <v>18</v>
      </c>
      <c r="E61" s="41">
        <v>38</v>
      </c>
      <c r="F61" s="40" t="s">
        <v>19</v>
      </c>
      <c r="G61" s="72">
        <v>5</v>
      </c>
      <c r="H61" s="72">
        <v>2</v>
      </c>
      <c r="I61" s="72">
        <v>2</v>
      </c>
      <c r="J61" s="125">
        <v>20</v>
      </c>
      <c r="K61" s="124" t="s">
        <v>19</v>
      </c>
      <c r="L61" s="95" t="s">
        <v>59</v>
      </c>
      <c r="M61" s="145">
        <v>3000000</v>
      </c>
      <c r="N61" s="76"/>
      <c r="O61" s="91"/>
    </row>
    <row r="62" spans="1:15">
      <c r="A62" s="15"/>
      <c r="B62" s="70">
        <v>1</v>
      </c>
      <c r="C62" s="71" t="s">
        <v>15</v>
      </c>
      <c r="D62" s="71" t="s">
        <v>18</v>
      </c>
      <c r="E62" s="41">
        <v>38</v>
      </c>
      <c r="F62" s="40" t="s">
        <v>19</v>
      </c>
      <c r="G62" s="72">
        <v>5</v>
      </c>
      <c r="H62" s="72">
        <v>2</v>
      </c>
      <c r="I62" s="72">
        <v>2</v>
      </c>
      <c r="J62" s="125">
        <v>20</v>
      </c>
      <c r="K62" s="124" t="s">
        <v>34</v>
      </c>
      <c r="L62" s="95" t="s">
        <v>60</v>
      </c>
      <c r="M62" s="145">
        <v>15400000</v>
      </c>
      <c r="N62" s="76"/>
      <c r="O62" s="91"/>
    </row>
    <row r="63" spans="1:15">
      <c r="A63" s="15"/>
      <c r="B63" s="70">
        <v>1</v>
      </c>
      <c r="C63" s="71" t="s">
        <v>15</v>
      </c>
      <c r="D63" s="71" t="s">
        <v>18</v>
      </c>
      <c r="E63" s="41">
        <v>38</v>
      </c>
      <c r="F63" s="40" t="s">
        <v>19</v>
      </c>
      <c r="G63" s="72">
        <v>5</v>
      </c>
      <c r="H63" s="72">
        <v>2</v>
      </c>
      <c r="I63" s="72">
        <v>2</v>
      </c>
      <c r="J63" s="125">
        <v>20</v>
      </c>
      <c r="K63" s="124" t="s">
        <v>61</v>
      </c>
      <c r="L63" s="95" t="s">
        <v>62</v>
      </c>
      <c r="M63" s="145">
        <v>5000000</v>
      </c>
      <c r="N63" s="76"/>
      <c r="O63" s="91"/>
    </row>
    <row r="64" spans="1:15">
      <c r="A64" s="15"/>
      <c r="B64" s="70"/>
      <c r="C64" s="71"/>
      <c r="D64" s="71"/>
      <c r="E64" s="72"/>
      <c r="F64" s="72"/>
      <c r="G64" s="72"/>
      <c r="H64" s="72"/>
      <c r="I64" s="72"/>
      <c r="J64" s="125"/>
      <c r="K64" s="124"/>
      <c r="L64" s="96"/>
      <c r="M64" s="145"/>
      <c r="N64" s="76"/>
      <c r="O64" s="91"/>
    </row>
    <row r="65" spans="1:15" ht="30">
      <c r="A65" s="15"/>
      <c r="B65" s="65">
        <v>1</v>
      </c>
      <c r="C65" s="66" t="s">
        <v>15</v>
      </c>
      <c r="D65" s="66" t="s">
        <v>18</v>
      </c>
      <c r="E65" s="41">
        <v>38</v>
      </c>
      <c r="F65" s="40" t="s">
        <v>19</v>
      </c>
      <c r="G65" s="118" t="s">
        <v>22</v>
      </c>
      <c r="H65" s="118" t="s">
        <v>23</v>
      </c>
      <c r="I65" s="118" t="s">
        <v>23</v>
      </c>
      <c r="J65" s="118" t="s">
        <v>63</v>
      </c>
      <c r="K65" s="124"/>
      <c r="L65" s="97" t="s">
        <v>64</v>
      </c>
      <c r="M65" s="151">
        <f>SUM(M66:M67)</f>
        <v>13000000</v>
      </c>
      <c r="N65" s="128">
        <f>SUM(N66:N67)</f>
        <v>0</v>
      </c>
      <c r="O65" s="91"/>
    </row>
    <row r="66" spans="1:15">
      <c r="A66" s="15"/>
      <c r="B66" s="70">
        <v>1</v>
      </c>
      <c r="C66" s="71" t="s">
        <v>15</v>
      </c>
      <c r="D66" s="71" t="s">
        <v>18</v>
      </c>
      <c r="E66" s="41">
        <v>38</v>
      </c>
      <c r="F66" s="40" t="s">
        <v>19</v>
      </c>
      <c r="G66" s="121" t="s">
        <v>22</v>
      </c>
      <c r="H66" s="121" t="s">
        <v>23</v>
      </c>
      <c r="I66" s="121" t="s">
        <v>23</v>
      </c>
      <c r="J66" s="121" t="s">
        <v>63</v>
      </c>
      <c r="K66" s="124" t="s">
        <v>15</v>
      </c>
      <c r="L66" s="98" t="s">
        <v>65</v>
      </c>
      <c r="M66" s="145">
        <v>3000000</v>
      </c>
      <c r="N66" s="76"/>
      <c r="O66" s="91"/>
    </row>
    <row r="67" spans="1:15">
      <c r="A67" s="15"/>
      <c r="B67" s="70">
        <v>1</v>
      </c>
      <c r="C67" s="71" t="s">
        <v>15</v>
      </c>
      <c r="D67" s="71" t="s">
        <v>18</v>
      </c>
      <c r="E67" s="41">
        <v>38</v>
      </c>
      <c r="F67" s="40" t="s">
        <v>19</v>
      </c>
      <c r="G67" s="121" t="s">
        <v>22</v>
      </c>
      <c r="H67" s="121" t="s">
        <v>23</v>
      </c>
      <c r="I67" s="121" t="s">
        <v>23</v>
      </c>
      <c r="J67" s="121" t="s">
        <v>63</v>
      </c>
      <c r="K67" s="124" t="s">
        <v>19</v>
      </c>
      <c r="L67" s="98" t="s">
        <v>66</v>
      </c>
      <c r="M67" s="145">
        <v>10000000</v>
      </c>
      <c r="N67" s="45"/>
      <c r="O67" s="91"/>
    </row>
    <row r="68" spans="1:15">
      <c r="A68" s="15"/>
      <c r="B68" s="70"/>
      <c r="C68" s="71"/>
      <c r="D68" s="71"/>
      <c r="E68" s="72"/>
      <c r="F68" s="72"/>
      <c r="G68" s="72"/>
      <c r="H68" s="72"/>
      <c r="I68" s="72"/>
      <c r="J68" s="125"/>
      <c r="K68" s="124"/>
      <c r="L68" s="96"/>
      <c r="M68" s="145"/>
      <c r="N68" s="76"/>
      <c r="O68" s="91"/>
    </row>
    <row r="69" spans="1:15" ht="30">
      <c r="A69" s="15"/>
      <c r="B69" s="65">
        <v>1</v>
      </c>
      <c r="C69" s="66" t="s">
        <v>15</v>
      </c>
      <c r="D69" s="66" t="s">
        <v>18</v>
      </c>
      <c r="E69" s="41">
        <v>38</v>
      </c>
      <c r="F69" s="40" t="s">
        <v>19</v>
      </c>
      <c r="G69" s="118" t="s">
        <v>22</v>
      </c>
      <c r="H69" s="118" t="s">
        <v>23</v>
      </c>
      <c r="I69" s="118" t="s">
        <v>23</v>
      </c>
      <c r="J69" s="118" t="s">
        <v>88</v>
      </c>
      <c r="K69" s="124"/>
      <c r="L69" s="97" t="s">
        <v>89</v>
      </c>
      <c r="M69" s="154">
        <f>M70</f>
        <v>570100</v>
      </c>
      <c r="N69" s="129">
        <f>N70</f>
        <v>0</v>
      </c>
      <c r="O69" s="91"/>
    </row>
    <row r="70" spans="1:15" ht="30">
      <c r="A70" s="15"/>
      <c r="B70" s="70">
        <v>1</v>
      </c>
      <c r="C70" s="71" t="s">
        <v>15</v>
      </c>
      <c r="D70" s="71" t="s">
        <v>18</v>
      </c>
      <c r="E70" s="41">
        <v>38</v>
      </c>
      <c r="F70" s="40" t="s">
        <v>19</v>
      </c>
      <c r="G70" s="121" t="s">
        <v>22</v>
      </c>
      <c r="H70" s="121" t="s">
        <v>23</v>
      </c>
      <c r="I70" s="121" t="s">
        <v>23</v>
      </c>
      <c r="J70" s="121" t="s">
        <v>88</v>
      </c>
      <c r="K70" s="124" t="s">
        <v>18</v>
      </c>
      <c r="L70" s="98" t="s">
        <v>90</v>
      </c>
      <c r="M70" s="155">
        <v>570100</v>
      </c>
      <c r="N70" s="130"/>
      <c r="O70" s="91"/>
    </row>
    <row r="71" spans="1:15">
      <c r="A71" s="15"/>
      <c r="B71" s="70"/>
      <c r="C71" s="71"/>
      <c r="D71" s="71"/>
      <c r="E71" s="72"/>
      <c r="F71" s="72"/>
      <c r="G71" s="72"/>
      <c r="H71" s="72"/>
      <c r="I71" s="72"/>
      <c r="J71" s="125"/>
      <c r="K71" s="124"/>
      <c r="L71" s="96"/>
      <c r="M71" s="155"/>
      <c r="N71" s="131"/>
      <c r="O71" s="60"/>
    </row>
    <row r="72" spans="1:15">
      <c r="A72" s="15"/>
      <c r="B72" s="65">
        <v>1</v>
      </c>
      <c r="C72" s="66" t="s">
        <v>15</v>
      </c>
      <c r="D72" s="66" t="s">
        <v>18</v>
      </c>
      <c r="E72" s="41">
        <v>38</v>
      </c>
      <c r="F72" s="40" t="s">
        <v>19</v>
      </c>
      <c r="G72" s="67">
        <v>5</v>
      </c>
      <c r="H72" s="67">
        <v>2</v>
      </c>
      <c r="I72" s="67">
        <v>3</v>
      </c>
      <c r="J72" s="66"/>
      <c r="K72" s="79"/>
      <c r="L72" s="99" t="s">
        <v>67</v>
      </c>
      <c r="M72" s="140">
        <f>M73+M76</f>
        <v>14000000</v>
      </c>
      <c r="N72" s="134">
        <f>N73+N76</f>
        <v>0</v>
      </c>
      <c r="O72" s="135"/>
    </row>
    <row r="73" spans="1:15" ht="30">
      <c r="A73" s="15"/>
      <c r="B73" s="65">
        <v>1</v>
      </c>
      <c r="C73" s="66" t="s">
        <v>15</v>
      </c>
      <c r="D73" s="66" t="s">
        <v>18</v>
      </c>
      <c r="E73" s="41">
        <v>38</v>
      </c>
      <c r="F73" s="40" t="s">
        <v>19</v>
      </c>
      <c r="G73" s="67">
        <v>5</v>
      </c>
      <c r="H73" s="67">
        <v>2</v>
      </c>
      <c r="I73" s="67">
        <v>3</v>
      </c>
      <c r="J73" s="66">
        <v>16</v>
      </c>
      <c r="K73" s="79"/>
      <c r="L73" s="69" t="s">
        <v>91</v>
      </c>
      <c r="M73" s="132">
        <f>SUM(M74:M74)</f>
        <v>4600000</v>
      </c>
      <c r="N73" s="132">
        <f>N74</f>
        <v>0</v>
      </c>
      <c r="O73" s="60"/>
    </row>
    <row r="74" spans="1:15">
      <c r="A74" s="15"/>
      <c r="B74" s="70">
        <v>1</v>
      </c>
      <c r="C74" s="71" t="s">
        <v>15</v>
      </c>
      <c r="D74" s="71" t="s">
        <v>18</v>
      </c>
      <c r="E74" s="41">
        <v>38</v>
      </c>
      <c r="F74" s="40" t="s">
        <v>19</v>
      </c>
      <c r="G74" s="72">
        <v>5</v>
      </c>
      <c r="H74" s="72">
        <v>2</v>
      </c>
      <c r="I74" s="72">
        <v>3</v>
      </c>
      <c r="J74" s="71">
        <v>16</v>
      </c>
      <c r="K74" s="68" t="s">
        <v>36</v>
      </c>
      <c r="L74" s="73" t="s">
        <v>92</v>
      </c>
      <c r="M74" s="155">
        <v>4600000</v>
      </c>
      <c r="N74" s="131"/>
      <c r="O74" s="60"/>
    </row>
    <row r="75" spans="1:15">
      <c r="A75" s="15"/>
      <c r="B75" s="65"/>
      <c r="C75" s="66"/>
      <c r="D75" s="66"/>
      <c r="E75" s="41"/>
      <c r="F75" s="40"/>
      <c r="G75" s="67"/>
      <c r="H75" s="67"/>
      <c r="I75" s="67"/>
      <c r="J75" s="66"/>
      <c r="K75" s="79"/>
      <c r="L75" s="101"/>
      <c r="M75" s="155"/>
      <c r="N75" s="131"/>
      <c r="O75" s="60"/>
    </row>
    <row r="76" spans="1:15" ht="30">
      <c r="A76" s="15"/>
      <c r="B76" s="65">
        <v>1</v>
      </c>
      <c r="C76" s="66" t="s">
        <v>15</v>
      </c>
      <c r="D76" s="66" t="s">
        <v>18</v>
      </c>
      <c r="E76" s="41">
        <v>38</v>
      </c>
      <c r="F76" s="40" t="s">
        <v>19</v>
      </c>
      <c r="G76" s="67">
        <v>5</v>
      </c>
      <c r="H76" s="67">
        <v>2</v>
      </c>
      <c r="I76" s="67">
        <v>3</v>
      </c>
      <c r="J76" s="66">
        <v>23</v>
      </c>
      <c r="K76" s="79"/>
      <c r="L76" s="102" t="s">
        <v>68</v>
      </c>
      <c r="M76" s="132">
        <f>M77</f>
        <v>9400000</v>
      </c>
      <c r="N76" s="132">
        <f>N77</f>
        <v>0</v>
      </c>
      <c r="O76" s="60"/>
    </row>
    <row r="77" spans="1:15" ht="30">
      <c r="A77" s="15"/>
      <c r="B77" s="70">
        <v>1</v>
      </c>
      <c r="C77" s="71" t="s">
        <v>15</v>
      </c>
      <c r="D77" s="71" t="s">
        <v>18</v>
      </c>
      <c r="E77" s="41">
        <v>38</v>
      </c>
      <c r="F77" s="40" t="s">
        <v>19</v>
      </c>
      <c r="G77" s="72">
        <v>5</v>
      </c>
      <c r="H77" s="72">
        <v>2</v>
      </c>
      <c r="I77" s="72">
        <v>3</v>
      </c>
      <c r="J77" s="71">
        <v>23</v>
      </c>
      <c r="K77" s="68" t="s">
        <v>18</v>
      </c>
      <c r="L77" s="100" t="s">
        <v>93</v>
      </c>
      <c r="M77" s="155">
        <v>9400000</v>
      </c>
      <c r="N77" s="131"/>
      <c r="O77" s="60"/>
    </row>
    <row r="78" spans="1:15">
      <c r="A78" s="178" t="s">
        <v>69</v>
      </c>
      <c r="B78" s="179"/>
      <c r="C78" s="179"/>
      <c r="D78" s="179"/>
      <c r="E78" s="179"/>
      <c r="F78" s="179"/>
      <c r="G78" s="179"/>
      <c r="H78" s="179"/>
      <c r="I78" s="179"/>
      <c r="J78" s="179"/>
      <c r="K78" s="179"/>
      <c r="L78" s="180"/>
      <c r="M78" s="103">
        <f>+M13</f>
        <v>177898471</v>
      </c>
      <c r="N78" s="104">
        <f>N15</f>
        <v>108007400</v>
      </c>
      <c r="O78" s="105">
        <f>+M78-N78</f>
        <v>69891071</v>
      </c>
    </row>
    <row r="79" spans="1:15">
      <c r="A79" s="106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8"/>
      <c r="M79" s="109"/>
      <c r="N79" s="110"/>
      <c r="O79" s="110"/>
    </row>
    <row r="80" spans="1:15" ht="18.75">
      <c r="A80" s="172" t="s">
        <v>70</v>
      </c>
      <c r="B80" s="172"/>
      <c r="C80" s="172"/>
      <c r="D80" s="172"/>
      <c r="E80" s="172"/>
      <c r="F80" s="172"/>
      <c r="G80" s="172"/>
      <c r="H80" s="172"/>
      <c r="I80" s="172"/>
      <c r="J80" s="172"/>
      <c r="K80" s="172"/>
      <c r="L80" s="172"/>
      <c r="M80" s="172"/>
      <c r="N80" s="172"/>
      <c r="O80" s="172"/>
    </row>
    <row r="81" spans="1:17" ht="18.75">
      <c r="A81" s="172" t="s">
        <v>71</v>
      </c>
      <c r="B81" s="172"/>
      <c r="C81" s="172"/>
      <c r="D81" s="172"/>
      <c r="E81" s="172"/>
      <c r="F81" s="172"/>
      <c r="G81" s="172"/>
      <c r="H81" s="172"/>
      <c r="I81" s="172"/>
      <c r="J81" s="172"/>
      <c r="K81" s="172"/>
      <c r="L81" s="172"/>
      <c r="M81" s="172"/>
      <c r="N81" s="172"/>
      <c r="O81" s="172"/>
      <c r="Q81" s="30"/>
    </row>
    <row r="82" spans="1:17" ht="18.75">
      <c r="A82" s="172" t="s">
        <v>72</v>
      </c>
      <c r="B82" s="172"/>
      <c r="C82" s="172"/>
      <c r="D82" s="172"/>
      <c r="E82" s="172"/>
      <c r="F82" s="172"/>
      <c r="G82" s="172"/>
      <c r="H82" s="172"/>
      <c r="I82" s="172"/>
      <c r="J82" s="172"/>
      <c r="K82" s="172"/>
      <c r="L82" s="172"/>
      <c r="M82" s="172"/>
      <c r="N82" s="172"/>
      <c r="O82" s="172"/>
    </row>
    <row r="83" spans="1:17" ht="18.75">
      <c r="A83" s="172" t="s">
        <v>73</v>
      </c>
      <c r="B83" s="172"/>
      <c r="C83" s="172"/>
      <c r="D83" s="172"/>
      <c r="E83" s="172"/>
      <c r="F83" s="172"/>
      <c r="G83" s="172"/>
      <c r="H83" s="172"/>
      <c r="I83" s="172"/>
      <c r="J83" s="172"/>
      <c r="K83" s="172"/>
      <c r="L83" s="172"/>
      <c r="M83" s="172"/>
      <c r="N83" s="164"/>
      <c r="O83" s="112"/>
      <c r="Q83" s="30"/>
    </row>
    <row r="84" spans="1:17" ht="18.75">
      <c r="A84" s="172"/>
      <c r="B84" s="172"/>
      <c r="C84" s="172"/>
      <c r="D84" s="172"/>
      <c r="E84" s="172"/>
      <c r="F84" s="172"/>
      <c r="G84" s="172"/>
      <c r="H84" s="172"/>
      <c r="I84" s="172"/>
      <c r="J84" s="172"/>
      <c r="K84" s="172"/>
      <c r="L84" s="172"/>
      <c r="M84" s="172"/>
      <c r="N84" s="164"/>
      <c r="O84" s="8"/>
    </row>
    <row r="85" spans="1:17" ht="18.75">
      <c r="A85" s="164"/>
      <c r="B85" s="164"/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164"/>
      <c r="N85" s="164"/>
      <c r="O85" s="8"/>
    </row>
    <row r="86" spans="1:17" ht="15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84" t="s">
        <v>102</v>
      </c>
      <c r="M86" s="184"/>
      <c r="N86" s="184"/>
      <c r="O86" s="184"/>
    </row>
    <row r="87" spans="1:17" ht="15.75">
      <c r="A87" s="165"/>
      <c r="B87" s="165"/>
      <c r="C87" s="165"/>
      <c r="D87" s="165"/>
      <c r="E87" s="165"/>
      <c r="F87" s="165"/>
      <c r="G87" s="165"/>
      <c r="H87" s="165"/>
      <c r="I87" s="165"/>
      <c r="J87" s="165"/>
      <c r="K87" s="165"/>
      <c r="L87" s="184" t="s">
        <v>74</v>
      </c>
      <c r="M87" s="184"/>
      <c r="N87" s="184"/>
      <c r="O87" s="184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81" t="s">
        <v>75</v>
      </c>
      <c r="M88" s="181"/>
      <c r="N88" s="181"/>
      <c r="O88" s="18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4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7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4"/>
    </row>
    <row r="92" spans="1:17" ht="15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82" t="s">
        <v>76</v>
      </c>
      <c r="M92" s="182"/>
      <c r="N92" s="182"/>
      <c r="O92" s="182"/>
    </row>
    <row r="93" spans="1:17" ht="15.75">
      <c r="A93" s="114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83" t="s">
        <v>77</v>
      </c>
      <c r="M93" s="183"/>
      <c r="N93" s="183"/>
      <c r="O93" s="183"/>
    </row>
  </sheetData>
  <mergeCells count="15">
    <mergeCell ref="L88:O88"/>
    <mergeCell ref="L92:O92"/>
    <mergeCell ref="L93:O93"/>
    <mergeCell ref="A81:O81"/>
    <mergeCell ref="A82:O82"/>
    <mergeCell ref="A83:M83"/>
    <mergeCell ref="A84:M84"/>
    <mergeCell ref="L86:O86"/>
    <mergeCell ref="L87:O87"/>
    <mergeCell ref="A80:O80"/>
    <mergeCell ref="A1:O1"/>
    <mergeCell ref="A2:O2"/>
    <mergeCell ref="A4:O4"/>
    <mergeCell ref="B7:K7"/>
    <mergeCell ref="A78:L78"/>
  </mergeCells>
  <pageMargins left="0.90551181102362199" right="0.70866141732283505" top="0.74803149606299202" bottom="0.74803149606299202" header="0.31496062992126" footer="0.31496062992126"/>
  <pageSetup paperSize="5" scale="8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S93"/>
  <sheetViews>
    <sheetView workbookViewId="0">
      <selection activeCell="R1" sqref="R1"/>
    </sheetView>
  </sheetViews>
  <sheetFormatPr defaultRowHeight="15"/>
  <cols>
    <col min="2" max="11" width="4" customWidth="1"/>
    <col min="12" max="12" width="41.42578125" customWidth="1"/>
    <col min="13" max="13" width="17" customWidth="1"/>
    <col min="14" max="14" width="14.5703125" customWidth="1"/>
    <col min="15" max="15" width="19.5703125" customWidth="1"/>
    <col min="17" max="19" width="12.5703125" bestFit="1" customWidth="1"/>
    <col min="258" max="267" width="4" customWidth="1"/>
    <col min="268" max="268" width="41.42578125" customWidth="1"/>
    <col min="269" max="269" width="17" customWidth="1"/>
    <col min="270" max="270" width="14.5703125" customWidth="1"/>
    <col min="271" max="271" width="19.5703125" customWidth="1"/>
    <col min="273" max="273" width="12.5703125" bestFit="1" customWidth="1"/>
    <col min="514" max="523" width="4" customWidth="1"/>
    <col min="524" max="524" width="41.42578125" customWidth="1"/>
    <col min="525" max="525" width="17" customWidth="1"/>
    <col min="526" max="526" width="14.5703125" customWidth="1"/>
    <col min="527" max="527" width="19.5703125" customWidth="1"/>
    <col min="529" max="529" width="12.5703125" bestFit="1" customWidth="1"/>
    <col min="770" max="779" width="4" customWidth="1"/>
    <col min="780" max="780" width="41.42578125" customWidth="1"/>
    <col min="781" max="781" width="17" customWidth="1"/>
    <col min="782" max="782" width="14.5703125" customWidth="1"/>
    <col min="783" max="783" width="19.5703125" customWidth="1"/>
    <col min="785" max="785" width="12.5703125" bestFit="1" customWidth="1"/>
    <col min="1026" max="1035" width="4" customWidth="1"/>
    <col min="1036" max="1036" width="41.42578125" customWidth="1"/>
    <col min="1037" max="1037" width="17" customWidth="1"/>
    <col min="1038" max="1038" width="14.5703125" customWidth="1"/>
    <col min="1039" max="1039" width="19.5703125" customWidth="1"/>
    <col min="1041" max="1041" width="12.5703125" bestFit="1" customWidth="1"/>
    <col min="1282" max="1291" width="4" customWidth="1"/>
    <col min="1292" max="1292" width="41.42578125" customWidth="1"/>
    <col min="1293" max="1293" width="17" customWidth="1"/>
    <col min="1294" max="1294" width="14.5703125" customWidth="1"/>
    <col min="1295" max="1295" width="19.5703125" customWidth="1"/>
    <col min="1297" max="1297" width="12.5703125" bestFit="1" customWidth="1"/>
    <col min="1538" max="1547" width="4" customWidth="1"/>
    <col min="1548" max="1548" width="41.42578125" customWidth="1"/>
    <col min="1549" max="1549" width="17" customWidth="1"/>
    <col min="1550" max="1550" width="14.5703125" customWidth="1"/>
    <col min="1551" max="1551" width="19.5703125" customWidth="1"/>
    <col min="1553" max="1553" width="12.5703125" bestFit="1" customWidth="1"/>
    <col min="1794" max="1803" width="4" customWidth="1"/>
    <col min="1804" max="1804" width="41.42578125" customWidth="1"/>
    <col min="1805" max="1805" width="17" customWidth="1"/>
    <col min="1806" max="1806" width="14.5703125" customWidth="1"/>
    <col min="1807" max="1807" width="19.5703125" customWidth="1"/>
    <col min="1809" max="1809" width="12.5703125" bestFit="1" customWidth="1"/>
    <col min="2050" max="2059" width="4" customWidth="1"/>
    <col min="2060" max="2060" width="41.42578125" customWidth="1"/>
    <col min="2061" max="2061" width="17" customWidth="1"/>
    <col min="2062" max="2062" width="14.5703125" customWidth="1"/>
    <col min="2063" max="2063" width="19.5703125" customWidth="1"/>
    <col min="2065" max="2065" width="12.5703125" bestFit="1" customWidth="1"/>
    <col min="2306" max="2315" width="4" customWidth="1"/>
    <col min="2316" max="2316" width="41.42578125" customWidth="1"/>
    <col min="2317" max="2317" width="17" customWidth="1"/>
    <col min="2318" max="2318" width="14.5703125" customWidth="1"/>
    <col min="2319" max="2319" width="19.5703125" customWidth="1"/>
    <col min="2321" max="2321" width="12.5703125" bestFit="1" customWidth="1"/>
    <col min="2562" max="2571" width="4" customWidth="1"/>
    <col min="2572" max="2572" width="41.42578125" customWidth="1"/>
    <col min="2573" max="2573" width="17" customWidth="1"/>
    <col min="2574" max="2574" width="14.5703125" customWidth="1"/>
    <col min="2575" max="2575" width="19.5703125" customWidth="1"/>
    <col min="2577" max="2577" width="12.5703125" bestFit="1" customWidth="1"/>
    <col min="2818" max="2827" width="4" customWidth="1"/>
    <col min="2828" max="2828" width="41.42578125" customWidth="1"/>
    <col min="2829" max="2829" width="17" customWidth="1"/>
    <col min="2830" max="2830" width="14.5703125" customWidth="1"/>
    <col min="2831" max="2831" width="19.5703125" customWidth="1"/>
    <col min="2833" max="2833" width="12.5703125" bestFit="1" customWidth="1"/>
    <col min="3074" max="3083" width="4" customWidth="1"/>
    <col min="3084" max="3084" width="41.42578125" customWidth="1"/>
    <col min="3085" max="3085" width="17" customWidth="1"/>
    <col min="3086" max="3086" width="14.5703125" customWidth="1"/>
    <col min="3087" max="3087" width="19.5703125" customWidth="1"/>
    <col min="3089" max="3089" width="12.5703125" bestFit="1" customWidth="1"/>
    <col min="3330" max="3339" width="4" customWidth="1"/>
    <col min="3340" max="3340" width="41.42578125" customWidth="1"/>
    <col min="3341" max="3341" width="17" customWidth="1"/>
    <col min="3342" max="3342" width="14.5703125" customWidth="1"/>
    <col min="3343" max="3343" width="19.5703125" customWidth="1"/>
    <col min="3345" max="3345" width="12.5703125" bestFit="1" customWidth="1"/>
    <col min="3586" max="3595" width="4" customWidth="1"/>
    <col min="3596" max="3596" width="41.42578125" customWidth="1"/>
    <col min="3597" max="3597" width="17" customWidth="1"/>
    <col min="3598" max="3598" width="14.5703125" customWidth="1"/>
    <col min="3599" max="3599" width="19.5703125" customWidth="1"/>
    <col min="3601" max="3601" width="12.5703125" bestFit="1" customWidth="1"/>
    <col min="3842" max="3851" width="4" customWidth="1"/>
    <col min="3852" max="3852" width="41.42578125" customWidth="1"/>
    <col min="3853" max="3853" width="17" customWidth="1"/>
    <col min="3854" max="3854" width="14.5703125" customWidth="1"/>
    <col min="3855" max="3855" width="19.5703125" customWidth="1"/>
    <col min="3857" max="3857" width="12.5703125" bestFit="1" customWidth="1"/>
    <col min="4098" max="4107" width="4" customWidth="1"/>
    <col min="4108" max="4108" width="41.42578125" customWidth="1"/>
    <col min="4109" max="4109" width="17" customWidth="1"/>
    <col min="4110" max="4110" width="14.5703125" customWidth="1"/>
    <col min="4111" max="4111" width="19.5703125" customWidth="1"/>
    <col min="4113" max="4113" width="12.5703125" bestFit="1" customWidth="1"/>
    <col min="4354" max="4363" width="4" customWidth="1"/>
    <col min="4364" max="4364" width="41.42578125" customWidth="1"/>
    <col min="4365" max="4365" width="17" customWidth="1"/>
    <col min="4366" max="4366" width="14.5703125" customWidth="1"/>
    <col min="4367" max="4367" width="19.5703125" customWidth="1"/>
    <col min="4369" max="4369" width="12.5703125" bestFit="1" customWidth="1"/>
    <col min="4610" max="4619" width="4" customWidth="1"/>
    <col min="4620" max="4620" width="41.42578125" customWidth="1"/>
    <col min="4621" max="4621" width="17" customWidth="1"/>
    <col min="4622" max="4622" width="14.5703125" customWidth="1"/>
    <col min="4623" max="4623" width="19.5703125" customWidth="1"/>
    <col min="4625" max="4625" width="12.5703125" bestFit="1" customWidth="1"/>
    <col min="4866" max="4875" width="4" customWidth="1"/>
    <col min="4876" max="4876" width="41.42578125" customWidth="1"/>
    <col min="4877" max="4877" width="17" customWidth="1"/>
    <col min="4878" max="4878" width="14.5703125" customWidth="1"/>
    <col min="4879" max="4879" width="19.5703125" customWidth="1"/>
    <col min="4881" max="4881" width="12.5703125" bestFit="1" customWidth="1"/>
    <col min="5122" max="5131" width="4" customWidth="1"/>
    <col min="5132" max="5132" width="41.42578125" customWidth="1"/>
    <col min="5133" max="5133" width="17" customWidth="1"/>
    <col min="5134" max="5134" width="14.5703125" customWidth="1"/>
    <col min="5135" max="5135" width="19.5703125" customWidth="1"/>
    <col min="5137" max="5137" width="12.5703125" bestFit="1" customWidth="1"/>
    <col min="5378" max="5387" width="4" customWidth="1"/>
    <col min="5388" max="5388" width="41.42578125" customWidth="1"/>
    <col min="5389" max="5389" width="17" customWidth="1"/>
    <col min="5390" max="5390" width="14.5703125" customWidth="1"/>
    <col min="5391" max="5391" width="19.5703125" customWidth="1"/>
    <col min="5393" max="5393" width="12.5703125" bestFit="1" customWidth="1"/>
    <col min="5634" max="5643" width="4" customWidth="1"/>
    <col min="5644" max="5644" width="41.42578125" customWidth="1"/>
    <col min="5645" max="5645" width="17" customWidth="1"/>
    <col min="5646" max="5646" width="14.5703125" customWidth="1"/>
    <col min="5647" max="5647" width="19.5703125" customWidth="1"/>
    <col min="5649" max="5649" width="12.5703125" bestFit="1" customWidth="1"/>
    <col min="5890" max="5899" width="4" customWidth="1"/>
    <col min="5900" max="5900" width="41.42578125" customWidth="1"/>
    <col min="5901" max="5901" width="17" customWidth="1"/>
    <col min="5902" max="5902" width="14.5703125" customWidth="1"/>
    <col min="5903" max="5903" width="19.5703125" customWidth="1"/>
    <col min="5905" max="5905" width="12.5703125" bestFit="1" customWidth="1"/>
    <col min="6146" max="6155" width="4" customWidth="1"/>
    <col min="6156" max="6156" width="41.42578125" customWidth="1"/>
    <col min="6157" max="6157" width="17" customWidth="1"/>
    <col min="6158" max="6158" width="14.5703125" customWidth="1"/>
    <col min="6159" max="6159" width="19.5703125" customWidth="1"/>
    <col min="6161" max="6161" width="12.5703125" bestFit="1" customWidth="1"/>
    <col min="6402" max="6411" width="4" customWidth="1"/>
    <col min="6412" max="6412" width="41.42578125" customWidth="1"/>
    <col min="6413" max="6413" width="17" customWidth="1"/>
    <col min="6414" max="6414" width="14.5703125" customWidth="1"/>
    <col min="6415" max="6415" width="19.5703125" customWidth="1"/>
    <col min="6417" max="6417" width="12.5703125" bestFit="1" customWidth="1"/>
    <col min="6658" max="6667" width="4" customWidth="1"/>
    <col min="6668" max="6668" width="41.42578125" customWidth="1"/>
    <col min="6669" max="6669" width="17" customWidth="1"/>
    <col min="6670" max="6670" width="14.5703125" customWidth="1"/>
    <col min="6671" max="6671" width="19.5703125" customWidth="1"/>
    <col min="6673" max="6673" width="12.5703125" bestFit="1" customWidth="1"/>
    <col min="6914" max="6923" width="4" customWidth="1"/>
    <col min="6924" max="6924" width="41.42578125" customWidth="1"/>
    <col min="6925" max="6925" width="17" customWidth="1"/>
    <col min="6926" max="6926" width="14.5703125" customWidth="1"/>
    <col min="6927" max="6927" width="19.5703125" customWidth="1"/>
    <col min="6929" max="6929" width="12.5703125" bestFit="1" customWidth="1"/>
    <col min="7170" max="7179" width="4" customWidth="1"/>
    <col min="7180" max="7180" width="41.42578125" customWidth="1"/>
    <col min="7181" max="7181" width="17" customWidth="1"/>
    <col min="7182" max="7182" width="14.5703125" customWidth="1"/>
    <col min="7183" max="7183" width="19.5703125" customWidth="1"/>
    <col min="7185" max="7185" width="12.5703125" bestFit="1" customWidth="1"/>
    <col min="7426" max="7435" width="4" customWidth="1"/>
    <col min="7436" max="7436" width="41.42578125" customWidth="1"/>
    <col min="7437" max="7437" width="17" customWidth="1"/>
    <col min="7438" max="7438" width="14.5703125" customWidth="1"/>
    <col min="7439" max="7439" width="19.5703125" customWidth="1"/>
    <col min="7441" max="7441" width="12.5703125" bestFit="1" customWidth="1"/>
    <col min="7682" max="7691" width="4" customWidth="1"/>
    <col min="7692" max="7692" width="41.42578125" customWidth="1"/>
    <col min="7693" max="7693" width="17" customWidth="1"/>
    <col min="7694" max="7694" width="14.5703125" customWidth="1"/>
    <col min="7695" max="7695" width="19.5703125" customWidth="1"/>
    <col min="7697" max="7697" width="12.5703125" bestFit="1" customWidth="1"/>
    <col min="7938" max="7947" width="4" customWidth="1"/>
    <col min="7948" max="7948" width="41.42578125" customWidth="1"/>
    <col min="7949" max="7949" width="17" customWidth="1"/>
    <col min="7950" max="7950" width="14.5703125" customWidth="1"/>
    <col min="7951" max="7951" width="19.5703125" customWidth="1"/>
    <col min="7953" max="7953" width="12.5703125" bestFit="1" customWidth="1"/>
    <col min="8194" max="8203" width="4" customWidth="1"/>
    <col min="8204" max="8204" width="41.42578125" customWidth="1"/>
    <col min="8205" max="8205" width="17" customWidth="1"/>
    <col min="8206" max="8206" width="14.5703125" customWidth="1"/>
    <col min="8207" max="8207" width="19.5703125" customWidth="1"/>
    <col min="8209" max="8209" width="12.5703125" bestFit="1" customWidth="1"/>
    <col min="8450" max="8459" width="4" customWidth="1"/>
    <col min="8460" max="8460" width="41.42578125" customWidth="1"/>
    <col min="8461" max="8461" width="17" customWidth="1"/>
    <col min="8462" max="8462" width="14.5703125" customWidth="1"/>
    <col min="8463" max="8463" width="19.5703125" customWidth="1"/>
    <col min="8465" max="8465" width="12.5703125" bestFit="1" customWidth="1"/>
    <col min="8706" max="8715" width="4" customWidth="1"/>
    <col min="8716" max="8716" width="41.42578125" customWidth="1"/>
    <col min="8717" max="8717" width="17" customWidth="1"/>
    <col min="8718" max="8718" width="14.5703125" customWidth="1"/>
    <col min="8719" max="8719" width="19.5703125" customWidth="1"/>
    <col min="8721" max="8721" width="12.5703125" bestFit="1" customWidth="1"/>
    <col min="8962" max="8971" width="4" customWidth="1"/>
    <col min="8972" max="8972" width="41.42578125" customWidth="1"/>
    <col min="8973" max="8973" width="17" customWidth="1"/>
    <col min="8974" max="8974" width="14.5703125" customWidth="1"/>
    <col min="8975" max="8975" width="19.5703125" customWidth="1"/>
    <col min="8977" max="8977" width="12.5703125" bestFit="1" customWidth="1"/>
    <col min="9218" max="9227" width="4" customWidth="1"/>
    <col min="9228" max="9228" width="41.42578125" customWidth="1"/>
    <col min="9229" max="9229" width="17" customWidth="1"/>
    <col min="9230" max="9230" width="14.5703125" customWidth="1"/>
    <col min="9231" max="9231" width="19.5703125" customWidth="1"/>
    <col min="9233" max="9233" width="12.5703125" bestFit="1" customWidth="1"/>
    <col min="9474" max="9483" width="4" customWidth="1"/>
    <col min="9484" max="9484" width="41.42578125" customWidth="1"/>
    <col min="9485" max="9485" width="17" customWidth="1"/>
    <col min="9486" max="9486" width="14.5703125" customWidth="1"/>
    <col min="9487" max="9487" width="19.5703125" customWidth="1"/>
    <col min="9489" max="9489" width="12.5703125" bestFit="1" customWidth="1"/>
    <col min="9730" max="9739" width="4" customWidth="1"/>
    <col min="9740" max="9740" width="41.42578125" customWidth="1"/>
    <col min="9741" max="9741" width="17" customWidth="1"/>
    <col min="9742" max="9742" width="14.5703125" customWidth="1"/>
    <col min="9743" max="9743" width="19.5703125" customWidth="1"/>
    <col min="9745" max="9745" width="12.5703125" bestFit="1" customWidth="1"/>
    <col min="9986" max="9995" width="4" customWidth="1"/>
    <col min="9996" max="9996" width="41.42578125" customWidth="1"/>
    <col min="9997" max="9997" width="17" customWidth="1"/>
    <col min="9998" max="9998" width="14.5703125" customWidth="1"/>
    <col min="9999" max="9999" width="19.5703125" customWidth="1"/>
    <col min="10001" max="10001" width="12.5703125" bestFit="1" customWidth="1"/>
    <col min="10242" max="10251" width="4" customWidth="1"/>
    <col min="10252" max="10252" width="41.42578125" customWidth="1"/>
    <col min="10253" max="10253" width="17" customWidth="1"/>
    <col min="10254" max="10254" width="14.5703125" customWidth="1"/>
    <col min="10255" max="10255" width="19.5703125" customWidth="1"/>
    <col min="10257" max="10257" width="12.5703125" bestFit="1" customWidth="1"/>
    <col min="10498" max="10507" width="4" customWidth="1"/>
    <col min="10508" max="10508" width="41.42578125" customWidth="1"/>
    <col min="10509" max="10509" width="17" customWidth="1"/>
    <col min="10510" max="10510" width="14.5703125" customWidth="1"/>
    <col min="10511" max="10511" width="19.5703125" customWidth="1"/>
    <col min="10513" max="10513" width="12.5703125" bestFit="1" customWidth="1"/>
    <col min="10754" max="10763" width="4" customWidth="1"/>
    <col min="10764" max="10764" width="41.42578125" customWidth="1"/>
    <col min="10765" max="10765" width="17" customWidth="1"/>
    <col min="10766" max="10766" width="14.5703125" customWidth="1"/>
    <col min="10767" max="10767" width="19.5703125" customWidth="1"/>
    <col min="10769" max="10769" width="12.5703125" bestFit="1" customWidth="1"/>
    <col min="11010" max="11019" width="4" customWidth="1"/>
    <col min="11020" max="11020" width="41.42578125" customWidth="1"/>
    <col min="11021" max="11021" width="17" customWidth="1"/>
    <col min="11022" max="11022" width="14.5703125" customWidth="1"/>
    <col min="11023" max="11023" width="19.5703125" customWidth="1"/>
    <col min="11025" max="11025" width="12.5703125" bestFit="1" customWidth="1"/>
    <col min="11266" max="11275" width="4" customWidth="1"/>
    <col min="11276" max="11276" width="41.42578125" customWidth="1"/>
    <col min="11277" max="11277" width="17" customWidth="1"/>
    <col min="11278" max="11278" width="14.5703125" customWidth="1"/>
    <col min="11279" max="11279" width="19.5703125" customWidth="1"/>
    <col min="11281" max="11281" width="12.5703125" bestFit="1" customWidth="1"/>
    <col min="11522" max="11531" width="4" customWidth="1"/>
    <col min="11532" max="11532" width="41.42578125" customWidth="1"/>
    <col min="11533" max="11533" width="17" customWidth="1"/>
    <col min="11534" max="11534" width="14.5703125" customWidth="1"/>
    <col min="11535" max="11535" width="19.5703125" customWidth="1"/>
    <col min="11537" max="11537" width="12.5703125" bestFit="1" customWidth="1"/>
    <col min="11778" max="11787" width="4" customWidth="1"/>
    <col min="11788" max="11788" width="41.42578125" customWidth="1"/>
    <col min="11789" max="11789" width="17" customWidth="1"/>
    <col min="11790" max="11790" width="14.5703125" customWidth="1"/>
    <col min="11791" max="11791" width="19.5703125" customWidth="1"/>
    <col min="11793" max="11793" width="12.5703125" bestFit="1" customWidth="1"/>
    <col min="12034" max="12043" width="4" customWidth="1"/>
    <col min="12044" max="12044" width="41.42578125" customWidth="1"/>
    <col min="12045" max="12045" width="17" customWidth="1"/>
    <col min="12046" max="12046" width="14.5703125" customWidth="1"/>
    <col min="12047" max="12047" width="19.5703125" customWidth="1"/>
    <col min="12049" max="12049" width="12.5703125" bestFit="1" customWidth="1"/>
    <col min="12290" max="12299" width="4" customWidth="1"/>
    <col min="12300" max="12300" width="41.42578125" customWidth="1"/>
    <col min="12301" max="12301" width="17" customWidth="1"/>
    <col min="12302" max="12302" width="14.5703125" customWidth="1"/>
    <col min="12303" max="12303" width="19.5703125" customWidth="1"/>
    <col min="12305" max="12305" width="12.5703125" bestFit="1" customWidth="1"/>
    <col min="12546" max="12555" width="4" customWidth="1"/>
    <col min="12556" max="12556" width="41.42578125" customWidth="1"/>
    <col min="12557" max="12557" width="17" customWidth="1"/>
    <col min="12558" max="12558" width="14.5703125" customWidth="1"/>
    <col min="12559" max="12559" width="19.5703125" customWidth="1"/>
    <col min="12561" max="12561" width="12.5703125" bestFit="1" customWidth="1"/>
    <col min="12802" max="12811" width="4" customWidth="1"/>
    <col min="12812" max="12812" width="41.42578125" customWidth="1"/>
    <col min="12813" max="12813" width="17" customWidth="1"/>
    <col min="12814" max="12814" width="14.5703125" customWidth="1"/>
    <col min="12815" max="12815" width="19.5703125" customWidth="1"/>
    <col min="12817" max="12817" width="12.5703125" bestFit="1" customWidth="1"/>
    <col min="13058" max="13067" width="4" customWidth="1"/>
    <col min="13068" max="13068" width="41.42578125" customWidth="1"/>
    <col min="13069" max="13069" width="17" customWidth="1"/>
    <col min="13070" max="13070" width="14.5703125" customWidth="1"/>
    <col min="13071" max="13071" width="19.5703125" customWidth="1"/>
    <col min="13073" max="13073" width="12.5703125" bestFit="1" customWidth="1"/>
    <col min="13314" max="13323" width="4" customWidth="1"/>
    <col min="13324" max="13324" width="41.42578125" customWidth="1"/>
    <col min="13325" max="13325" width="17" customWidth="1"/>
    <col min="13326" max="13326" width="14.5703125" customWidth="1"/>
    <col min="13327" max="13327" width="19.5703125" customWidth="1"/>
    <col min="13329" max="13329" width="12.5703125" bestFit="1" customWidth="1"/>
    <col min="13570" max="13579" width="4" customWidth="1"/>
    <col min="13580" max="13580" width="41.42578125" customWidth="1"/>
    <col min="13581" max="13581" width="17" customWidth="1"/>
    <col min="13582" max="13582" width="14.5703125" customWidth="1"/>
    <col min="13583" max="13583" width="19.5703125" customWidth="1"/>
    <col min="13585" max="13585" width="12.5703125" bestFit="1" customWidth="1"/>
    <col min="13826" max="13835" width="4" customWidth="1"/>
    <col min="13836" max="13836" width="41.42578125" customWidth="1"/>
    <col min="13837" max="13837" width="17" customWidth="1"/>
    <col min="13838" max="13838" width="14.5703125" customWidth="1"/>
    <col min="13839" max="13839" width="19.5703125" customWidth="1"/>
    <col min="13841" max="13841" width="12.5703125" bestFit="1" customWidth="1"/>
    <col min="14082" max="14091" width="4" customWidth="1"/>
    <col min="14092" max="14092" width="41.42578125" customWidth="1"/>
    <col min="14093" max="14093" width="17" customWidth="1"/>
    <col min="14094" max="14094" width="14.5703125" customWidth="1"/>
    <col min="14095" max="14095" width="19.5703125" customWidth="1"/>
    <col min="14097" max="14097" width="12.5703125" bestFit="1" customWidth="1"/>
    <col min="14338" max="14347" width="4" customWidth="1"/>
    <col min="14348" max="14348" width="41.42578125" customWidth="1"/>
    <col min="14349" max="14349" width="17" customWidth="1"/>
    <col min="14350" max="14350" width="14.5703125" customWidth="1"/>
    <col min="14351" max="14351" width="19.5703125" customWidth="1"/>
    <col min="14353" max="14353" width="12.5703125" bestFit="1" customWidth="1"/>
    <col min="14594" max="14603" width="4" customWidth="1"/>
    <col min="14604" max="14604" width="41.42578125" customWidth="1"/>
    <col min="14605" max="14605" width="17" customWidth="1"/>
    <col min="14606" max="14606" width="14.5703125" customWidth="1"/>
    <col min="14607" max="14607" width="19.5703125" customWidth="1"/>
    <col min="14609" max="14609" width="12.5703125" bestFit="1" customWidth="1"/>
    <col min="14850" max="14859" width="4" customWidth="1"/>
    <col min="14860" max="14860" width="41.42578125" customWidth="1"/>
    <col min="14861" max="14861" width="17" customWidth="1"/>
    <col min="14862" max="14862" width="14.5703125" customWidth="1"/>
    <col min="14863" max="14863" width="19.5703125" customWidth="1"/>
    <col min="14865" max="14865" width="12.5703125" bestFit="1" customWidth="1"/>
    <col min="15106" max="15115" width="4" customWidth="1"/>
    <col min="15116" max="15116" width="41.42578125" customWidth="1"/>
    <col min="15117" max="15117" width="17" customWidth="1"/>
    <col min="15118" max="15118" width="14.5703125" customWidth="1"/>
    <col min="15119" max="15119" width="19.5703125" customWidth="1"/>
    <col min="15121" max="15121" width="12.5703125" bestFit="1" customWidth="1"/>
    <col min="15362" max="15371" width="4" customWidth="1"/>
    <col min="15372" max="15372" width="41.42578125" customWidth="1"/>
    <col min="15373" max="15373" width="17" customWidth="1"/>
    <col min="15374" max="15374" width="14.5703125" customWidth="1"/>
    <col min="15375" max="15375" width="19.5703125" customWidth="1"/>
    <col min="15377" max="15377" width="12.5703125" bestFit="1" customWidth="1"/>
    <col min="15618" max="15627" width="4" customWidth="1"/>
    <col min="15628" max="15628" width="41.42578125" customWidth="1"/>
    <col min="15629" max="15629" width="17" customWidth="1"/>
    <col min="15630" max="15630" width="14.5703125" customWidth="1"/>
    <col min="15631" max="15631" width="19.5703125" customWidth="1"/>
    <col min="15633" max="15633" width="12.5703125" bestFit="1" customWidth="1"/>
    <col min="15874" max="15883" width="4" customWidth="1"/>
    <col min="15884" max="15884" width="41.42578125" customWidth="1"/>
    <col min="15885" max="15885" width="17" customWidth="1"/>
    <col min="15886" max="15886" width="14.5703125" customWidth="1"/>
    <col min="15887" max="15887" width="19.5703125" customWidth="1"/>
    <col min="15889" max="15889" width="12.5703125" bestFit="1" customWidth="1"/>
    <col min="16130" max="16139" width="4" customWidth="1"/>
    <col min="16140" max="16140" width="41.42578125" customWidth="1"/>
    <col min="16141" max="16141" width="17" customWidth="1"/>
    <col min="16142" max="16142" width="14.5703125" customWidth="1"/>
    <col min="16143" max="16143" width="19.5703125" customWidth="1"/>
    <col min="16145" max="16145" width="12.5703125" bestFit="1" customWidth="1"/>
  </cols>
  <sheetData>
    <row r="1" spans="1:19" ht="15.75">
      <c r="A1" s="173" t="s">
        <v>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</row>
    <row r="2" spans="1:19" ht="15.75">
      <c r="A2" s="173" t="s">
        <v>1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</row>
    <row r="3" spans="1:19" ht="18.7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/>
      <c r="N3" s="4"/>
      <c r="O3" s="4"/>
    </row>
    <row r="4" spans="1:19" ht="18.75">
      <c r="A4" s="174" t="s">
        <v>105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</row>
    <row r="5" spans="1:19" ht="18.75">
      <c r="A5" s="5" t="s">
        <v>2</v>
      </c>
      <c r="B5" s="6"/>
      <c r="C5" s="6"/>
      <c r="D5" s="6"/>
      <c r="E5" s="6"/>
      <c r="F5" s="6"/>
      <c r="G5" s="1"/>
      <c r="H5" s="1"/>
      <c r="I5" s="1"/>
      <c r="J5" s="1"/>
      <c r="K5" s="1"/>
      <c r="L5" s="1"/>
      <c r="M5" s="7"/>
      <c r="N5" s="8"/>
      <c r="O5" s="8"/>
    </row>
    <row r="6" spans="1:19" ht="15.75" thickBot="1">
      <c r="A6" s="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10"/>
      <c r="N6" s="4"/>
      <c r="O6" s="4"/>
    </row>
    <row r="7" spans="1:19" ht="47.25">
      <c r="A7" s="11" t="s">
        <v>3</v>
      </c>
      <c r="B7" s="175" t="s">
        <v>4</v>
      </c>
      <c r="C7" s="176"/>
      <c r="D7" s="176"/>
      <c r="E7" s="176"/>
      <c r="F7" s="176"/>
      <c r="G7" s="176"/>
      <c r="H7" s="176"/>
      <c r="I7" s="176"/>
      <c r="J7" s="176"/>
      <c r="K7" s="177"/>
      <c r="L7" s="12" t="s">
        <v>5</v>
      </c>
      <c r="M7" s="13" t="s">
        <v>6</v>
      </c>
      <c r="N7" s="14" t="s">
        <v>7</v>
      </c>
      <c r="O7" s="14" t="s">
        <v>8</v>
      </c>
    </row>
    <row r="8" spans="1:19">
      <c r="A8" s="15"/>
      <c r="B8" s="16"/>
      <c r="C8" s="17"/>
      <c r="D8" s="17"/>
      <c r="E8" s="17"/>
      <c r="F8" s="17"/>
      <c r="G8" s="17"/>
      <c r="H8" s="17"/>
      <c r="I8" s="17"/>
      <c r="J8" s="17"/>
      <c r="K8" s="18"/>
      <c r="L8" s="19"/>
      <c r="M8" s="20"/>
      <c r="N8" s="21"/>
      <c r="O8" s="21"/>
    </row>
    <row r="9" spans="1:19">
      <c r="A9" s="15"/>
      <c r="B9" s="22"/>
      <c r="C9" s="23"/>
      <c r="D9" s="23"/>
      <c r="E9" s="23"/>
      <c r="F9" s="23"/>
      <c r="G9" s="23"/>
      <c r="H9" s="23"/>
      <c r="I9" s="23"/>
      <c r="J9" s="23"/>
      <c r="K9" s="24"/>
      <c r="L9" s="25" t="s">
        <v>9</v>
      </c>
      <c r="M9" s="26">
        <f>juni!O78</f>
        <v>69891071</v>
      </c>
      <c r="N9" s="21"/>
      <c r="O9" s="21"/>
    </row>
    <row r="10" spans="1:19">
      <c r="A10" s="15"/>
      <c r="B10" s="27" t="s">
        <v>10</v>
      </c>
      <c r="C10" s="28" t="s">
        <v>11</v>
      </c>
      <c r="D10" s="28" t="s">
        <v>10</v>
      </c>
      <c r="E10" s="23"/>
      <c r="F10" s="23"/>
      <c r="G10" s="23"/>
      <c r="H10" s="23"/>
      <c r="I10" s="23"/>
      <c r="J10" s="23"/>
      <c r="K10" s="24"/>
      <c r="L10" s="25" t="s">
        <v>12</v>
      </c>
      <c r="M10" s="29">
        <f>+M11</f>
        <v>50484000</v>
      </c>
      <c r="N10" s="21"/>
      <c r="O10" s="21"/>
      <c r="Q10" s="30"/>
    </row>
    <row r="11" spans="1:19">
      <c r="A11" s="15"/>
      <c r="B11" s="27" t="s">
        <v>10</v>
      </c>
      <c r="C11" s="28" t="s">
        <v>11</v>
      </c>
      <c r="D11" s="28" t="s">
        <v>10</v>
      </c>
      <c r="E11" s="31" t="s">
        <v>13</v>
      </c>
      <c r="F11" s="23"/>
      <c r="G11" s="23"/>
      <c r="H11" s="23"/>
      <c r="I11" s="23"/>
      <c r="J11" s="23"/>
      <c r="K11" s="24"/>
      <c r="L11" s="25" t="s">
        <v>14</v>
      </c>
      <c r="M11" s="29">
        <f>+M12</f>
        <v>50484000</v>
      </c>
      <c r="N11" s="21"/>
      <c r="O11" s="21"/>
      <c r="Q11" s="30"/>
      <c r="S11" s="30"/>
    </row>
    <row r="12" spans="1:19">
      <c r="A12" s="15"/>
      <c r="B12" s="27" t="s">
        <v>10</v>
      </c>
      <c r="C12" s="28" t="s">
        <v>11</v>
      </c>
      <c r="D12" s="28" t="s">
        <v>10</v>
      </c>
      <c r="E12" s="31" t="s">
        <v>13</v>
      </c>
      <c r="F12" s="28" t="s">
        <v>15</v>
      </c>
      <c r="G12" s="31"/>
      <c r="H12" s="31"/>
      <c r="I12" s="31"/>
      <c r="J12" s="31"/>
      <c r="K12" s="32"/>
      <c r="L12" s="25" t="s">
        <v>16</v>
      </c>
      <c r="M12" s="33">
        <v>50484000</v>
      </c>
      <c r="N12" s="21"/>
      <c r="O12" s="21"/>
      <c r="Q12" s="30"/>
    </row>
    <row r="13" spans="1:19">
      <c r="A13" s="15"/>
      <c r="B13" s="34"/>
      <c r="C13" s="31"/>
      <c r="D13" s="31"/>
      <c r="E13" s="31"/>
      <c r="F13" s="35"/>
      <c r="G13" s="31"/>
      <c r="H13" s="31"/>
      <c r="I13" s="31"/>
      <c r="J13" s="31"/>
      <c r="K13" s="32"/>
      <c r="L13" s="25" t="s">
        <v>17</v>
      </c>
      <c r="M13" s="36">
        <f>+M9+M12</f>
        <v>120375071</v>
      </c>
      <c r="N13" s="21"/>
      <c r="O13" s="37"/>
      <c r="Q13" s="30"/>
    </row>
    <row r="14" spans="1:19">
      <c r="A14" s="15"/>
      <c r="B14" s="34"/>
      <c r="C14" s="31"/>
      <c r="D14" s="31"/>
      <c r="E14" s="31"/>
      <c r="F14" s="35"/>
      <c r="G14" s="31"/>
      <c r="H14" s="31"/>
      <c r="I14" s="31"/>
      <c r="J14" s="31"/>
      <c r="K14" s="32"/>
      <c r="L14" s="25"/>
      <c r="M14" s="38"/>
      <c r="N14" s="21"/>
      <c r="O14" s="37"/>
      <c r="Q14" s="159"/>
    </row>
    <row r="15" spans="1:19">
      <c r="A15" s="15"/>
      <c r="B15" s="39">
        <v>1</v>
      </c>
      <c r="C15" s="40" t="s">
        <v>15</v>
      </c>
      <c r="D15" s="40" t="s">
        <v>18</v>
      </c>
      <c r="E15" s="41">
        <v>38</v>
      </c>
      <c r="F15" s="40" t="s">
        <v>19</v>
      </c>
      <c r="G15" s="41">
        <v>5</v>
      </c>
      <c r="H15" s="41">
        <v>2</v>
      </c>
      <c r="I15" s="41"/>
      <c r="J15" s="41"/>
      <c r="K15" s="42"/>
      <c r="L15" s="43" t="s">
        <v>20</v>
      </c>
      <c r="M15" s="141">
        <f>M16+M17+M18</f>
        <v>641304000</v>
      </c>
      <c r="N15" s="45">
        <f>N16+N17+N18</f>
        <v>37143000</v>
      </c>
      <c r="O15" s="46">
        <f>O16</f>
        <v>0</v>
      </c>
      <c r="Q15" s="30"/>
      <c r="R15" s="30"/>
    </row>
    <row r="16" spans="1:19">
      <c r="A16" s="15"/>
      <c r="B16" s="39">
        <v>1</v>
      </c>
      <c r="C16" s="40" t="s">
        <v>15</v>
      </c>
      <c r="D16" s="40" t="s">
        <v>18</v>
      </c>
      <c r="E16" s="41">
        <v>38</v>
      </c>
      <c r="F16" s="40" t="s">
        <v>19</v>
      </c>
      <c r="G16" s="41">
        <v>5</v>
      </c>
      <c r="H16" s="41">
        <v>2</v>
      </c>
      <c r="I16" s="40">
        <v>1</v>
      </c>
      <c r="J16" s="41"/>
      <c r="K16" s="42"/>
      <c r="L16" s="43" t="s">
        <v>21</v>
      </c>
      <c r="M16" s="141">
        <f>M20</f>
        <v>384782400</v>
      </c>
      <c r="N16" s="45">
        <f>N20</f>
        <v>30290400</v>
      </c>
      <c r="O16" s="46">
        <f>O18</f>
        <v>0</v>
      </c>
    </row>
    <row r="17" spans="1:15">
      <c r="A17" s="15"/>
      <c r="B17" s="48" t="s">
        <v>11</v>
      </c>
      <c r="C17" s="49" t="s">
        <v>15</v>
      </c>
      <c r="D17" s="49" t="s">
        <v>18</v>
      </c>
      <c r="E17" s="41">
        <v>38</v>
      </c>
      <c r="F17" s="40" t="s">
        <v>19</v>
      </c>
      <c r="G17" s="50" t="s">
        <v>22</v>
      </c>
      <c r="H17" s="50" t="s">
        <v>23</v>
      </c>
      <c r="I17" s="50" t="s">
        <v>23</v>
      </c>
      <c r="J17" s="51"/>
      <c r="K17" s="52"/>
      <c r="L17" s="53" t="s">
        <v>24</v>
      </c>
      <c r="M17" s="141">
        <f>M24</f>
        <v>242521600</v>
      </c>
      <c r="N17" s="45">
        <f>N24</f>
        <v>6852600</v>
      </c>
      <c r="O17" s="46"/>
    </row>
    <row r="18" spans="1:15">
      <c r="A18" s="15"/>
      <c r="B18" s="48" t="s">
        <v>11</v>
      </c>
      <c r="C18" s="49" t="s">
        <v>15</v>
      </c>
      <c r="D18" s="49" t="s">
        <v>18</v>
      </c>
      <c r="E18" s="41">
        <v>38</v>
      </c>
      <c r="F18" s="40" t="s">
        <v>19</v>
      </c>
      <c r="G18" s="50" t="s">
        <v>22</v>
      </c>
      <c r="H18" s="50" t="s">
        <v>23</v>
      </c>
      <c r="I18" s="50" t="s">
        <v>25</v>
      </c>
      <c r="J18" s="51"/>
      <c r="K18" s="52"/>
      <c r="L18" s="53" t="s">
        <v>26</v>
      </c>
      <c r="M18" s="141">
        <f>M72</f>
        <v>14000000</v>
      </c>
      <c r="N18" s="45">
        <f>N72</f>
        <v>0</v>
      </c>
      <c r="O18" s="46">
        <f>O19</f>
        <v>0</v>
      </c>
    </row>
    <row r="19" spans="1:15">
      <c r="A19" s="15"/>
      <c r="B19" s="55"/>
      <c r="C19" s="56"/>
      <c r="D19" s="56"/>
      <c r="E19" s="56"/>
      <c r="F19" s="56"/>
      <c r="G19" s="56"/>
      <c r="H19" s="56"/>
      <c r="I19" s="56"/>
      <c r="J19" s="56"/>
      <c r="K19" s="57"/>
      <c r="L19" s="58"/>
      <c r="M19" s="142"/>
      <c r="N19" s="45"/>
      <c r="O19" s="60"/>
    </row>
    <row r="20" spans="1:15">
      <c r="A20" s="61"/>
      <c r="B20" s="48" t="s">
        <v>11</v>
      </c>
      <c r="C20" s="49" t="s">
        <v>15</v>
      </c>
      <c r="D20" s="49" t="s">
        <v>18</v>
      </c>
      <c r="E20" s="41">
        <v>38</v>
      </c>
      <c r="F20" s="40" t="s">
        <v>19</v>
      </c>
      <c r="G20" s="50" t="s">
        <v>22</v>
      </c>
      <c r="H20" s="50" t="s">
        <v>23</v>
      </c>
      <c r="I20" s="50" t="s">
        <v>11</v>
      </c>
      <c r="J20" s="50"/>
      <c r="K20" s="62"/>
      <c r="L20" s="63" t="s">
        <v>27</v>
      </c>
      <c r="M20" s="143">
        <f>M21</f>
        <v>384782400</v>
      </c>
      <c r="N20" s="139">
        <f>N21</f>
        <v>30290400</v>
      </c>
      <c r="O20" s="135"/>
    </row>
    <row r="21" spans="1:15">
      <c r="A21" s="15"/>
      <c r="B21" s="65">
        <v>1</v>
      </c>
      <c r="C21" s="66" t="s">
        <v>15</v>
      </c>
      <c r="D21" s="66" t="s">
        <v>18</v>
      </c>
      <c r="E21" s="41">
        <v>38</v>
      </c>
      <c r="F21" s="40" t="s">
        <v>19</v>
      </c>
      <c r="G21" s="67">
        <v>5</v>
      </c>
      <c r="H21" s="67">
        <v>2</v>
      </c>
      <c r="I21" s="67">
        <v>1</v>
      </c>
      <c r="J21" s="66" t="s">
        <v>28</v>
      </c>
      <c r="K21" s="68"/>
      <c r="L21" s="69" t="s">
        <v>29</v>
      </c>
      <c r="M21" s="144">
        <f>M22</f>
        <v>384782400</v>
      </c>
      <c r="N21" s="45">
        <f>N22</f>
        <v>30290400</v>
      </c>
      <c r="O21" s="60"/>
    </row>
    <row r="22" spans="1:15">
      <c r="A22" s="15"/>
      <c r="B22" s="70">
        <v>1</v>
      </c>
      <c r="C22" s="71" t="s">
        <v>15</v>
      </c>
      <c r="D22" s="71" t="s">
        <v>18</v>
      </c>
      <c r="E22" s="41">
        <v>38</v>
      </c>
      <c r="F22" s="40" t="s">
        <v>19</v>
      </c>
      <c r="G22" s="72">
        <v>5</v>
      </c>
      <c r="H22" s="72">
        <v>2</v>
      </c>
      <c r="I22" s="72">
        <v>1</v>
      </c>
      <c r="J22" s="71" t="s">
        <v>28</v>
      </c>
      <c r="K22" s="68" t="s">
        <v>18</v>
      </c>
      <c r="L22" s="73" t="s">
        <v>30</v>
      </c>
      <c r="M22" s="145">
        <v>384782400</v>
      </c>
      <c r="N22" s="74">
        <v>30290400</v>
      </c>
      <c r="O22" s="60"/>
    </row>
    <row r="23" spans="1:15">
      <c r="A23" s="15"/>
      <c r="B23" s="70"/>
      <c r="C23" s="71"/>
      <c r="D23" s="71"/>
      <c r="E23" s="72"/>
      <c r="F23" s="72"/>
      <c r="G23" s="72"/>
      <c r="H23" s="72"/>
      <c r="I23" s="72"/>
      <c r="J23" s="71"/>
      <c r="K23" s="68"/>
      <c r="L23" s="73"/>
      <c r="M23" s="146"/>
      <c r="N23" s="76"/>
      <c r="O23" s="60"/>
    </row>
    <row r="24" spans="1:15" ht="30">
      <c r="A24" s="15"/>
      <c r="B24" s="65">
        <v>1</v>
      </c>
      <c r="C24" s="66" t="s">
        <v>15</v>
      </c>
      <c r="D24" s="66" t="s">
        <v>18</v>
      </c>
      <c r="E24" s="41">
        <v>38</v>
      </c>
      <c r="F24" s="40" t="s">
        <v>19</v>
      </c>
      <c r="G24" s="67">
        <v>5</v>
      </c>
      <c r="H24" s="67">
        <v>2</v>
      </c>
      <c r="I24" s="67">
        <v>2</v>
      </c>
      <c r="J24" s="67"/>
      <c r="K24" s="77"/>
      <c r="L24" s="78" t="s">
        <v>31</v>
      </c>
      <c r="M24" s="147">
        <f>M25+M34+M37+M47+M51+M54+M57+M60+M65+M69+M42</f>
        <v>242521600</v>
      </c>
      <c r="N24" s="137">
        <f>N25+N34+N37+N42+N47+N51+N54+N57+N60+N65+N69</f>
        <v>6852600</v>
      </c>
      <c r="O24" s="135"/>
    </row>
    <row r="25" spans="1:15">
      <c r="A25" s="15"/>
      <c r="B25" s="65">
        <v>1</v>
      </c>
      <c r="C25" s="66" t="s">
        <v>15</v>
      </c>
      <c r="D25" s="66" t="s">
        <v>18</v>
      </c>
      <c r="E25" s="41">
        <v>38</v>
      </c>
      <c r="F25" s="40" t="s">
        <v>19</v>
      </c>
      <c r="G25" s="67">
        <v>5</v>
      </c>
      <c r="H25" s="67">
        <v>2</v>
      </c>
      <c r="I25" s="67">
        <v>2</v>
      </c>
      <c r="J25" s="66" t="s">
        <v>18</v>
      </c>
      <c r="K25" s="79"/>
      <c r="L25" s="69" t="s">
        <v>33</v>
      </c>
      <c r="M25" s="148">
        <f>SUM(M26:M32)</f>
        <v>96804750</v>
      </c>
      <c r="N25" s="126">
        <f>SUM(N26:N32)</f>
        <v>0</v>
      </c>
      <c r="O25" s="60"/>
    </row>
    <row r="26" spans="1:15">
      <c r="A26" s="80"/>
      <c r="B26" s="70">
        <v>1</v>
      </c>
      <c r="C26" s="71" t="s">
        <v>15</v>
      </c>
      <c r="D26" s="71" t="s">
        <v>18</v>
      </c>
      <c r="E26" s="41">
        <v>38</v>
      </c>
      <c r="F26" s="40" t="s">
        <v>19</v>
      </c>
      <c r="G26" s="72">
        <v>5</v>
      </c>
      <c r="H26" s="72">
        <v>2</v>
      </c>
      <c r="I26" s="72">
        <v>2</v>
      </c>
      <c r="J26" s="71" t="s">
        <v>18</v>
      </c>
      <c r="K26" s="68" t="s">
        <v>19</v>
      </c>
      <c r="L26" s="73" t="s">
        <v>80</v>
      </c>
      <c r="M26" s="146">
        <v>2379850</v>
      </c>
      <c r="N26" s="156"/>
      <c r="O26" s="81"/>
    </row>
    <row r="27" spans="1:15" ht="30">
      <c r="A27" s="80"/>
      <c r="B27" s="70">
        <v>1</v>
      </c>
      <c r="C27" s="71" t="s">
        <v>15</v>
      </c>
      <c r="D27" s="71" t="s">
        <v>18</v>
      </c>
      <c r="E27" s="41">
        <v>38</v>
      </c>
      <c r="F27" s="40" t="s">
        <v>19</v>
      </c>
      <c r="G27" s="72">
        <v>5</v>
      </c>
      <c r="H27" s="72">
        <v>2</v>
      </c>
      <c r="I27" s="72">
        <v>2</v>
      </c>
      <c r="J27" s="71" t="s">
        <v>18</v>
      </c>
      <c r="K27" s="68" t="s">
        <v>34</v>
      </c>
      <c r="L27" s="73" t="s">
        <v>35</v>
      </c>
      <c r="M27" s="146">
        <v>600000</v>
      </c>
      <c r="N27" s="76"/>
      <c r="O27" s="81"/>
    </row>
    <row r="28" spans="1:15" ht="30">
      <c r="A28" s="15"/>
      <c r="B28" s="70">
        <v>1</v>
      </c>
      <c r="C28" s="71" t="s">
        <v>15</v>
      </c>
      <c r="D28" s="71" t="s">
        <v>18</v>
      </c>
      <c r="E28" s="41">
        <v>38</v>
      </c>
      <c r="F28" s="40" t="s">
        <v>19</v>
      </c>
      <c r="G28" s="72">
        <v>5</v>
      </c>
      <c r="H28" s="72">
        <v>2</v>
      </c>
      <c r="I28" s="72">
        <v>2</v>
      </c>
      <c r="J28" s="71" t="s">
        <v>18</v>
      </c>
      <c r="K28" s="68" t="s">
        <v>36</v>
      </c>
      <c r="L28" s="82" t="s">
        <v>37</v>
      </c>
      <c r="M28" s="149">
        <v>5564300</v>
      </c>
      <c r="N28" s="76"/>
      <c r="O28" s="60"/>
    </row>
    <row r="29" spans="1:15" ht="30">
      <c r="A29" s="15"/>
      <c r="B29" s="70">
        <v>1</v>
      </c>
      <c r="C29" s="71" t="s">
        <v>15</v>
      </c>
      <c r="D29" s="71" t="s">
        <v>18</v>
      </c>
      <c r="E29" s="41">
        <v>38</v>
      </c>
      <c r="F29" s="40" t="s">
        <v>19</v>
      </c>
      <c r="G29" s="72">
        <v>5</v>
      </c>
      <c r="H29" s="72">
        <v>2</v>
      </c>
      <c r="I29" s="72">
        <v>2</v>
      </c>
      <c r="J29" s="71" t="s">
        <v>18</v>
      </c>
      <c r="K29" s="83" t="s">
        <v>39</v>
      </c>
      <c r="L29" s="82" t="s">
        <v>40</v>
      </c>
      <c r="M29" s="146">
        <v>304000</v>
      </c>
      <c r="N29" s="76"/>
      <c r="O29" s="60"/>
    </row>
    <row r="30" spans="1:15">
      <c r="A30" s="15"/>
      <c r="B30" s="70">
        <v>1</v>
      </c>
      <c r="C30" s="71" t="s">
        <v>15</v>
      </c>
      <c r="D30" s="71" t="s">
        <v>18</v>
      </c>
      <c r="E30" s="41">
        <v>38</v>
      </c>
      <c r="F30" s="40" t="s">
        <v>19</v>
      </c>
      <c r="G30" s="72">
        <v>5</v>
      </c>
      <c r="H30" s="72">
        <v>2</v>
      </c>
      <c r="I30" s="72">
        <v>2</v>
      </c>
      <c r="J30" s="71" t="s">
        <v>18</v>
      </c>
      <c r="K30" s="83" t="s">
        <v>28</v>
      </c>
      <c r="L30" s="82" t="s">
        <v>41</v>
      </c>
      <c r="M30" s="146">
        <v>285000</v>
      </c>
      <c r="N30" s="76"/>
      <c r="O30" s="60"/>
    </row>
    <row r="31" spans="1:15">
      <c r="A31" s="15"/>
      <c r="B31" s="70">
        <v>1</v>
      </c>
      <c r="C31" s="71" t="s">
        <v>15</v>
      </c>
      <c r="D31" s="71" t="s">
        <v>18</v>
      </c>
      <c r="E31" s="41">
        <v>38</v>
      </c>
      <c r="F31" s="40" t="s">
        <v>19</v>
      </c>
      <c r="G31" s="72">
        <v>5</v>
      </c>
      <c r="H31" s="72">
        <v>2</v>
      </c>
      <c r="I31" s="72">
        <v>2</v>
      </c>
      <c r="J31" s="71" t="s">
        <v>18</v>
      </c>
      <c r="K31" s="68">
        <v>11</v>
      </c>
      <c r="L31" s="82" t="s">
        <v>81</v>
      </c>
      <c r="M31" s="146">
        <v>86795600</v>
      </c>
      <c r="N31" s="76"/>
      <c r="O31" s="60"/>
    </row>
    <row r="32" spans="1:15">
      <c r="A32" s="15"/>
      <c r="B32" s="70">
        <v>1</v>
      </c>
      <c r="C32" s="71" t="s">
        <v>15</v>
      </c>
      <c r="D32" s="71" t="s">
        <v>18</v>
      </c>
      <c r="E32" s="41">
        <v>38</v>
      </c>
      <c r="F32" s="40" t="s">
        <v>19</v>
      </c>
      <c r="G32" s="84" t="s">
        <v>22</v>
      </c>
      <c r="H32" s="84" t="s">
        <v>23</v>
      </c>
      <c r="I32" s="84" t="s">
        <v>23</v>
      </c>
      <c r="J32" s="84" t="s">
        <v>18</v>
      </c>
      <c r="K32" s="85">
        <v>12</v>
      </c>
      <c r="L32" s="82" t="s">
        <v>42</v>
      </c>
      <c r="M32" s="146">
        <v>876000</v>
      </c>
      <c r="N32" s="76"/>
      <c r="O32" s="60"/>
    </row>
    <row r="33" spans="1:15">
      <c r="A33" s="15"/>
      <c r="B33" s="70"/>
      <c r="C33" s="71"/>
      <c r="D33" s="71"/>
      <c r="E33" s="72"/>
      <c r="F33" s="72"/>
      <c r="G33" s="72"/>
      <c r="H33" s="72"/>
      <c r="I33" s="72"/>
      <c r="J33" s="71"/>
      <c r="K33" s="68"/>
      <c r="L33" s="73"/>
      <c r="M33" s="149"/>
      <c r="N33" s="76"/>
      <c r="O33" s="60"/>
    </row>
    <row r="34" spans="1:15">
      <c r="A34" s="15"/>
      <c r="B34" s="65">
        <v>1</v>
      </c>
      <c r="C34" s="66" t="s">
        <v>15</v>
      </c>
      <c r="D34" s="66" t="s">
        <v>18</v>
      </c>
      <c r="E34" s="41">
        <v>38</v>
      </c>
      <c r="F34" s="40" t="s">
        <v>19</v>
      </c>
      <c r="G34" s="67">
        <v>5</v>
      </c>
      <c r="H34" s="67">
        <v>2</v>
      </c>
      <c r="I34" s="67">
        <v>2</v>
      </c>
      <c r="J34" s="66" t="s">
        <v>15</v>
      </c>
      <c r="K34" s="68"/>
      <c r="L34" s="69" t="s">
        <v>43</v>
      </c>
      <c r="M34" s="150">
        <f>SUM(M35:M35)</f>
        <v>2905000</v>
      </c>
      <c r="N34" s="127">
        <f>N35</f>
        <v>112000</v>
      </c>
      <c r="O34" s="60"/>
    </row>
    <row r="35" spans="1:15">
      <c r="A35" s="15"/>
      <c r="B35" s="70">
        <v>1</v>
      </c>
      <c r="C35" s="71" t="s">
        <v>15</v>
      </c>
      <c r="D35" s="71" t="s">
        <v>18</v>
      </c>
      <c r="E35" s="41">
        <v>38</v>
      </c>
      <c r="F35" s="40" t="s">
        <v>19</v>
      </c>
      <c r="G35" s="72">
        <v>5</v>
      </c>
      <c r="H35" s="72">
        <v>2</v>
      </c>
      <c r="I35" s="72">
        <v>2</v>
      </c>
      <c r="J35" s="87" t="s">
        <v>15</v>
      </c>
      <c r="K35" s="83" t="s">
        <v>38</v>
      </c>
      <c r="L35" s="88" t="s">
        <v>44</v>
      </c>
      <c r="M35" s="146">
        <v>2905000</v>
      </c>
      <c r="N35" s="76">
        <v>112000</v>
      </c>
      <c r="O35" s="60"/>
    </row>
    <row r="36" spans="1:15">
      <c r="A36" s="15"/>
      <c r="B36" s="70"/>
      <c r="C36" s="71"/>
      <c r="D36" s="71"/>
      <c r="E36" s="72"/>
      <c r="F36" s="72"/>
      <c r="G36" s="72"/>
      <c r="H36" s="72"/>
      <c r="I36" s="72"/>
      <c r="J36" s="87"/>
      <c r="K36" s="68"/>
      <c r="L36" s="89"/>
      <c r="M36" s="146"/>
      <c r="N36" s="76"/>
      <c r="O36" s="60"/>
    </row>
    <row r="37" spans="1:15">
      <c r="A37" s="15"/>
      <c r="B37" s="65">
        <v>1</v>
      </c>
      <c r="C37" s="66" t="s">
        <v>15</v>
      </c>
      <c r="D37" s="66" t="s">
        <v>18</v>
      </c>
      <c r="E37" s="41">
        <v>38</v>
      </c>
      <c r="F37" s="40" t="s">
        <v>19</v>
      </c>
      <c r="G37" s="67">
        <v>5</v>
      </c>
      <c r="H37" s="67">
        <v>2</v>
      </c>
      <c r="I37" s="67">
        <v>2</v>
      </c>
      <c r="J37" s="66" t="s">
        <v>19</v>
      </c>
      <c r="K37" s="79"/>
      <c r="L37" s="69" t="s">
        <v>45</v>
      </c>
      <c r="M37" s="151">
        <f>SUM(M38:M40)</f>
        <v>19035000</v>
      </c>
      <c r="N37" s="128">
        <f>SUM(N38:N40)</f>
        <v>870600</v>
      </c>
      <c r="O37" s="60"/>
    </row>
    <row r="38" spans="1:15">
      <c r="A38" s="15"/>
      <c r="B38" s="70">
        <v>1</v>
      </c>
      <c r="C38" s="71" t="s">
        <v>15</v>
      </c>
      <c r="D38" s="71" t="s">
        <v>18</v>
      </c>
      <c r="E38" s="41">
        <v>38</v>
      </c>
      <c r="F38" s="40" t="s">
        <v>19</v>
      </c>
      <c r="G38" s="72">
        <v>5</v>
      </c>
      <c r="H38" s="72">
        <v>2</v>
      </c>
      <c r="I38" s="72">
        <v>2</v>
      </c>
      <c r="J38" s="71" t="s">
        <v>19</v>
      </c>
      <c r="K38" s="117" t="s">
        <v>38</v>
      </c>
      <c r="L38" s="90" t="s">
        <v>46</v>
      </c>
      <c r="M38" s="145">
        <v>12000000</v>
      </c>
      <c r="N38" s="76">
        <v>867700</v>
      </c>
      <c r="O38" s="60"/>
    </row>
    <row r="39" spans="1:15">
      <c r="A39" s="15"/>
      <c r="B39" s="70">
        <v>1</v>
      </c>
      <c r="C39" s="71" t="s">
        <v>15</v>
      </c>
      <c r="D39" s="71" t="s">
        <v>18</v>
      </c>
      <c r="E39" s="41">
        <v>38</v>
      </c>
      <c r="F39" s="40" t="s">
        <v>19</v>
      </c>
      <c r="G39" s="72">
        <v>5</v>
      </c>
      <c r="H39" s="72">
        <v>2</v>
      </c>
      <c r="I39" s="72">
        <v>2</v>
      </c>
      <c r="J39" s="87" t="s">
        <v>19</v>
      </c>
      <c r="K39" s="83" t="s">
        <v>47</v>
      </c>
      <c r="L39" s="88" t="s">
        <v>48</v>
      </c>
      <c r="M39" s="145">
        <v>535000</v>
      </c>
      <c r="N39" s="76">
        <v>2900</v>
      </c>
      <c r="O39" s="60"/>
    </row>
    <row r="40" spans="1:15" ht="30">
      <c r="A40" s="61"/>
      <c r="B40" s="70">
        <v>1</v>
      </c>
      <c r="C40" s="71" t="s">
        <v>15</v>
      </c>
      <c r="D40" s="71" t="s">
        <v>18</v>
      </c>
      <c r="E40" s="41">
        <v>38</v>
      </c>
      <c r="F40" s="40" t="s">
        <v>19</v>
      </c>
      <c r="G40" s="72">
        <v>5</v>
      </c>
      <c r="H40" s="72">
        <v>2</v>
      </c>
      <c r="I40" s="72">
        <v>2</v>
      </c>
      <c r="J40" s="87" t="s">
        <v>19</v>
      </c>
      <c r="K40" s="83">
        <v>12</v>
      </c>
      <c r="L40" s="88" t="s">
        <v>82</v>
      </c>
      <c r="M40" s="145">
        <v>6500000</v>
      </c>
      <c r="N40" s="76"/>
      <c r="O40" s="60"/>
    </row>
    <row r="41" spans="1:15">
      <c r="A41" s="15"/>
      <c r="B41" s="70"/>
      <c r="C41" s="71"/>
      <c r="D41" s="71"/>
      <c r="E41" s="72"/>
      <c r="F41" s="72"/>
      <c r="G41" s="72"/>
      <c r="H41" s="72"/>
      <c r="I41" s="72"/>
      <c r="J41" s="71"/>
      <c r="K41" s="68"/>
      <c r="L41" s="73"/>
      <c r="M41" s="152"/>
      <c r="N41" s="76"/>
      <c r="O41" s="60"/>
    </row>
    <row r="42" spans="1:15">
      <c r="A42" s="15"/>
      <c r="B42" s="65">
        <v>1</v>
      </c>
      <c r="C42" s="66" t="s">
        <v>15</v>
      </c>
      <c r="D42" s="66" t="s">
        <v>18</v>
      </c>
      <c r="E42" s="41">
        <v>38</v>
      </c>
      <c r="F42" s="40" t="s">
        <v>19</v>
      </c>
      <c r="G42" s="67">
        <v>5</v>
      </c>
      <c r="H42" s="67">
        <v>2</v>
      </c>
      <c r="I42" s="67">
        <v>2</v>
      </c>
      <c r="J42" s="66" t="s">
        <v>36</v>
      </c>
      <c r="K42" s="79"/>
      <c r="L42" s="69" t="s">
        <v>83</v>
      </c>
      <c r="M42" s="153">
        <f>SUM(M43:M45)</f>
        <v>4600000</v>
      </c>
      <c r="N42" s="76">
        <f>SUM(N43:N45)</f>
        <v>0</v>
      </c>
      <c r="O42" s="60"/>
    </row>
    <row r="43" spans="1:15">
      <c r="A43" s="15"/>
      <c r="B43" s="70">
        <v>1</v>
      </c>
      <c r="C43" s="71" t="s">
        <v>15</v>
      </c>
      <c r="D43" s="71" t="s">
        <v>18</v>
      </c>
      <c r="E43" s="41">
        <v>38</v>
      </c>
      <c r="F43" s="40" t="s">
        <v>19</v>
      </c>
      <c r="G43" s="72">
        <v>5</v>
      </c>
      <c r="H43" s="72">
        <v>2</v>
      </c>
      <c r="I43" s="72">
        <v>2</v>
      </c>
      <c r="J43" s="71" t="s">
        <v>36</v>
      </c>
      <c r="K43" s="68" t="s">
        <v>18</v>
      </c>
      <c r="L43" s="73" t="s">
        <v>84</v>
      </c>
      <c r="M43" s="152">
        <v>2400000</v>
      </c>
      <c r="N43" s="76"/>
      <c r="O43" s="60"/>
    </row>
    <row r="44" spans="1:15">
      <c r="A44" s="15"/>
      <c r="B44" s="70">
        <v>1</v>
      </c>
      <c r="C44" s="71" t="s">
        <v>15</v>
      </c>
      <c r="D44" s="71" t="s">
        <v>18</v>
      </c>
      <c r="E44" s="41">
        <v>38</v>
      </c>
      <c r="F44" s="40" t="s">
        <v>19</v>
      </c>
      <c r="G44" s="72">
        <v>5</v>
      </c>
      <c r="H44" s="72">
        <v>2</v>
      </c>
      <c r="I44" s="72">
        <v>2</v>
      </c>
      <c r="J44" s="71" t="s">
        <v>36</v>
      </c>
      <c r="K44" s="68" t="s">
        <v>15</v>
      </c>
      <c r="L44" s="73" t="s">
        <v>85</v>
      </c>
      <c r="M44" s="152">
        <v>1800000</v>
      </c>
      <c r="N44" s="76"/>
      <c r="O44" s="60"/>
    </row>
    <row r="45" spans="1:15">
      <c r="A45" s="15"/>
      <c r="B45" s="70">
        <v>1</v>
      </c>
      <c r="C45" s="71" t="s">
        <v>15</v>
      </c>
      <c r="D45" s="71" t="s">
        <v>18</v>
      </c>
      <c r="E45" s="41">
        <v>38</v>
      </c>
      <c r="F45" s="40" t="s">
        <v>19</v>
      </c>
      <c r="G45" s="72">
        <v>5</v>
      </c>
      <c r="H45" s="72">
        <v>2</v>
      </c>
      <c r="I45" s="72">
        <v>2</v>
      </c>
      <c r="J45" s="71" t="s">
        <v>36</v>
      </c>
      <c r="K45" s="68" t="s">
        <v>34</v>
      </c>
      <c r="L45" s="73" t="s">
        <v>86</v>
      </c>
      <c r="M45" s="152">
        <v>400000</v>
      </c>
      <c r="N45" s="76"/>
      <c r="O45" s="60"/>
    </row>
    <row r="46" spans="1:15">
      <c r="A46" s="15"/>
      <c r="B46" s="70"/>
      <c r="C46" s="71"/>
      <c r="D46" s="71"/>
      <c r="E46" s="72"/>
      <c r="F46" s="72"/>
      <c r="G46" s="72"/>
      <c r="H46" s="72"/>
      <c r="I46" s="72"/>
      <c r="J46" s="71"/>
      <c r="K46" s="68"/>
      <c r="L46" s="73"/>
      <c r="M46" s="152"/>
      <c r="N46" s="76"/>
      <c r="O46" s="60"/>
    </row>
    <row r="47" spans="1:15">
      <c r="A47" s="15"/>
      <c r="B47" s="65">
        <v>1</v>
      </c>
      <c r="C47" s="66" t="s">
        <v>15</v>
      </c>
      <c r="D47" s="66" t="s">
        <v>18</v>
      </c>
      <c r="E47" s="41">
        <v>38</v>
      </c>
      <c r="F47" s="40" t="s">
        <v>19</v>
      </c>
      <c r="G47" s="67">
        <v>5</v>
      </c>
      <c r="H47" s="67">
        <v>2</v>
      </c>
      <c r="I47" s="67">
        <v>2</v>
      </c>
      <c r="J47" s="66" t="s">
        <v>38</v>
      </c>
      <c r="K47" s="79"/>
      <c r="L47" s="69" t="s">
        <v>49</v>
      </c>
      <c r="M47" s="151">
        <f>SUM(M48:M49)</f>
        <v>49531750</v>
      </c>
      <c r="N47" s="128">
        <f>SUM(N48:N49)</f>
        <v>120000</v>
      </c>
      <c r="O47" s="60"/>
    </row>
    <row r="48" spans="1:15">
      <c r="A48" s="15"/>
      <c r="B48" s="70">
        <v>1</v>
      </c>
      <c r="C48" s="71" t="s">
        <v>15</v>
      </c>
      <c r="D48" s="71" t="s">
        <v>18</v>
      </c>
      <c r="E48" s="41">
        <v>38</v>
      </c>
      <c r="F48" s="40" t="s">
        <v>19</v>
      </c>
      <c r="G48" s="72">
        <v>5</v>
      </c>
      <c r="H48" s="72">
        <v>2</v>
      </c>
      <c r="I48" s="72">
        <v>2</v>
      </c>
      <c r="J48" s="71" t="s">
        <v>38</v>
      </c>
      <c r="K48" s="68" t="s">
        <v>18</v>
      </c>
      <c r="L48" s="73" t="s">
        <v>50</v>
      </c>
      <c r="M48" s="145">
        <v>48090000</v>
      </c>
      <c r="N48" s="76"/>
      <c r="O48" s="60"/>
    </row>
    <row r="49" spans="1:15">
      <c r="A49" s="15"/>
      <c r="B49" s="70">
        <v>1</v>
      </c>
      <c r="C49" s="71" t="s">
        <v>15</v>
      </c>
      <c r="D49" s="71" t="s">
        <v>18</v>
      </c>
      <c r="E49" s="41">
        <v>38</v>
      </c>
      <c r="F49" s="40" t="s">
        <v>19</v>
      </c>
      <c r="G49" s="72">
        <v>5</v>
      </c>
      <c r="H49" s="72">
        <v>2</v>
      </c>
      <c r="I49" s="72">
        <v>2</v>
      </c>
      <c r="J49" s="71" t="s">
        <v>38</v>
      </c>
      <c r="K49" s="68" t="s">
        <v>15</v>
      </c>
      <c r="L49" s="73" t="s">
        <v>51</v>
      </c>
      <c r="M49" s="152">
        <v>1441750</v>
      </c>
      <c r="N49" s="76">
        <v>120000</v>
      </c>
      <c r="O49" s="60"/>
    </row>
    <row r="50" spans="1:15">
      <c r="A50" s="15"/>
      <c r="B50" s="70"/>
      <c r="C50" s="71"/>
      <c r="D50" s="71"/>
      <c r="E50" s="72"/>
      <c r="F50" s="72"/>
      <c r="G50" s="72"/>
      <c r="H50" s="72"/>
      <c r="I50" s="72"/>
      <c r="J50" s="71"/>
      <c r="K50" s="68"/>
      <c r="L50" s="73"/>
      <c r="M50" s="152"/>
      <c r="N50" s="76"/>
      <c r="O50" s="91"/>
    </row>
    <row r="51" spans="1:15">
      <c r="A51" s="15"/>
      <c r="B51" s="65">
        <v>1</v>
      </c>
      <c r="C51" s="66" t="s">
        <v>15</v>
      </c>
      <c r="D51" s="66" t="s">
        <v>18</v>
      </c>
      <c r="E51" s="41">
        <v>38</v>
      </c>
      <c r="F51" s="40" t="s">
        <v>19</v>
      </c>
      <c r="G51" s="118" t="s">
        <v>22</v>
      </c>
      <c r="H51" s="118" t="s">
        <v>23</v>
      </c>
      <c r="I51" s="118" t="s">
        <v>23</v>
      </c>
      <c r="J51" s="118" t="s">
        <v>52</v>
      </c>
      <c r="K51" s="119"/>
      <c r="L51" s="120" t="s">
        <v>53</v>
      </c>
      <c r="M51" s="151">
        <f>SUM(M52:M52)</f>
        <v>9075000</v>
      </c>
      <c r="N51" s="128">
        <f>N52</f>
        <v>750000</v>
      </c>
      <c r="O51" s="91"/>
    </row>
    <row r="52" spans="1:15">
      <c r="A52" s="15"/>
      <c r="B52" s="70">
        <v>1</v>
      </c>
      <c r="C52" s="71" t="s">
        <v>15</v>
      </c>
      <c r="D52" s="71" t="s">
        <v>18</v>
      </c>
      <c r="E52" s="41">
        <v>38</v>
      </c>
      <c r="F52" s="40" t="s">
        <v>19</v>
      </c>
      <c r="G52" s="121" t="s">
        <v>22</v>
      </c>
      <c r="H52" s="121" t="s">
        <v>23</v>
      </c>
      <c r="I52" s="121" t="s">
        <v>23</v>
      </c>
      <c r="J52" s="121" t="s">
        <v>52</v>
      </c>
      <c r="K52" s="122" t="s">
        <v>15</v>
      </c>
      <c r="L52" s="92" t="s">
        <v>54</v>
      </c>
      <c r="M52" s="145">
        <v>9075000</v>
      </c>
      <c r="N52" s="76">
        <v>750000</v>
      </c>
      <c r="O52" s="91"/>
    </row>
    <row r="53" spans="1:15">
      <c r="A53" s="15"/>
      <c r="B53" s="70"/>
      <c r="C53" s="71"/>
      <c r="D53" s="71"/>
      <c r="E53" s="72"/>
      <c r="F53" s="72"/>
      <c r="G53" s="72"/>
      <c r="H53" s="72"/>
      <c r="I53" s="72"/>
      <c r="J53" s="71"/>
      <c r="K53" s="68"/>
      <c r="L53" s="73"/>
      <c r="M53" s="145"/>
      <c r="N53" s="76"/>
      <c r="O53" s="91"/>
    </row>
    <row r="54" spans="1:15">
      <c r="A54" s="15"/>
      <c r="B54" s="65">
        <v>1</v>
      </c>
      <c r="C54" s="66" t="s">
        <v>15</v>
      </c>
      <c r="D54" s="66" t="s">
        <v>18</v>
      </c>
      <c r="E54" s="41">
        <v>38</v>
      </c>
      <c r="F54" s="40" t="s">
        <v>19</v>
      </c>
      <c r="G54" s="67">
        <v>5</v>
      </c>
      <c r="H54" s="67">
        <v>2</v>
      </c>
      <c r="I54" s="67">
        <v>2</v>
      </c>
      <c r="J54" s="66">
        <v>15</v>
      </c>
      <c r="K54" s="79"/>
      <c r="L54" s="69" t="s">
        <v>55</v>
      </c>
      <c r="M54" s="151">
        <f>M55</f>
        <v>8600000</v>
      </c>
      <c r="N54" s="45">
        <f>N55</f>
        <v>0</v>
      </c>
      <c r="O54" s="91"/>
    </row>
    <row r="55" spans="1:15">
      <c r="A55" s="15"/>
      <c r="B55" s="70">
        <v>1</v>
      </c>
      <c r="C55" s="71" t="s">
        <v>15</v>
      </c>
      <c r="D55" s="71" t="s">
        <v>18</v>
      </c>
      <c r="E55" s="41">
        <v>38</v>
      </c>
      <c r="F55" s="40" t="s">
        <v>19</v>
      </c>
      <c r="G55" s="72">
        <v>5</v>
      </c>
      <c r="H55" s="72">
        <v>2</v>
      </c>
      <c r="I55" s="72">
        <v>2</v>
      </c>
      <c r="J55" s="71">
        <v>15</v>
      </c>
      <c r="K55" s="68" t="s">
        <v>15</v>
      </c>
      <c r="L55" s="73" t="s">
        <v>87</v>
      </c>
      <c r="M55" s="145">
        <v>8600000</v>
      </c>
      <c r="N55" s="76"/>
      <c r="O55" s="91"/>
    </row>
    <row r="56" spans="1:15">
      <c r="A56" s="15"/>
      <c r="B56" s="70"/>
      <c r="C56" s="71"/>
      <c r="D56" s="71"/>
      <c r="E56" s="72"/>
      <c r="F56" s="72"/>
      <c r="G56" s="72"/>
      <c r="H56" s="72"/>
      <c r="I56" s="72"/>
      <c r="J56" s="71"/>
      <c r="K56" s="68"/>
      <c r="L56" s="93"/>
      <c r="M56" s="145"/>
      <c r="N56" s="76"/>
      <c r="O56" s="91"/>
    </row>
    <row r="57" spans="1:15" ht="30">
      <c r="A57" s="15"/>
      <c r="B57" s="65">
        <v>1</v>
      </c>
      <c r="C57" s="66" t="s">
        <v>15</v>
      </c>
      <c r="D57" s="66" t="s">
        <v>18</v>
      </c>
      <c r="E57" s="41">
        <v>38</v>
      </c>
      <c r="F57" s="40" t="s">
        <v>19</v>
      </c>
      <c r="G57" s="67">
        <v>5</v>
      </c>
      <c r="H57" s="67">
        <v>2</v>
      </c>
      <c r="I57" s="67">
        <v>2</v>
      </c>
      <c r="J57" s="123">
        <v>17</v>
      </c>
      <c r="K57" s="124"/>
      <c r="L57" s="94" t="s">
        <v>56</v>
      </c>
      <c r="M57" s="151">
        <f>M58</f>
        <v>15000000</v>
      </c>
      <c r="N57" s="128">
        <f>N58</f>
        <v>0</v>
      </c>
      <c r="O57" s="91"/>
    </row>
    <row r="58" spans="1:15">
      <c r="A58" s="15"/>
      <c r="B58" s="70">
        <v>1</v>
      </c>
      <c r="C58" s="71" t="s">
        <v>15</v>
      </c>
      <c r="D58" s="71" t="s">
        <v>18</v>
      </c>
      <c r="E58" s="41">
        <v>38</v>
      </c>
      <c r="F58" s="40" t="s">
        <v>19</v>
      </c>
      <c r="G58" s="72">
        <v>5</v>
      </c>
      <c r="H58" s="72">
        <v>2</v>
      </c>
      <c r="I58" s="72">
        <v>2</v>
      </c>
      <c r="J58" s="125">
        <v>17</v>
      </c>
      <c r="K58" s="124" t="s">
        <v>18</v>
      </c>
      <c r="L58" s="95" t="s">
        <v>57</v>
      </c>
      <c r="M58" s="145">
        <v>15000000</v>
      </c>
      <c r="N58" s="76"/>
      <c r="O58" s="91"/>
    </row>
    <row r="59" spans="1:15">
      <c r="A59" s="15"/>
      <c r="B59" s="70"/>
      <c r="C59" s="71"/>
      <c r="D59" s="71"/>
      <c r="E59" s="72"/>
      <c r="F59" s="72"/>
      <c r="G59" s="72"/>
      <c r="H59" s="72"/>
      <c r="I59" s="72"/>
      <c r="J59" s="71"/>
      <c r="K59" s="68"/>
      <c r="L59" s="93"/>
      <c r="M59" s="151"/>
      <c r="N59" s="45"/>
      <c r="O59" s="91"/>
    </row>
    <row r="60" spans="1:15">
      <c r="A60" s="15"/>
      <c r="B60" s="65">
        <v>1</v>
      </c>
      <c r="C60" s="66" t="s">
        <v>15</v>
      </c>
      <c r="D60" s="66" t="s">
        <v>18</v>
      </c>
      <c r="E60" s="41">
        <v>38</v>
      </c>
      <c r="F60" s="40" t="s">
        <v>19</v>
      </c>
      <c r="G60" s="67">
        <v>5</v>
      </c>
      <c r="H60" s="67">
        <v>2</v>
      </c>
      <c r="I60" s="67">
        <v>2</v>
      </c>
      <c r="J60" s="123">
        <v>20</v>
      </c>
      <c r="K60" s="124"/>
      <c r="L60" s="94" t="s">
        <v>58</v>
      </c>
      <c r="M60" s="151">
        <f>SUM(M61:M63)</f>
        <v>23400000</v>
      </c>
      <c r="N60" s="128">
        <f>SUM(N61:N63)</f>
        <v>0</v>
      </c>
      <c r="O60" s="91"/>
    </row>
    <row r="61" spans="1:15">
      <c r="A61" s="15"/>
      <c r="B61" s="70">
        <v>1</v>
      </c>
      <c r="C61" s="71" t="s">
        <v>15</v>
      </c>
      <c r="D61" s="71" t="s">
        <v>18</v>
      </c>
      <c r="E61" s="41">
        <v>38</v>
      </c>
      <c r="F61" s="40" t="s">
        <v>19</v>
      </c>
      <c r="G61" s="72">
        <v>5</v>
      </c>
      <c r="H61" s="72">
        <v>2</v>
      </c>
      <c r="I61" s="72">
        <v>2</v>
      </c>
      <c r="J61" s="125">
        <v>20</v>
      </c>
      <c r="K61" s="124" t="s">
        <v>19</v>
      </c>
      <c r="L61" s="95" t="s">
        <v>59</v>
      </c>
      <c r="M61" s="145">
        <v>3000000</v>
      </c>
      <c r="N61" s="76"/>
      <c r="O61" s="91"/>
    </row>
    <row r="62" spans="1:15">
      <c r="A62" s="15"/>
      <c r="B62" s="70">
        <v>1</v>
      </c>
      <c r="C62" s="71" t="s">
        <v>15</v>
      </c>
      <c r="D62" s="71" t="s">
        <v>18</v>
      </c>
      <c r="E62" s="41">
        <v>38</v>
      </c>
      <c r="F62" s="40" t="s">
        <v>19</v>
      </c>
      <c r="G62" s="72">
        <v>5</v>
      </c>
      <c r="H62" s="72">
        <v>2</v>
      </c>
      <c r="I62" s="72">
        <v>2</v>
      </c>
      <c r="J62" s="125">
        <v>20</v>
      </c>
      <c r="K62" s="124" t="s">
        <v>34</v>
      </c>
      <c r="L62" s="95" t="s">
        <v>60</v>
      </c>
      <c r="M62" s="145">
        <v>15400000</v>
      </c>
      <c r="N62" s="76"/>
      <c r="O62" s="91"/>
    </row>
    <row r="63" spans="1:15">
      <c r="A63" s="15"/>
      <c r="B63" s="70">
        <v>1</v>
      </c>
      <c r="C63" s="71" t="s">
        <v>15</v>
      </c>
      <c r="D63" s="71" t="s">
        <v>18</v>
      </c>
      <c r="E63" s="41">
        <v>38</v>
      </c>
      <c r="F63" s="40" t="s">
        <v>19</v>
      </c>
      <c r="G63" s="72">
        <v>5</v>
      </c>
      <c r="H63" s="72">
        <v>2</v>
      </c>
      <c r="I63" s="72">
        <v>2</v>
      </c>
      <c r="J63" s="125">
        <v>20</v>
      </c>
      <c r="K63" s="124" t="s">
        <v>61</v>
      </c>
      <c r="L63" s="95" t="s">
        <v>62</v>
      </c>
      <c r="M63" s="145">
        <v>5000000</v>
      </c>
      <c r="N63" s="76"/>
      <c r="O63" s="91"/>
    </row>
    <row r="64" spans="1:15">
      <c r="A64" s="15"/>
      <c r="B64" s="70"/>
      <c r="C64" s="71"/>
      <c r="D64" s="71"/>
      <c r="E64" s="72"/>
      <c r="F64" s="72"/>
      <c r="G64" s="72"/>
      <c r="H64" s="72"/>
      <c r="I64" s="72"/>
      <c r="J64" s="125"/>
      <c r="K64" s="124"/>
      <c r="L64" s="96"/>
      <c r="M64" s="145"/>
      <c r="N64" s="76"/>
      <c r="O64" s="91"/>
    </row>
    <row r="65" spans="1:15" ht="30">
      <c r="A65" s="15"/>
      <c r="B65" s="65">
        <v>1</v>
      </c>
      <c r="C65" s="66" t="s">
        <v>15</v>
      </c>
      <c r="D65" s="66" t="s">
        <v>18</v>
      </c>
      <c r="E65" s="41">
        <v>38</v>
      </c>
      <c r="F65" s="40" t="s">
        <v>19</v>
      </c>
      <c r="G65" s="118" t="s">
        <v>22</v>
      </c>
      <c r="H65" s="118" t="s">
        <v>23</v>
      </c>
      <c r="I65" s="118" t="s">
        <v>23</v>
      </c>
      <c r="J65" s="118" t="s">
        <v>63</v>
      </c>
      <c r="K65" s="124"/>
      <c r="L65" s="97" t="s">
        <v>64</v>
      </c>
      <c r="M65" s="151">
        <f>SUM(M66:M67)</f>
        <v>13000000</v>
      </c>
      <c r="N65" s="128">
        <f>SUM(N66:N67)</f>
        <v>5000000</v>
      </c>
      <c r="O65" s="91"/>
    </row>
    <row r="66" spans="1:15">
      <c r="A66" s="15"/>
      <c r="B66" s="70">
        <v>1</v>
      </c>
      <c r="C66" s="71" t="s">
        <v>15</v>
      </c>
      <c r="D66" s="71" t="s">
        <v>18</v>
      </c>
      <c r="E66" s="41">
        <v>38</v>
      </c>
      <c r="F66" s="40" t="s">
        <v>19</v>
      </c>
      <c r="G66" s="121" t="s">
        <v>22</v>
      </c>
      <c r="H66" s="121" t="s">
        <v>23</v>
      </c>
      <c r="I66" s="121" t="s">
        <v>23</v>
      </c>
      <c r="J66" s="121" t="s">
        <v>63</v>
      </c>
      <c r="K66" s="124" t="s">
        <v>15</v>
      </c>
      <c r="L66" s="98" t="s">
        <v>65</v>
      </c>
      <c r="M66" s="145">
        <v>3000000</v>
      </c>
      <c r="N66" s="76"/>
      <c r="O66" s="91"/>
    </row>
    <row r="67" spans="1:15">
      <c r="A67" s="15"/>
      <c r="B67" s="70">
        <v>1</v>
      </c>
      <c r="C67" s="71" t="s">
        <v>15</v>
      </c>
      <c r="D67" s="71" t="s">
        <v>18</v>
      </c>
      <c r="E67" s="41">
        <v>38</v>
      </c>
      <c r="F67" s="40" t="s">
        <v>19</v>
      </c>
      <c r="G67" s="121" t="s">
        <v>22</v>
      </c>
      <c r="H67" s="121" t="s">
        <v>23</v>
      </c>
      <c r="I67" s="121" t="s">
        <v>23</v>
      </c>
      <c r="J67" s="121" t="s">
        <v>63</v>
      </c>
      <c r="K67" s="124" t="s">
        <v>19</v>
      </c>
      <c r="L67" s="98" t="s">
        <v>66</v>
      </c>
      <c r="M67" s="145">
        <v>10000000</v>
      </c>
      <c r="N67" s="76">
        <v>5000000</v>
      </c>
      <c r="O67" s="91"/>
    </row>
    <row r="68" spans="1:15">
      <c r="A68" s="15"/>
      <c r="B68" s="70"/>
      <c r="C68" s="71"/>
      <c r="D68" s="71"/>
      <c r="E68" s="72"/>
      <c r="F68" s="72"/>
      <c r="G68" s="72"/>
      <c r="H68" s="72"/>
      <c r="I68" s="72"/>
      <c r="J68" s="125"/>
      <c r="K68" s="124"/>
      <c r="L68" s="96"/>
      <c r="M68" s="145"/>
      <c r="N68" s="76"/>
      <c r="O68" s="91"/>
    </row>
    <row r="69" spans="1:15" ht="30">
      <c r="A69" s="15"/>
      <c r="B69" s="65">
        <v>1</v>
      </c>
      <c r="C69" s="66" t="s">
        <v>15</v>
      </c>
      <c r="D69" s="66" t="s">
        <v>18</v>
      </c>
      <c r="E69" s="41">
        <v>38</v>
      </c>
      <c r="F69" s="40" t="s">
        <v>19</v>
      </c>
      <c r="G69" s="118" t="s">
        <v>22</v>
      </c>
      <c r="H69" s="118" t="s">
        <v>23</v>
      </c>
      <c r="I69" s="118" t="s">
        <v>23</v>
      </c>
      <c r="J69" s="118" t="s">
        <v>88</v>
      </c>
      <c r="K69" s="124"/>
      <c r="L69" s="97" t="s">
        <v>89</v>
      </c>
      <c r="M69" s="154">
        <f>M70</f>
        <v>570100</v>
      </c>
      <c r="N69" s="129">
        <f>N70</f>
        <v>0</v>
      </c>
      <c r="O69" s="91"/>
    </row>
    <row r="70" spans="1:15" ht="30">
      <c r="A70" s="15"/>
      <c r="B70" s="70">
        <v>1</v>
      </c>
      <c r="C70" s="71" t="s">
        <v>15</v>
      </c>
      <c r="D70" s="71" t="s">
        <v>18</v>
      </c>
      <c r="E70" s="41">
        <v>38</v>
      </c>
      <c r="F70" s="40" t="s">
        <v>19</v>
      </c>
      <c r="G70" s="121" t="s">
        <v>22</v>
      </c>
      <c r="H70" s="121" t="s">
        <v>23</v>
      </c>
      <c r="I70" s="121" t="s">
        <v>23</v>
      </c>
      <c r="J70" s="121" t="s">
        <v>88</v>
      </c>
      <c r="K70" s="124" t="s">
        <v>18</v>
      </c>
      <c r="L70" s="98" t="s">
        <v>90</v>
      </c>
      <c r="M70" s="155">
        <v>570100</v>
      </c>
      <c r="N70" s="130"/>
      <c r="O70" s="91"/>
    </row>
    <row r="71" spans="1:15">
      <c r="A71" s="15"/>
      <c r="B71" s="70"/>
      <c r="C71" s="71"/>
      <c r="D71" s="71"/>
      <c r="E71" s="72"/>
      <c r="F71" s="72"/>
      <c r="G71" s="72"/>
      <c r="H71" s="72"/>
      <c r="I71" s="72"/>
      <c r="J71" s="125"/>
      <c r="K71" s="124"/>
      <c r="L71" s="96"/>
      <c r="M71" s="155"/>
      <c r="N71" s="131"/>
      <c r="O71" s="60"/>
    </row>
    <row r="72" spans="1:15">
      <c r="A72" s="15"/>
      <c r="B72" s="65">
        <v>1</v>
      </c>
      <c r="C72" s="66" t="s">
        <v>15</v>
      </c>
      <c r="D72" s="66" t="s">
        <v>18</v>
      </c>
      <c r="E72" s="41">
        <v>38</v>
      </c>
      <c r="F72" s="40" t="s">
        <v>19</v>
      </c>
      <c r="G72" s="67">
        <v>5</v>
      </c>
      <c r="H72" s="67">
        <v>2</v>
      </c>
      <c r="I72" s="67">
        <v>3</v>
      </c>
      <c r="J72" s="66"/>
      <c r="K72" s="79"/>
      <c r="L72" s="99" t="s">
        <v>67</v>
      </c>
      <c r="M72" s="140">
        <f>M73+M76</f>
        <v>14000000</v>
      </c>
      <c r="N72" s="134">
        <f>N73+N76</f>
        <v>0</v>
      </c>
      <c r="O72" s="135"/>
    </row>
    <row r="73" spans="1:15" ht="30">
      <c r="A73" s="15"/>
      <c r="B73" s="65">
        <v>1</v>
      </c>
      <c r="C73" s="66" t="s">
        <v>15</v>
      </c>
      <c r="D73" s="66" t="s">
        <v>18</v>
      </c>
      <c r="E73" s="41">
        <v>38</v>
      </c>
      <c r="F73" s="40" t="s">
        <v>19</v>
      </c>
      <c r="G73" s="67">
        <v>5</v>
      </c>
      <c r="H73" s="67">
        <v>2</v>
      </c>
      <c r="I73" s="67">
        <v>3</v>
      </c>
      <c r="J73" s="66">
        <v>16</v>
      </c>
      <c r="K73" s="79"/>
      <c r="L73" s="69" t="s">
        <v>91</v>
      </c>
      <c r="M73" s="132">
        <f>SUM(M74:M74)</f>
        <v>4600000</v>
      </c>
      <c r="N73" s="132">
        <f>N74</f>
        <v>0</v>
      </c>
      <c r="O73" s="60"/>
    </row>
    <row r="74" spans="1:15">
      <c r="A74" s="15"/>
      <c r="B74" s="70">
        <v>1</v>
      </c>
      <c r="C74" s="71" t="s">
        <v>15</v>
      </c>
      <c r="D74" s="71" t="s">
        <v>18</v>
      </c>
      <c r="E74" s="41">
        <v>38</v>
      </c>
      <c r="F74" s="40" t="s">
        <v>19</v>
      </c>
      <c r="G74" s="72">
        <v>5</v>
      </c>
      <c r="H74" s="72">
        <v>2</v>
      </c>
      <c r="I74" s="72">
        <v>3</v>
      </c>
      <c r="J74" s="71">
        <v>16</v>
      </c>
      <c r="K74" s="68" t="s">
        <v>36</v>
      </c>
      <c r="L74" s="73" t="s">
        <v>92</v>
      </c>
      <c r="M74" s="155">
        <v>4600000</v>
      </c>
      <c r="N74" s="131"/>
      <c r="O74" s="60"/>
    </row>
    <row r="75" spans="1:15">
      <c r="A75" s="15"/>
      <c r="B75" s="65"/>
      <c r="C75" s="66"/>
      <c r="D75" s="66"/>
      <c r="E75" s="41"/>
      <c r="F75" s="40"/>
      <c r="G75" s="67"/>
      <c r="H75" s="67"/>
      <c r="I75" s="67"/>
      <c r="J75" s="66"/>
      <c r="K75" s="79"/>
      <c r="L75" s="101"/>
      <c r="M75" s="155"/>
      <c r="N75" s="131"/>
      <c r="O75" s="60"/>
    </row>
    <row r="76" spans="1:15" ht="30">
      <c r="A76" s="15"/>
      <c r="B76" s="65">
        <v>1</v>
      </c>
      <c r="C76" s="66" t="s">
        <v>15</v>
      </c>
      <c r="D76" s="66" t="s">
        <v>18</v>
      </c>
      <c r="E76" s="41">
        <v>38</v>
      </c>
      <c r="F76" s="40" t="s">
        <v>19</v>
      </c>
      <c r="G76" s="67">
        <v>5</v>
      </c>
      <c r="H76" s="67">
        <v>2</v>
      </c>
      <c r="I76" s="67">
        <v>3</v>
      </c>
      <c r="J76" s="66">
        <v>23</v>
      </c>
      <c r="K76" s="79"/>
      <c r="L76" s="102" t="s">
        <v>68</v>
      </c>
      <c r="M76" s="132">
        <f>M77</f>
        <v>9400000</v>
      </c>
      <c r="N76" s="132">
        <f>N77</f>
        <v>0</v>
      </c>
      <c r="O76" s="60"/>
    </row>
    <row r="77" spans="1:15" ht="30">
      <c r="A77" s="15"/>
      <c r="B77" s="70">
        <v>1</v>
      </c>
      <c r="C77" s="71" t="s">
        <v>15</v>
      </c>
      <c r="D77" s="71" t="s">
        <v>18</v>
      </c>
      <c r="E77" s="41">
        <v>38</v>
      </c>
      <c r="F77" s="40" t="s">
        <v>19</v>
      </c>
      <c r="G77" s="72">
        <v>5</v>
      </c>
      <c r="H77" s="72">
        <v>2</v>
      </c>
      <c r="I77" s="72">
        <v>3</v>
      </c>
      <c r="J77" s="71">
        <v>23</v>
      </c>
      <c r="K77" s="68" t="s">
        <v>18</v>
      </c>
      <c r="L77" s="100" t="s">
        <v>93</v>
      </c>
      <c r="M77" s="155">
        <v>9400000</v>
      </c>
      <c r="N77" s="131"/>
      <c r="O77" s="60"/>
    </row>
    <row r="78" spans="1:15">
      <c r="A78" s="178" t="s">
        <v>69</v>
      </c>
      <c r="B78" s="179"/>
      <c r="C78" s="179"/>
      <c r="D78" s="179"/>
      <c r="E78" s="179"/>
      <c r="F78" s="179"/>
      <c r="G78" s="179"/>
      <c r="H78" s="179"/>
      <c r="I78" s="179"/>
      <c r="J78" s="179"/>
      <c r="K78" s="179"/>
      <c r="L78" s="180"/>
      <c r="M78" s="103">
        <f>+M13</f>
        <v>120375071</v>
      </c>
      <c r="N78" s="104">
        <f>N15</f>
        <v>37143000</v>
      </c>
      <c r="O78" s="105">
        <f>+M78-N78</f>
        <v>83232071</v>
      </c>
    </row>
    <row r="79" spans="1:15">
      <c r="A79" s="106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8"/>
      <c r="M79" s="109"/>
      <c r="N79" s="110"/>
      <c r="O79" s="110"/>
    </row>
    <row r="80" spans="1:15" ht="18.75">
      <c r="A80" s="172" t="s">
        <v>70</v>
      </c>
      <c r="B80" s="172"/>
      <c r="C80" s="172"/>
      <c r="D80" s="172"/>
      <c r="E80" s="172"/>
      <c r="F80" s="172"/>
      <c r="G80" s="172"/>
      <c r="H80" s="172"/>
      <c r="I80" s="172"/>
      <c r="J80" s="172"/>
      <c r="K80" s="172"/>
      <c r="L80" s="172"/>
      <c r="M80" s="172"/>
      <c r="N80" s="172"/>
      <c r="O80" s="172"/>
    </row>
    <row r="81" spans="1:17" ht="18.75">
      <c r="A81" s="172" t="s">
        <v>71</v>
      </c>
      <c r="B81" s="172"/>
      <c r="C81" s="172"/>
      <c r="D81" s="172"/>
      <c r="E81" s="172"/>
      <c r="F81" s="172"/>
      <c r="G81" s="172"/>
      <c r="H81" s="172"/>
      <c r="I81" s="172"/>
      <c r="J81" s="172"/>
      <c r="K81" s="172"/>
      <c r="L81" s="172"/>
      <c r="M81" s="172"/>
      <c r="N81" s="172"/>
      <c r="O81" s="172"/>
      <c r="Q81" s="30"/>
    </row>
    <row r="82" spans="1:17" ht="18.75">
      <c r="A82" s="172" t="s">
        <v>72</v>
      </c>
      <c r="B82" s="172"/>
      <c r="C82" s="172"/>
      <c r="D82" s="172"/>
      <c r="E82" s="172"/>
      <c r="F82" s="172"/>
      <c r="G82" s="172"/>
      <c r="H82" s="172"/>
      <c r="I82" s="172"/>
      <c r="J82" s="172"/>
      <c r="K82" s="172"/>
      <c r="L82" s="172"/>
      <c r="M82" s="172"/>
      <c r="N82" s="172"/>
      <c r="O82" s="172"/>
    </row>
    <row r="83" spans="1:17" ht="18.75">
      <c r="A83" s="172" t="s">
        <v>73</v>
      </c>
      <c r="B83" s="172"/>
      <c r="C83" s="172"/>
      <c r="D83" s="172"/>
      <c r="E83" s="172"/>
      <c r="F83" s="172"/>
      <c r="G83" s="172"/>
      <c r="H83" s="172"/>
      <c r="I83" s="172"/>
      <c r="J83" s="172"/>
      <c r="K83" s="172"/>
      <c r="L83" s="172"/>
      <c r="M83" s="172"/>
      <c r="N83" s="166"/>
      <c r="O83" s="112"/>
      <c r="Q83" s="30"/>
    </row>
    <row r="84" spans="1:17" ht="18.75">
      <c r="A84" s="172"/>
      <c r="B84" s="172"/>
      <c r="C84" s="172"/>
      <c r="D84" s="172"/>
      <c r="E84" s="172"/>
      <c r="F84" s="172"/>
      <c r="G84" s="172"/>
      <c r="H84" s="172"/>
      <c r="I84" s="172"/>
      <c r="J84" s="172"/>
      <c r="K84" s="172"/>
      <c r="L84" s="172"/>
      <c r="M84" s="172"/>
      <c r="N84" s="166"/>
      <c r="O84" s="8"/>
    </row>
    <row r="85" spans="1:17" ht="18.75">
      <c r="A85" s="166"/>
      <c r="B85" s="166"/>
      <c r="C85" s="166"/>
      <c r="D85" s="166"/>
      <c r="E85" s="166"/>
      <c r="F85" s="166"/>
      <c r="G85" s="166"/>
      <c r="H85" s="166"/>
      <c r="I85" s="166"/>
      <c r="J85" s="166"/>
      <c r="K85" s="166"/>
      <c r="L85" s="166"/>
      <c r="M85" s="166"/>
      <c r="N85" s="166"/>
      <c r="O85" s="8"/>
    </row>
    <row r="86" spans="1:17" ht="15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84" t="s">
        <v>104</v>
      </c>
      <c r="M86" s="184"/>
      <c r="N86" s="184"/>
      <c r="O86" s="184"/>
    </row>
    <row r="87" spans="1:17" ht="15.75">
      <c r="A87" s="167"/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84" t="s">
        <v>74</v>
      </c>
      <c r="M87" s="184"/>
      <c r="N87" s="184"/>
      <c r="O87" s="184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81" t="s">
        <v>75</v>
      </c>
      <c r="M88" s="181"/>
      <c r="N88" s="181"/>
      <c r="O88" s="18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4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7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4"/>
    </row>
    <row r="92" spans="1:17" ht="15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82" t="s">
        <v>76</v>
      </c>
      <c r="M92" s="182"/>
      <c r="N92" s="182"/>
      <c r="O92" s="182"/>
    </row>
    <row r="93" spans="1:17" ht="15.75">
      <c r="A93" s="114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83" t="s">
        <v>77</v>
      </c>
      <c r="M93" s="183"/>
      <c r="N93" s="183"/>
      <c r="O93" s="183"/>
    </row>
  </sheetData>
  <mergeCells count="15">
    <mergeCell ref="A80:O80"/>
    <mergeCell ref="A1:O1"/>
    <mergeCell ref="A2:O2"/>
    <mergeCell ref="A4:O4"/>
    <mergeCell ref="B7:K7"/>
    <mergeCell ref="A78:L78"/>
    <mergeCell ref="L88:O88"/>
    <mergeCell ref="L92:O92"/>
    <mergeCell ref="L93:O93"/>
    <mergeCell ref="A81:O81"/>
    <mergeCell ref="A82:O82"/>
    <mergeCell ref="A83:M83"/>
    <mergeCell ref="A84:M84"/>
    <mergeCell ref="L86:O86"/>
    <mergeCell ref="L87:O87"/>
  </mergeCells>
  <pageMargins left="0.90551181102362199" right="0.70866141732283505" top="0.74803149606299202" bottom="0.74803149606299202" header="0.31496062992126" footer="0.31496062992126"/>
  <pageSetup paperSize="5" scale="80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S93"/>
  <sheetViews>
    <sheetView topLeftCell="A9" workbookViewId="0">
      <selection activeCell="R17" sqref="R17:R21"/>
    </sheetView>
  </sheetViews>
  <sheetFormatPr defaultRowHeight="15"/>
  <cols>
    <col min="2" max="11" width="4" customWidth="1"/>
    <col min="12" max="12" width="41.42578125" customWidth="1"/>
    <col min="13" max="13" width="17" customWidth="1"/>
    <col min="14" max="14" width="14.5703125" customWidth="1"/>
    <col min="15" max="15" width="19.5703125" customWidth="1"/>
    <col min="17" max="19" width="12.5703125" bestFit="1" customWidth="1"/>
    <col min="258" max="267" width="4" customWidth="1"/>
    <col min="268" max="268" width="41.42578125" customWidth="1"/>
    <col min="269" max="269" width="17" customWidth="1"/>
    <col min="270" max="270" width="14.5703125" customWidth="1"/>
    <col min="271" max="271" width="19.5703125" customWidth="1"/>
    <col min="273" max="273" width="12.5703125" bestFit="1" customWidth="1"/>
    <col min="514" max="523" width="4" customWidth="1"/>
    <col min="524" max="524" width="41.42578125" customWidth="1"/>
    <col min="525" max="525" width="17" customWidth="1"/>
    <col min="526" max="526" width="14.5703125" customWidth="1"/>
    <col min="527" max="527" width="19.5703125" customWidth="1"/>
    <col min="529" max="529" width="12.5703125" bestFit="1" customWidth="1"/>
    <col min="770" max="779" width="4" customWidth="1"/>
    <col min="780" max="780" width="41.42578125" customWidth="1"/>
    <col min="781" max="781" width="17" customWidth="1"/>
    <col min="782" max="782" width="14.5703125" customWidth="1"/>
    <col min="783" max="783" width="19.5703125" customWidth="1"/>
    <col min="785" max="785" width="12.5703125" bestFit="1" customWidth="1"/>
    <col min="1026" max="1035" width="4" customWidth="1"/>
    <col min="1036" max="1036" width="41.42578125" customWidth="1"/>
    <col min="1037" max="1037" width="17" customWidth="1"/>
    <col min="1038" max="1038" width="14.5703125" customWidth="1"/>
    <col min="1039" max="1039" width="19.5703125" customWidth="1"/>
    <col min="1041" max="1041" width="12.5703125" bestFit="1" customWidth="1"/>
    <col min="1282" max="1291" width="4" customWidth="1"/>
    <col min="1292" max="1292" width="41.42578125" customWidth="1"/>
    <col min="1293" max="1293" width="17" customWidth="1"/>
    <col min="1294" max="1294" width="14.5703125" customWidth="1"/>
    <col min="1295" max="1295" width="19.5703125" customWidth="1"/>
    <col min="1297" max="1297" width="12.5703125" bestFit="1" customWidth="1"/>
    <col min="1538" max="1547" width="4" customWidth="1"/>
    <col min="1548" max="1548" width="41.42578125" customWidth="1"/>
    <col min="1549" max="1549" width="17" customWidth="1"/>
    <col min="1550" max="1550" width="14.5703125" customWidth="1"/>
    <col min="1551" max="1551" width="19.5703125" customWidth="1"/>
    <col min="1553" max="1553" width="12.5703125" bestFit="1" customWidth="1"/>
    <col min="1794" max="1803" width="4" customWidth="1"/>
    <col min="1804" max="1804" width="41.42578125" customWidth="1"/>
    <col min="1805" max="1805" width="17" customWidth="1"/>
    <col min="1806" max="1806" width="14.5703125" customWidth="1"/>
    <col min="1807" max="1807" width="19.5703125" customWidth="1"/>
    <col min="1809" max="1809" width="12.5703125" bestFit="1" customWidth="1"/>
    <col min="2050" max="2059" width="4" customWidth="1"/>
    <col min="2060" max="2060" width="41.42578125" customWidth="1"/>
    <col min="2061" max="2061" width="17" customWidth="1"/>
    <col min="2062" max="2062" width="14.5703125" customWidth="1"/>
    <col min="2063" max="2063" width="19.5703125" customWidth="1"/>
    <col min="2065" max="2065" width="12.5703125" bestFit="1" customWidth="1"/>
    <col min="2306" max="2315" width="4" customWidth="1"/>
    <col min="2316" max="2316" width="41.42578125" customWidth="1"/>
    <col min="2317" max="2317" width="17" customWidth="1"/>
    <col min="2318" max="2318" width="14.5703125" customWidth="1"/>
    <col min="2319" max="2319" width="19.5703125" customWidth="1"/>
    <col min="2321" max="2321" width="12.5703125" bestFit="1" customWidth="1"/>
    <col min="2562" max="2571" width="4" customWidth="1"/>
    <col min="2572" max="2572" width="41.42578125" customWidth="1"/>
    <col min="2573" max="2573" width="17" customWidth="1"/>
    <col min="2574" max="2574" width="14.5703125" customWidth="1"/>
    <col min="2575" max="2575" width="19.5703125" customWidth="1"/>
    <col min="2577" max="2577" width="12.5703125" bestFit="1" customWidth="1"/>
    <col min="2818" max="2827" width="4" customWidth="1"/>
    <col min="2828" max="2828" width="41.42578125" customWidth="1"/>
    <col min="2829" max="2829" width="17" customWidth="1"/>
    <col min="2830" max="2830" width="14.5703125" customWidth="1"/>
    <col min="2831" max="2831" width="19.5703125" customWidth="1"/>
    <col min="2833" max="2833" width="12.5703125" bestFit="1" customWidth="1"/>
    <col min="3074" max="3083" width="4" customWidth="1"/>
    <col min="3084" max="3084" width="41.42578125" customWidth="1"/>
    <col min="3085" max="3085" width="17" customWidth="1"/>
    <col min="3086" max="3086" width="14.5703125" customWidth="1"/>
    <col min="3087" max="3087" width="19.5703125" customWidth="1"/>
    <col min="3089" max="3089" width="12.5703125" bestFit="1" customWidth="1"/>
    <col min="3330" max="3339" width="4" customWidth="1"/>
    <col min="3340" max="3340" width="41.42578125" customWidth="1"/>
    <col min="3341" max="3341" width="17" customWidth="1"/>
    <col min="3342" max="3342" width="14.5703125" customWidth="1"/>
    <col min="3343" max="3343" width="19.5703125" customWidth="1"/>
    <col min="3345" max="3345" width="12.5703125" bestFit="1" customWidth="1"/>
    <col min="3586" max="3595" width="4" customWidth="1"/>
    <col min="3596" max="3596" width="41.42578125" customWidth="1"/>
    <col min="3597" max="3597" width="17" customWidth="1"/>
    <col min="3598" max="3598" width="14.5703125" customWidth="1"/>
    <col min="3599" max="3599" width="19.5703125" customWidth="1"/>
    <col min="3601" max="3601" width="12.5703125" bestFit="1" customWidth="1"/>
    <col min="3842" max="3851" width="4" customWidth="1"/>
    <col min="3852" max="3852" width="41.42578125" customWidth="1"/>
    <col min="3853" max="3853" width="17" customWidth="1"/>
    <col min="3854" max="3854" width="14.5703125" customWidth="1"/>
    <col min="3855" max="3855" width="19.5703125" customWidth="1"/>
    <col min="3857" max="3857" width="12.5703125" bestFit="1" customWidth="1"/>
    <col min="4098" max="4107" width="4" customWidth="1"/>
    <col min="4108" max="4108" width="41.42578125" customWidth="1"/>
    <col min="4109" max="4109" width="17" customWidth="1"/>
    <col min="4110" max="4110" width="14.5703125" customWidth="1"/>
    <col min="4111" max="4111" width="19.5703125" customWidth="1"/>
    <col min="4113" max="4113" width="12.5703125" bestFit="1" customWidth="1"/>
    <col min="4354" max="4363" width="4" customWidth="1"/>
    <col min="4364" max="4364" width="41.42578125" customWidth="1"/>
    <col min="4365" max="4365" width="17" customWidth="1"/>
    <col min="4366" max="4366" width="14.5703125" customWidth="1"/>
    <col min="4367" max="4367" width="19.5703125" customWidth="1"/>
    <col min="4369" max="4369" width="12.5703125" bestFit="1" customWidth="1"/>
    <col min="4610" max="4619" width="4" customWidth="1"/>
    <col min="4620" max="4620" width="41.42578125" customWidth="1"/>
    <col min="4621" max="4621" width="17" customWidth="1"/>
    <col min="4622" max="4622" width="14.5703125" customWidth="1"/>
    <col min="4623" max="4623" width="19.5703125" customWidth="1"/>
    <col min="4625" max="4625" width="12.5703125" bestFit="1" customWidth="1"/>
    <col min="4866" max="4875" width="4" customWidth="1"/>
    <col min="4876" max="4876" width="41.42578125" customWidth="1"/>
    <col min="4877" max="4877" width="17" customWidth="1"/>
    <col min="4878" max="4878" width="14.5703125" customWidth="1"/>
    <col min="4879" max="4879" width="19.5703125" customWidth="1"/>
    <col min="4881" max="4881" width="12.5703125" bestFit="1" customWidth="1"/>
    <col min="5122" max="5131" width="4" customWidth="1"/>
    <col min="5132" max="5132" width="41.42578125" customWidth="1"/>
    <col min="5133" max="5133" width="17" customWidth="1"/>
    <col min="5134" max="5134" width="14.5703125" customWidth="1"/>
    <col min="5135" max="5135" width="19.5703125" customWidth="1"/>
    <col min="5137" max="5137" width="12.5703125" bestFit="1" customWidth="1"/>
    <col min="5378" max="5387" width="4" customWidth="1"/>
    <col min="5388" max="5388" width="41.42578125" customWidth="1"/>
    <col min="5389" max="5389" width="17" customWidth="1"/>
    <col min="5390" max="5390" width="14.5703125" customWidth="1"/>
    <col min="5391" max="5391" width="19.5703125" customWidth="1"/>
    <col min="5393" max="5393" width="12.5703125" bestFit="1" customWidth="1"/>
    <col min="5634" max="5643" width="4" customWidth="1"/>
    <col min="5644" max="5644" width="41.42578125" customWidth="1"/>
    <col min="5645" max="5645" width="17" customWidth="1"/>
    <col min="5646" max="5646" width="14.5703125" customWidth="1"/>
    <col min="5647" max="5647" width="19.5703125" customWidth="1"/>
    <col min="5649" max="5649" width="12.5703125" bestFit="1" customWidth="1"/>
    <col min="5890" max="5899" width="4" customWidth="1"/>
    <col min="5900" max="5900" width="41.42578125" customWidth="1"/>
    <col min="5901" max="5901" width="17" customWidth="1"/>
    <col min="5902" max="5902" width="14.5703125" customWidth="1"/>
    <col min="5903" max="5903" width="19.5703125" customWidth="1"/>
    <col min="5905" max="5905" width="12.5703125" bestFit="1" customWidth="1"/>
    <col min="6146" max="6155" width="4" customWidth="1"/>
    <col min="6156" max="6156" width="41.42578125" customWidth="1"/>
    <col min="6157" max="6157" width="17" customWidth="1"/>
    <col min="6158" max="6158" width="14.5703125" customWidth="1"/>
    <col min="6159" max="6159" width="19.5703125" customWidth="1"/>
    <col min="6161" max="6161" width="12.5703125" bestFit="1" customWidth="1"/>
    <col min="6402" max="6411" width="4" customWidth="1"/>
    <col min="6412" max="6412" width="41.42578125" customWidth="1"/>
    <col min="6413" max="6413" width="17" customWidth="1"/>
    <col min="6414" max="6414" width="14.5703125" customWidth="1"/>
    <col min="6415" max="6415" width="19.5703125" customWidth="1"/>
    <col min="6417" max="6417" width="12.5703125" bestFit="1" customWidth="1"/>
    <col min="6658" max="6667" width="4" customWidth="1"/>
    <col min="6668" max="6668" width="41.42578125" customWidth="1"/>
    <col min="6669" max="6669" width="17" customWidth="1"/>
    <col min="6670" max="6670" width="14.5703125" customWidth="1"/>
    <col min="6671" max="6671" width="19.5703125" customWidth="1"/>
    <col min="6673" max="6673" width="12.5703125" bestFit="1" customWidth="1"/>
    <col min="6914" max="6923" width="4" customWidth="1"/>
    <col min="6924" max="6924" width="41.42578125" customWidth="1"/>
    <col min="6925" max="6925" width="17" customWidth="1"/>
    <col min="6926" max="6926" width="14.5703125" customWidth="1"/>
    <col min="6927" max="6927" width="19.5703125" customWidth="1"/>
    <col min="6929" max="6929" width="12.5703125" bestFit="1" customWidth="1"/>
    <col min="7170" max="7179" width="4" customWidth="1"/>
    <col min="7180" max="7180" width="41.42578125" customWidth="1"/>
    <col min="7181" max="7181" width="17" customWidth="1"/>
    <col min="7182" max="7182" width="14.5703125" customWidth="1"/>
    <col min="7183" max="7183" width="19.5703125" customWidth="1"/>
    <col min="7185" max="7185" width="12.5703125" bestFit="1" customWidth="1"/>
    <col min="7426" max="7435" width="4" customWidth="1"/>
    <col min="7436" max="7436" width="41.42578125" customWidth="1"/>
    <col min="7437" max="7437" width="17" customWidth="1"/>
    <col min="7438" max="7438" width="14.5703125" customWidth="1"/>
    <col min="7439" max="7439" width="19.5703125" customWidth="1"/>
    <col min="7441" max="7441" width="12.5703125" bestFit="1" customWidth="1"/>
    <col min="7682" max="7691" width="4" customWidth="1"/>
    <col min="7692" max="7692" width="41.42578125" customWidth="1"/>
    <col min="7693" max="7693" width="17" customWidth="1"/>
    <col min="7694" max="7694" width="14.5703125" customWidth="1"/>
    <col min="7695" max="7695" width="19.5703125" customWidth="1"/>
    <col min="7697" max="7697" width="12.5703125" bestFit="1" customWidth="1"/>
    <col min="7938" max="7947" width="4" customWidth="1"/>
    <col min="7948" max="7948" width="41.42578125" customWidth="1"/>
    <col min="7949" max="7949" width="17" customWidth="1"/>
    <col min="7950" max="7950" width="14.5703125" customWidth="1"/>
    <col min="7951" max="7951" width="19.5703125" customWidth="1"/>
    <col min="7953" max="7953" width="12.5703125" bestFit="1" customWidth="1"/>
    <col min="8194" max="8203" width="4" customWidth="1"/>
    <col min="8204" max="8204" width="41.42578125" customWidth="1"/>
    <col min="8205" max="8205" width="17" customWidth="1"/>
    <col min="8206" max="8206" width="14.5703125" customWidth="1"/>
    <col min="8207" max="8207" width="19.5703125" customWidth="1"/>
    <col min="8209" max="8209" width="12.5703125" bestFit="1" customWidth="1"/>
    <col min="8450" max="8459" width="4" customWidth="1"/>
    <col min="8460" max="8460" width="41.42578125" customWidth="1"/>
    <col min="8461" max="8461" width="17" customWidth="1"/>
    <col min="8462" max="8462" width="14.5703125" customWidth="1"/>
    <col min="8463" max="8463" width="19.5703125" customWidth="1"/>
    <col min="8465" max="8465" width="12.5703125" bestFit="1" customWidth="1"/>
    <col min="8706" max="8715" width="4" customWidth="1"/>
    <col min="8716" max="8716" width="41.42578125" customWidth="1"/>
    <col min="8717" max="8717" width="17" customWidth="1"/>
    <col min="8718" max="8718" width="14.5703125" customWidth="1"/>
    <col min="8719" max="8719" width="19.5703125" customWidth="1"/>
    <col min="8721" max="8721" width="12.5703125" bestFit="1" customWidth="1"/>
    <col min="8962" max="8971" width="4" customWidth="1"/>
    <col min="8972" max="8972" width="41.42578125" customWidth="1"/>
    <col min="8973" max="8973" width="17" customWidth="1"/>
    <col min="8974" max="8974" width="14.5703125" customWidth="1"/>
    <col min="8975" max="8975" width="19.5703125" customWidth="1"/>
    <col min="8977" max="8977" width="12.5703125" bestFit="1" customWidth="1"/>
    <col min="9218" max="9227" width="4" customWidth="1"/>
    <col min="9228" max="9228" width="41.42578125" customWidth="1"/>
    <col min="9229" max="9229" width="17" customWidth="1"/>
    <col min="9230" max="9230" width="14.5703125" customWidth="1"/>
    <col min="9231" max="9231" width="19.5703125" customWidth="1"/>
    <col min="9233" max="9233" width="12.5703125" bestFit="1" customWidth="1"/>
    <col min="9474" max="9483" width="4" customWidth="1"/>
    <col min="9484" max="9484" width="41.42578125" customWidth="1"/>
    <col min="9485" max="9485" width="17" customWidth="1"/>
    <col min="9486" max="9486" width="14.5703125" customWidth="1"/>
    <col min="9487" max="9487" width="19.5703125" customWidth="1"/>
    <col min="9489" max="9489" width="12.5703125" bestFit="1" customWidth="1"/>
    <col min="9730" max="9739" width="4" customWidth="1"/>
    <col min="9740" max="9740" width="41.42578125" customWidth="1"/>
    <col min="9741" max="9741" width="17" customWidth="1"/>
    <col min="9742" max="9742" width="14.5703125" customWidth="1"/>
    <col min="9743" max="9743" width="19.5703125" customWidth="1"/>
    <col min="9745" max="9745" width="12.5703125" bestFit="1" customWidth="1"/>
    <col min="9986" max="9995" width="4" customWidth="1"/>
    <col min="9996" max="9996" width="41.42578125" customWidth="1"/>
    <col min="9997" max="9997" width="17" customWidth="1"/>
    <col min="9998" max="9998" width="14.5703125" customWidth="1"/>
    <col min="9999" max="9999" width="19.5703125" customWidth="1"/>
    <col min="10001" max="10001" width="12.5703125" bestFit="1" customWidth="1"/>
    <col min="10242" max="10251" width="4" customWidth="1"/>
    <col min="10252" max="10252" width="41.42578125" customWidth="1"/>
    <col min="10253" max="10253" width="17" customWidth="1"/>
    <col min="10254" max="10254" width="14.5703125" customWidth="1"/>
    <col min="10255" max="10255" width="19.5703125" customWidth="1"/>
    <col min="10257" max="10257" width="12.5703125" bestFit="1" customWidth="1"/>
    <col min="10498" max="10507" width="4" customWidth="1"/>
    <col min="10508" max="10508" width="41.42578125" customWidth="1"/>
    <col min="10509" max="10509" width="17" customWidth="1"/>
    <col min="10510" max="10510" width="14.5703125" customWidth="1"/>
    <col min="10511" max="10511" width="19.5703125" customWidth="1"/>
    <col min="10513" max="10513" width="12.5703125" bestFit="1" customWidth="1"/>
    <col min="10754" max="10763" width="4" customWidth="1"/>
    <col min="10764" max="10764" width="41.42578125" customWidth="1"/>
    <col min="10765" max="10765" width="17" customWidth="1"/>
    <col min="10766" max="10766" width="14.5703125" customWidth="1"/>
    <col min="10767" max="10767" width="19.5703125" customWidth="1"/>
    <col min="10769" max="10769" width="12.5703125" bestFit="1" customWidth="1"/>
    <col min="11010" max="11019" width="4" customWidth="1"/>
    <col min="11020" max="11020" width="41.42578125" customWidth="1"/>
    <col min="11021" max="11021" width="17" customWidth="1"/>
    <col min="11022" max="11022" width="14.5703125" customWidth="1"/>
    <col min="11023" max="11023" width="19.5703125" customWidth="1"/>
    <col min="11025" max="11025" width="12.5703125" bestFit="1" customWidth="1"/>
    <col min="11266" max="11275" width="4" customWidth="1"/>
    <col min="11276" max="11276" width="41.42578125" customWidth="1"/>
    <col min="11277" max="11277" width="17" customWidth="1"/>
    <col min="11278" max="11278" width="14.5703125" customWidth="1"/>
    <col min="11279" max="11279" width="19.5703125" customWidth="1"/>
    <col min="11281" max="11281" width="12.5703125" bestFit="1" customWidth="1"/>
    <col min="11522" max="11531" width="4" customWidth="1"/>
    <col min="11532" max="11532" width="41.42578125" customWidth="1"/>
    <col min="11533" max="11533" width="17" customWidth="1"/>
    <col min="11534" max="11534" width="14.5703125" customWidth="1"/>
    <col min="11535" max="11535" width="19.5703125" customWidth="1"/>
    <col min="11537" max="11537" width="12.5703125" bestFit="1" customWidth="1"/>
    <col min="11778" max="11787" width="4" customWidth="1"/>
    <col min="11788" max="11788" width="41.42578125" customWidth="1"/>
    <col min="11789" max="11789" width="17" customWidth="1"/>
    <col min="11790" max="11790" width="14.5703125" customWidth="1"/>
    <col min="11791" max="11791" width="19.5703125" customWidth="1"/>
    <col min="11793" max="11793" width="12.5703125" bestFit="1" customWidth="1"/>
    <col min="12034" max="12043" width="4" customWidth="1"/>
    <col min="12044" max="12044" width="41.42578125" customWidth="1"/>
    <col min="12045" max="12045" width="17" customWidth="1"/>
    <col min="12046" max="12046" width="14.5703125" customWidth="1"/>
    <col min="12047" max="12047" width="19.5703125" customWidth="1"/>
    <col min="12049" max="12049" width="12.5703125" bestFit="1" customWidth="1"/>
    <col min="12290" max="12299" width="4" customWidth="1"/>
    <col min="12300" max="12300" width="41.42578125" customWidth="1"/>
    <col min="12301" max="12301" width="17" customWidth="1"/>
    <col min="12302" max="12302" width="14.5703125" customWidth="1"/>
    <col min="12303" max="12303" width="19.5703125" customWidth="1"/>
    <col min="12305" max="12305" width="12.5703125" bestFit="1" customWidth="1"/>
    <col min="12546" max="12555" width="4" customWidth="1"/>
    <col min="12556" max="12556" width="41.42578125" customWidth="1"/>
    <col min="12557" max="12557" width="17" customWidth="1"/>
    <col min="12558" max="12558" width="14.5703125" customWidth="1"/>
    <col min="12559" max="12559" width="19.5703125" customWidth="1"/>
    <col min="12561" max="12561" width="12.5703125" bestFit="1" customWidth="1"/>
    <col min="12802" max="12811" width="4" customWidth="1"/>
    <col min="12812" max="12812" width="41.42578125" customWidth="1"/>
    <col min="12813" max="12813" width="17" customWidth="1"/>
    <col min="12814" max="12814" width="14.5703125" customWidth="1"/>
    <col min="12815" max="12815" width="19.5703125" customWidth="1"/>
    <col min="12817" max="12817" width="12.5703125" bestFit="1" customWidth="1"/>
    <col min="13058" max="13067" width="4" customWidth="1"/>
    <col min="13068" max="13068" width="41.42578125" customWidth="1"/>
    <col min="13069" max="13069" width="17" customWidth="1"/>
    <col min="13070" max="13070" width="14.5703125" customWidth="1"/>
    <col min="13071" max="13071" width="19.5703125" customWidth="1"/>
    <col min="13073" max="13073" width="12.5703125" bestFit="1" customWidth="1"/>
    <col min="13314" max="13323" width="4" customWidth="1"/>
    <col min="13324" max="13324" width="41.42578125" customWidth="1"/>
    <col min="13325" max="13325" width="17" customWidth="1"/>
    <col min="13326" max="13326" width="14.5703125" customWidth="1"/>
    <col min="13327" max="13327" width="19.5703125" customWidth="1"/>
    <col min="13329" max="13329" width="12.5703125" bestFit="1" customWidth="1"/>
    <col min="13570" max="13579" width="4" customWidth="1"/>
    <col min="13580" max="13580" width="41.42578125" customWidth="1"/>
    <col min="13581" max="13581" width="17" customWidth="1"/>
    <col min="13582" max="13582" width="14.5703125" customWidth="1"/>
    <col min="13583" max="13583" width="19.5703125" customWidth="1"/>
    <col min="13585" max="13585" width="12.5703125" bestFit="1" customWidth="1"/>
    <col min="13826" max="13835" width="4" customWidth="1"/>
    <col min="13836" max="13836" width="41.42578125" customWidth="1"/>
    <col min="13837" max="13837" width="17" customWidth="1"/>
    <col min="13838" max="13838" width="14.5703125" customWidth="1"/>
    <col min="13839" max="13839" width="19.5703125" customWidth="1"/>
    <col min="13841" max="13841" width="12.5703125" bestFit="1" customWidth="1"/>
    <col min="14082" max="14091" width="4" customWidth="1"/>
    <col min="14092" max="14092" width="41.42578125" customWidth="1"/>
    <col min="14093" max="14093" width="17" customWidth="1"/>
    <col min="14094" max="14094" width="14.5703125" customWidth="1"/>
    <col min="14095" max="14095" width="19.5703125" customWidth="1"/>
    <col min="14097" max="14097" width="12.5703125" bestFit="1" customWidth="1"/>
    <col min="14338" max="14347" width="4" customWidth="1"/>
    <col min="14348" max="14348" width="41.42578125" customWidth="1"/>
    <col min="14349" max="14349" width="17" customWidth="1"/>
    <col min="14350" max="14350" width="14.5703125" customWidth="1"/>
    <col min="14351" max="14351" width="19.5703125" customWidth="1"/>
    <col min="14353" max="14353" width="12.5703125" bestFit="1" customWidth="1"/>
    <col min="14594" max="14603" width="4" customWidth="1"/>
    <col min="14604" max="14604" width="41.42578125" customWidth="1"/>
    <col min="14605" max="14605" width="17" customWidth="1"/>
    <col min="14606" max="14606" width="14.5703125" customWidth="1"/>
    <col min="14607" max="14607" width="19.5703125" customWidth="1"/>
    <col min="14609" max="14609" width="12.5703125" bestFit="1" customWidth="1"/>
    <col min="14850" max="14859" width="4" customWidth="1"/>
    <col min="14860" max="14860" width="41.42578125" customWidth="1"/>
    <col min="14861" max="14861" width="17" customWidth="1"/>
    <col min="14862" max="14862" width="14.5703125" customWidth="1"/>
    <col min="14863" max="14863" width="19.5703125" customWidth="1"/>
    <col min="14865" max="14865" width="12.5703125" bestFit="1" customWidth="1"/>
    <col min="15106" max="15115" width="4" customWidth="1"/>
    <col min="15116" max="15116" width="41.42578125" customWidth="1"/>
    <col min="15117" max="15117" width="17" customWidth="1"/>
    <col min="15118" max="15118" width="14.5703125" customWidth="1"/>
    <col min="15119" max="15119" width="19.5703125" customWidth="1"/>
    <col min="15121" max="15121" width="12.5703125" bestFit="1" customWidth="1"/>
    <col min="15362" max="15371" width="4" customWidth="1"/>
    <col min="15372" max="15372" width="41.42578125" customWidth="1"/>
    <col min="15373" max="15373" width="17" customWidth="1"/>
    <col min="15374" max="15374" width="14.5703125" customWidth="1"/>
    <col min="15375" max="15375" width="19.5703125" customWidth="1"/>
    <col min="15377" max="15377" width="12.5703125" bestFit="1" customWidth="1"/>
    <col min="15618" max="15627" width="4" customWidth="1"/>
    <col min="15628" max="15628" width="41.42578125" customWidth="1"/>
    <col min="15629" max="15629" width="17" customWidth="1"/>
    <col min="15630" max="15630" width="14.5703125" customWidth="1"/>
    <col min="15631" max="15631" width="19.5703125" customWidth="1"/>
    <col min="15633" max="15633" width="12.5703125" bestFit="1" customWidth="1"/>
    <col min="15874" max="15883" width="4" customWidth="1"/>
    <col min="15884" max="15884" width="41.42578125" customWidth="1"/>
    <col min="15885" max="15885" width="17" customWidth="1"/>
    <col min="15886" max="15886" width="14.5703125" customWidth="1"/>
    <col min="15887" max="15887" width="19.5703125" customWidth="1"/>
    <col min="15889" max="15889" width="12.5703125" bestFit="1" customWidth="1"/>
    <col min="16130" max="16139" width="4" customWidth="1"/>
    <col min="16140" max="16140" width="41.42578125" customWidth="1"/>
    <col min="16141" max="16141" width="17" customWidth="1"/>
    <col min="16142" max="16142" width="14.5703125" customWidth="1"/>
    <col min="16143" max="16143" width="19.5703125" customWidth="1"/>
    <col min="16145" max="16145" width="12.5703125" bestFit="1" customWidth="1"/>
  </cols>
  <sheetData>
    <row r="1" spans="1:19" ht="15.75">
      <c r="A1" s="173" t="s">
        <v>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</row>
    <row r="2" spans="1:19" ht="15.75">
      <c r="A2" s="173" t="s">
        <v>1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</row>
    <row r="3" spans="1:19" ht="18.7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/>
      <c r="N3" s="4"/>
      <c r="O3" s="4"/>
    </row>
    <row r="4" spans="1:19" ht="18.75">
      <c r="A4" s="174" t="s">
        <v>106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</row>
    <row r="5" spans="1:19" ht="18.75">
      <c r="A5" s="5" t="s">
        <v>2</v>
      </c>
      <c r="B5" s="6"/>
      <c r="C5" s="6"/>
      <c r="D5" s="6"/>
      <c r="E5" s="6"/>
      <c r="F5" s="6"/>
      <c r="G5" s="1"/>
      <c r="H5" s="1"/>
      <c r="I5" s="1"/>
      <c r="J5" s="1"/>
      <c r="K5" s="1"/>
      <c r="L5" s="1"/>
      <c r="M5" s="7"/>
      <c r="N5" s="8"/>
      <c r="O5" s="8"/>
    </row>
    <row r="6" spans="1:19" ht="15.75" thickBot="1">
      <c r="A6" s="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10"/>
      <c r="N6" s="4"/>
      <c r="O6" s="4"/>
    </row>
    <row r="7" spans="1:19" ht="47.25">
      <c r="A7" s="11" t="s">
        <v>3</v>
      </c>
      <c r="B7" s="175" t="s">
        <v>4</v>
      </c>
      <c r="C7" s="176"/>
      <c r="D7" s="176"/>
      <c r="E7" s="176"/>
      <c r="F7" s="176"/>
      <c r="G7" s="176"/>
      <c r="H7" s="176"/>
      <c r="I7" s="176"/>
      <c r="J7" s="176"/>
      <c r="K7" s="177"/>
      <c r="L7" s="12" t="s">
        <v>5</v>
      </c>
      <c r="M7" s="13" t="s">
        <v>6</v>
      </c>
      <c r="N7" s="14" t="s">
        <v>7</v>
      </c>
      <c r="O7" s="14" t="s">
        <v>8</v>
      </c>
    </row>
    <row r="8" spans="1:19">
      <c r="A8" s="15"/>
      <c r="B8" s="16"/>
      <c r="C8" s="17"/>
      <c r="D8" s="17"/>
      <c r="E8" s="17"/>
      <c r="F8" s="17"/>
      <c r="G8" s="17"/>
      <c r="H8" s="17"/>
      <c r="I8" s="17"/>
      <c r="J8" s="17"/>
      <c r="K8" s="18"/>
      <c r="L8" s="19"/>
      <c r="M8" s="20"/>
      <c r="N8" s="21"/>
      <c r="O8" s="21"/>
    </row>
    <row r="9" spans="1:19">
      <c r="A9" s="15"/>
      <c r="B9" s="22"/>
      <c r="C9" s="23"/>
      <c r="D9" s="23"/>
      <c r="E9" s="23"/>
      <c r="F9" s="23"/>
      <c r="G9" s="23"/>
      <c r="H9" s="23"/>
      <c r="I9" s="23"/>
      <c r="J9" s="23"/>
      <c r="K9" s="24"/>
      <c r="L9" s="25" t="s">
        <v>9</v>
      </c>
      <c r="M9" s="26">
        <f>juli!O78</f>
        <v>83232071</v>
      </c>
      <c r="N9" s="21"/>
      <c r="O9" s="21"/>
    </row>
    <row r="10" spans="1:19">
      <c r="A10" s="15"/>
      <c r="B10" s="27" t="s">
        <v>10</v>
      </c>
      <c r="C10" s="28" t="s">
        <v>11</v>
      </c>
      <c r="D10" s="28" t="s">
        <v>10</v>
      </c>
      <c r="E10" s="23"/>
      <c r="F10" s="23"/>
      <c r="G10" s="23"/>
      <c r="H10" s="23"/>
      <c r="I10" s="23"/>
      <c r="J10" s="23"/>
      <c r="K10" s="24"/>
      <c r="L10" s="25" t="s">
        <v>12</v>
      </c>
      <c r="M10" s="29">
        <f>+M11</f>
        <v>50400000</v>
      </c>
      <c r="N10" s="21"/>
      <c r="O10" s="21"/>
      <c r="Q10" s="30"/>
    </row>
    <row r="11" spans="1:19">
      <c r="A11" s="15"/>
      <c r="B11" s="27" t="s">
        <v>10</v>
      </c>
      <c r="C11" s="28" t="s">
        <v>11</v>
      </c>
      <c r="D11" s="28" t="s">
        <v>10</v>
      </c>
      <c r="E11" s="31" t="s">
        <v>13</v>
      </c>
      <c r="F11" s="23"/>
      <c r="G11" s="23"/>
      <c r="H11" s="23"/>
      <c r="I11" s="23"/>
      <c r="J11" s="23"/>
      <c r="K11" s="24"/>
      <c r="L11" s="25" t="s">
        <v>14</v>
      </c>
      <c r="M11" s="29">
        <f>+M12</f>
        <v>50400000</v>
      </c>
      <c r="N11" s="21"/>
      <c r="O11" s="21"/>
      <c r="Q11" s="30"/>
      <c r="S11" s="30"/>
    </row>
    <row r="12" spans="1:19">
      <c r="A12" s="15"/>
      <c r="B12" s="27" t="s">
        <v>10</v>
      </c>
      <c r="C12" s="28" t="s">
        <v>11</v>
      </c>
      <c r="D12" s="28" t="s">
        <v>10</v>
      </c>
      <c r="E12" s="31" t="s">
        <v>13</v>
      </c>
      <c r="F12" s="28" t="s">
        <v>15</v>
      </c>
      <c r="G12" s="31"/>
      <c r="H12" s="31"/>
      <c r="I12" s="31"/>
      <c r="J12" s="31"/>
      <c r="K12" s="32"/>
      <c r="L12" s="25" t="s">
        <v>16</v>
      </c>
      <c r="M12" s="33">
        <v>50400000</v>
      </c>
      <c r="N12" s="21"/>
      <c r="O12" s="21"/>
      <c r="Q12" s="30"/>
    </row>
    <row r="13" spans="1:19">
      <c r="A13" s="15"/>
      <c r="B13" s="34"/>
      <c r="C13" s="31"/>
      <c r="D13" s="31"/>
      <c r="E13" s="31"/>
      <c r="F13" s="35"/>
      <c r="G13" s="31"/>
      <c r="H13" s="31"/>
      <c r="I13" s="31"/>
      <c r="J13" s="31"/>
      <c r="K13" s="32"/>
      <c r="L13" s="25" t="s">
        <v>17</v>
      </c>
      <c r="M13" s="36">
        <f>+M9+M12</f>
        <v>133632071</v>
      </c>
      <c r="N13" s="21"/>
      <c r="O13" s="37"/>
      <c r="Q13" s="30"/>
    </row>
    <row r="14" spans="1:19">
      <c r="A14" s="15"/>
      <c r="B14" s="34"/>
      <c r="C14" s="31"/>
      <c r="D14" s="31"/>
      <c r="E14" s="31"/>
      <c r="F14" s="35"/>
      <c r="G14" s="31"/>
      <c r="H14" s="31"/>
      <c r="I14" s="31"/>
      <c r="J14" s="31"/>
      <c r="K14" s="32"/>
      <c r="L14" s="25"/>
      <c r="M14" s="38"/>
      <c r="N14" s="21"/>
      <c r="O14" s="37"/>
      <c r="Q14" s="159"/>
    </row>
    <row r="15" spans="1:19">
      <c r="A15" s="15"/>
      <c r="B15" s="39">
        <v>1</v>
      </c>
      <c r="C15" s="40" t="s">
        <v>15</v>
      </c>
      <c r="D15" s="40" t="s">
        <v>18</v>
      </c>
      <c r="E15" s="41">
        <v>38</v>
      </c>
      <c r="F15" s="40" t="s">
        <v>19</v>
      </c>
      <c r="G15" s="41">
        <v>5</v>
      </c>
      <c r="H15" s="41">
        <v>2</v>
      </c>
      <c r="I15" s="41"/>
      <c r="J15" s="41"/>
      <c r="K15" s="42"/>
      <c r="L15" s="43" t="s">
        <v>20</v>
      </c>
      <c r="M15" s="141">
        <f>M16+M17+M18</f>
        <v>641304000</v>
      </c>
      <c r="N15" s="45">
        <f>N16+N17+N18</f>
        <v>32613200</v>
      </c>
      <c r="O15" s="46">
        <f>O16</f>
        <v>0</v>
      </c>
      <c r="Q15" s="30"/>
      <c r="R15" s="30"/>
    </row>
    <row r="16" spans="1:19">
      <c r="A16" s="15"/>
      <c r="B16" s="39">
        <v>1</v>
      </c>
      <c r="C16" s="40" t="s">
        <v>15</v>
      </c>
      <c r="D16" s="40" t="s">
        <v>18</v>
      </c>
      <c r="E16" s="41">
        <v>38</v>
      </c>
      <c r="F16" s="40" t="s">
        <v>19</v>
      </c>
      <c r="G16" s="41">
        <v>5</v>
      </c>
      <c r="H16" s="41">
        <v>2</v>
      </c>
      <c r="I16" s="40">
        <v>1</v>
      </c>
      <c r="J16" s="41"/>
      <c r="K16" s="42"/>
      <c r="L16" s="43" t="s">
        <v>21</v>
      </c>
      <c r="M16" s="141">
        <f>M20</f>
        <v>384782400</v>
      </c>
      <c r="N16" s="45">
        <f>N20</f>
        <v>30240000</v>
      </c>
      <c r="O16" s="46">
        <f>O18</f>
        <v>0</v>
      </c>
    </row>
    <row r="17" spans="1:18">
      <c r="A17" s="15"/>
      <c r="B17" s="48" t="s">
        <v>11</v>
      </c>
      <c r="C17" s="49" t="s">
        <v>15</v>
      </c>
      <c r="D17" s="49" t="s">
        <v>18</v>
      </c>
      <c r="E17" s="41">
        <v>38</v>
      </c>
      <c r="F17" s="40" t="s">
        <v>19</v>
      </c>
      <c r="G17" s="50" t="s">
        <v>22</v>
      </c>
      <c r="H17" s="50" t="s">
        <v>23</v>
      </c>
      <c r="I17" s="50" t="s">
        <v>23</v>
      </c>
      <c r="J17" s="51"/>
      <c r="K17" s="52"/>
      <c r="L17" s="53" t="s">
        <v>24</v>
      </c>
      <c r="M17" s="141">
        <f>M24</f>
        <v>242521600</v>
      </c>
      <c r="N17" s="45">
        <f>N24</f>
        <v>2373200</v>
      </c>
      <c r="O17" s="46"/>
      <c r="R17" s="30"/>
    </row>
    <row r="18" spans="1:18">
      <c r="A18" s="15"/>
      <c r="B18" s="48" t="s">
        <v>11</v>
      </c>
      <c r="C18" s="49" t="s">
        <v>15</v>
      </c>
      <c r="D18" s="49" t="s">
        <v>18</v>
      </c>
      <c r="E18" s="41">
        <v>38</v>
      </c>
      <c r="F18" s="40" t="s">
        <v>19</v>
      </c>
      <c r="G18" s="50" t="s">
        <v>22</v>
      </c>
      <c r="H18" s="50" t="s">
        <v>23</v>
      </c>
      <c r="I18" s="50" t="s">
        <v>25</v>
      </c>
      <c r="J18" s="51"/>
      <c r="K18" s="52"/>
      <c r="L18" s="53" t="s">
        <v>26</v>
      </c>
      <c r="M18" s="141">
        <f>M72</f>
        <v>14000000</v>
      </c>
      <c r="N18" s="45">
        <f>N72</f>
        <v>0</v>
      </c>
      <c r="O18" s="46">
        <f>O19</f>
        <v>0</v>
      </c>
      <c r="R18" s="30"/>
    </row>
    <row r="19" spans="1:18">
      <c r="A19" s="15"/>
      <c r="B19" s="55"/>
      <c r="C19" s="56"/>
      <c r="D19" s="56"/>
      <c r="E19" s="56"/>
      <c r="F19" s="56"/>
      <c r="G19" s="56"/>
      <c r="H19" s="56"/>
      <c r="I19" s="56"/>
      <c r="J19" s="56"/>
      <c r="K19" s="57"/>
      <c r="L19" s="58"/>
      <c r="M19" s="142"/>
      <c r="N19" s="45"/>
      <c r="O19" s="60"/>
    </row>
    <row r="20" spans="1:18">
      <c r="A20" s="61"/>
      <c r="B20" s="48" t="s">
        <v>11</v>
      </c>
      <c r="C20" s="49" t="s">
        <v>15</v>
      </c>
      <c r="D20" s="49" t="s">
        <v>18</v>
      </c>
      <c r="E20" s="41">
        <v>38</v>
      </c>
      <c r="F20" s="40" t="s">
        <v>19</v>
      </c>
      <c r="G20" s="50" t="s">
        <v>22</v>
      </c>
      <c r="H20" s="50" t="s">
        <v>23</v>
      </c>
      <c r="I20" s="50" t="s">
        <v>11</v>
      </c>
      <c r="J20" s="50"/>
      <c r="K20" s="62"/>
      <c r="L20" s="63" t="s">
        <v>27</v>
      </c>
      <c r="M20" s="143">
        <f>M21</f>
        <v>384782400</v>
      </c>
      <c r="N20" s="139">
        <f>N21</f>
        <v>30240000</v>
      </c>
      <c r="O20" s="135"/>
    </row>
    <row r="21" spans="1:18">
      <c r="A21" s="15"/>
      <c r="B21" s="65">
        <v>1</v>
      </c>
      <c r="C21" s="66" t="s">
        <v>15</v>
      </c>
      <c r="D21" s="66" t="s">
        <v>18</v>
      </c>
      <c r="E21" s="41">
        <v>38</v>
      </c>
      <c r="F21" s="40" t="s">
        <v>19</v>
      </c>
      <c r="G21" s="67">
        <v>5</v>
      </c>
      <c r="H21" s="67">
        <v>2</v>
      </c>
      <c r="I21" s="67">
        <v>1</v>
      </c>
      <c r="J21" s="66" t="s">
        <v>28</v>
      </c>
      <c r="K21" s="68"/>
      <c r="L21" s="69" t="s">
        <v>29</v>
      </c>
      <c r="M21" s="144">
        <f>M22</f>
        <v>384782400</v>
      </c>
      <c r="N21" s="45">
        <f>N22</f>
        <v>30240000</v>
      </c>
      <c r="O21" s="60"/>
    </row>
    <row r="22" spans="1:18">
      <c r="A22" s="15"/>
      <c r="B22" s="70">
        <v>1</v>
      </c>
      <c r="C22" s="71" t="s">
        <v>15</v>
      </c>
      <c r="D22" s="71" t="s">
        <v>18</v>
      </c>
      <c r="E22" s="41">
        <v>38</v>
      </c>
      <c r="F22" s="40" t="s">
        <v>19</v>
      </c>
      <c r="G22" s="72">
        <v>5</v>
      </c>
      <c r="H22" s="72">
        <v>2</v>
      </c>
      <c r="I22" s="72">
        <v>1</v>
      </c>
      <c r="J22" s="71" t="s">
        <v>28</v>
      </c>
      <c r="K22" s="68" t="s">
        <v>18</v>
      </c>
      <c r="L22" s="73" t="s">
        <v>30</v>
      </c>
      <c r="M22" s="145">
        <v>384782400</v>
      </c>
      <c r="N22" s="74">
        <f>30222000+18000</f>
        <v>30240000</v>
      </c>
      <c r="O22" s="60"/>
    </row>
    <row r="23" spans="1:18">
      <c r="A23" s="15"/>
      <c r="B23" s="70"/>
      <c r="C23" s="71"/>
      <c r="D23" s="71"/>
      <c r="E23" s="72"/>
      <c r="F23" s="72"/>
      <c r="G23" s="72"/>
      <c r="H23" s="72"/>
      <c r="I23" s="72"/>
      <c r="J23" s="71"/>
      <c r="K23" s="68"/>
      <c r="L23" s="73"/>
      <c r="M23" s="146"/>
      <c r="N23" s="76"/>
      <c r="O23" s="60"/>
    </row>
    <row r="24" spans="1:18" ht="30">
      <c r="A24" s="15"/>
      <c r="B24" s="65">
        <v>1</v>
      </c>
      <c r="C24" s="66" t="s">
        <v>15</v>
      </c>
      <c r="D24" s="66" t="s">
        <v>18</v>
      </c>
      <c r="E24" s="41">
        <v>38</v>
      </c>
      <c r="F24" s="40" t="s">
        <v>19</v>
      </c>
      <c r="G24" s="67">
        <v>5</v>
      </c>
      <c r="H24" s="67">
        <v>2</v>
      </c>
      <c r="I24" s="67">
        <v>2</v>
      </c>
      <c r="J24" s="67"/>
      <c r="K24" s="77"/>
      <c r="L24" s="78" t="s">
        <v>31</v>
      </c>
      <c r="M24" s="147">
        <f>M25+M34+M37+M47+M51+M54+M57+M60+M65+M69+M42</f>
        <v>242521600</v>
      </c>
      <c r="N24" s="137">
        <f>N25+N34+N37+N42+N47+N51+N54+N57+N60+N65+N69</f>
        <v>2373200</v>
      </c>
      <c r="O24" s="135"/>
    </row>
    <row r="25" spans="1:18">
      <c r="A25" s="15"/>
      <c r="B25" s="65">
        <v>1</v>
      </c>
      <c r="C25" s="66" t="s">
        <v>15</v>
      </c>
      <c r="D25" s="66" t="s">
        <v>18</v>
      </c>
      <c r="E25" s="41">
        <v>38</v>
      </c>
      <c r="F25" s="40" t="s">
        <v>19</v>
      </c>
      <c r="G25" s="67">
        <v>5</v>
      </c>
      <c r="H25" s="67">
        <v>2</v>
      </c>
      <c r="I25" s="67">
        <v>2</v>
      </c>
      <c r="J25" s="66" t="s">
        <v>18</v>
      </c>
      <c r="K25" s="79"/>
      <c r="L25" s="69" t="s">
        <v>33</v>
      </c>
      <c r="M25" s="148">
        <f>SUM(M26:M32)</f>
        <v>96804750</v>
      </c>
      <c r="N25" s="126">
        <f>SUM(N26:N32)</f>
        <v>560000</v>
      </c>
      <c r="O25" s="60"/>
    </row>
    <row r="26" spans="1:18">
      <c r="A26" s="80"/>
      <c r="B26" s="70">
        <v>1</v>
      </c>
      <c r="C26" s="71" t="s">
        <v>15</v>
      </c>
      <c r="D26" s="71" t="s">
        <v>18</v>
      </c>
      <c r="E26" s="41">
        <v>38</v>
      </c>
      <c r="F26" s="40" t="s">
        <v>19</v>
      </c>
      <c r="G26" s="72">
        <v>5</v>
      </c>
      <c r="H26" s="72">
        <v>2</v>
      </c>
      <c r="I26" s="72">
        <v>2</v>
      </c>
      <c r="J26" s="71" t="s">
        <v>18</v>
      </c>
      <c r="K26" s="68" t="s">
        <v>19</v>
      </c>
      <c r="L26" s="73" t="s">
        <v>80</v>
      </c>
      <c r="M26" s="146">
        <v>2379850</v>
      </c>
      <c r="N26" s="156"/>
      <c r="O26" s="81"/>
    </row>
    <row r="27" spans="1:18" ht="30">
      <c r="A27" s="80"/>
      <c r="B27" s="70">
        <v>1</v>
      </c>
      <c r="C27" s="71" t="s">
        <v>15</v>
      </c>
      <c r="D27" s="71" t="s">
        <v>18</v>
      </c>
      <c r="E27" s="41">
        <v>38</v>
      </c>
      <c r="F27" s="40" t="s">
        <v>19</v>
      </c>
      <c r="G27" s="72">
        <v>5</v>
      </c>
      <c r="H27" s="72">
        <v>2</v>
      </c>
      <c r="I27" s="72">
        <v>2</v>
      </c>
      <c r="J27" s="71" t="s">
        <v>18</v>
      </c>
      <c r="K27" s="68" t="s">
        <v>34</v>
      </c>
      <c r="L27" s="73" t="s">
        <v>35</v>
      </c>
      <c r="M27" s="146">
        <v>600000</v>
      </c>
      <c r="N27" s="76"/>
      <c r="O27" s="81"/>
    </row>
    <row r="28" spans="1:18" ht="30">
      <c r="A28" s="15"/>
      <c r="B28" s="70">
        <v>1</v>
      </c>
      <c r="C28" s="71" t="s">
        <v>15</v>
      </c>
      <c r="D28" s="71" t="s">
        <v>18</v>
      </c>
      <c r="E28" s="41">
        <v>38</v>
      </c>
      <c r="F28" s="40" t="s">
        <v>19</v>
      </c>
      <c r="G28" s="72">
        <v>5</v>
      </c>
      <c r="H28" s="72">
        <v>2</v>
      </c>
      <c r="I28" s="72">
        <v>2</v>
      </c>
      <c r="J28" s="71" t="s">
        <v>18</v>
      </c>
      <c r="K28" s="68" t="s">
        <v>36</v>
      </c>
      <c r="L28" s="82" t="s">
        <v>37</v>
      </c>
      <c r="M28" s="149">
        <v>5564300</v>
      </c>
      <c r="N28" s="76">
        <v>560000</v>
      </c>
      <c r="O28" s="60"/>
    </row>
    <row r="29" spans="1:18" ht="30">
      <c r="A29" s="15"/>
      <c r="B29" s="70">
        <v>1</v>
      </c>
      <c r="C29" s="71" t="s">
        <v>15</v>
      </c>
      <c r="D29" s="71" t="s">
        <v>18</v>
      </c>
      <c r="E29" s="41">
        <v>38</v>
      </c>
      <c r="F29" s="40" t="s">
        <v>19</v>
      </c>
      <c r="G29" s="72">
        <v>5</v>
      </c>
      <c r="H29" s="72">
        <v>2</v>
      </c>
      <c r="I29" s="72">
        <v>2</v>
      </c>
      <c r="J29" s="71" t="s">
        <v>18</v>
      </c>
      <c r="K29" s="83" t="s">
        <v>39</v>
      </c>
      <c r="L29" s="82" t="s">
        <v>40</v>
      </c>
      <c r="M29" s="146">
        <v>304000</v>
      </c>
      <c r="N29" s="76"/>
      <c r="O29" s="60"/>
    </row>
    <row r="30" spans="1:18">
      <c r="A30" s="15"/>
      <c r="B30" s="70">
        <v>1</v>
      </c>
      <c r="C30" s="71" t="s">
        <v>15</v>
      </c>
      <c r="D30" s="71" t="s">
        <v>18</v>
      </c>
      <c r="E30" s="41">
        <v>38</v>
      </c>
      <c r="F30" s="40" t="s">
        <v>19</v>
      </c>
      <c r="G30" s="72">
        <v>5</v>
      </c>
      <c r="H30" s="72">
        <v>2</v>
      </c>
      <c r="I30" s="72">
        <v>2</v>
      </c>
      <c r="J30" s="71" t="s">
        <v>18</v>
      </c>
      <c r="K30" s="83" t="s">
        <v>28</v>
      </c>
      <c r="L30" s="82" t="s">
        <v>41</v>
      </c>
      <c r="M30" s="146">
        <v>285000</v>
      </c>
      <c r="N30" s="76"/>
      <c r="O30" s="60"/>
    </row>
    <row r="31" spans="1:18">
      <c r="A31" s="15"/>
      <c r="B31" s="70">
        <v>1</v>
      </c>
      <c r="C31" s="71" t="s">
        <v>15</v>
      </c>
      <c r="D31" s="71" t="s">
        <v>18</v>
      </c>
      <c r="E31" s="41">
        <v>38</v>
      </c>
      <c r="F31" s="40" t="s">
        <v>19</v>
      </c>
      <c r="G31" s="72">
        <v>5</v>
      </c>
      <c r="H31" s="72">
        <v>2</v>
      </c>
      <c r="I31" s="72">
        <v>2</v>
      </c>
      <c r="J31" s="71" t="s">
        <v>18</v>
      </c>
      <c r="K31" s="68">
        <v>11</v>
      </c>
      <c r="L31" s="82" t="s">
        <v>81</v>
      </c>
      <c r="M31" s="146">
        <v>86795600</v>
      </c>
      <c r="N31" s="76"/>
      <c r="O31" s="60"/>
    </row>
    <row r="32" spans="1:18">
      <c r="A32" s="15"/>
      <c r="B32" s="70">
        <v>1</v>
      </c>
      <c r="C32" s="71" t="s">
        <v>15</v>
      </c>
      <c r="D32" s="71" t="s">
        <v>18</v>
      </c>
      <c r="E32" s="41">
        <v>38</v>
      </c>
      <c r="F32" s="40" t="s">
        <v>19</v>
      </c>
      <c r="G32" s="84" t="s">
        <v>22</v>
      </c>
      <c r="H32" s="84" t="s">
        <v>23</v>
      </c>
      <c r="I32" s="84" t="s">
        <v>23</v>
      </c>
      <c r="J32" s="84" t="s">
        <v>18</v>
      </c>
      <c r="K32" s="85">
        <v>12</v>
      </c>
      <c r="L32" s="82" t="s">
        <v>42</v>
      </c>
      <c r="M32" s="146">
        <v>876000</v>
      </c>
      <c r="N32" s="76"/>
      <c r="O32" s="60"/>
    </row>
    <row r="33" spans="1:15">
      <c r="A33" s="15"/>
      <c r="B33" s="70"/>
      <c r="C33" s="71"/>
      <c r="D33" s="71"/>
      <c r="E33" s="72"/>
      <c r="F33" s="72"/>
      <c r="G33" s="72"/>
      <c r="H33" s="72"/>
      <c r="I33" s="72"/>
      <c r="J33" s="71"/>
      <c r="K33" s="68"/>
      <c r="L33" s="73"/>
      <c r="M33" s="149"/>
      <c r="N33" s="76"/>
      <c r="O33" s="60"/>
    </row>
    <row r="34" spans="1:15">
      <c r="A34" s="15"/>
      <c r="B34" s="65">
        <v>1</v>
      </c>
      <c r="C34" s="66" t="s">
        <v>15</v>
      </c>
      <c r="D34" s="66" t="s">
        <v>18</v>
      </c>
      <c r="E34" s="41">
        <v>38</v>
      </c>
      <c r="F34" s="40" t="s">
        <v>19</v>
      </c>
      <c r="G34" s="67">
        <v>5</v>
      </c>
      <c r="H34" s="67">
        <v>2</v>
      </c>
      <c r="I34" s="67">
        <v>2</v>
      </c>
      <c r="J34" s="66" t="s">
        <v>15</v>
      </c>
      <c r="K34" s="68"/>
      <c r="L34" s="69" t="s">
        <v>43</v>
      </c>
      <c r="M34" s="150">
        <f>SUM(M35:M35)</f>
        <v>2905000</v>
      </c>
      <c r="N34" s="127">
        <f>N35</f>
        <v>112000</v>
      </c>
      <c r="O34" s="60"/>
    </row>
    <row r="35" spans="1:15">
      <c r="A35" s="15"/>
      <c r="B35" s="70">
        <v>1</v>
      </c>
      <c r="C35" s="71" t="s">
        <v>15</v>
      </c>
      <c r="D35" s="71" t="s">
        <v>18</v>
      </c>
      <c r="E35" s="41">
        <v>38</v>
      </c>
      <c r="F35" s="40" t="s">
        <v>19</v>
      </c>
      <c r="G35" s="72">
        <v>5</v>
      </c>
      <c r="H35" s="72">
        <v>2</v>
      </c>
      <c r="I35" s="72">
        <v>2</v>
      </c>
      <c r="J35" s="87" t="s">
        <v>15</v>
      </c>
      <c r="K35" s="83" t="s">
        <v>38</v>
      </c>
      <c r="L35" s="88" t="s">
        <v>44</v>
      </c>
      <c r="M35" s="146">
        <v>2905000</v>
      </c>
      <c r="N35" s="76">
        <v>112000</v>
      </c>
      <c r="O35" s="60"/>
    </row>
    <row r="36" spans="1:15">
      <c r="A36" s="15"/>
      <c r="B36" s="70"/>
      <c r="C36" s="71"/>
      <c r="D36" s="71"/>
      <c r="E36" s="72"/>
      <c r="F36" s="72"/>
      <c r="G36" s="72"/>
      <c r="H36" s="72"/>
      <c r="I36" s="72"/>
      <c r="J36" s="87"/>
      <c r="K36" s="68"/>
      <c r="L36" s="89"/>
      <c r="M36" s="146"/>
      <c r="N36" s="76"/>
      <c r="O36" s="60"/>
    </row>
    <row r="37" spans="1:15">
      <c r="A37" s="15"/>
      <c r="B37" s="65">
        <v>1</v>
      </c>
      <c r="C37" s="66" t="s">
        <v>15</v>
      </c>
      <c r="D37" s="66" t="s">
        <v>18</v>
      </c>
      <c r="E37" s="41">
        <v>38</v>
      </c>
      <c r="F37" s="40" t="s">
        <v>19</v>
      </c>
      <c r="G37" s="67">
        <v>5</v>
      </c>
      <c r="H37" s="67">
        <v>2</v>
      </c>
      <c r="I37" s="67">
        <v>2</v>
      </c>
      <c r="J37" s="66" t="s">
        <v>19</v>
      </c>
      <c r="K37" s="79"/>
      <c r="L37" s="69" t="s">
        <v>45</v>
      </c>
      <c r="M37" s="151">
        <f>SUM(M38:M40)</f>
        <v>19035000</v>
      </c>
      <c r="N37" s="128">
        <f>SUM(N38:N40)</f>
        <v>831200</v>
      </c>
      <c r="O37" s="60"/>
    </row>
    <row r="38" spans="1:15">
      <c r="A38" s="15"/>
      <c r="B38" s="70">
        <v>1</v>
      </c>
      <c r="C38" s="71" t="s">
        <v>15</v>
      </c>
      <c r="D38" s="71" t="s">
        <v>18</v>
      </c>
      <c r="E38" s="41">
        <v>38</v>
      </c>
      <c r="F38" s="40" t="s">
        <v>19</v>
      </c>
      <c r="G38" s="72">
        <v>5</v>
      </c>
      <c r="H38" s="72">
        <v>2</v>
      </c>
      <c r="I38" s="72">
        <v>2</v>
      </c>
      <c r="J38" s="71" t="s">
        <v>19</v>
      </c>
      <c r="K38" s="117" t="s">
        <v>38</v>
      </c>
      <c r="L38" s="90" t="s">
        <v>46</v>
      </c>
      <c r="M38" s="145">
        <v>12000000</v>
      </c>
      <c r="N38" s="76">
        <v>828300</v>
      </c>
      <c r="O38" s="60"/>
    </row>
    <row r="39" spans="1:15">
      <c r="A39" s="15"/>
      <c r="B39" s="70">
        <v>1</v>
      </c>
      <c r="C39" s="71" t="s">
        <v>15</v>
      </c>
      <c r="D39" s="71" t="s">
        <v>18</v>
      </c>
      <c r="E39" s="41">
        <v>38</v>
      </c>
      <c r="F39" s="40" t="s">
        <v>19</v>
      </c>
      <c r="G39" s="72">
        <v>5</v>
      </c>
      <c r="H39" s="72">
        <v>2</v>
      </c>
      <c r="I39" s="72">
        <v>2</v>
      </c>
      <c r="J39" s="87" t="s">
        <v>19</v>
      </c>
      <c r="K39" s="83" t="s">
        <v>47</v>
      </c>
      <c r="L39" s="88" t="s">
        <v>48</v>
      </c>
      <c r="M39" s="145">
        <v>535000</v>
      </c>
      <c r="N39" s="76">
        <v>2900</v>
      </c>
      <c r="O39" s="60"/>
    </row>
    <row r="40" spans="1:15" ht="30">
      <c r="A40" s="61"/>
      <c r="B40" s="70">
        <v>1</v>
      </c>
      <c r="C40" s="71" t="s">
        <v>15</v>
      </c>
      <c r="D40" s="71" t="s">
        <v>18</v>
      </c>
      <c r="E40" s="41">
        <v>38</v>
      </c>
      <c r="F40" s="40" t="s">
        <v>19</v>
      </c>
      <c r="G40" s="72">
        <v>5</v>
      </c>
      <c r="H40" s="72">
        <v>2</v>
      </c>
      <c r="I40" s="72">
        <v>2</v>
      </c>
      <c r="J40" s="87" t="s">
        <v>19</v>
      </c>
      <c r="K40" s="83">
        <v>12</v>
      </c>
      <c r="L40" s="88" t="s">
        <v>82</v>
      </c>
      <c r="M40" s="145">
        <v>6500000</v>
      </c>
      <c r="N40" s="76"/>
      <c r="O40" s="60"/>
    </row>
    <row r="41" spans="1:15">
      <c r="A41" s="15"/>
      <c r="B41" s="70"/>
      <c r="C41" s="71"/>
      <c r="D41" s="71"/>
      <c r="E41" s="72"/>
      <c r="F41" s="72"/>
      <c r="G41" s="72"/>
      <c r="H41" s="72"/>
      <c r="I41" s="72"/>
      <c r="J41" s="71"/>
      <c r="K41" s="68"/>
      <c r="L41" s="73"/>
      <c r="M41" s="152"/>
      <c r="N41" s="76"/>
      <c r="O41" s="60"/>
    </row>
    <row r="42" spans="1:15">
      <c r="A42" s="15"/>
      <c r="B42" s="65">
        <v>1</v>
      </c>
      <c r="C42" s="66" t="s">
        <v>15</v>
      </c>
      <c r="D42" s="66" t="s">
        <v>18</v>
      </c>
      <c r="E42" s="41">
        <v>38</v>
      </c>
      <c r="F42" s="40" t="s">
        <v>19</v>
      </c>
      <c r="G42" s="67">
        <v>5</v>
      </c>
      <c r="H42" s="67">
        <v>2</v>
      </c>
      <c r="I42" s="67">
        <v>2</v>
      </c>
      <c r="J42" s="66" t="s">
        <v>36</v>
      </c>
      <c r="K42" s="79"/>
      <c r="L42" s="69" t="s">
        <v>83</v>
      </c>
      <c r="M42" s="153">
        <f>SUM(M43:M45)</f>
        <v>4600000</v>
      </c>
      <c r="N42" s="76">
        <f>SUM(N43:N45)</f>
        <v>0</v>
      </c>
      <c r="O42" s="60"/>
    </row>
    <row r="43" spans="1:15">
      <c r="A43" s="15"/>
      <c r="B43" s="70">
        <v>1</v>
      </c>
      <c r="C43" s="71" t="s">
        <v>15</v>
      </c>
      <c r="D43" s="71" t="s">
        <v>18</v>
      </c>
      <c r="E43" s="41">
        <v>38</v>
      </c>
      <c r="F43" s="40" t="s">
        <v>19</v>
      </c>
      <c r="G43" s="72">
        <v>5</v>
      </c>
      <c r="H43" s="72">
        <v>2</v>
      </c>
      <c r="I43" s="72">
        <v>2</v>
      </c>
      <c r="J43" s="71" t="s">
        <v>36</v>
      </c>
      <c r="K43" s="68" t="s">
        <v>18</v>
      </c>
      <c r="L43" s="73" t="s">
        <v>84</v>
      </c>
      <c r="M43" s="152">
        <v>2400000</v>
      </c>
      <c r="N43" s="76"/>
      <c r="O43" s="60"/>
    </row>
    <row r="44" spans="1:15">
      <c r="A44" s="15"/>
      <c r="B44" s="70">
        <v>1</v>
      </c>
      <c r="C44" s="71" t="s">
        <v>15</v>
      </c>
      <c r="D44" s="71" t="s">
        <v>18</v>
      </c>
      <c r="E44" s="41">
        <v>38</v>
      </c>
      <c r="F44" s="40" t="s">
        <v>19</v>
      </c>
      <c r="G44" s="72">
        <v>5</v>
      </c>
      <c r="H44" s="72">
        <v>2</v>
      </c>
      <c r="I44" s="72">
        <v>2</v>
      </c>
      <c r="J44" s="71" t="s">
        <v>36</v>
      </c>
      <c r="K44" s="68" t="s">
        <v>15</v>
      </c>
      <c r="L44" s="73" t="s">
        <v>85</v>
      </c>
      <c r="M44" s="152">
        <v>1800000</v>
      </c>
      <c r="N44" s="76"/>
      <c r="O44" s="60"/>
    </row>
    <row r="45" spans="1:15">
      <c r="A45" s="15"/>
      <c r="B45" s="70">
        <v>1</v>
      </c>
      <c r="C45" s="71" t="s">
        <v>15</v>
      </c>
      <c r="D45" s="71" t="s">
        <v>18</v>
      </c>
      <c r="E45" s="41">
        <v>38</v>
      </c>
      <c r="F45" s="40" t="s">
        <v>19</v>
      </c>
      <c r="G45" s="72">
        <v>5</v>
      </c>
      <c r="H45" s="72">
        <v>2</v>
      </c>
      <c r="I45" s="72">
        <v>2</v>
      </c>
      <c r="J45" s="71" t="s">
        <v>36</v>
      </c>
      <c r="K45" s="68" t="s">
        <v>34</v>
      </c>
      <c r="L45" s="73" t="s">
        <v>86</v>
      </c>
      <c r="M45" s="152">
        <v>400000</v>
      </c>
      <c r="N45" s="76"/>
      <c r="O45" s="60"/>
    </row>
    <row r="46" spans="1:15">
      <c r="A46" s="15"/>
      <c r="B46" s="70"/>
      <c r="C46" s="71"/>
      <c r="D46" s="71"/>
      <c r="E46" s="72"/>
      <c r="F46" s="72"/>
      <c r="G46" s="72"/>
      <c r="H46" s="72"/>
      <c r="I46" s="72"/>
      <c r="J46" s="71"/>
      <c r="K46" s="68"/>
      <c r="L46" s="73"/>
      <c r="M46" s="152"/>
      <c r="N46" s="76"/>
      <c r="O46" s="60"/>
    </row>
    <row r="47" spans="1:15">
      <c r="A47" s="15"/>
      <c r="B47" s="65">
        <v>1</v>
      </c>
      <c r="C47" s="66" t="s">
        <v>15</v>
      </c>
      <c r="D47" s="66" t="s">
        <v>18</v>
      </c>
      <c r="E47" s="41">
        <v>38</v>
      </c>
      <c r="F47" s="40" t="s">
        <v>19</v>
      </c>
      <c r="G47" s="67">
        <v>5</v>
      </c>
      <c r="H47" s="67">
        <v>2</v>
      </c>
      <c r="I47" s="67">
        <v>2</v>
      </c>
      <c r="J47" s="66" t="s">
        <v>38</v>
      </c>
      <c r="K47" s="79"/>
      <c r="L47" s="69" t="s">
        <v>49</v>
      </c>
      <c r="M47" s="151">
        <f>SUM(M48:M49)</f>
        <v>49531750</v>
      </c>
      <c r="N47" s="128">
        <f>SUM(N48:N49)</f>
        <v>120000</v>
      </c>
      <c r="O47" s="60"/>
    </row>
    <row r="48" spans="1:15">
      <c r="A48" s="15"/>
      <c r="B48" s="70">
        <v>1</v>
      </c>
      <c r="C48" s="71" t="s">
        <v>15</v>
      </c>
      <c r="D48" s="71" t="s">
        <v>18</v>
      </c>
      <c r="E48" s="41">
        <v>38</v>
      </c>
      <c r="F48" s="40" t="s">
        <v>19</v>
      </c>
      <c r="G48" s="72">
        <v>5</v>
      </c>
      <c r="H48" s="72">
        <v>2</v>
      </c>
      <c r="I48" s="72">
        <v>2</v>
      </c>
      <c r="J48" s="71" t="s">
        <v>38</v>
      </c>
      <c r="K48" s="68" t="s">
        <v>18</v>
      </c>
      <c r="L48" s="73" t="s">
        <v>50</v>
      </c>
      <c r="M48" s="145">
        <v>48090000</v>
      </c>
      <c r="N48" s="76"/>
      <c r="O48" s="60"/>
    </row>
    <row r="49" spans="1:15">
      <c r="A49" s="15"/>
      <c r="B49" s="70">
        <v>1</v>
      </c>
      <c r="C49" s="71" t="s">
        <v>15</v>
      </c>
      <c r="D49" s="71" t="s">
        <v>18</v>
      </c>
      <c r="E49" s="41">
        <v>38</v>
      </c>
      <c r="F49" s="40" t="s">
        <v>19</v>
      </c>
      <c r="G49" s="72">
        <v>5</v>
      </c>
      <c r="H49" s="72">
        <v>2</v>
      </c>
      <c r="I49" s="72">
        <v>2</v>
      </c>
      <c r="J49" s="71" t="s">
        <v>38</v>
      </c>
      <c r="K49" s="68" t="s">
        <v>15</v>
      </c>
      <c r="L49" s="73" t="s">
        <v>51</v>
      </c>
      <c r="M49" s="152">
        <v>1441750</v>
      </c>
      <c r="N49" s="76">
        <v>120000</v>
      </c>
      <c r="O49" s="60"/>
    </row>
    <row r="50" spans="1:15">
      <c r="A50" s="15"/>
      <c r="B50" s="70"/>
      <c r="C50" s="71"/>
      <c r="D50" s="71"/>
      <c r="E50" s="72"/>
      <c r="F50" s="72"/>
      <c r="G50" s="72"/>
      <c r="H50" s="72"/>
      <c r="I50" s="72"/>
      <c r="J50" s="71"/>
      <c r="K50" s="68"/>
      <c r="L50" s="73"/>
      <c r="M50" s="152"/>
      <c r="N50" s="76"/>
      <c r="O50" s="91"/>
    </row>
    <row r="51" spans="1:15">
      <c r="A51" s="15"/>
      <c r="B51" s="65">
        <v>1</v>
      </c>
      <c r="C51" s="66" t="s">
        <v>15</v>
      </c>
      <c r="D51" s="66" t="s">
        <v>18</v>
      </c>
      <c r="E51" s="41">
        <v>38</v>
      </c>
      <c r="F51" s="40" t="s">
        <v>19</v>
      </c>
      <c r="G51" s="118" t="s">
        <v>22</v>
      </c>
      <c r="H51" s="118" t="s">
        <v>23</v>
      </c>
      <c r="I51" s="118" t="s">
        <v>23</v>
      </c>
      <c r="J51" s="118" t="s">
        <v>52</v>
      </c>
      <c r="K51" s="119"/>
      <c r="L51" s="120" t="s">
        <v>53</v>
      </c>
      <c r="M51" s="151">
        <f>SUM(M52:M52)</f>
        <v>9075000</v>
      </c>
      <c r="N51" s="128">
        <f>N52</f>
        <v>750000</v>
      </c>
      <c r="O51" s="91"/>
    </row>
    <row r="52" spans="1:15">
      <c r="A52" s="15"/>
      <c r="B52" s="70">
        <v>1</v>
      </c>
      <c r="C52" s="71" t="s">
        <v>15</v>
      </c>
      <c r="D52" s="71" t="s">
        <v>18</v>
      </c>
      <c r="E52" s="41">
        <v>38</v>
      </c>
      <c r="F52" s="40" t="s">
        <v>19</v>
      </c>
      <c r="G52" s="121" t="s">
        <v>22</v>
      </c>
      <c r="H52" s="121" t="s">
        <v>23</v>
      </c>
      <c r="I52" s="121" t="s">
        <v>23</v>
      </c>
      <c r="J52" s="121" t="s">
        <v>52</v>
      </c>
      <c r="K52" s="122" t="s">
        <v>15</v>
      </c>
      <c r="L52" s="92" t="s">
        <v>54</v>
      </c>
      <c r="M52" s="145">
        <v>9075000</v>
      </c>
      <c r="N52" s="76">
        <v>750000</v>
      </c>
      <c r="O52" s="91"/>
    </row>
    <row r="53" spans="1:15">
      <c r="A53" s="15"/>
      <c r="B53" s="70"/>
      <c r="C53" s="71"/>
      <c r="D53" s="71"/>
      <c r="E53" s="72"/>
      <c r="F53" s="72"/>
      <c r="G53" s="72"/>
      <c r="H53" s="72"/>
      <c r="I53" s="72"/>
      <c r="J53" s="71"/>
      <c r="K53" s="68"/>
      <c r="L53" s="73"/>
      <c r="M53" s="145"/>
      <c r="N53" s="76"/>
      <c r="O53" s="91"/>
    </row>
    <row r="54" spans="1:15">
      <c r="A54" s="15"/>
      <c r="B54" s="65">
        <v>1</v>
      </c>
      <c r="C54" s="66" t="s">
        <v>15</v>
      </c>
      <c r="D54" s="66" t="s">
        <v>18</v>
      </c>
      <c r="E54" s="41">
        <v>38</v>
      </c>
      <c r="F54" s="40" t="s">
        <v>19</v>
      </c>
      <c r="G54" s="67">
        <v>5</v>
      </c>
      <c r="H54" s="67">
        <v>2</v>
      </c>
      <c r="I54" s="67">
        <v>2</v>
      </c>
      <c r="J54" s="66">
        <v>15</v>
      </c>
      <c r="K54" s="79"/>
      <c r="L54" s="69" t="s">
        <v>55</v>
      </c>
      <c r="M54" s="151">
        <f>M55</f>
        <v>8600000</v>
      </c>
      <c r="N54" s="45">
        <f>N55</f>
        <v>0</v>
      </c>
      <c r="O54" s="91"/>
    </row>
    <row r="55" spans="1:15">
      <c r="A55" s="15"/>
      <c r="B55" s="70">
        <v>1</v>
      </c>
      <c r="C55" s="71" t="s">
        <v>15</v>
      </c>
      <c r="D55" s="71" t="s">
        <v>18</v>
      </c>
      <c r="E55" s="41">
        <v>38</v>
      </c>
      <c r="F55" s="40" t="s">
        <v>19</v>
      </c>
      <c r="G55" s="72">
        <v>5</v>
      </c>
      <c r="H55" s="72">
        <v>2</v>
      </c>
      <c r="I55" s="72">
        <v>2</v>
      </c>
      <c r="J55" s="71">
        <v>15</v>
      </c>
      <c r="K55" s="68" t="s">
        <v>15</v>
      </c>
      <c r="L55" s="73" t="s">
        <v>87</v>
      </c>
      <c r="M55" s="145">
        <v>8600000</v>
      </c>
      <c r="N55" s="76"/>
      <c r="O55" s="91"/>
    </row>
    <row r="56" spans="1:15">
      <c r="A56" s="15"/>
      <c r="B56" s="70"/>
      <c r="C56" s="71"/>
      <c r="D56" s="71"/>
      <c r="E56" s="72"/>
      <c r="F56" s="72"/>
      <c r="G56" s="72"/>
      <c r="H56" s="72"/>
      <c r="I56" s="72"/>
      <c r="J56" s="71"/>
      <c r="K56" s="68"/>
      <c r="L56" s="93"/>
      <c r="M56" s="145"/>
      <c r="N56" s="76"/>
      <c r="O56" s="91"/>
    </row>
    <row r="57" spans="1:15" ht="30">
      <c r="A57" s="15"/>
      <c r="B57" s="65">
        <v>1</v>
      </c>
      <c r="C57" s="66" t="s">
        <v>15</v>
      </c>
      <c r="D57" s="66" t="s">
        <v>18</v>
      </c>
      <c r="E57" s="41">
        <v>38</v>
      </c>
      <c r="F57" s="40" t="s">
        <v>19</v>
      </c>
      <c r="G57" s="67">
        <v>5</v>
      </c>
      <c r="H57" s="67">
        <v>2</v>
      </c>
      <c r="I57" s="67">
        <v>2</v>
      </c>
      <c r="J57" s="123">
        <v>17</v>
      </c>
      <c r="K57" s="124"/>
      <c r="L57" s="94" t="s">
        <v>56</v>
      </c>
      <c r="M57" s="151">
        <f>M58</f>
        <v>15000000</v>
      </c>
      <c r="N57" s="128">
        <f>N58</f>
        <v>0</v>
      </c>
      <c r="O57" s="91"/>
    </row>
    <row r="58" spans="1:15">
      <c r="A58" s="15"/>
      <c r="B58" s="70">
        <v>1</v>
      </c>
      <c r="C58" s="71" t="s">
        <v>15</v>
      </c>
      <c r="D58" s="71" t="s">
        <v>18</v>
      </c>
      <c r="E58" s="41">
        <v>38</v>
      </c>
      <c r="F58" s="40" t="s">
        <v>19</v>
      </c>
      <c r="G58" s="72">
        <v>5</v>
      </c>
      <c r="H58" s="72">
        <v>2</v>
      </c>
      <c r="I58" s="72">
        <v>2</v>
      </c>
      <c r="J58" s="125">
        <v>17</v>
      </c>
      <c r="K58" s="124" t="s">
        <v>18</v>
      </c>
      <c r="L58" s="95" t="s">
        <v>57</v>
      </c>
      <c r="M58" s="145">
        <v>15000000</v>
      </c>
      <c r="N58" s="76"/>
      <c r="O58" s="91"/>
    </row>
    <row r="59" spans="1:15">
      <c r="A59" s="15"/>
      <c r="B59" s="70"/>
      <c r="C59" s="71"/>
      <c r="D59" s="71"/>
      <c r="E59" s="72"/>
      <c r="F59" s="72"/>
      <c r="G59" s="72"/>
      <c r="H59" s="72"/>
      <c r="I59" s="72"/>
      <c r="J59" s="71"/>
      <c r="K59" s="68"/>
      <c r="L59" s="93"/>
      <c r="M59" s="151"/>
      <c r="N59" s="45"/>
      <c r="O59" s="91"/>
    </row>
    <row r="60" spans="1:15">
      <c r="A60" s="15"/>
      <c r="B60" s="65">
        <v>1</v>
      </c>
      <c r="C60" s="66" t="s">
        <v>15</v>
      </c>
      <c r="D60" s="66" t="s">
        <v>18</v>
      </c>
      <c r="E60" s="41">
        <v>38</v>
      </c>
      <c r="F60" s="40" t="s">
        <v>19</v>
      </c>
      <c r="G60" s="67">
        <v>5</v>
      </c>
      <c r="H60" s="67">
        <v>2</v>
      </c>
      <c r="I60" s="67">
        <v>2</v>
      </c>
      <c r="J60" s="123">
        <v>20</v>
      </c>
      <c r="K60" s="124"/>
      <c r="L60" s="94" t="s">
        <v>58</v>
      </c>
      <c r="M60" s="151">
        <f>SUM(M61:M63)</f>
        <v>23400000</v>
      </c>
      <c r="N60" s="128">
        <f>SUM(N61:N63)</f>
        <v>0</v>
      </c>
      <c r="O60" s="91"/>
    </row>
    <row r="61" spans="1:15">
      <c r="A61" s="15"/>
      <c r="B61" s="70">
        <v>1</v>
      </c>
      <c r="C61" s="71" t="s">
        <v>15</v>
      </c>
      <c r="D61" s="71" t="s">
        <v>18</v>
      </c>
      <c r="E61" s="41">
        <v>38</v>
      </c>
      <c r="F61" s="40" t="s">
        <v>19</v>
      </c>
      <c r="G61" s="72">
        <v>5</v>
      </c>
      <c r="H61" s="72">
        <v>2</v>
      </c>
      <c r="I61" s="72">
        <v>2</v>
      </c>
      <c r="J61" s="125">
        <v>20</v>
      </c>
      <c r="K61" s="124" t="s">
        <v>19</v>
      </c>
      <c r="L61" s="95" t="s">
        <v>59</v>
      </c>
      <c r="M61" s="145">
        <v>3000000</v>
      </c>
      <c r="N61" s="76"/>
      <c r="O61" s="91"/>
    </row>
    <row r="62" spans="1:15">
      <c r="A62" s="15"/>
      <c r="B62" s="70">
        <v>1</v>
      </c>
      <c r="C62" s="71" t="s">
        <v>15</v>
      </c>
      <c r="D62" s="71" t="s">
        <v>18</v>
      </c>
      <c r="E62" s="41">
        <v>38</v>
      </c>
      <c r="F62" s="40" t="s">
        <v>19</v>
      </c>
      <c r="G62" s="72">
        <v>5</v>
      </c>
      <c r="H62" s="72">
        <v>2</v>
      </c>
      <c r="I62" s="72">
        <v>2</v>
      </c>
      <c r="J62" s="125">
        <v>20</v>
      </c>
      <c r="K62" s="124" t="s">
        <v>34</v>
      </c>
      <c r="L62" s="95" t="s">
        <v>60</v>
      </c>
      <c r="M62" s="145">
        <v>15400000</v>
      </c>
      <c r="N62" s="76"/>
      <c r="O62" s="91"/>
    </row>
    <row r="63" spans="1:15">
      <c r="A63" s="15"/>
      <c r="B63" s="70">
        <v>1</v>
      </c>
      <c r="C63" s="71" t="s">
        <v>15</v>
      </c>
      <c r="D63" s="71" t="s">
        <v>18</v>
      </c>
      <c r="E63" s="41">
        <v>38</v>
      </c>
      <c r="F63" s="40" t="s">
        <v>19</v>
      </c>
      <c r="G63" s="72">
        <v>5</v>
      </c>
      <c r="H63" s="72">
        <v>2</v>
      </c>
      <c r="I63" s="72">
        <v>2</v>
      </c>
      <c r="J63" s="125">
        <v>20</v>
      </c>
      <c r="K63" s="124" t="s">
        <v>61</v>
      </c>
      <c r="L63" s="95" t="s">
        <v>62</v>
      </c>
      <c r="M63" s="145">
        <v>5000000</v>
      </c>
      <c r="N63" s="76"/>
      <c r="O63" s="91"/>
    </row>
    <row r="64" spans="1:15">
      <c r="A64" s="15"/>
      <c r="B64" s="70"/>
      <c r="C64" s="71"/>
      <c r="D64" s="71"/>
      <c r="E64" s="72"/>
      <c r="F64" s="72"/>
      <c r="G64" s="72"/>
      <c r="H64" s="72"/>
      <c r="I64" s="72"/>
      <c r="J64" s="125"/>
      <c r="K64" s="124"/>
      <c r="L64" s="96"/>
      <c r="M64" s="145"/>
      <c r="N64" s="76"/>
      <c r="O64" s="91"/>
    </row>
    <row r="65" spans="1:15" ht="30">
      <c r="A65" s="15"/>
      <c r="B65" s="65">
        <v>1</v>
      </c>
      <c r="C65" s="66" t="s">
        <v>15</v>
      </c>
      <c r="D65" s="66" t="s">
        <v>18</v>
      </c>
      <c r="E65" s="41">
        <v>38</v>
      </c>
      <c r="F65" s="40" t="s">
        <v>19</v>
      </c>
      <c r="G65" s="118" t="s">
        <v>22</v>
      </c>
      <c r="H65" s="118" t="s">
        <v>23</v>
      </c>
      <c r="I65" s="118" t="s">
        <v>23</v>
      </c>
      <c r="J65" s="118" t="s">
        <v>63</v>
      </c>
      <c r="K65" s="124"/>
      <c r="L65" s="97" t="s">
        <v>64</v>
      </c>
      <c r="M65" s="151">
        <f>SUM(M66:M67)</f>
        <v>13000000</v>
      </c>
      <c r="N65" s="128">
        <f>SUM(N66:N67)</f>
        <v>0</v>
      </c>
      <c r="O65" s="91"/>
    </row>
    <row r="66" spans="1:15">
      <c r="A66" s="15"/>
      <c r="B66" s="70">
        <v>1</v>
      </c>
      <c r="C66" s="71" t="s">
        <v>15</v>
      </c>
      <c r="D66" s="71" t="s">
        <v>18</v>
      </c>
      <c r="E66" s="41">
        <v>38</v>
      </c>
      <c r="F66" s="40" t="s">
        <v>19</v>
      </c>
      <c r="G66" s="121" t="s">
        <v>22</v>
      </c>
      <c r="H66" s="121" t="s">
        <v>23</v>
      </c>
      <c r="I66" s="121" t="s">
        <v>23</v>
      </c>
      <c r="J66" s="121" t="s">
        <v>63</v>
      </c>
      <c r="K66" s="124" t="s">
        <v>15</v>
      </c>
      <c r="L66" s="98" t="s">
        <v>65</v>
      </c>
      <c r="M66" s="145">
        <v>3000000</v>
      </c>
      <c r="N66" s="76"/>
      <c r="O66" s="91"/>
    </row>
    <row r="67" spans="1:15">
      <c r="A67" s="15"/>
      <c r="B67" s="70">
        <v>1</v>
      </c>
      <c r="C67" s="71" t="s">
        <v>15</v>
      </c>
      <c r="D67" s="71" t="s">
        <v>18</v>
      </c>
      <c r="E67" s="41">
        <v>38</v>
      </c>
      <c r="F67" s="40" t="s">
        <v>19</v>
      </c>
      <c r="G67" s="121" t="s">
        <v>22</v>
      </c>
      <c r="H67" s="121" t="s">
        <v>23</v>
      </c>
      <c r="I67" s="121" t="s">
        <v>23</v>
      </c>
      <c r="J67" s="121" t="s">
        <v>63</v>
      </c>
      <c r="K67" s="124" t="s">
        <v>19</v>
      </c>
      <c r="L67" s="98" t="s">
        <v>66</v>
      </c>
      <c r="M67" s="145">
        <v>10000000</v>
      </c>
      <c r="N67" s="76"/>
      <c r="O67" s="91"/>
    </row>
    <row r="68" spans="1:15">
      <c r="A68" s="15"/>
      <c r="B68" s="70"/>
      <c r="C68" s="71"/>
      <c r="D68" s="71"/>
      <c r="E68" s="72"/>
      <c r="F68" s="72"/>
      <c r="G68" s="72"/>
      <c r="H68" s="72"/>
      <c r="I68" s="72"/>
      <c r="J68" s="125"/>
      <c r="K68" s="124"/>
      <c r="L68" s="96"/>
      <c r="M68" s="145"/>
      <c r="N68" s="76"/>
      <c r="O68" s="91"/>
    </row>
    <row r="69" spans="1:15" ht="30">
      <c r="A69" s="15"/>
      <c r="B69" s="65">
        <v>1</v>
      </c>
      <c r="C69" s="66" t="s">
        <v>15</v>
      </c>
      <c r="D69" s="66" t="s">
        <v>18</v>
      </c>
      <c r="E69" s="41">
        <v>38</v>
      </c>
      <c r="F69" s="40" t="s">
        <v>19</v>
      </c>
      <c r="G69" s="118" t="s">
        <v>22</v>
      </c>
      <c r="H69" s="118" t="s">
        <v>23</v>
      </c>
      <c r="I69" s="118" t="s">
        <v>23</v>
      </c>
      <c r="J69" s="118" t="s">
        <v>88</v>
      </c>
      <c r="K69" s="124"/>
      <c r="L69" s="97" t="s">
        <v>89</v>
      </c>
      <c r="M69" s="154">
        <f>M70</f>
        <v>570100</v>
      </c>
      <c r="N69" s="129">
        <f>N70</f>
        <v>0</v>
      </c>
      <c r="O69" s="91"/>
    </row>
    <row r="70" spans="1:15" ht="30">
      <c r="A70" s="15"/>
      <c r="B70" s="70">
        <v>1</v>
      </c>
      <c r="C70" s="71" t="s">
        <v>15</v>
      </c>
      <c r="D70" s="71" t="s">
        <v>18</v>
      </c>
      <c r="E70" s="41">
        <v>38</v>
      </c>
      <c r="F70" s="40" t="s">
        <v>19</v>
      </c>
      <c r="G70" s="121" t="s">
        <v>22</v>
      </c>
      <c r="H70" s="121" t="s">
        <v>23</v>
      </c>
      <c r="I70" s="121" t="s">
        <v>23</v>
      </c>
      <c r="J70" s="121" t="s">
        <v>88</v>
      </c>
      <c r="K70" s="124" t="s">
        <v>18</v>
      </c>
      <c r="L70" s="98" t="s">
        <v>90</v>
      </c>
      <c r="M70" s="155">
        <v>570100</v>
      </c>
      <c r="N70" s="130"/>
      <c r="O70" s="91"/>
    </row>
    <row r="71" spans="1:15">
      <c r="A71" s="15"/>
      <c r="B71" s="70"/>
      <c r="C71" s="71"/>
      <c r="D71" s="71"/>
      <c r="E71" s="72"/>
      <c r="F71" s="72"/>
      <c r="G71" s="72"/>
      <c r="H71" s="72"/>
      <c r="I71" s="72"/>
      <c r="J71" s="125"/>
      <c r="K71" s="124"/>
      <c r="L71" s="96"/>
      <c r="M71" s="155"/>
      <c r="N71" s="131"/>
      <c r="O71" s="60"/>
    </row>
    <row r="72" spans="1:15">
      <c r="A72" s="15"/>
      <c r="B72" s="65">
        <v>1</v>
      </c>
      <c r="C72" s="66" t="s">
        <v>15</v>
      </c>
      <c r="D72" s="66" t="s">
        <v>18</v>
      </c>
      <c r="E72" s="41">
        <v>38</v>
      </c>
      <c r="F72" s="40" t="s">
        <v>19</v>
      </c>
      <c r="G72" s="67">
        <v>5</v>
      </c>
      <c r="H72" s="67">
        <v>2</v>
      </c>
      <c r="I72" s="67">
        <v>3</v>
      </c>
      <c r="J72" s="66"/>
      <c r="K72" s="79"/>
      <c r="L72" s="99" t="s">
        <v>67</v>
      </c>
      <c r="M72" s="140">
        <f>M73+M76</f>
        <v>14000000</v>
      </c>
      <c r="N72" s="134">
        <f>N73+N76</f>
        <v>0</v>
      </c>
      <c r="O72" s="135"/>
    </row>
    <row r="73" spans="1:15" ht="30">
      <c r="A73" s="15"/>
      <c r="B73" s="65">
        <v>1</v>
      </c>
      <c r="C73" s="66" t="s">
        <v>15</v>
      </c>
      <c r="D73" s="66" t="s">
        <v>18</v>
      </c>
      <c r="E73" s="41">
        <v>38</v>
      </c>
      <c r="F73" s="40" t="s">
        <v>19</v>
      </c>
      <c r="G73" s="67">
        <v>5</v>
      </c>
      <c r="H73" s="67">
        <v>2</v>
      </c>
      <c r="I73" s="67">
        <v>3</v>
      </c>
      <c r="J73" s="66">
        <v>16</v>
      </c>
      <c r="K73" s="79"/>
      <c r="L73" s="69" t="s">
        <v>91</v>
      </c>
      <c r="M73" s="132">
        <f>SUM(M74:M74)</f>
        <v>4600000</v>
      </c>
      <c r="N73" s="132">
        <f>N74</f>
        <v>0</v>
      </c>
      <c r="O73" s="60"/>
    </row>
    <row r="74" spans="1:15">
      <c r="A74" s="15"/>
      <c r="B74" s="70">
        <v>1</v>
      </c>
      <c r="C74" s="71" t="s">
        <v>15</v>
      </c>
      <c r="D74" s="71" t="s">
        <v>18</v>
      </c>
      <c r="E74" s="41">
        <v>38</v>
      </c>
      <c r="F74" s="40" t="s">
        <v>19</v>
      </c>
      <c r="G74" s="72">
        <v>5</v>
      </c>
      <c r="H74" s="72">
        <v>2</v>
      </c>
      <c r="I74" s="72">
        <v>3</v>
      </c>
      <c r="J74" s="71">
        <v>16</v>
      </c>
      <c r="K74" s="68" t="s">
        <v>36</v>
      </c>
      <c r="L74" s="73" t="s">
        <v>92</v>
      </c>
      <c r="M74" s="155">
        <v>4600000</v>
      </c>
      <c r="N74" s="131"/>
      <c r="O74" s="60"/>
    </row>
    <row r="75" spans="1:15">
      <c r="A75" s="15"/>
      <c r="B75" s="65"/>
      <c r="C75" s="66"/>
      <c r="D75" s="66"/>
      <c r="E75" s="41"/>
      <c r="F75" s="40"/>
      <c r="G75" s="67"/>
      <c r="H75" s="67"/>
      <c r="I75" s="67"/>
      <c r="J75" s="66"/>
      <c r="K75" s="79"/>
      <c r="L75" s="101"/>
      <c r="M75" s="155"/>
      <c r="N75" s="131"/>
      <c r="O75" s="60"/>
    </row>
    <row r="76" spans="1:15" ht="30">
      <c r="A76" s="15"/>
      <c r="B76" s="65">
        <v>1</v>
      </c>
      <c r="C76" s="66" t="s">
        <v>15</v>
      </c>
      <c r="D76" s="66" t="s">
        <v>18</v>
      </c>
      <c r="E76" s="41">
        <v>38</v>
      </c>
      <c r="F76" s="40" t="s">
        <v>19</v>
      </c>
      <c r="G76" s="67">
        <v>5</v>
      </c>
      <c r="H76" s="67">
        <v>2</v>
      </c>
      <c r="I76" s="67">
        <v>3</v>
      </c>
      <c r="J76" s="66">
        <v>23</v>
      </c>
      <c r="K76" s="79"/>
      <c r="L76" s="102" t="s">
        <v>68</v>
      </c>
      <c r="M76" s="132">
        <f>M77</f>
        <v>9400000</v>
      </c>
      <c r="N76" s="132">
        <f>N77</f>
        <v>0</v>
      </c>
      <c r="O76" s="60"/>
    </row>
    <row r="77" spans="1:15" ht="30">
      <c r="A77" s="15"/>
      <c r="B77" s="70">
        <v>1</v>
      </c>
      <c r="C77" s="71" t="s">
        <v>15</v>
      </c>
      <c r="D77" s="71" t="s">
        <v>18</v>
      </c>
      <c r="E77" s="41">
        <v>38</v>
      </c>
      <c r="F77" s="40" t="s">
        <v>19</v>
      </c>
      <c r="G77" s="72">
        <v>5</v>
      </c>
      <c r="H77" s="72">
        <v>2</v>
      </c>
      <c r="I77" s="72">
        <v>3</v>
      </c>
      <c r="J77" s="71">
        <v>23</v>
      </c>
      <c r="K77" s="68" t="s">
        <v>18</v>
      </c>
      <c r="L77" s="100" t="s">
        <v>93</v>
      </c>
      <c r="M77" s="155">
        <v>9400000</v>
      </c>
      <c r="N77" s="131"/>
      <c r="O77" s="60"/>
    </row>
    <row r="78" spans="1:15">
      <c r="A78" s="178" t="s">
        <v>69</v>
      </c>
      <c r="B78" s="179"/>
      <c r="C78" s="179"/>
      <c r="D78" s="179"/>
      <c r="E78" s="179"/>
      <c r="F78" s="179"/>
      <c r="G78" s="179"/>
      <c r="H78" s="179"/>
      <c r="I78" s="179"/>
      <c r="J78" s="179"/>
      <c r="K78" s="179"/>
      <c r="L78" s="180"/>
      <c r="M78" s="103">
        <f>+M13</f>
        <v>133632071</v>
      </c>
      <c r="N78" s="104">
        <f>N15</f>
        <v>32613200</v>
      </c>
      <c r="O78" s="105">
        <f>+M78-N78</f>
        <v>101018871</v>
      </c>
    </row>
    <row r="79" spans="1:15">
      <c r="A79" s="106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8"/>
      <c r="M79" s="109"/>
      <c r="N79" s="110"/>
      <c r="O79" s="110"/>
    </row>
    <row r="80" spans="1:15" ht="18.75">
      <c r="A80" s="172" t="s">
        <v>70</v>
      </c>
      <c r="B80" s="172"/>
      <c r="C80" s="172"/>
      <c r="D80" s="172"/>
      <c r="E80" s="172"/>
      <c r="F80" s="172"/>
      <c r="G80" s="172"/>
      <c r="H80" s="172"/>
      <c r="I80" s="172"/>
      <c r="J80" s="172"/>
      <c r="K80" s="172"/>
      <c r="L80" s="172"/>
      <c r="M80" s="172"/>
      <c r="N80" s="172"/>
      <c r="O80" s="172"/>
    </row>
    <row r="81" spans="1:17" ht="18.75">
      <c r="A81" s="172" t="s">
        <v>71</v>
      </c>
      <c r="B81" s="172"/>
      <c r="C81" s="172"/>
      <c r="D81" s="172"/>
      <c r="E81" s="172"/>
      <c r="F81" s="172"/>
      <c r="G81" s="172"/>
      <c r="H81" s="172"/>
      <c r="I81" s="172"/>
      <c r="J81" s="172"/>
      <c r="K81" s="172"/>
      <c r="L81" s="172"/>
      <c r="M81" s="172"/>
      <c r="N81" s="172"/>
      <c r="O81" s="172"/>
      <c r="Q81" s="30"/>
    </row>
    <row r="82" spans="1:17" ht="18.75">
      <c r="A82" s="172" t="s">
        <v>72</v>
      </c>
      <c r="B82" s="172"/>
      <c r="C82" s="172"/>
      <c r="D82" s="172"/>
      <c r="E82" s="172"/>
      <c r="F82" s="172"/>
      <c r="G82" s="172"/>
      <c r="H82" s="172"/>
      <c r="I82" s="172"/>
      <c r="J82" s="172"/>
      <c r="K82" s="172"/>
      <c r="L82" s="172"/>
      <c r="M82" s="172"/>
      <c r="N82" s="172"/>
      <c r="O82" s="172"/>
    </row>
    <row r="83" spans="1:17" ht="18.75">
      <c r="A83" s="172" t="s">
        <v>73</v>
      </c>
      <c r="B83" s="172"/>
      <c r="C83" s="172"/>
      <c r="D83" s="172"/>
      <c r="E83" s="172"/>
      <c r="F83" s="172"/>
      <c r="G83" s="172"/>
      <c r="H83" s="172"/>
      <c r="I83" s="172"/>
      <c r="J83" s="172"/>
      <c r="K83" s="172"/>
      <c r="L83" s="172"/>
      <c r="M83" s="172"/>
      <c r="N83" s="168"/>
      <c r="O83" s="112"/>
      <c r="Q83" s="30"/>
    </row>
    <row r="84" spans="1:17" ht="18.75">
      <c r="A84" s="172"/>
      <c r="B84" s="172"/>
      <c r="C84" s="172"/>
      <c r="D84" s="172"/>
      <c r="E84" s="172"/>
      <c r="F84" s="172"/>
      <c r="G84" s="172"/>
      <c r="H84" s="172"/>
      <c r="I84" s="172"/>
      <c r="J84" s="172"/>
      <c r="K84" s="172"/>
      <c r="L84" s="172"/>
      <c r="M84" s="172"/>
      <c r="N84" s="168"/>
      <c r="O84" s="8"/>
    </row>
    <row r="85" spans="1:17" ht="18.75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8"/>
    </row>
    <row r="86" spans="1:17" ht="15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84" t="s">
        <v>107</v>
      </c>
      <c r="M86" s="184"/>
      <c r="N86" s="184"/>
      <c r="O86" s="184"/>
    </row>
    <row r="87" spans="1:17" ht="15.75">
      <c r="A87" s="169"/>
      <c r="B87" s="169"/>
      <c r="C87" s="169"/>
      <c r="D87" s="169"/>
      <c r="E87" s="169"/>
      <c r="F87" s="169"/>
      <c r="G87" s="169"/>
      <c r="H87" s="169"/>
      <c r="I87" s="169"/>
      <c r="J87" s="169"/>
      <c r="K87" s="169"/>
      <c r="L87" s="184" t="s">
        <v>74</v>
      </c>
      <c r="M87" s="184"/>
      <c r="N87" s="184"/>
      <c r="O87" s="184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81" t="s">
        <v>75</v>
      </c>
      <c r="M88" s="181"/>
      <c r="N88" s="181"/>
      <c r="O88" s="18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4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7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4"/>
    </row>
    <row r="92" spans="1:17" ht="15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82" t="s">
        <v>76</v>
      </c>
      <c r="M92" s="182"/>
      <c r="N92" s="182"/>
      <c r="O92" s="182"/>
    </row>
    <row r="93" spans="1:17" ht="15.75">
      <c r="A93" s="114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83" t="s">
        <v>77</v>
      </c>
      <c r="M93" s="183"/>
      <c r="N93" s="183"/>
      <c r="O93" s="183"/>
    </row>
  </sheetData>
  <mergeCells count="15">
    <mergeCell ref="L88:O88"/>
    <mergeCell ref="L92:O92"/>
    <mergeCell ref="L93:O93"/>
    <mergeCell ref="A81:O81"/>
    <mergeCell ref="A82:O82"/>
    <mergeCell ref="A83:M83"/>
    <mergeCell ref="A84:M84"/>
    <mergeCell ref="L86:O86"/>
    <mergeCell ref="L87:O87"/>
    <mergeCell ref="A80:O80"/>
    <mergeCell ref="A1:O1"/>
    <mergeCell ref="A2:O2"/>
    <mergeCell ref="A4:O4"/>
    <mergeCell ref="B7:K7"/>
    <mergeCell ref="A78:L78"/>
  </mergeCells>
  <pageMargins left="0.90551181102362199" right="0.70866141732283505" top="0.74803149606299202" bottom="0.74803149606299202" header="0.31496062992126" footer="0.31496062992126"/>
  <pageSetup paperSize="5" scale="80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S93"/>
  <sheetViews>
    <sheetView topLeftCell="B75" workbookViewId="0">
      <selection activeCell="S94" sqref="S94"/>
    </sheetView>
  </sheetViews>
  <sheetFormatPr defaultRowHeight="15"/>
  <cols>
    <col min="2" max="11" width="4" customWidth="1"/>
    <col min="12" max="12" width="41.42578125" customWidth="1"/>
    <col min="13" max="13" width="17" customWidth="1"/>
    <col min="14" max="14" width="14.5703125" customWidth="1"/>
    <col min="15" max="15" width="19.5703125" customWidth="1"/>
    <col min="17" max="19" width="12.5703125" bestFit="1" customWidth="1"/>
    <col min="258" max="267" width="4" customWidth="1"/>
    <col min="268" max="268" width="41.42578125" customWidth="1"/>
    <col min="269" max="269" width="17" customWidth="1"/>
    <col min="270" max="270" width="14.5703125" customWidth="1"/>
    <col min="271" max="271" width="19.5703125" customWidth="1"/>
    <col min="273" max="273" width="12.5703125" bestFit="1" customWidth="1"/>
    <col min="514" max="523" width="4" customWidth="1"/>
    <col min="524" max="524" width="41.42578125" customWidth="1"/>
    <col min="525" max="525" width="17" customWidth="1"/>
    <col min="526" max="526" width="14.5703125" customWidth="1"/>
    <col min="527" max="527" width="19.5703125" customWidth="1"/>
    <col min="529" max="529" width="12.5703125" bestFit="1" customWidth="1"/>
    <col min="770" max="779" width="4" customWidth="1"/>
    <col min="780" max="780" width="41.42578125" customWidth="1"/>
    <col min="781" max="781" width="17" customWidth="1"/>
    <col min="782" max="782" width="14.5703125" customWidth="1"/>
    <col min="783" max="783" width="19.5703125" customWidth="1"/>
    <col min="785" max="785" width="12.5703125" bestFit="1" customWidth="1"/>
    <col min="1026" max="1035" width="4" customWidth="1"/>
    <col min="1036" max="1036" width="41.42578125" customWidth="1"/>
    <col min="1037" max="1037" width="17" customWidth="1"/>
    <col min="1038" max="1038" width="14.5703125" customWidth="1"/>
    <col min="1039" max="1039" width="19.5703125" customWidth="1"/>
    <col min="1041" max="1041" width="12.5703125" bestFit="1" customWidth="1"/>
    <col min="1282" max="1291" width="4" customWidth="1"/>
    <col min="1292" max="1292" width="41.42578125" customWidth="1"/>
    <col min="1293" max="1293" width="17" customWidth="1"/>
    <col min="1294" max="1294" width="14.5703125" customWidth="1"/>
    <col min="1295" max="1295" width="19.5703125" customWidth="1"/>
    <col min="1297" max="1297" width="12.5703125" bestFit="1" customWidth="1"/>
    <col min="1538" max="1547" width="4" customWidth="1"/>
    <col min="1548" max="1548" width="41.42578125" customWidth="1"/>
    <col min="1549" max="1549" width="17" customWidth="1"/>
    <col min="1550" max="1550" width="14.5703125" customWidth="1"/>
    <col min="1551" max="1551" width="19.5703125" customWidth="1"/>
    <col min="1553" max="1553" width="12.5703125" bestFit="1" customWidth="1"/>
    <col min="1794" max="1803" width="4" customWidth="1"/>
    <col min="1804" max="1804" width="41.42578125" customWidth="1"/>
    <col min="1805" max="1805" width="17" customWidth="1"/>
    <col min="1806" max="1806" width="14.5703125" customWidth="1"/>
    <col min="1807" max="1807" width="19.5703125" customWidth="1"/>
    <col min="1809" max="1809" width="12.5703125" bestFit="1" customWidth="1"/>
    <col min="2050" max="2059" width="4" customWidth="1"/>
    <col min="2060" max="2060" width="41.42578125" customWidth="1"/>
    <col min="2061" max="2061" width="17" customWidth="1"/>
    <col min="2062" max="2062" width="14.5703125" customWidth="1"/>
    <col min="2063" max="2063" width="19.5703125" customWidth="1"/>
    <col min="2065" max="2065" width="12.5703125" bestFit="1" customWidth="1"/>
    <col min="2306" max="2315" width="4" customWidth="1"/>
    <col min="2316" max="2316" width="41.42578125" customWidth="1"/>
    <col min="2317" max="2317" width="17" customWidth="1"/>
    <col min="2318" max="2318" width="14.5703125" customWidth="1"/>
    <col min="2319" max="2319" width="19.5703125" customWidth="1"/>
    <col min="2321" max="2321" width="12.5703125" bestFit="1" customWidth="1"/>
    <col min="2562" max="2571" width="4" customWidth="1"/>
    <col min="2572" max="2572" width="41.42578125" customWidth="1"/>
    <col min="2573" max="2573" width="17" customWidth="1"/>
    <col min="2574" max="2574" width="14.5703125" customWidth="1"/>
    <col min="2575" max="2575" width="19.5703125" customWidth="1"/>
    <col min="2577" max="2577" width="12.5703125" bestFit="1" customWidth="1"/>
    <col min="2818" max="2827" width="4" customWidth="1"/>
    <col min="2828" max="2828" width="41.42578125" customWidth="1"/>
    <col min="2829" max="2829" width="17" customWidth="1"/>
    <col min="2830" max="2830" width="14.5703125" customWidth="1"/>
    <col min="2831" max="2831" width="19.5703125" customWidth="1"/>
    <col min="2833" max="2833" width="12.5703125" bestFit="1" customWidth="1"/>
    <col min="3074" max="3083" width="4" customWidth="1"/>
    <col min="3084" max="3084" width="41.42578125" customWidth="1"/>
    <col min="3085" max="3085" width="17" customWidth="1"/>
    <col min="3086" max="3086" width="14.5703125" customWidth="1"/>
    <col min="3087" max="3087" width="19.5703125" customWidth="1"/>
    <col min="3089" max="3089" width="12.5703125" bestFit="1" customWidth="1"/>
    <col min="3330" max="3339" width="4" customWidth="1"/>
    <col min="3340" max="3340" width="41.42578125" customWidth="1"/>
    <col min="3341" max="3341" width="17" customWidth="1"/>
    <col min="3342" max="3342" width="14.5703125" customWidth="1"/>
    <col min="3343" max="3343" width="19.5703125" customWidth="1"/>
    <col min="3345" max="3345" width="12.5703125" bestFit="1" customWidth="1"/>
    <col min="3586" max="3595" width="4" customWidth="1"/>
    <col min="3596" max="3596" width="41.42578125" customWidth="1"/>
    <col min="3597" max="3597" width="17" customWidth="1"/>
    <col min="3598" max="3598" width="14.5703125" customWidth="1"/>
    <col min="3599" max="3599" width="19.5703125" customWidth="1"/>
    <col min="3601" max="3601" width="12.5703125" bestFit="1" customWidth="1"/>
    <col min="3842" max="3851" width="4" customWidth="1"/>
    <col min="3852" max="3852" width="41.42578125" customWidth="1"/>
    <col min="3853" max="3853" width="17" customWidth="1"/>
    <col min="3854" max="3854" width="14.5703125" customWidth="1"/>
    <col min="3855" max="3855" width="19.5703125" customWidth="1"/>
    <col min="3857" max="3857" width="12.5703125" bestFit="1" customWidth="1"/>
    <col min="4098" max="4107" width="4" customWidth="1"/>
    <col min="4108" max="4108" width="41.42578125" customWidth="1"/>
    <col min="4109" max="4109" width="17" customWidth="1"/>
    <col min="4110" max="4110" width="14.5703125" customWidth="1"/>
    <col min="4111" max="4111" width="19.5703125" customWidth="1"/>
    <col min="4113" max="4113" width="12.5703125" bestFit="1" customWidth="1"/>
    <col min="4354" max="4363" width="4" customWidth="1"/>
    <col min="4364" max="4364" width="41.42578125" customWidth="1"/>
    <col min="4365" max="4365" width="17" customWidth="1"/>
    <col min="4366" max="4366" width="14.5703125" customWidth="1"/>
    <col min="4367" max="4367" width="19.5703125" customWidth="1"/>
    <col min="4369" max="4369" width="12.5703125" bestFit="1" customWidth="1"/>
    <col min="4610" max="4619" width="4" customWidth="1"/>
    <col min="4620" max="4620" width="41.42578125" customWidth="1"/>
    <col min="4621" max="4621" width="17" customWidth="1"/>
    <col min="4622" max="4622" width="14.5703125" customWidth="1"/>
    <col min="4623" max="4623" width="19.5703125" customWidth="1"/>
    <col min="4625" max="4625" width="12.5703125" bestFit="1" customWidth="1"/>
    <col min="4866" max="4875" width="4" customWidth="1"/>
    <col min="4876" max="4876" width="41.42578125" customWidth="1"/>
    <col min="4877" max="4877" width="17" customWidth="1"/>
    <col min="4878" max="4878" width="14.5703125" customWidth="1"/>
    <col min="4879" max="4879" width="19.5703125" customWidth="1"/>
    <col min="4881" max="4881" width="12.5703125" bestFit="1" customWidth="1"/>
    <col min="5122" max="5131" width="4" customWidth="1"/>
    <col min="5132" max="5132" width="41.42578125" customWidth="1"/>
    <col min="5133" max="5133" width="17" customWidth="1"/>
    <col min="5134" max="5134" width="14.5703125" customWidth="1"/>
    <col min="5135" max="5135" width="19.5703125" customWidth="1"/>
    <col min="5137" max="5137" width="12.5703125" bestFit="1" customWidth="1"/>
    <col min="5378" max="5387" width="4" customWidth="1"/>
    <col min="5388" max="5388" width="41.42578125" customWidth="1"/>
    <col min="5389" max="5389" width="17" customWidth="1"/>
    <col min="5390" max="5390" width="14.5703125" customWidth="1"/>
    <col min="5391" max="5391" width="19.5703125" customWidth="1"/>
    <col min="5393" max="5393" width="12.5703125" bestFit="1" customWidth="1"/>
    <col min="5634" max="5643" width="4" customWidth="1"/>
    <col min="5644" max="5644" width="41.42578125" customWidth="1"/>
    <col min="5645" max="5645" width="17" customWidth="1"/>
    <col min="5646" max="5646" width="14.5703125" customWidth="1"/>
    <col min="5647" max="5647" width="19.5703125" customWidth="1"/>
    <col min="5649" max="5649" width="12.5703125" bestFit="1" customWidth="1"/>
    <col min="5890" max="5899" width="4" customWidth="1"/>
    <col min="5900" max="5900" width="41.42578125" customWidth="1"/>
    <col min="5901" max="5901" width="17" customWidth="1"/>
    <col min="5902" max="5902" width="14.5703125" customWidth="1"/>
    <col min="5903" max="5903" width="19.5703125" customWidth="1"/>
    <col min="5905" max="5905" width="12.5703125" bestFit="1" customWidth="1"/>
    <col min="6146" max="6155" width="4" customWidth="1"/>
    <col min="6156" max="6156" width="41.42578125" customWidth="1"/>
    <col min="6157" max="6157" width="17" customWidth="1"/>
    <col min="6158" max="6158" width="14.5703125" customWidth="1"/>
    <col min="6159" max="6159" width="19.5703125" customWidth="1"/>
    <col min="6161" max="6161" width="12.5703125" bestFit="1" customWidth="1"/>
    <col min="6402" max="6411" width="4" customWidth="1"/>
    <col min="6412" max="6412" width="41.42578125" customWidth="1"/>
    <col min="6413" max="6413" width="17" customWidth="1"/>
    <col min="6414" max="6414" width="14.5703125" customWidth="1"/>
    <col min="6415" max="6415" width="19.5703125" customWidth="1"/>
    <col min="6417" max="6417" width="12.5703125" bestFit="1" customWidth="1"/>
    <col min="6658" max="6667" width="4" customWidth="1"/>
    <col min="6668" max="6668" width="41.42578125" customWidth="1"/>
    <col min="6669" max="6669" width="17" customWidth="1"/>
    <col min="6670" max="6670" width="14.5703125" customWidth="1"/>
    <col min="6671" max="6671" width="19.5703125" customWidth="1"/>
    <col min="6673" max="6673" width="12.5703125" bestFit="1" customWidth="1"/>
    <col min="6914" max="6923" width="4" customWidth="1"/>
    <col min="6924" max="6924" width="41.42578125" customWidth="1"/>
    <col min="6925" max="6925" width="17" customWidth="1"/>
    <col min="6926" max="6926" width="14.5703125" customWidth="1"/>
    <col min="6927" max="6927" width="19.5703125" customWidth="1"/>
    <col min="6929" max="6929" width="12.5703125" bestFit="1" customWidth="1"/>
    <col min="7170" max="7179" width="4" customWidth="1"/>
    <col min="7180" max="7180" width="41.42578125" customWidth="1"/>
    <col min="7181" max="7181" width="17" customWidth="1"/>
    <col min="7182" max="7182" width="14.5703125" customWidth="1"/>
    <col min="7183" max="7183" width="19.5703125" customWidth="1"/>
    <col min="7185" max="7185" width="12.5703125" bestFit="1" customWidth="1"/>
    <col min="7426" max="7435" width="4" customWidth="1"/>
    <col min="7436" max="7436" width="41.42578125" customWidth="1"/>
    <col min="7437" max="7437" width="17" customWidth="1"/>
    <col min="7438" max="7438" width="14.5703125" customWidth="1"/>
    <col min="7439" max="7439" width="19.5703125" customWidth="1"/>
    <col min="7441" max="7441" width="12.5703125" bestFit="1" customWidth="1"/>
    <col min="7682" max="7691" width="4" customWidth="1"/>
    <col min="7692" max="7692" width="41.42578125" customWidth="1"/>
    <col min="7693" max="7693" width="17" customWidth="1"/>
    <col min="7694" max="7694" width="14.5703125" customWidth="1"/>
    <col min="7695" max="7695" width="19.5703125" customWidth="1"/>
    <col min="7697" max="7697" width="12.5703125" bestFit="1" customWidth="1"/>
    <col min="7938" max="7947" width="4" customWidth="1"/>
    <col min="7948" max="7948" width="41.42578125" customWidth="1"/>
    <col min="7949" max="7949" width="17" customWidth="1"/>
    <col min="7950" max="7950" width="14.5703125" customWidth="1"/>
    <col min="7951" max="7951" width="19.5703125" customWidth="1"/>
    <col min="7953" max="7953" width="12.5703125" bestFit="1" customWidth="1"/>
    <col min="8194" max="8203" width="4" customWidth="1"/>
    <col min="8204" max="8204" width="41.42578125" customWidth="1"/>
    <col min="8205" max="8205" width="17" customWidth="1"/>
    <col min="8206" max="8206" width="14.5703125" customWidth="1"/>
    <col min="8207" max="8207" width="19.5703125" customWidth="1"/>
    <col min="8209" max="8209" width="12.5703125" bestFit="1" customWidth="1"/>
    <col min="8450" max="8459" width="4" customWidth="1"/>
    <col min="8460" max="8460" width="41.42578125" customWidth="1"/>
    <col min="8461" max="8461" width="17" customWidth="1"/>
    <col min="8462" max="8462" width="14.5703125" customWidth="1"/>
    <col min="8463" max="8463" width="19.5703125" customWidth="1"/>
    <col min="8465" max="8465" width="12.5703125" bestFit="1" customWidth="1"/>
    <col min="8706" max="8715" width="4" customWidth="1"/>
    <col min="8716" max="8716" width="41.42578125" customWidth="1"/>
    <col min="8717" max="8717" width="17" customWidth="1"/>
    <col min="8718" max="8718" width="14.5703125" customWidth="1"/>
    <col min="8719" max="8719" width="19.5703125" customWidth="1"/>
    <col min="8721" max="8721" width="12.5703125" bestFit="1" customWidth="1"/>
    <col min="8962" max="8971" width="4" customWidth="1"/>
    <col min="8972" max="8972" width="41.42578125" customWidth="1"/>
    <col min="8973" max="8973" width="17" customWidth="1"/>
    <col min="8974" max="8974" width="14.5703125" customWidth="1"/>
    <col min="8975" max="8975" width="19.5703125" customWidth="1"/>
    <col min="8977" max="8977" width="12.5703125" bestFit="1" customWidth="1"/>
    <col min="9218" max="9227" width="4" customWidth="1"/>
    <col min="9228" max="9228" width="41.42578125" customWidth="1"/>
    <col min="9229" max="9229" width="17" customWidth="1"/>
    <col min="9230" max="9230" width="14.5703125" customWidth="1"/>
    <col min="9231" max="9231" width="19.5703125" customWidth="1"/>
    <col min="9233" max="9233" width="12.5703125" bestFit="1" customWidth="1"/>
    <col min="9474" max="9483" width="4" customWidth="1"/>
    <col min="9484" max="9484" width="41.42578125" customWidth="1"/>
    <col min="9485" max="9485" width="17" customWidth="1"/>
    <col min="9486" max="9486" width="14.5703125" customWidth="1"/>
    <col min="9487" max="9487" width="19.5703125" customWidth="1"/>
    <col min="9489" max="9489" width="12.5703125" bestFit="1" customWidth="1"/>
    <col min="9730" max="9739" width="4" customWidth="1"/>
    <col min="9740" max="9740" width="41.42578125" customWidth="1"/>
    <col min="9741" max="9741" width="17" customWidth="1"/>
    <col min="9742" max="9742" width="14.5703125" customWidth="1"/>
    <col min="9743" max="9743" width="19.5703125" customWidth="1"/>
    <col min="9745" max="9745" width="12.5703125" bestFit="1" customWidth="1"/>
    <col min="9986" max="9995" width="4" customWidth="1"/>
    <col min="9996" max="9996" width="41.42578125" customWidth="1"/>
    <col min="9997" max="9997" width="17" customWidth="1"/>
    <col min="9998" max="9998" width="14.5703125" customWidth="1"/>
    <col min="9999" max="9999" width="19.5703125" customWidth="1"/>
    <col min="10001" max="10001" width="12.5703125" bestFit="1" customWidth="1"/>
    <col min="10242" max="10251" width="4" customWidth="1"/>
    <col min="10252" max="10252" width="41.42578125" customWidth="1"/>
    <col min="10253" max="10253" width="17" customWidth="1"/>
    <col min="10254" max="10254" width="14.5703125" customWidth="1"/>
    <col min="10255" max="10255" width="19.5703125" customWidth="1"/>
    <col min="10257" max="10257" width="12.5703125" bestFit="1" customWidth="1"/>
    <col min="10498" max="10507" width="4" customWidth="1"/>
    <col min="10508" max="10508" width="41.42578125" customWidth="1"/>
    <col min="10509" max="10509" width="17" customWidth="1"/>
    <col min="10510" max="10510" width="14.5703125" customWidth="1"/>
    <col min="10511" max="10511" width="19.5703125" customWidth="1"/>
    <col min="10513" max="10513" width="12.5703125" bestFit="1" customWidth="1"/>
    <col min="10754" max="10763" width="4" customWidth="1"/>
    <col min="10764" max="10764" width="41.42578125" customWidth="1"/>
    <col min="10765" max="10765" width="17" customWidth="1"/>
    <col min="10766" max="10766" width="14.5703125" customWidth="1"/>
    <col min="10767" max="10767" width="19.5703125" customWidth="1"/>
    <col min="10769" max="10769" width="12.5703125" bestFit="1" customWidth="1"/>
    <col min="11010" max="11019" width="4" customWidth="1"/>
    <col min="11020" max="11020" width="41.42578125" customWidth="1"/>
    <col min="11021" max="11021" width="17" customWidth="1"/>
    <col min="11022" max="11022" width="14.5703125" customWidth="1"/>
    <col min="11023" max="11023" width="19.5703125" customWidth="1"/>
    <col min="11025" max="11025" width="12.5703125" bestFit="1" customWidth="1"/>
    <col min="11266" max="11275" width="4" customWidth="1"/>
    <col min="11276" max="11276" width="41.42578125" customWidth="1"/>
    <col min="11277" max="11277" width="17" customWidth="1"/>
    <col min="11278" max="11278" width="14.5703125" customWidth="1"/>
    <col min="11279" max="11279" width="19.5703125" customWidth="1"/>
    <col min="11281" max="11281" width="12.5703125" bestFit="1" customWidth="1"/>
    <col min="11522" max="11531" width="4" customWidth="1"/>
    <col min="11532" max="11532" width="41.42578125" customWidth="1"/>
    <col min="11533" max="11533" width="17" customWidth="1"/>
    <col min="11534" max="11534" width="14.5703125" customWidth="1"/>
    <col min="11535" max="11535" width="19.5703125" customWidth="1"/>
    <col min="11537" max="11537" width="12.5703125" bestFit="1" customWidth="1"/>
    <col min="11778" max="11787" width="4" customWidth="1"/>
    <col min="11788" max="11788" width="41.42578125" customWidth="1"/>
    <col min="11789" max="11789" width="17" customWidth="1"/>
    <col min="11790" max="11790" width="14.5703125" customWidth="1"/>
    <col min="11791" max="11791" width="19.5703125" customWidth="1"/>
    <col min="11793" max="11793" width="12.5703125" bestFit="1" customWidth="1"/>
    <col min="12034" max="12043" width="4" customWidth="1"/>
    <col min="12044" max="12044" width="41.42578125" customWidth="1"/>
    <col min="12045" max="12045" width="17" customWidth="1"/>
    <col min="12046" max="12046" width="14.5703125" customWidth="1"/>
    <col min="12047" max="12047" width="19.5703125" customWidth="1"/>
    <col min="12049" max="12049" width="12.5703125" bestFit="1" customWidth="1"/>
    <col min="12290" max="12299" width="4" customWidth="1"/>
    <col min="12300" max="12300" width="41.42578125" customWidth="1"/>
    <col min="12301" max="12301" width="17" customWidth="1"/>
    <col min="12302" max="12302" width="14.5703125" customWidth="1"/>
    <col min="12303" max="12303" width="19.5703125" customWidth="1"/>
    <col min="12305" max="12305" width="12.5703125" bestFit="1" customWidth="1"/>
    <col min="12546" max="12555" width="4" customWidth="1"/>
    <col min="12556" max="12556" width="41.42578125" customWidth="1"/>
    <col min="12557" max="12557" width="17" customWidth="1"/>
    <col min="12558" max="12558" width="14.5703125" customWidth="1"/>
    <col min="12559" max="12559" width="19.5703125" customWidth="1"/>
    <col min="12561" max="12561" width="12.5703125" bestFit="1" customWidth="1"/>
    <col min="12802" max="12811" width="4" customWidth="1"/>
    <col min="12812" max="12812" width="41.42578125" customWidth="1"/>
    <col min="12813" max="12813" width="17" customWidth="1"/>
    <col min="12814" max="12814" width="14.5703125" customWidth="1"/>
    <col min="12815" max="12815" width="19.5703125" customWidth="1"/>
    <col min="12817" max="12817" width="12.5703125" bestFit="1" customWidth="1"/>
    <col min="13058" max="13067" width="4" customWidth="1"/>
    <col min="13068" max="13068" width="41.42578125" customWidth="1"/>
    <col min="13069" max="13069" width="17" customWidth="1"/>
    <col min="13070" max="13070" width="14.5703125" customWidth="1"/>
    <col min="13071" max="13071" width="19.5703125" customWidth="1"/>
    <col min="13073" max="13073" width="12.5703125" bestFit="1" customWidth="1"/>
    <col min="13314" max="13323" width="4" customWidth="1"/>
    <col min="13324" max="13324" width="41.42578125" customWidth="1"/>
    <col min="13325" max="13325" width="17" customWidth="1"/>
    <col min="13326" max="13326" width="14.5703125" customWidth="1"/>
    <col min="13327" max="13327" width="19.5703125" customWidth="1"/>
    <col min="13329" max="13329" width="12.5703125" bestFit="1" customWidth="1"/>
    <col min="13570" max="13579" width="4" customWidth="1"/>
    <col min="13580" max="13580" width="41.42578125" customWidth="1"/>
    <col min="13581" max="13581" width="17" customWidth="1"/>
    <col min="13582" max="13582" width="14.5703125" customWidth="1"/>
    <col min="13583" max="13583" width="19.5703125" customWidth="1"/>
    <col min="13585" max="13585" width="12.5703125" bestFit="1" customWidth="1"/>
    <col min="13826" max="13835" width="4" customWidth="1"/>
    <col min="13836" max="13836" width="41.42578125" customWidth="1"/>
    <col min="13837" max="13837" width="17" customWidth="1"/>
    <col min="13838" max="13838" width="14.5703125" customWidth="1"/>
    <col min="13839" max="13839" width="19.5703125" customWidth="1"/>
    <col min="13841" max="13841" width="12.5703125" bestFit="1" customWidth="1"/>
    <col min="14082" max="14091" width="4" customWidth="1"/>
    <col min="14092" max="14092" width="41.42578125" customWidth="1"/>
    <col min="14093" max="14093" width="17" customWidth="1"/>
    <col min="14094" max="14094" width="14.5703125" customWidth="1"/>
    <col min="14095" max="14095" width="19.5703125" customWidth="1"/>
    <col min="14097" max="14097" width="12.5703125" bestFit="1" customWidth="1"/>
    <col min="14338" max="14347" width="4" customWidth="1"/>
    <col min="14348" max="14348" width="41.42578125" customWidth="1"/>
    <col min="14349" max="14349" width="17" customWidth="1"/>
    <col min="14350" max="14350" width="14.5703125" customWidth="1"/>
    <col min="14351" max="14351" width="19.5703125" customWidth="1"/>
    <col min="14353" max="14353" width="12.5703125" bestFit="1" customWidth="1"/>
    <col min="14594" max="14603" width="4" customWidth="1"/>
    <col min="14604" max="14604" width="41.42578125" customWidth="1"/>
    <col min="14605" max="14605" width="17" customWidth="1"/>
    <col min="14606" max="14606" width="14.5703125" customWidth="1"/>
    <col min="14607" max="14607" width="19.5703125" customWidth="1"/>
    <col min="14609" max="14609" width="12.5703125" bestFit="1" customWidth="1"/>
    <col min="14850" max="14859" width="4" customWidth="1"/>
    <col min="14860" max="14860" width="41.42578125" customWidth="1"/>
    <col min="14861" max="14861" width="17" customWidth="1"/>
    <col min="14862" max="14862" width="14.5703125" customWidth="1"/>
    <col min="14863" max="14863" width="19.5703125" customWidth="1"/>
    <col min="14865" max="14865" width="12.5703125" bestFit="1" customWidth="1"/>
    <col min="15106" max="15115" width="4" customWidth="1"/>
    <col min="15116" max="15116" width="41.42578125" customWidth="1"/>
    <col min="15117" max="15117" width="17" customWidth="1"/>
    <col min="15118" max="15118" width="14.5703125" customWidth="1"/>
    <col min="15119" max="15119" width="19.5703125" customWidth="1"/>
    <col min="15121" max="15121" width="12.5703125" bestFit="1" customWidth="1"/>
    <col min="15362" max="15371" width="4" customWidth="1"/>
    <col min="15372" max="15372" width="41.42578125" customWidth="1"/>
    <col min="15373" max="15373" width="17" customWidth="1"/>
    <col min="15374" max="15374" width="14.5703125" customWidth="1"/>
    <col min="15375" max="15375" width="19.5703125" customWidth="1"/>
    <col min="15377" max="15377" width="12.5703125" bestFit="1" customWidth="1"/>
    <col min="15618" max="15627" width="4" customWidth="1"/>
    <col min="15628" max="15628" width="41.42578125" customWidth="1"/>
    <col min="15629" max="15629" width="17" customWidth="1"/>
    <col min="15630" max="15630" width="14.5703125" customWidth="1"/>
    <col min="15631" max="15631" width="19.5703125" customWidth="1"/>
    <col min="15633" max="15633" width="12.5703125" bestFit="1" customWidth="1"/>
    <col min="15874" max="15883" width="4" customWidth="1"/>
    <col min="15884" max="15884" width="41.42578125" customWidth="1"/>
    <col min="15885" max="15885" width="17" customWidth="1"/>
    <col min="15886" max="15886" width="14.5703125" customWidth="1"/>
    <col min="15887" max="15887" width="19.5703125" customWidth="1"/>
    <col min="15889" max="15889" width="12.5703125" bestFit="1" customWidth="1"/>
    <col min="16130" max="16139" width="4" customWidth="1"/>
    <col min="16140" max="16140" width="41.42578125" customWidth="1"/>
    <col min="16141" max="16141" width="17" customWidth="1"/>
    <col min="16142" max="16142" width="14.5703125" customWidth="1"/>
    <col min="16143" max="16143" width="19.5703125" customWidth="1"/>
    <col min="16145" max="16145" width="12.5703125" bestFit="1" customWidth="1"/>
  </cols>
  <sheetData>
    <row r="1" spans="1:19" ht="15.75">
      <c r="A1" s="173" t="s">
        <v>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</row>
    <row r="2" spans="1:19" ht="15.75">
      <c r="A2" s="173" t="s">
        <v>1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</row>
    <row r="3" spans="1:19" ht="18.7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/>
      <c r="N3" s="4"/>
      <c r="O3" s="4"/>
    </row>
    <row r="4" spans="1:19" ht="18.75">
      <c r="A4" s="174" t="s">
        <v>108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</row>
    <row r="5" spans="1:19" ht="18.75">
      <c r="A5" s="5" t="s">
        <v>2</v>
      </c>
      <c r="B5" s="6"/>
      <c r="C5" s="6"/>
      <c r="D5" s="6"/>
      <c r="E5" s="6"/>
      <c r="F5" s="6"/>
      <c r="G5" s="1"/>
      <c r="H5" s="1"/>
      <c r="I5" s="1"/>
      <c r="J5" s="1"/>
      <c r="K5" s="1"/>
      <c r="L5" s="1"/>
      <c r="M5" s="7"/>
      <c r="N5" s="8"/>
      <c r="O5" s="8"/>
    </row>
    <row r="6" spans="1:19" ht="15.75" thickBot="1">
      <c r="A6" s="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10"/>
      <c r="N6" s="4"/>
      <c r="O6" s="4"/>
    </row>
    <row r="7" spans="1:19" ht="47.25">
      <c r="A7" s="11" t="s">
        <v>3</v>
      </c>
      <c r="B7" s="175" t="s">
        <v>4</v>
      </c>
      <c r="C7" s="176"/>
      <c r="D7" s="176"/>
      <c r="E7" s="176"/>
      <c r="F7" s="176"/>
      <c r="G7" s="176"/>
      <c r="H7" s="176"/>
      <c r="I7" s="176"/>
      <c r="J7" s="176"/>
      <c r="K7" s="177"/>
      <c r="L7" s="12" t="s">
        <v>5</v>
      </c>
      <c r="M7" s="13" t="s">
        <v>6</v>
      </c>
      <c r="N7" s="14" t="s">
        <v>7</v>
      </c>
      <c r="O7" s="14" t="s">
        <v>8</v>
      </c>
    </row>
    <row r="8" spans="1:19">
      <c r="A8" s="15"/>
      <c r="B8" s="16"/>
      <c r="C8" s="17"/>
      <c r="D8" s="17"/>
      <c r="E8" s="17"/>
      <c r="F8" s="17"/>
      <c r="G8" s="17"/>
      <c r="H8" s="17"/>
      <c r="I8" s="17"/>
      <c r="J8" s="17"/>
      <c r="K8" s="18"/>
      <c r="L8" s="19"/>
      <c r="M8" s="20"/>
      <c r="N8" s="21"/>
      <c r="O8" s="21"/>
    </row>
    <row r="9" spans="1:19">
      <c r="A9" s="15"/>
      <c r="B9" s="22"/>
      <c r="C9" s="23"/>
      <c r="D9" s="23"/>
      <c r="E9" s="23"/>
      <c r="F9" s="23"/>
      <c r="G9" s="23"/>
      <c r="H9" s="23"/>
      <c r="I9" s="23"/>
      <c r="J9" s="23"/>
      <c r="K9" s="24"/>
      <c r="L9" s="25" t="s">
        <v>9</v>
      </c>
      <c r="M9" s="26">
        <f>agt!O78</f>
        <v>101018871</v>
      </c>
      <c r="N9" s="21"/>
      <c r="O9" s="21"/>
    </row>
    <row r="10" spans="1:19">
      <c r="A10" s="15"/>
      <c r="B10" s="27" t="s">
        <v>10</v>
      </c>
      <c r="C10" s="28" t="s">
        <v>11</v>
      </c>
      <c r="D10" s="28" t="s">
        <v>10</v>
      </c>
      <c r="E10" s="23"/>
      <c r="F10" s="23"/>
      <c r="G10" s="23"/>
      <c r="H10" s="23"/>
      <c r="I10" s="23"/>
      <c r="J10" s="23"/>
      <c r="K10" s="24"/>
      <c r="L10" s="25" t="s">
        <v>12</v>
      </c>
      <c r="M10" s="29">
        <f>+M11</f>
        <v>46216200</v>
      </c>
      <c r="N10" s="21"/>
      <c r="O10" s="21"/>
      <c r="Q10" s="30"/>
    </row>
    <row r="11" spans="1:19">
      <c r="A11" s="15"/>
      <c r="B11" s="27" t="s">
        <v>10</v>
      </c>
      <c r="C11" s="28" t="s">
        <v>11</v>
      </c>
      <c r="D11" s="28" t="s">
        <v>10</v>
      </c>
      <c r="E11" s="31" t="s">
        <v>13</v>
      </c>
      <c r="F11" s="23"/>
      <c r="G11" s="23"/>
      <c r="H11" s="23"/>
      <c r="I11" s="23"/>
      <c r="J11" s="23"/>
      <c r="K11" s="24"/>
      <c r="L11" s="25" t="s">
        <v>14</v>
      </c>
      <c r="M11" s="29">
        <f>+M12</f>
        <v>46216200</v>
      </c>
      <c r="N11" s="21"/>
      <c r="O11" s="21"/>
      <c r="Q11" s="30"/>
      <c r="S11" s="30"/>
    </row>
    <row r="12" spans="1:19">
      <c r="A12" s="15"/>
      <c r="B12" s="27" t="s">
        <v>10</v>
      </c>
      <c r="C12" s="28" t="s">
        <v>11</v>
      </c>
      <c r="D12" s="28" t="s">
        <v>10</v>
      </c>
      <c r="E12" s="31" t="s">
        <v>13</v>
      </c>
      <c r="F12" s="28" t="s">
        <v>15</v>
      </c>
      <c r="G12" s="31"/>
      <c r="H12" s="31"/>
      <c r="I12" s="31"/>
      <c r="J12" s="31"/>
      <c r="K12" s="32"/>
      <c r="L12" s="25" t="s">
        <v>16</v>
      </c>
      <c r="M12" s="33">
        <f>46186200+30000</f>
        <v>46216200</v>
      </c>
      <c r="N12" s="21"/>
      <c r="O12" s="21"/>
      <c r="Q12" s="30"/>
    </row>
    <row r="13" spans="1:19">
      <c r="A13" s="15"/>
      <c r="B13" s="34"/>
      <c r="C13" s="31"/>
      <c r="D13" s="31"/>
      <c r="E13" s="31"/>
      <c r="F13" s="35"/>
      <c r="G13" s="31"/>
      <c r="H13" s="31"/>
      <c r="I13" s="31"/>
      <c r="J13" s="31"/>
      <c r="K13" s="32"/>
      <c r="L13" s="25" t="s">
        <v>17</v>
      </c>
      <c r="M13" s="36">
        <f>+M9+M12</f>
        <v>147235071</v>
      </c>
      <c r="N13" s="21"/>
      <c r="O13" s="37"/>
      <c r="Q13" s="30"/>
    </row>
    <row r="14" spans="1:19">
      <c r="A14" s="15"/>
      <c r="B14" s="34"/>
      <c r="C14" s="31"/>
      <c r="D14" s="31"/>
      <c r="E14" s="31"/>
      <c r="F14" s="35"/>
      <c r="G14" s="31"/>
      <c r="H14" s="31"/>
      <c r="I14" s="31"/>
      <c r="J14" s="31"/>
      <c r="K14" s="32"/>
      <c r="L14" s="25"/>
      <c r="M14" s="38"/>
      <c r="N14" s="21"/>
      <c r="O14" s="37"/>
      <c r="Q14" s="159"/>
    </row>
    <row r="15" spans="1:19">
      <c r="A15" s="15"/>
      <c r="B15" s="39">
        <v>1</v>
      </c>
      <c r="C15" s="40" t="s">
        <v>15</v>
      </c>
      <c r="D15" s="40" t="s">
        <v>18</v>
      </c>
      <c r="E15" s="41">
        <v>38</v>
      </c>
      <c r="F15" s="40" t="s">
        <v>19</v>
      </c>
      <c r="G15" s="41">
        <v>5</v>
      </c>
      <c r="H15" s="41">
        <v>2</v>
      </c>
      <c r="I15" s="41"/>
      <c r="J15" s="41"/>
      <c r="K15" s="42"/>
      <c r="L15" s="43" t="s">
        <v>20</v>
      </c>
      <c r="M15" s="141">
        <f>M16+M17+M18</f>
        <v>641304000</v>
      </c>
      <c r="N15" s="45">
        <f>N16+N17+N18</f>
        <v>30255820</v>
      </c>
      <c r="O15" s="46">
        <f>O16</f>
        <v>0</v>
      </c>
      <c r="Q15" s="30"/>
      <c r="R15" s="30"/>
    </row>
    <row r="16" spans="1:19">
      <c r="A16" s="15"/>
      <c r="B16" s="39">
        <v>1</v>
      </c>
      <c r="C16" s="40" t="s">
        <v>15</v>
      </c>
      <c r="D16" s="40" t="s">
        <v>18</v>
      </c>
      <c r="E16" s="41">
        <v>38</v>
      </c>
      <c r="F16" s="40" t="s">
        <v>19</v>
      </c>
      <c r="G16" s="41">
        <v>5</v>
      </c>
      <c r="H16" s="41">
        <v>2</v>
      </c>
      <c r="I16" s="40">
        <v>1</v>
      </c>
      <c r="J16" s="41"/>
      <c r="K16" s="42"/>
      <c r="L16" s="43" t="s">
        <v>21</v>
      </c>
      <c r="M16" s="141">
        <f>M20</f>
        <v>384782400</v>
      </c>
      <c r="N16" s="45">
        <f>N20</f>
        <v>27729720</v>
      </c>
      <c r="O16" s="46">
        <f>O18</f>
        <v>0</v>
      </c>
    </row>
    <row r="17" spans="1:18">
      <c r="A17" s="15"/>
      <c r="B17" s="48" t="s">
        <v>11</v>
      </c>
      <c r="C17" s="49" t="s">
        <v>15</v>
      </c>
      <c r="D17" s="49" t="s">
        <v>18</v>
      </c>
      <c r="E17" s="41">
        <v>38</v>
      </c>
      <c r="F17" s="40" t="s">
        <v>19</v>
      </c>
      <c r="G17" s="50" t="s">
        <v>22</v>
      </c>
      <c r="H17" s="50" t="s">
        <v>23</v>
      </c>
      <c r="I17" s="50" t="s">
        <v>23</v>
      </c>
      <c r="J17" s="51"/>
      <c r="K17" s="52"/>
      <c r="L17" s="53" t="s">
        <v>24</v>
      </c>
      <c r="M17" s="141">
        <f>M24</f>
        <v>242521600</v>
      </c>
      <c r="N17" s="45">
        <f>N24</f>
        <v>2526100</v>
      </c>
      <c r="O17" s="46"/>
      <c r="R17" s="30"/>
    </row>
    <row r="18" spans="1:18">
      <c r="A18" s="15"/>
      <c r="B18" s="48" t="s">
        <v>11</v>
      </c>
      <c r="C18" s="49" t="s">
        <v>15</v>
      </c>
      <c r="D18" s="49" t="s">
        <v>18</v>
      </c>
      <c r="E18" s="41">
        <v>38</v>
      </c>
      <c r="F18" s="40" t="s">
        <v>19</v>
      </c>
      <c r="G18" s="50" t="s">
        <v>22</v>
      </c>
      <c r="H18" s="50" t="s">
        <v>23</v>
      </c>
      <c r="I18" s="50" t="s">
        <v>25</v>
      </c>
      <c r="J18" s="51"/>
      <c r="K18" s="52"/>
      <c r="L18" s="53" t="s">
        <v>26</v>
      </c>
      <c r="M18" s="141">
        <f>M72</f>
        <v>14000000</v>
      </c>
      <c r="N18" s="45">
        <f>N72</f>
        <v>0</v>
      </c>
      <c r="O18" s="46">
        <f>O19</f>
        <v>0</v>
      </c>
      <c r="R18" s="30"/>
    </row>
    <row r="19" spans="1:18">
      <c r="A19" s="15"/>
      <c r="B19" s="55"/>
      <c r="C19" s="56"/>
      <c r="D19" s="56"/>
      <c r="E19" s="56"/>
      <c r="F19" s="56"/>
      <c r="G19" s="56"/>
      <c r="H19" s="56"/>
      <c r="I19" s="56"/>
      <c r="J19" s="56"/>
      <c r="K19" s="57"/>
      <c r="L19" s="58"/>
      <c r="M19" s="142"/>
      <c r="N19" s="45"/>
      <c r="O19" s="60"/>
    </row>
    <row r="20" spans="1:18">
      <c r="A20" s="61"/>
      <c r="B20" s="48" t="s">
        <v>11</v>
      </c>
      <c r="C20" s="49" t="s">
        <v>15</v>
      </c>
      <c r="D20" s="49" t="s">
        <v>18</v>
      </c>
      <c r="E20" s="41">
        <v>38</v>
      </c>
      <c r="F20" s="40" t="s">
        <v>19</v>
      </c>
      <c r="G20" s="50" t="s">
        <v>22</v>
      </c>
      <c r="H20" s="50" t="s">
        <v>23</v>
      </c>
      <c r="I20" s="50" t="s">
        <v>11</v>
      </c>
      <c r="J20" s="50"/>
      <c r="K20" s="62"/>
      <c r="L20" s="63" t="s">
        <v>27</v>
      </c>
      <c r="M20" s="143">
        <f>M21</f>
        <v>384782400</v>
      </c>
      <c r="N20" s="139">
        <f>N21</f>
        <v>27729720</v>
      </c>
      <c r="O20" s="135"/>
    </row>
    <row r="21" spans="1:18">
      <c r="A21" s="15"/>
      <c r="B21" s="65">
        <v>1</v>
      </c>
      <c r="C21" s="66" t="s">
        <v>15</v>
      </c>
      <c r="D21" s="66" t="s">
        <v>18</v>
      </c>
      <c r="E21" s="41">
        <v>38</v>
      </c>
      <c r="F21" s="40" t="s">
        <v>19</v>
      </c>
      <c r="G21" s="67">
        <v>5</v>
      </c>
      <c r="H21" s="67">
        <v>2</v>
      </c>
      <c r="I21" s="67">
        <v>1</v>
      </c>
      <c r="J21" s="66" t="s">
        <v>28</v>
      </c>
      <c r="K21" s="68"/>
      <c r="L21" s="69" t="s">
        <v>29</v>
      </c>
      <c r="M21" s="144">
        <f>M22</f>
        <v>384782400</v>
      </c>
      <c r="N21" s="45">
        <f>N22</f>
        <v>27729720</v>
      </c>
      <c r="O21" s="60"/>
    </row>
    <row r="22" spans="1:18">
      <c r="A22" s="15"/>
      <c r="B22" s="70">
        <v>1</v>
      </c>
      <c r="C22" s="71" t="s">
        <v>15</v>
      </c>
      <c r="D22" s="71" t="s">
        <v>18</v>
      </c>
      <c r="E22" s="41">
        <v>38</v>
      </c>
      <c r="F22" s="40" t="s">
        <v>19</v>
      </c>
      <c r="G22" s="72">
        <v>5</v>
      </c>
      <c r="H22" s="72">
        <v>2</v>
      </c>
      <c r="I22" s="72">
        <v>1</v>
      </c>
      <c r="J22" s="71" t="s">
        <v>28</v>
      </c>
      <c r="K22" s="68" t="s">
        <v>18</v>
      </c>
      <c r="L22" s="73" t="s">
        <v>30</v>
      </c>
      <c r="M22" s="145">
        <v>384782400</v>
      </c>
      <c r="N22" s="185">
        <v>27729720</v>
      </c>
      <c r="O22" s="60"/>
    </row>
    <row r="23" spans="1:18">
      <c r="A23" s="15"/>
      <c r="B23" s="70"/>
      <c r="C23" s="71"/>
      <c r="D23" s="71"/>
      <c r="E23" s="72"/>
      <c r="F23" s="72"/>
      <c r="G23" s="72"/>
      <c r="H23" s="72"/>
      <c r="I23" s="72"/>
      <c r="J23" s="71"/>
      <c r="K23" s="68"/>
      <c r="L23" s="73"/>
      <c r="M23" s="146"/>
      <c r="N23" s="76"/>
      <c r="O23" s="60"/>
    </row>
    <row r="24" spans="1:18" ht="30">
      <c r="A24" s="15"/>
      <c r="B24" s="65">
        <v>1</v>
      </c>
      <c r="C24" s="66" t="s">
        <v>15</v>
      </c>
      <c r="D24" s="66" t="s">
        <v>18</v>
      </c>
      <c r="E24" s="41">
        <v>38</v>
      </c>
      <c r="F24" s="40" t="s">
        <v>19</v>
      </c>
      <c r="G24" s="67">
        <v>5</v>
      </c>
      <c r="H24" s="67">
        <v>2</v>
      </c>
      <c r="I24" s="67">
        <v>2</v>
      </c>
      <c r="J24" s="67"/>
      <c r="K24" s="77"/>
      <c r="L24" s="78" t="s">
        <v>31</v>
      </c>
      <c r="M24" s="147">
        <f>M25+M34+M37+M47+M51+M54+M57+M60+M65+M69+M42</f>
        <v>242521600</v>
      </c>
      <c r="N24" s="137">
        <f>N25+N34+N37+N42+N47+N51+N54+N57+N60+N65+N69</f>
        <v>2526100</v>
      </c>
      <c r="O24" s="135"/>
    </row>
    <row r="25" spans="1:18">
      <c r="A25" s="15"/>
      <c r="B25" s="65">
        <v>1</v>
      </c>
      <c r="C25" s="66" t="s">
        <v>15</v>
      </c>
      <c r="D25" s="66" t="s">
        <v>18</v>
      </c>
      <c r="E25" s="41">
        <v>38</v>
      </c>
      <c r="F25" s="40" t="s">
        <v>19</v>
      </c>
      <c r="G25" s="67">
        <v>5</v>
      </c>
      <c r="H25" s="67">
        <v>2</v>
      </c>
      <c r="I25" s="67">
        <v>2</v>
      </c>
      <c r="J25" s="66" t="s">
        <v>18</v>
      </c>
      <c r="K25" s="79"/>
      <c r="L25" s="69" t="s">
        <v>33</v>
      </c>
      <c r="M25" s="148">
        <f>SUM(M26:M32)</f>
        <v>96804750</v>
      </c>
      <c r="N25" s="126">
        <f>SUM(N26:N32)</f>
        <v>633500</v>
      </c>
      <c r="O25" s="60"/>
    </row>
    <row r="26" spans="1:18">
      <c r="A26" s="80"/>
      <c r="B26" s="70">
        <v>1</v>
      </c>
      <c r="C26" s="71" t="s">
        <v>15</v>
      </c>
      <c r="D26" s="71" t="s">
        <v>18</v>
      </c>
      <c r="E26" s="41">
        <v>38</v>
      </c>
      <c r="F26" s="40" t="s">
        <v>19</v>
      </c>
      <c r="G26" s="72">
        <v>5</v>
      </c>
      <c r="H26" s="72">
        <v>2</v>
      </c>
      <c r="I26" s="72">
        <v>2</v>
      </c>
      <c r="J26" s="71" t="s">
        <v>18</v>
      </c>
      <c r="K26" s="68" t="s">
        <v>19</v>
      </c>
      <c r="L26" s="73" t="s">
        <v>80</v>
      </c>
      <c r="M26" s="146">
        <v>2379850</v>
      </c>
      <c r="N26" s="156"/>
      <c r="O26" s="81"/>
    </row>
    <row r="27" spans="1:18" ht="30">
      <c r="A27" s="80"/>
      <c r="B27" s="70">
        <v>1</v>
      </c>
      <c r="C27" s="71" t="s">
        <v>15</v>
      </c>
      <c r="D27" s="71" t="s">
        <v>18</v>
      </c>
      <c r="E27" s="41">
        <v>38</v>
      </c>
      <c r="F27" s="40" t="s">
        <v>19</v>
      </c>
      <c r="G27" s="72">
        <v>5</v>
      </c>
      <c r="H27" s="72">
        <v>2</v>
      </c>
      <c r="I27" s="72">
        <v>2</v>
      </c>
      <c r="J27" s="71" t="s">
        <v>18</v>
      </c>
      <c r="K27" s="68" t="s">
        <v>34</v>
      </c>
      <c r="L27" s="73" t="s">
        <v>35</v>
      </c>
      <c r="M27" s="146">
        <v>600000</v>
      </c>
      <c r="N27" s="76"/>
      <c r="O27" s="81"/>
    </row>
    <row r="28" spans="1:18" ht="30">
      <c r="A28" s="15"/>
      <c r="B28" s="70">
        <v>1</v>
      </c>
      <c r="C28" s="71" t="s">
        <v>15</v>
      </c>
      <c r="D28" s="71" t="s">
        <v>18</v>
      </c>
      <c r="E28" s="41">
        <v>38</v>
      </c>
      <c r="F28" s="40" t="s">
        <v>19</v>
      </c>
      <c r="G28" s="72">
        <v>5</v>
      </c>
      <c r="H28" s="72">
        <v>2</v>
      </c>
      <c r="I28" s="72">
        <v>2</v>
      </c>
      <c r="J28" s="71" t="s">
        <v>18</v>
      </c>
      <c r="K28" s="68" t="s">
        <v>36</v>
      </c>
      <c r="L28" s="82" t="s">
        <v>37</v>
      </c>
      <c r="M28" s="149">
        <v>5564300</v>
      </c>
      <c r="N28" s="76">
        <v>633500</v>
      </c>
      <c r="O28" s="60"/>
    </row>
    <row r="29" spans="1:18" ht="30">
      <c r="A29" s="15"/>
      <c r="B29" s="70">
        <v>1</v>
      </c>
      <c r="C29" s="71" t="s">
        <v>15</v>
      </c>
      <c r="D29" s="71" t="s">
        <v>18</v>
      </c>
      <c r="E29" s="41">
        <v>38</v>
      </c>
      <c r="F29" s="40" t="s">
        <v>19</v>
      </c>
      <c r="G29" s="72">
        <v>5</v>
      </c>
      <c r="H29" s="72">
        <v>2</v>
      </c>
      <c r="I29" s="72">
        <v>2</v>
      </c>
      <c r="J29" s="71" t="s">
        <v>18</v>
      </c>
      <c r="K29" s="83" t="s">
        <v>39</v>
      </c>
      <c r="L29" s="82" t="s">
        <v>40</v>
      </c>
      <c r="M29" s="146">
        <v>304000</v>
      </c>
      <c r="N29" s="76"/>
      <c r="O29" s="60"/>
    </row>
    <row r="30" spans="1:18">
      <c r="A30" s="15"/>
      <c r="B30" s="70">
        <v>1</v>
      </c>
      <c r="C30" s="71" t="s">
        <v>15</v>
      </c>
      <c r="D30" s="71" t="s">
        <v>18</v>
      </c>
      <c r="E30" s="41">
        <v>38</v>
      </c>
      <c r="F30" s="40" t="s">
        <v>19</v>
      </c>
      <c r="G30" s="72">
        <v>5</v>
      </c>
      <c r="H30" s="72">
        <v>2</v>
      </c>
      <c r="I30" s="72">
        <v>2</v>
      </c>
      <c r="J30" s="71" t="s">
        <v>18</v>
      </c>
      <c r="K30" s="83" t="s">
        <v>28</v>
      </c>
      <c r="L30" s="82" t="s">
        <v>41</v>
      </c>
      <c r="M30" s="146">
        <v>285000</v>
      </c>
      <c r="N30" s="76"/>
      <c r="O30" s="60"/>
    </row>
    <row r="31" spans="1:18">
      <c r="A31" s="15"/>
      <c r="B31" s="70">
        <v>1</v>
      </c>
      <c r="C31" s="71" t="s">
        <v>15</v>
      </c>
      <c r="D31" s="71" t="s">
        <v>18</v>
      </c>
      <c r="E31" s="41">
        <v>38</v>
      </c>
      <c r="F31" s="40" t="s">
        <v>19</v>
      </c>
      <c r="G31" s="72">
        <v>5</v>
      </c>
      <c r="H31" s="72">
        <v>2</v>
      </c>
      <c r="I31" s="72">
        <v>2</v>
      </c>
      <c r="J31" s="71" t="s">
        <v>18</v>
      </c>
      <c r="K31" s="68">
        <v>11</v>
      </c>
      <c r="L31" s="82" t="s">
        <v>81</v>
      </c>
      <c r="M31" s="146">
        <v>86795600</v>
      </c>
      <c r="N31" s="76"/>
      <c r="O31" s="60"/>
    </row>
    <row r="32" spans="1:18">
      <c r="A32" s="15"/>
      <c r="B32" s="70">
        <v>1</v>
      </c>
      <c r="C32" s="71" t="s">
        <v>15</v>
      </c>
      <c r="D32" s="71" t="s">
        <v>18</v>
      </c>
      <c r="E32" s="41">
        <v>38</v>
      </c>
      <c r="F32" s="40" t="s">
        <v>19</v>
      </c>
      <c r="G32" s="84" t="s">
        <v>22</v>
      </c>
      <c r="H32" s="84" t="s">
        <v>23</v>
      </c>
      <c r="I32" s="84" t="s">
        <v>23</v>
      </c>
      <c r="J32" s="84" t="s">
        <v>18</v>
      </c>
      <c r="K32" s="85">
        <v>12</v>
      </c>
      <c r="L32" s="82" t="s">
        <v>42</v>
      </c>
      <c r="M32" s="146">
        <v>876000</v>
      </c>
      <c r="N32" s="76"/>
      <c r="O32" s="60"/>
    </row>
    <row r="33" spans="1:15">
      <c r="A33" s="15"/>
      <c r="B33" s="70"/>
      <c r="C33" s="71"/>
      <c r="D33" s="71"/>
      <c r="E33" s="72"/>
      <c r="F33" s="72"/>
      <c r="G33" s="72"/>
      <c r="H33" s="72"/>
      <c r="I33" s="72"/>
      <c r="J33" s="71"/>
      <c r="K33" s="68"/>
      <c r="L33" s="73"/>
      <c r="M33" s="149"/>
      <c r="N33" s="76"/>
      <c r="O33" s="60"/>
    </row>
    <row r="34" spans="1:15">
      <c r="A34" s="15"/>
      <c r="B34" s="65">
        <v>1</v>
      </c>
      <c r="C34" s="66" t="s">
        <v>15</v>
      </c>
      <c r="D34" s="66" t="s">
        <v>18</v>
      </c>
      <c r="E34" s="41">
        <v>38</v>
      </c>
      <c r="F34" s="40" t="s">
        <v>19</v>
      </c>
      <c r="G34" s="67">
        <v>5</v>
      </c>
      <c r="H34" s="67">
        <v>2</v>
      </c>
      <c r="I34" s="67">
        <v>2</v>
      </c>
      <c r="J34" s="66" t="s">
        <v>15</v>
      </c>
      <c r="K34" s="68"/>
      <c r="L34" s="69" t="s">
        <v>43</v>
      </c>
      <c r="M34" s="150">
        <f>SUM(M35:M35)</f>
        <v>2905000</v>
      </c>
      <c r="N34" s="127">
        <f>N35</f>
        <v>112000</v>
      </c>
      <c r="O34" s="60"/>
    </row>
    <row r="35" spans="1:15">
      <c r="A35" s="15"/>
      <c r="B35" s="70">
        <v>1</v>
      </c>
      <c r="C35" s="71" t="s">
        <v>15</v>
      </c>
      <c r="D35" s="71" t="s">
        <v>18</v>
      </c>
      <c r="E35" s="41">
        <v>38</v>
      </c>
      <c r="F35" s="40" t="s">
        <v>19</v>
      </c>
      <c r="G35" s="72">
        <v>5</v>
      </c>
      <c r="H35" s="72">
        <v>2</v>
      </c>
      <c r="I35" s="72">
        <v>2</v>
      </c>
      <c r="J35" s="87" t="s">
        <v>15</v>
      </c>
      <c r="K35" s="83" t="s">
        <v>38</v>
      </c>
      <c r="L35" s="88" t="s">
        <v>44</v>
      </c>
      <c r="M35" s="146">
        <v>2905000</v>
      </c>
      <c r="N35" s="76">
        <v>112000</v>
      </c>
      <c r="O35" s="60"/>
    </row>
    <row r="36" spans="1:15">
      <c r="A36" s="15"/>
      <c r="B36" s="70"/>
      <c r="C36" s="71"/>
      <c r="D36" s="71"/>
      <c r="E36" s="72"/>
      <c r="F36" s="72"/>
      <c r="G36" s="72"/>
      <c r="H36" s="72"/>
      <c r="I36" s="72"/>
      <c r="J36" s="87"/>
      <c r="K36" s="68"/>
      <c r="L36" s="89"/>
      <c r="M36" s="146"/>
      <c r="N36" s="76"/>
      <c r="O36" s="60"/>
    </row>
    <row r="37" spans="1:15">
      <c r="A37" s="15"/>
      <c r="B37" s="65">
        <v>1</v>
      </c>
      <c r="C37" s="66" t="s">
        <v>15</v>
      </c>
      <c r="D37" s="66" t="s">
        <v>18</v>
      </c>
      <c r="E37" s="41">
        <v>38</v>
      </c>
      <c r="F37" s="40" t="s">
        <v>19</v>
      </c>
      <c r="G37" s="67">
        <v>5</v>
      </c>
      <c r="H37" s="67">
        <v>2</v>
      </c>
      <c r="I37" s="67">
        <v>2</v>
      </c>
      <c r="J37" s="66" t="s">
        <v>19</v>
      </c>
      <c r="K37" s="79"/>
      <c r="L37" s="69" t="s">
        <v>45</v>
      </c>
      <c r="M37" s="151">
        <f>SUM(M38:M40)</f>
        <v>19035000</v>
      </c>
      <c r="N37" s="128">
        <f>SUM(N38:N40)</f>
        <v>910600</v>
      </c>
      <c r="O37" s="60"/>
    </row>
    <row r="38" spans="1:15">
      <c r="A38" s="15"/>
      <c r="B38" s="70">
        <v>1</v>
      </c>
      <c r="C38" s="71" t="s">
        <v>15</v>
      </c>
      <c r="D38" s="71" t="s">
        <v>18</v>
      </c>
      <c r="E38" s="41">
        <v>38</v>
      </c>
      <c r="F38" s="40" t="s">
        <v>19</v>
      </c>
      <c r="G38" s="72">
        <v>5</v>
      </c>
      <c r="H38" s="72">
        <v>2</v>
      </c>
      <c r="I38" s="72">
        <v>2</v>
      </c>
      <c r="J38" s="71" t="s">
        <v>19</v>
      </c>
      <c r="K38" s="117" t="s">
        <v>38</v>
      </c>
      <c r="L38" s="90" t="s">
        <v>46</v>
      </c>
      <c r="M38" s="145">
        <v>12000000</v>
      </c>
      <c r="N38" s="76">
        <v>867700</v>
      </c>
      <c r="O38" s="60"/>
    </row>
    <row r="39" spans="1:15">
      <c r="A39" s="15"/>
      <c r="B39" s="70">
        <v>1</v>
      </c>
      <c r="C39" s="71" t="s">
        <v>15</v>
      </c>
      <c r="D39" s="71" t="s">
        <v>18</v>
      </c>
      <c r="E39" s="41">
        <v>38</v>
      </c>
      <c r="F39" s="40" t="s">
        <v>19</v>
      </c>
      <c r="G39" s="72">
        <v>5</v>
      </c>
      <c r="H39" s="72">
        <v>2</v>
      </c>
      <c r="I39" s="72">
        <v>2</v>
      </c>
      <c r="J39" s="87" t="s">
        <v>19</v>
      </c>
      <c r="K39" s="83" t="s">
        <v>47</v>
      </c>
      <c r="L39" s="88" t="s">
        <v>48</v>
      </c>
      <c r="M39" s="145">
        <v>535000</v>
      </c>
      <c r="N39" s="76">
        <v>42900</v>
      </c>
      <c r="O39" s="60"/>
    </row>
    <row r="40" spans="1:15" ht="30">
      <c r="A40" s="61"/>
      <c r="B40" s="70">
        <v>1</v>
      </c>
      <c r="C40" s="71" t="s">
        <v>15</v>
      </c>
      <c r="D40" s="71" t="s">
        <v>18</v>
      </c>
      <c r="E40" s="41">
        <v>38</v>
      </c>
      <c r="F40" s="40" t="s">
        <v>19</v>
      </c>
      <c r="G40" s="72">
        <v>5</v>
      </c>
      <c r="H40" s="72">
        <v>2</v>
      </c>
      <c r="I40" s="72">
        <v>2</v>
      </c>
      <c r="J40" s="87" t="s">
        <v>19</v>
      </c>
      <c r="K40" s="83">
        <v>12</v>
      </c>
      <c r="L40" s="88" t="s">
        <v>82</v>
      </c>
      <c r="M40" s="145">
        <v>6500000</v>
      </c>
      <c r="N40" s="76"/>
      <c r="O40" s="60"/>
    </row>
    <row r="41" spans="1:15">
      <c r="A41" s="15"/>
      <c r="B41" s="70"/>
      <c r="C41" s="71"/>
      <c r="D41" s="71"/>
      <c r="E41" s="72"/>
      <c r="F41" s="72"/>
      <c r="G41" s="72"/>
      <c r="H41" s="72"/>
      <c r="I41" s="72"/>
      <c r="J41" s="71"/>
      <c r="K41" s="68"/>
      <c r="L41" s="73"/>
      <c r="M41" s="152"/>
      <c r="N41" s="76"/>
      <c r="O41" s="60"/>
    </row>
    <row r="42" spans="1:15">
      <c r="A42" s="15"/>
      <c r="B42" s="65">
        <v>1</v>
      </c>
      <c r="C42" s="66" t="s">
        <v>15</v>
      </c>
      <c r="D42" s="66" t="s">
        <v>18</v>
      </c>
      <c r="E42" s="41">
        <v>38</v>
      </c>
      <c r="F42" s="40" t="s">
        <v>19</v>
      </c>
      <c r="G42" s="67">
        <v>5</v>
      </c>
      <c r="H42" s="67">
        <v>2</v>
      </c>
      <c r="I42" s="67">
        <v>2</v>
      </c>
      <c r="J42" s="66" t="s">
        <v>36</v>
      </c>
      <c r="K42" s="79"/>
      <c r="L42" s="69" t="s">
        <v>83</v>
      </c>
      <c r="M42" s="153">
        <f>SUM(M43:M45)</f>
        <v>4600000</v>
      </c>
      <c r="N42" s="76">
        <f>SUM(N43:N45)</f>
        <v>0</v>
      </c>
      <c r="O42" s="60"/>
    </row>
    <row r="43" spans="1:15">
      <c r="A43" s="15"/>
      <c r="B43" s="70">
        <v>1</v>
      </c>
      <c r="C43" s="71" t="s">
        <v>15</v>
      </c>
      <c r="D43" s="71" t="s">
        <v>18</v>
      </c>
      <c r="E43" s="41">
        <v>38</v>
      </c>
      <c r="F43" s="40" t="s">
        <v>19</v>
      </c>
      <c r="G43" s="72">
        <v>5</v>
      </c>
      <c r="H43" s="72">
        <v>2</v>
      </c>
      <c r="I43" s="72">
        <v>2</v>
      </c>
      <c r="J43" s="71" t="s">
        <v>36</v>
      </c>
      <c r="K43" s="68" t="s">
        <v>18</v>
      </c>
      <c r="L43" s="73" t="s">
        <v>84</v>
      </c>
      <c r="M43" s="152">
        <v>2400000</v>
      </c>
      <c r="N43" s="76"/>
      <c r="O43" s="60"/>
    </row>
    <row r="44" spans="1:15">
      <c r="A44" s="15"/>
      <c r="B44" s="70">
        <v>1</v>
      </c>
      <c r="C44" s="71" t="s">
        <v>15</v>
      </c>
      <c r="D44" s="71" t="s">
        <v>18</v>
      </c>
      <c r="E44" s="41">
        <v>38</v>
      </c>
      <c r="F44" s="40" t="s">
        <v>19</v>
      </c>
      <c r="G44" s="72">
        <v>5</v>
      </c>
      <c r="H44" s="72">
        <v>2</v>
      </c>
      <c r="I44" s="72">
        <v>2</v>
      </c>
      <c r="J44" s="71" t="s">
        <v>36</v>
      </c>
      <c r="K44" s="68" t="s">
        <v>15</v>
      </c>
      <c r="L44" s="73" t="s">
        <v>85</v>
      </c>
      <c r="M44" s="152">
        <v>1800000</v>
      </c>
      <c r="N44" s="76"/>
      <c r="O44" s="60"/>
    </row>
    <row r="45" spans="1:15">
      <c r="A45" s="15"/>
      <c r="B45" s="70">
        <v>1</v>
      </c>
      <c r="C45" s="71" t="s">
        <v>15</v>
      </c>
      <c r="D45" s="71" t="s">
        <v>18</v>
      </c>
      <c r="E45" s="41">
        <v>38</v>
      </c>
      <c r="F45" s="40" t="s">
        <v>19</v>
      </c>
      <c r="G45" s="72">
        <v>5</v>
      </c>
      <c r="H45" s="72">
        <v>2</v>
      </c>
      <c r="I45" s="72">
        <v>2</v>
      </c>
      <c r="J45" s="71" t="s">
        <v>36</v>
      </c>
      <c r="K45" s="68" t="s">
        <v>34</v>
      </c>
      <c r="L45" s="73" t="s">
        <v>86</v>
      </c>
      <c r="M45" s="152">
        <v>400000</v>
      </c>
      <c r="N45" s="76"/>
      <c r="O45" s="60"/>
    </row>
    <row r="46" spans="1:15">
      <c r="A46" s="15"/>
      <c r="B46" s="70"/>
      <c r="C46" s="71"/>
      <c r="D46" s="71"/>
      <c r="E46" s="72"/>
      <c r="F46" s="72"/>
      <c r="G46" s="72"/>
      <c r="H46" s="72"/>
      <c r="I46" s="72"/>
      <c r="J46" s="71"/>
      <c r="K46" s="68"/>
      <c r="L46" s="73"/>
      <c r="M46" s="152"/>
      <c r="N46" s="76"/>
      <c r="O46" s="60"/>
    </row>
    <row r="47" spans="1:15">
      <c r="A47" s="15"/>
      <c r="B47" s="65">
        <v>1</v>
      </c>
      <c r="C47" s="66" t="s">
        <v>15</v>
      </c>
      <c r="D47" s="66" t="s">
        <v>18</v>
      </c>
      <c r="E47" s="41">
        <v>38</v>
      </c>
      <c r="F47" s="40" t="s">
        <v>19</v>
      </c>
      <c r="G47" s="67">
        <v>5</v>
      </c>
      <c r="H47" s="67">
        <v>2</v>
      </c>
      <c r="I47" s="67">
        <v>2</v>
      </c>
      <c r="J47" s="66" t="s">
        <v>38</v>
      </c>
      <c r="K47" s="79"/>
      <c r="L47" s="69" t="s">
        <v>49</v>
      </c>
      <c r="M47" s="151">
        <f>SUM(M48:M49)</f>
        <v>49531750</v>
      </c>
      <c r="N47" s="128">
        <f>SUM(N48:N49)</f>
        <v>120000</v>
      </c>
      <c r="O47" s="60"/>
    </row>
    <row r="48" spans="1:15">
      <c r="A48" s="15"/>
      <c r="B48" s="70">
        <v>1</v>
      </c>
      <c r="C48" s="71" t="s">
        <v>15</v>
      </c>
      <c r="D48" s="71" t="s">
        <v>18</v>
      </c>
      <c r="E48" s="41">
        <v>38</v>
      </c>
      <c r="F48" s="40" t="s">
        <v>19</v>
      </c>
      <c r="G48" s="72">
        <v>5</v>
      </c>
      <c r="H48" s="72">
        <v>2</v>
      </c>
      <c r="I48" s="72">
        <v>2</v>
      </c>
      <c r="J48" s="71" t="s">
        <v>38</v>
      </c>
      <c r="K48" s="68" t="s">
        <v>18</v>
      </c>
      <c r="L48" s="73" t="s">
        <v>50</v>
      </c>
      <c r="M48" s="145">
        <v>48090000</v>
      </c>
      <c r="N48" s="76"/>
      <c r="O48" s="60"/>
    </row>
    <row r="49" spans="1:15">
      <c r="A49" s="15"/>
      <c r="B49" s="70">
        <v>1</v>
      </c>
      <c r="C49" s="71" t="s">
        <v>15</v>
      </c>
      <c r="D49" s="71" t="s">
        <v>18</v>
      </c>
      <c r="E49" s="41">
        <v>38</v>
      </c>
      <c r="F49" s="40" t="s">
        <v>19</v>
      </c>
      <c r="G49" s="72">
        <v>5</v>
      </c>
      <c r="H49" s="72">
        <v>2</v>
      </c>
      <c r="I49" s="72">
        <v>2</v>
      </c>
      <c r="J49" s="71" t="s">
        <v>38</v>
      </c>
      <c r="K49" s="68" t="s">
        <v>15</v>
      </c>
      <c r="L49" s="73" t="s">
        <v>51</v>
      </c>
      <c r="M49" s="152">
        <v>1441750</v>
      </c>
      <c r="N49" s="76">
        <v>120000</v>
      </c>
      <c r="O49" s="60"/>
    </row>
    <row r="50" spans="1:15">
      <c r="A50" s="15"/>
      <c r="B50" s="70"/>
      <c r="C50" s="71"/>
      <c r="D50" s="71"/>
      <c r="E50" s="72"/>
      <c r="F50" s="72"/>
      <c r="G50" s="72"/>
      <c r="H50" s="72"/>
      <c r="I50" s="72"/>
      <c r="J50" s="71"/>
      <c r="K50" s="68"/>
      <c r="L50" s="73"/>
      <c r="M50" s="152"/>
      <c r="N50" s="76"/>
      <c r="O50" s="91"/>
    </row>
    <row r="51" spans="1:15">
      <c r="A51" s="15"/>
      <c r="B51" s="65">
        <v>1</v>
      </c>
      <c r="C51" s="66" t="s">
        <v>15</v>
      </c>
      <c r="D51" s="66" t="s">
        <v>18</v>
      </c>
      <c r="E51" s="41">
        <v>38</v>
      </c>
      <c r="F51" s="40" t="s">
        <v>19</v>
      </c>
      <c r="G51" s="118" t="s">
        <v>22</v>
      </c>
      <c r="H51" s="118" t="s">
        <v>23</v>
      </c>
      <c r="I51" s="118" t="s">
        <v>23</v>
      </c>
      <c r="J51" s="118" t="s">
        <v>52</v>
      </c>
      <c r="K51" s="119"/>
      <c r="L51" s="120" t="s">
        <v>53</v>
      </c>
      <c r="M51" s="151">
        <f>SUM(M52:M52)</f>
        <v>9075000</v>
      </c>
      <c r="N51" s="128">
        <f>N52</f>
        <v>750000</v>
      </c>
      <c r="O51" s="91"/>
    </row>
    <row r="52" spans="1:15">
      <c r="A52" s="15"/>
      <c r="B52" s="70">
        <v>1</v>
      </c>
      <c r="C52" s="71" t="s">
        <v>15</v>
      </c>
      <c r="D52" s="71" t="s">
        <v>18</v>
      </c>
      <c r="E52" s="41">
        <v>38</v>
      </c>
      <c r="F52" s="40" t="s">
        <v>19</v>
      </c>
      <c r="G52" s="121" t="s">
        <v>22</v>
      </c>
      <c r="H52" s="121" t="s">
        <v>23</v>
      </c>
      <c r="I52" s="121" t="s">
        <v>23</v>
      </c>
      <c r="J52" s="121" t="s">
        <v>52</v>
      </c>
      <c r="K52" s="122" t="s">
        <v>15</v>
      </c>
      <c r="L52" s="92" t="s">
        <v>54</v>
      </c>
      <c r="M52" s="145">
        <v>9075000</v>
      </c>
      <c r="N52" s="76">
        <v>750000</v>
      </c>
      <c r="O52" s="91"/>
    </row>
    <row r="53" spans="1:15">
      <c r="A53" s="15"/>
      <c r="B53" s="70"/>
      <c r="C53" s="71"/>
      <c r="D53" s="71"/>
      <c r="E53" s="72"/>
      <c r="F53" s="72"/>
      <c r="G53" s="72"/>
      <c r="H53" s="72"/>
      <c r="I53" s="72"/>
      <c r="J53" s="71"/>
      <c r="K53" s="68"/>
      <c r="L53" s="73"/>
      <c r="M53" s="145"/>
      <c r="N53" s="76"/>
      <c r="O53" s="91"/>
    </row>
    <row r="54" spans="1:15">
      <c r="A54" s="15"/>
      <c r="B54" s="65">
        <v>1</v>
      </c>
      <c r="C54" s="66" t="s">
        <v>15</v>
      </c>
      <c r="D54" s="66" t="s">
        <v>18</v>
      </c>
      <c r="E54" s="41">
        <v>38</v>
      </c>
      <c r="F54" s="40" t="s">
        <v>19</v>
      </c>
      <c r="G54" s="67">
        <v>5</v>
      </c>
      <c r="H54" s="67">
        <v>2</v>
      </c>
      <c r="I54" s="67">
        <v>2</v>
      </c>
      <c r="J54" s="66">
        <v>15</v>
      </c>
      <c r="K54" s="79"/>
      <c r="L54" s="69" t="s">
        <v>55</v>
      </c>
      <c r="M54" s="151">
        <f>M55</f>
        <v>8600000</v>
      </c>
      <c r="N54" s="45">
        <f>N55</f>
        <v>0</v>
      </c>
      <c r="O54" s="91"/>
    </row>
    <row r="55" spans="1:15">
      <c r="A55" s="15"/>
      <c r="B55" s="70">
        <v>1</v>
      </c>
      <c r="C55" s="71" t="s">
        <v>15</v>
      </c>
      <c r="D55" s="71" t="s">
        <v>18</v>
      </c>
      <c r="E55" s="41">
        <v>38</v>
      </c>
      <c r="F55" s="40" t="s">
        <v>19</v>
      </c>
      <c r="G55" s="72">
        <v>5</v>
      </c>
      <c r="H55" s="72">
        <v>2</v>
      </c>
      <c r="I55" s="72">
        <v>2</v>
      </c>
      <c r="J55" s="71">
        <v>15</v>
      </c>
      <c r="K55" s="68" t="s">
        <v>15</v>
      </c>
      <c r="L55" s="73" t="s">
        <v>87</v>
      </c>
      <c r="M55" s="145">
        <v>8600000</v>
      </c>
      <c r="N55" s="76"/>
      <c r="O55" s="91"/>
    </row>
    <row r="56" spans="1:15">
      <c r="A56" s="15"/>
      <c r="B56" s="70"/>
      <c r="C56" s="71"/>
      <c r="D56" s="71"/>
      <c r="E56" s="72"/>
      <c r="F56" s="72"/>
      <c r="G56" s="72"/>
      <c r="H56" s="72"/>
      <c r="I56" s="72"/>
      <c r="J56" s="71"/>
      <c r="K56" s="68"/>
      <c r="L56" s="93"/>
      <c r="M56" s="145"/>
      <c r="N56" s="76"/>
      <c r="O56" s="91"/>
    </row>
    <row r="57" spans="1:15" ht="30">
      <c r="A57" s="15"/>
      <c r="B57" s="65">
        <v>1</v>
      </c>
      <c r="C57" s="66" t="s">
        <v>15</v>
      </c>
      <c r="D57" s="66" t="s">
        <v>18</v>
      </c>
      <c r="E57" s="41">
        <v>38</v>
      </c>
      <c r="F57" s="40" t="s">
        <v>19</v>
      </c>
      <c r="G57" s="67">
        <v>5</v>
      </c>
      <c r="H57" s="67">
        <v>2</v>
      </c>
      <c r="I57" s="67">
        <v>2</v>
      </c>
      <c r="J57" s="123">
        <v>17</v>
      </c>
      <c r="K57" s="124"/>
      <c r="L57" s="94" t="s">
        <v>56</v>
      </c>
      <c r="M57" s="151">
        <f>M58</f>
        <v>15000000</v>
      </c>
      <c r="N57" s="128">
        <f>N58</f>
        <v>0</v>
      </c>
      <c r="O57" s="91"/>
    </row>
    <row r="58" spans="1:15">
      <c r="A58" s="15"/>
      <c r="B58" s="70">
        <v>1</v>
      </c>
      <c r="C58" s="71" t="s">
        <v>15</v>
      </c>
      <c r="D58" s="71" t="s">
        <v>18</v>
      </c>
      <c r="E58" s="41">
        <v>38</v>
      </c>
      <c r="F58" s="40" t="s">
        <v>19</v>
      </c>
      <c r="G58" s="72">
        <v>5</v>
      </c>
      <c r="H58" s="72">
        <v>2</v>
      </c>
      <c r="I58" s="72">
        <v>2</v>
      </c>
      <c r="J58" s="125">
        <v>17</v>
      </c>
      <c r="K58" s="124" t="s">
        <v>18</v>
      </c>
      <c r="L58" s="95" t="s">
        <v>57</v>
      </c>
      <c r="M58" s="145">
        <v>15000000</v>
      </c>
      <c r="N58" s="76"/>
      <c r="O58" s="91"/>
    </row>
    <row r="59" spans="1:15">
      <c r="A59" s="15"/>
      <c r="B59" s="70"/>
      <c r="C59" s="71"/>
      <c r="D59" s="71"/>
      <c r="E59" s="72"/>
      <c r="F59" s="72"/>
      <c r="G59" s="72"/>
      <c r="H59" s="72"/>
      <c r="I59" s="72"/>
      <c r="J59" s="71"/>
      <c r="K59" s="68"/>
      <c r="L59" s="93"/>
      <c r="M59" s="151"/>
      <c r="N59" s="45"/>
      <c r="O59" s="91"/>
    </row>
    <row r="60" spans="1:15">
      <c r="A60" s="15"/>
      <c r="B60" s="65">
        <v>1</v>
      </c>
      <c r="C60" s="66" t="s">
        <v>15</v>
      </c>
      <c r="D60" s="66" t="s">
        <v>18</v>
      </c>
      <c r="E60" s="41">
        <v>38</v>
      </c>
      <c r="F60" s="40" t="s">
        <v>19</v>
      </c>
      <c r="G60" s="67">
        <v>5</v>
      </c>
      <c r="H60" s="67">
        <v>2</v>
      </c>
      <c r="I60" s="67">
        <v>2</v>
      </c>
      <c r="J60" s="123">
        <v>20</v>
      </c>
      <c r="K60" s="124"/>
      <c r="L60" s="94" t="s">
        <v>58</v>
      </c>
      <c r="M60" s="151">
        <f>SUM(M61:M63)</f>
        <v>23400000</v>
      </c>
      <c r="N60" s="128">
        <f>SUM(N61:N63)</f>
        <v>0</v>
      </c>
      <c r="O60" s="91"/>
    </row>
    <row r="61" spans="1:15">
      <c r="A61" s="15"/>
      <c r="B61" s="70">
        <v>1</v>
      </c>
      <c r="C61" s="71" t="s">
        <v>15</v>
      </c>
      <c r="D61" s="71" t="s">
        <v>18</v>
      </c>
      <c r="E61" s="41">
        <v>38</v>
      </c>
      <c r="F61" s="40" t="s">
        <v>19</v>
      </c>
      <c r="G61" s="72">
        <v>5</v>
      </c>
      <c r="H61" s="72">
        <v>2</v>
      </c>
      <c r="I61" s="72">
        <v>2</v>
      </c>
      <c r="J61" s="125">
        <v>20</v>
      </c>
      <c r="K61" s="124" t="s">
        <v>19</v>
      </c>
      <c r="L61" s="95" t="s">
        <v>59</v>
      </c>
      <c r="M61" s="145">
        <v>3000000</v>
      </c>
      <c r="N61" s="76"/>
      <c r="O61" s="91"/>
    </row>
    <row r="62" spans="1:15">
      <c r="A62" s="15"/>
      <c r="B62" s="70">
        <v>1</v>
      </c>
      <c r="C62" s="71" t="s">
        <v>15</v>
      </c>
      <c r="D62" s="71" t="s">
        <v>18</v>
      </c>
      <c r="E62" s="41">
        <v>38</v>
      </c>
      <c r="F62" s="40" t="s">
        <v>19</v>
      </c>
      <c r="G62" s="72">
        <v>5</v>
      </c>
      <c r="H62" s="72">
        <v>2</v>
      </c>
      <c r="I62" s="72">
        <v>2</v>
      </c>
      <c r="J62" s="125">
        <v>20</v>
      </c>
      <c r="K62" s="124" t="s">
        <v>34</v>
      </c>
      <c r="L62" s="95" t="s">
        <v>60</v>
      </c>
      <c r="M62" s="145">
        <v>15400000</v>
      </c>
      <c r="N62" s="76"/>
      <c r="O62" s="91"/>
    </row>
    <row r="63" spans="1:15">
      <c r="A63" s="15"/>
      <c r="B63" s="70">
        <v>1</v>
      </c>
      <c r="C63" s="71" t="s">
        <v>15</v>
      </c>
      <c r="D63" s="71" t="s">
        <v>18</v>
      </c>
      <c r="E63" s="41">
        <v>38</v>
      </c>
      <c r="F63" s="40" t="s">
        <v>19</v>
      </c>
      <c r="G63" s="72">
        <v>5</v>
      </c>
      <c r="H63" s="72">
        <v>2</v>
      </c>
      <c r="I63" s="72">
        <v>2</v>
      </c>
      <c r="J63" s="125">
        <v>20</v>
      </c>
      <c r="K63" s="124" t="s">
        <v>61</v>
      </c>
      <c r="L63" s="95" t="s">
        <v>62</v>
      </c>
      <c r="M63" s="145">
        <v>5000000</v>
      </c>
      <c r="N63" s="76"/>
      <c r="O63" s="91"/>
    </row>
    <row r="64" spans="1:15">
      <c r="A64" s="15"/>
      <c r="B64" s="70"/>
      <c r="C64" s="71"/>
      <c r="D64" s="71"/>
      <c r="E64" s="72"/>
      <c r="F64" s="72"/>
      <c r="G64" s="72"/>
      <c r="H64" s="72"/>
      <c r="I64" s="72"/>
      <c r="J64" s="125"/>
      <c r="K64" s="124"/>
      <c r="L64" s="96"/>
      <c r="M64" s="145"/>
      <c r="N64" s="76"/>
      <c r="O64" s="91"/>
    </row>
    <row r="65" spans="1:15" ht="30">
      <c r="A65" s="15"/>
      <c r="B65" s="65">
        <v>1</v>
      </c>
      <c r="C65" s="66" t="s">
        <v>15</v>
      </c>
      <c r="D65" s="66" t="s">
        <v>18</v>
      </c>
      <c r="E65" s="41">
        <v>38</v>
      </c>
      <c r="F65" s="40" t="s">
        <v>19</v>
      </c>
      <c r="G65" s="118" t="s">
        <v>22</v>
      </c>
      <c r="H65" s="118" t="s">
        <v>23</v>
      </c>
      <c r="I65" s="118" t="s">
        <v>23</v>
      </c>
      <c r="J65" s="118" t="s">
        <v>63</v>
      </c>
      <c r="K65" s="124"/>
      <c r="L65" s="97" t="s">
        <v>64</v>
      </c>
      <c r="M65" s="151">
        <f>SUM(M66:M67)</f>
        <v>13000000</v>
      </c>
      <c r="N65" s="128">
        <f>SUM(N66:N67)</f>
        <v>0</v>
      </c>
      <c r="O65" s="91"/>
    </row>
    <row r="66" spans="1:15">
      <c r="A66" s="15"/>
      <c r="B66" s="70">
        <v>1</v>
      </c>
      <c r="C66" s="71" t="s">
        <v>15</v>
      </c>
      <c r="D66" s="71" t="s">
        <v>18</v>
      </c>
      <c r="E66" s="41">
        <v>38</v>
      </c>
      <c r="F66" s="40" t="s">
        <v>19</v>
      </c>
      <c r="G66" s="121" t="s">
        <v>22</v>
      </c>
      <c r="H66" s="121" t="s">
        <v>23</v>
      </c>
      <c r="I66" s="121" t="s">
        <v>23</v>
      </c>
      <c r="J66" s="121" t="s">
        <v>63</v>
      </c>
      <c r="K66" s="124" t="s">
        <v>15</v>
      </c>
      <c r="L66" s="98" t="s">
        <v>65</v>
      </c>
      <c r="M66" s="145">
        <v>3000000</v>
      </c>
      <c r="N66" s="76"/>
      <c r="O66" s="91"/>
    </row>
    <row r="67" spans="1:15">
      <c r="A67" s="15"/>
      <c r="B67" s="70">
        <v>1</v>
      </c>
      <c r="C67" s="71" t="s">
        <v>15</v>
      </c>
      <c r="D67" s="71" t="s">
        <v>18</v>
      </c>
      <c r="E67" s="41">
        <v>38</v>
      </c>
      <c r="F67" s="40" t="s">
        <v>19</v>
      </c>
      <c r="G67" s="121" t="s">
        <v>22</v>
      </c>
      <c r="H67" s="121" t="s">
        <v>23</v>
      </c>
      <c r="I67" s="121" t="s">
        <v>23</v>
      </c>
      <c r="J67" s="121" t="s">
        <v>63</v>
      </c>
      <c r="K67" s="124" t="s">
        <v>19</v>
      </c>
      <c r="L67" s="98" t="s">
        <v>66</v>
      </c>
      <c r="M67" s="145">
        <v>10000000</v>
      </c>
      <c r="N67" s="76"/>
      <c r="O67" s="91"/>
    </row>
    <row r="68" spans="1:15">
      <c r="A68" s="15"/>
      <c r="B68" s="70"/>
      <c r="C68" s="71"/>
      <c r="D68" s="71"/>
      <c r="E68" s="72"/>
      <c r="F68" s="72"/>
      <c r="G68" s="72"/>
      <c r="H68" s="72"/>
      <c r="I68" s="72"/>
      <c r="J68" s="125"/>
      <c r="K68" s="124"/>
      <c r="L68" s="96"/>
      <c r="M68" s="145"/>
      <c r="N68" s="76"/>
      <c r="O68" s="91"/>
    </row>
    <row r="69" spans="1:15" ht="30">
      <c r="A69" s="15"/>
      <c r="B69" s="65">
        <v>1</v>
      </c>
      <c r="C69" s="66" t="s">
        <v>15</v>
      </c>
      <c r="D69" s="66" t="s">
        <v>18</v>
      </c>
      <c r="E69" s="41">
        <v>38</v>
      </c>
      <c r="F69" s="40" t="s">
        <v>19</v>
      </c>
      <c r="G69" s="118" t="s">
        <v>22</v>
      </c>
      <c r="H69" s="118" t="s">
        <v>23</v>
      </c>
      <c r="I69" s="118" t="s">
        <v>23</v>
      </c>
      <c r="J69" s="118" t="s">
        <v>88</v>
      </c>
      <c r="K69" s="124"/>
      <c r="L69" s="97" t="s">
        <v>89</v>
      </c>
      <c r="M69" s="154">
        <f>M70</f>
        <v>570100</v>
      </c>
      <c r="N69" s="129">
        <f>N70</f>
        <v>0</v>
      </c>
      <c r="O69" s="91"/>
    </row>
    <row r="70" spans="1:15" ht="30">
      <c r="A70" s="15"/>
      <c r="B70" s="70">
        <v>1</v>
      </c>
      <c r="C70" s="71" t="s">
        <v>15</v>
      </c>
      <c r="D70" s="71" t="s">
        <v>18</v>
      </c>
      <c r="E70" s="41">
        <v>38</v>
      </c>
      <c r="F70" s="40" t="s">
        <v>19</v>
      </c>
      <c r="G70" s="121" t="s">
        <v>22</v>
      </c>
      <c r="H70" s="121" t="s">
        <v>23</v>
      </c>
      <c r="I70" s="121" t="s">
        <v>23</v>
      </c>
      <c r="J70" s="121" t="s">
        <v>88</v>
      </c>
      <c r="K70" s="124" t="s">
        <v>18</v>
      </c>
      <c r="L70" s="98" t="s">
        <v>90</v>
      </c>
      <c r="M70" s="155">
        <v>570100</v>
      </c>
      <c r="N70" s="130"/>
      <c r="O70" s="91"/>
    </row>
    <row r="71" spans="1:15">
      <c r="A71" s="15"/>
      <c r="B71" s="70"/>
      <c r="C71" s="71"/>
      <c r="D71" s="71"/>
      <c r="E71" s="72"/>
      <c r="F71" s="72"/>
      <c r="G71" s="72"/>
      <c r="H71" s="72"/>
      <c r="I71" s="72"/>
      <c r="J71" s="125"/>
      <c r="K71" s="124"/>
      <c r="L71" s="96"/>
      <c r="M71" s="155"/>
      <c r="N71" s="131"/>
      <c r="O71" s="60"/>
    </row>
    <row r="72" spans="1:15">
      <c r="A72" s="15"/>
      <c r="B72" s="65">
        <v>1</v>
      </c>
      <c r="C72" s="66" t="s">
        <v>15</v>
      </c>
      <c r="D72" s="66" t="s">
        <v>18</v>
      </c>
      <c r="E72" s="41">
        <v>38</v>
      </c>
      <c r="F72" s="40" t="s">
        <v>19</v>
      </c>
      <c r="G72" s="67">
        <v>5</v>
      </c>
      <c r="H72" s="67">
        <v>2</v>
      </c>
      <c r="I72" s="67">
        <v>3</v>
      </c>
      <c r="J72" s="66"/>
      <c r="K72" s="79"/>
      <c r="L72" s="99" t="s">
        <v>67</v>
      </c>
      <c r="M72" s="140">
        <f>M73+M76</f>
        <v>14000000</v>
      </c>
      <c r="N72" s="134">
        <f>N73+N76</f>
        <v>0</v>
      </c>
      <c r="O72" s="135"/>
    </row>
    <row r="73" spans="1:15" ht="30">
      <c r="A73" s="15"/>
      <c r="B73" s="65">
        <v>1</v>
      </c>
      <c r="C73" s="66" t="s">
        <v>15</v>
      </c>
      <c r="D73" s="66" t="s">
        <v>18</v>
      </c>
      <c r="E73" s="41">
        <v>38</v>
      </c>
      <c r="F73" s="40" t="s">
        <v>19</v>
      </c>
      <c r="G73" s="67">
        <v>5</v>
      </c>
      <c r="H73" s="67">
        <v>2</v>
      </c>
      <c r="I73" s="67">
        <v>3</v>
      </c>
      <c r="J73" s="66">
        <v>16</v>
      </c>
      <c r="K73" s="79"/>
      <c r="L73" s="69" t="s">
        <v>91</v>
      </c>
      <c r="M73" s="132">
        <f>SUM(M74:M74)</f>
        <v>4600000</v>
      </c>
      <c r="N73" s="132">
        <f>N74</f>
        <v>0</v>
      </c>
      <c r="O73" s="60"/>
    </row>
    <row r="74" spans="1:15">
      <c r="A74" s="15"/>
      <c r="B74" s="70">
        <v>1</v>
      </c>
      <c r="C74" s="71" t="s">
        <v>15</v>
      </c>
      <c r="D74" s="71" t="s">
        <v>18</v>
      </c>
      <c r="E74" s="41">
        <v>38</v>
      </c>
      <c r="F74" s="40" t="s">
        <v>19</v>
      </c>
      <c r="G74" s="72">
        <v>5</v>
      </c>
      <c r="H74" s="72">
        <v>2</v>
      </c>
      <c r="I74" s="72">
        <v>3</v>
      </c>
      <c r="J74" s="71">
        <v>16</v>
      </c>
      <c r="K74" s="68" t="s">
        <v>36</v>
      </c>
      <c r="L74" s="73" t="s">
        <v>92</v>
      </c>
      <c r="M74" s="155">
        <v>4600000</v>
      </c>
      <c r="N74" s="131"/>
      <c r="O74" s="60"/>
    </row>
    <row r="75" spans="1:15">
      <c r="A75" s="15"/>
      <c r="B75" s="65"/>
      <c r="C75" s="66"/>
      <c r="D75" s="66"/>
      <c r="E75" s="41"/>
      <c r="F75" s="40"/>
      <c r="G75" s="67"/>
      <c r="H75" s="67"/>
      <c r="I75" s="67"/>
      <c r="J75" s="66"/>
      <c r="K75" s="79"/>
      <c r="L75" s="101"/>
      <c r="M75" s="155"/>
      <c r="N75" s="131"/>
      <c r="O75" s="60"/>
    </row>
    <row r="76" spans="1:15" ht="30">
      <c r="A76" s="15"/>
      <c r="B76" s="65">
        <v>1</v>
      </c>
      <c r="C76" s="66" t="s">
        <v>15</v>
      </c>
      <c r="D76" s="66" t="s">
        <v>18</v>
      </c>
      <c r="E76" s="41">
        <v>38</v>
      </c>
      <c r="F76" s="40" t="s">
        <v>19</v>
      </c>
      <c r="G76" s="67">
        <v>5</v>
      </c>
      <c r="H76" s="67">
        <v>2</v>
      </c>
      <c r="I76" s="67">
        <v>3</v>
      </c>
      <c r="J76" s="66">
        <v>23</v>
      </c>
      <c r="K76" s="79"/>
      <c r="L76" s="102" t="s">
        <v>68</v>
      </c>
      <c r="M76" s="132">
        <f>M77</f>
        <v>9400000</v>
      </c>
      <c r="N76" s="132">
        <f>N77</f>
        <v>0</v>
      </c>
      <c r="O76" s="60"/>
    </row>
    <row r="77" spans="1:15" ht="30">
      <c r="A77" s="15"/>
      <c r="B77" s="70">
        <v>1</v>
      </c>
      <c r="C77" s="71" t="s">
        <v>15</v>
      </c>
      <c r="D77" s="71" t="s">
        <v>18</v>
      </c>
      <c r="E77" s="41">
        <v>38</v>
      </c>
      <c r="F77" s="40" t="s">
        <v>19</v>
      </c>
      <c r="G77" s="72">
        <v>5</v>
      </c>
      <c r="H77" s="72">
        <v>2</v>
      </c>
      <c r="I77" s="72">
        <v>3</v>
      </c>
      <c r="J77" s="71">
        <v>23</v>
      </c>
      <c r="K77" s="68" t="s">
        <v>18</v>
      </c>
      <c r="L77" s="100" t="s">
        <v>93</v>
      </c>
      <c r="M77" s="155">
        <v>9400000</v>
      </c>
      <c r="N77" s="131"/>
      <c r="O77" s="60"/>
    </row>
    <row r="78" spans="1:15">
      <c r="A78" s="178" t="s">
        <v>69</v>
      </c>
      <c r="B78" s="179"/>
      <c r="C78" s="179"/>
      <c r="D78" s="179"/>
      <c r="E78" s="179"/>
      <c r="F78" s="179"/>
      <c r="G78" s="179"/>
      <c r="H78" s="179"/>
      <c r="I78" s="179"/>
      <c r="J78" s="179"/>
      <c r="K78" s="179"/>
      <c r="L78" s="180"/>
      <c r="M78" s="103">
        <f>+M13</f>
        <v>147235071</v>
      </c>
      <c r="N78" s="104">
        <f>N15</f>
        <v>30255820</v>
      </c>
      <c r="O78" s="105">
        <f>+M78-N78</f>
        <v>116979251</v>
      </c>
    </row>
    <row r="79" spans="1:15">
      <c r="A79" s="106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8"/>
      <c r="M79" s="109"/>
      <c r="N79" s="110"/>
      <c r="O79" s="110"/>
    </row>
    <row r="80" spans="1:15" ht="18.75">
      <c r="A80" s="172" t="s">
        <v>70</v>
      </c>
      <c r="B80" s="172"/>
      <c r="C80" s="172"/>
      <c r="D80" s="172"/>
      <c r="E80" s="172"/>
      <c r="F80" s="172"/>
      <c r="G80" s="172"/>
      <c r="H80" s="172"/>
      <c r="I80" s="172"/>
      <c r="J80" s="172"/>
      <c r="K80" s="172"/>
      <c r="L80" s="172"/>
      <c r="M80" s="172"/>
      <c r="N80" s="172"/>
      <c r="O80" s="172"/>
    </row>
    <row r="81" spans="1:17" ht="18.75">
      <c r="A81" s="172" t="s">
        <v>71</v>
      </c>
      <c r="B81" s="172"/>
      <c r="C81" s="172"/>
      <c r="D81" s="172"/>
      <c r="E81" s="172"/>
      <c r="F81" s="172"/>
      <c r="G81" s="172"/>
      <c r="H81" s="172"/>
      <c r="I81" s="172"/>
      <c r="J81" s="172"/>
      <c r="K81" s="172"/>
      <c r="L81" s="172"/>
      <c r="M81" s="172"/>
      <c r="N81" s="172"/>
      <c r="O81" s="172"/>
      <c r="Q81" s="30"/>
    </row>
    <row r="82" spans="1:17" ht="18.75">
      <c r="A82" s="172" t="s">
        <v>72</v>
      </c>
      <c r="B82" s="172"/>
      <c r="C82" s="172"/>
      <c r="D82" s="172"/>
      <c r="E82" s="172"/>
      <c r="F82" s="172"/>
      <c r="G82" s="172"/>
      <c r="H82" s="172"/>
      <c r="I82" s="172"/>
      <c r="J82" s="172"/>
      <c r="K82" s="172"/>
      <c r="L82" s="172"/>
      <c r="M82" s="172"/>
      <c r="N82" s="172"/>
      <c r="O82" s="172"/>
    </row>
    <row r="83" spans="1:17" ht="18.75">
      <c r="A83" s="172" t="s">
        <v>73</v>
      </c>
      <c r="B83" s="172"/>
      <c r="C83" s="172"/>
      <c r="D83" s="172"/>
      <c r="E83" s="172"/>
      <c r="F83" s="172"/>
      <c r="G83" s="172"/>
      <c r="H83" s="172"/>
      <c r="I83" s="172"/>
      <c r="J83" s="172"/>
      <c r="K83" s="172"/>
      <c r="L83" s="172"/>
      <c r="M83" s="172"/>
      <c r="N83" s="170"/>
      <c r="O83" s="112"/>
      <c r="Q83" s="30"/>
    </row>
    <row r="84" spans="1:17" ht="18.75">
      <c r="A84" s="172"/>
      <c r="B84" s="172"/>
      <c r="C84" s="172"/>
      <c r="D84" s="172"/>
      <c r="E84" s="172"/>
      <c r="F84" s="172"/>
      <c r="G84" s="172"/>
      <c r="H84" s="172"/>
      <c r="I84" s="172"/>
      <c r="J84" s="172"/>
      <c r="K84" s="172"/>
      <c r="L84" s="172"/>
      <c r="M84" s="172"/>
      <c r="N84" s="170"/>
      <c r="O84" s="8"/>
    </row>
    <row r="85" spans="1:17" ht="18.75">
      <c r="A85" s="170"/>
      <c r="B85" s="170"/>
      <c r="C85" s="170"/>
      <c r="D85" s="170"/>
      <c r="E85" s="170"/>
      <c r="F85" s="170"/>
      <c r="G85" s="170"/>
      <c r="H85" s="170"/>
      <c r="I85" s="170"/>
      <c r="J85" s="170"/>
      <c r="K85" s="170"/>
      <c r="L85" s="170"/>
      <c r="M85" s="170"/>
      <c r="N85" s="170"/>
      <c r="O85" s="8"/>
    </row>
    <row r="86" spans="1:17" ht="15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84" t="s">
        <v>109</v>
      </c>
      <c r="M86" s="184"/>
      <c r="N86" s="184"/>
      <c r="O86" s="184"/>
    </row>
    <row r="87" spans="1:17" ht="15.75">
      <c r="A87" s="171"/>
      <c r="B87" s="171"/>
      <c r="C87" s="171"/>
      <c r="D87" s="171"/>
      <c r="E87" s="171"/>
      <c r="F87" s="171"/>
      <c r="G87" s="171"/>
      <c r="H87" s="171"/>
      <c r="I87" s="171"/>
      <c r="J87" s="171"/>
      <c r="K87" s="171"/>
      <c r="L87" s="184" t="s">
        <v>74</v>
      </c>
      <c r="M87" s="184"/>
      <c r="N87" s="184"/>
      <c r="O87" s="184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81" t="s">
        <v>75</v>
      </c>
      <c r="M88" s="181"/>
      <c r="N88" s="181"/>
      <c r="O88" s="18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4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7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4"/>
    </row>
    <row r="92" spans="1:17" ht="15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82" t="s">
        <v>76</v>
      </c>
      <c r="M92" s="182"/>
      <c r="N92" s="182"/>
      <c r="O92" s="182"/>
    </row>
    <row r="93" spans="1:17" ht="15.75">
      <c r="A93" s="114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83" t="s">
        <v>77</v>
      </c>
      <c r="M93" s="183"/>
      <c r="N93" s="183"/>
      <c r="O93" s="183"/>
    </row>
  </sheetData>
  <mergeCells count="15">
    <mergeCell ref="L88:O88"/>
    <mergeCell ref="L92:O92"/>
    <mergeCell ref="L93:O93"/>
    <mergeCell ref="A81:O81"/>
    <mergeCell ref="A82:O82"/>
    <mergeCell ref="A83:M83"/>
    <mergeCell ref="A84:M84"/>
    <mergeCell ref="L86:O86"/>
    <mergeCell ref="L87:O87"/>
    <mergeCell ref="A1:O1"/>
    <mergeCell ref="A2:O2"/>
    <mergeCell ref="A4:O4"/>
    <mergeCell ref="B7:K7"/>
    <mergeCell ref="A78:L78"/>
    <mergeCell ref="A80:O80"/>
  </mergeCells>
  <pageMargins left="0.90551181102362199" right="0.70866141732283505" top="0.74803149606299202" bottom="0.74803149606299202" header="0.31496062992126" footer="0.31496062992126"/>
  <pageSetup paperSize="5" scale="8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jan</vt:lpstr>
      <vt:lpstr>feb</vt:lpstr>
      <vt:lpstr>mar</vt:lpstr>
      <vt:lpstr>apr</vt:lpstr>
      <vt:lpstr>MEI</vt:lpstr>
      <vt:lpstr>juni</vt:lpstr>
      <vt:lpstr>juli</vt:lpstr>
      <vt:lpstr>agt</vt:lpstr>
      <vt:lpstr>sept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BENDAHARA PKM PASKAL</dc:creator>
  <cp:lastModifiedBy>Windows7</cp:lastModifiedBy>
  <cp:lastPrinted>2020-07-02T04:38:14Z</cp:lastPrinted>
  <dcterms:created xsi:type="dcterms:W3CDTF">2020-02-03T02:41:57Z</dcterms:created>
  <dcterms:modified xsi:type="dcterms:W3CDTF">2020-10-04T08:45:06Z</dcterms:modified>
</cp:coreProperties>
</file>