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ERNA PKM MELAS 2020\SIIDOLA 2020\SIIDILA DESEMBER 2020\"/>
    </mc:Choice>
  </mc:AlternateContent>
  <bookViews>
    <workbookView xWindow="0" yWindow="0" windowWidth="24000" windowHeight="9495"/>
  </bookViews>
  <sheets>
    <sheet name="REALISASI FISIK DES 20" sheetId="1" r:id="rId1"/>
  </sheets>
  <externalReferences>
    <externalReference r:id="rId2"/>
    <externalReference r:id="rId3"/>
    <externalReference r:id="rId4"/>
  </externalReferences>
  <definedNames>
    <definedName name="_xlnm.Print_Area" localSheetId="0">'REALISASI FISIK DES 20'!$A$1:$W$141</definedName>
    <definedName name="_xlnm.Print_Titles" localSheetId="0">'REALISASI FISIK DES 20'!$6:$9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T28" i="1"/>
  <c r="R131" i="1" l="1"/>
  <c r="P131" i="1"/>
  <c r="O131" i="1"/>
  <c r="S130" i="1"/>
  <c r="R130" i="1"/>
  <c r="P130" i="1"/>
  <c r="O130" i="1"/>
  <c r="Q129" i="1"/>
  <c r="R129" i="1" s="1"/>
  <c r="O129" i="1"/>
  <c r="P129" i="1" s="1"/>
  <c r="N129" i="1"/>
  <c r="O128" i="1"/>
  <c r="R127" i="1"/>
  <c r="O127" i="1"/>
  <c r="S127" i="1" s="1"/>
  <c r="Q126" i="1"/>
  <c r="O126" i="1"/>
  <c r="S126" i="1" s="1"/>
  <c r="N126" i="1"/>
  <c r="O125" i="1"/>
  <c r="Q124" i="1"/>
  <c r="R124" i="1" s="1"/>
  <c r="O124" i="1"/>
  <c r="P124" i="1" s="1"/>
  <c r="Q123" i="1"/>
  <c r="O123" i="1"/>
  <c r="N123" i="1"/>
  <c r="P123" i="1" s="1"/>
  <c r="O122" i="1"/>
  <c r="Q121" i="1"/>
  <c r="R121" i="1" s="1"/>
  <c r="O121" i="1"/>
  <c r="P121" i="1" s="1"/>
  <c r="P120" i="1"/>
  <c r="O120" i="1"/>
  <c r="N120" i="1"/>
  <c r="O119" i="1"/>
  <c r="S118" i="1"/>
  <c r="T118" i="1" s="1"/>
  <c r="U118" i="1" s="1"/>
  <c r="R118" i="1"/>
  <c r="P118" i="1"/>
  <c r="O118" i="1"/>
  <c r="Q117" i="1"/>
  <c r="R117" i="1" s="1"/>
  <c r="O117" i="1"/>
  <c r="P117" i="1" s="1"/>
  <c r="N117" i="1"/>
  <c r="O116" i="1"/>
  <c r="Q115" i="1"/>
  <c r="R115" i="1" s="1"/>
  <c r="P115" i="1"/>
  <c r="O115" i="1"/>
  <c r="R114" i="1"/>
  <c r="P114" i="1"/>
  <c r="O114" i="1"/>
  <c r="S114" i="1" s="1"/>
  <c r="Q113" i="1"/>
  <c r="O113" i="1"/>
  <c r="P113" i="1" s="1"/>
  <c r="N113" i="1"/>
  <c r="R113" i="1" s="1"/>
  <c r="O112" i="1"/>
  <c r="R111" i="1"/>
  <c r="P111" i="1"/>
  <c r="O111" i="1"/>
  <c r="S111" i="1" s="1"/>
  <c r="Q110" i="1"/>
  <c r="O110" i="1"/>
  <c r="N110" i="1"/>
  <c r="O109" i="1"/>
  <c r="U108" i="1"/>
  <c r="R108" i="1"/>
  <c r="P108" i="1"/>
  <c r="O108" i="1"/>
  <c r="S108" i="1" s="1"/>
  <c r="U107" i="1"/>
  <c r="Q107" i="1"/>
  <c r="O107" i="1"/>
  <c r="P107" i="1" s="1"/>
  <c r="N107" i="1"/>
  <c r="R107" i="1" s="1"/>
  <c r="O106" i="1"/>
  <c r="U105" i="1"/>
  <c r="S105" i="1"/>
  <c r="R105" i="1"/>
  <c r="P105" i="1"/>
  <c r="O105" i="1"/>
  <c r="U104" i="1"/>
  <c r="Q104" i="1"/>
  <c r="O104" i="1"/>
  <c r="P104" i="1" s="1"/>
  <c r="N104" i="1"/>
  <c r="U103" i="1"/>
  <c r="O103" i="1"/>
  <c r="O102" i="1"/>
  <c r="R101" i="1"/>
  <c r="Q101" i="1"/>
  <c r="Q99" i="1" s="1"/>
  <c r="R99" i="1" s="1"/>
  <c r="O101" i="1"/>
  <c r="P101" i="1" s="1"/>
  <c r="R100" i="1"/>
  <c r="O100" i="1"/>
  <c r="P100" i="1" s="1"/>
  <c r="O99" i="1"/>
  <c r="N99" i="1"/>
  <c r="O98" i="1"/>
  <c r="R97" i="1"/>
  <c r="O97" i="1"/>
  <c r="Q96" i="1"/>
  <c r="O96" i="1"/>
  <c r="N96" i="1"/>
  <c r="O95" i="1"/>
  <c r="S94" i="1"/>
  <c r="T94" i="1" s="1"/>
  <c r="U94" i="1" s="1"/>
  <c r="R94" i="1"/>
  <c r="O94" i="1"/>
  <c r="P94" i="1" s="1"/>
  <c r="Q93" i="1"/>
  <c r="O93" i="1"/>
  <c r="P93" i="1" s="1"/>
  <c r="N93" i="1"/>
  <c r="O92" i="1"/>
  <c r="Q91" i="1"/>
  <c r="Q88" i="1" s="1"/>
  <c r="O91" i="1"/>
  <c r="P91" i="1" s="1"/>
  <c r="R90" i="1"/>
  <c r="P90" i="1"/>
  <c r="O90" i="1"/>
  <c r="S90" i="1" s="1"/>
  <c r="T90" i="1" s="1"/>
  <c r="R89" i="1"/>
  <c r="O89" i="1"/>
  <c r="P89" i="1" s="1"/>
  <c r="O88" i="1"/>
  <c r="P88" i="1" s="1"/>
  <c r="N88" i="1"/>
  <c r="O87" i="1"/>
  <c r="R86" i="1"/>
  <c r="Q86" i="1"/>
  <c r="O86" i="1"/>
  <c r="P86" i="1" s="1"/>
  <c r="S85" i="1"/>
  <c r="R85" i="1"/>
  <c r="O85" i="1"/>
  <c r="P85" i="1" s="1"/>
  <c r="R84" i="1"/>
  <c r="O84" i="1"/>
  <c r="Q83" i="1"/>
  <c r="O83" i="1"/>
  <c r="N83" i="1"/>
  <c r="O82" i="1"/>
  <c r="U81" i="1"/>
  <c r="R81" i="1"/>
  <c r="O81" i="1"/>
  <c r="P81" i="1" s="1"/>
  <c r="S80" i="1"/>
  <c r="R80" i="1"/>
  <c r="O80" i="1"/>
  <c r="U79" i="1"/>
  <c r="S79" i="1"/>
  <c r="R79" i="1"/>
  <c r="O79" i="1"/>
  <c r="P79" i="1" s="1"/>
  <c r="U78" i="1"/>
  <c r="S78" i="1"/>
  <c r="R78" i="1"/>
  <c r="O78" i="1"/>
  <c r="P78" i="1" s="1"/>
  <c r="S77" i="1"/>
  <c r="R77" i="1"/>
  <c r="O77" i="1"/>
  <c r="P77" i="1" s="1"/>
  <c r="U76" i="1"/>
  <c r="Q76" i="1"/>
  <c r="R76" i="1" s="1"/>
  <c r="P76" i="1"/>
  <c r="O76" i="1"/>
  <c r="N76" i="1"/>
  <c r="O75" i="1"/>
  <c r="R74" i="1"/>
  <c r="P74" i="1"/>
  <c r="O74" i="1"/>
  <c r="S74" i="1" s="1"/>
  <c r="T74" i="1" s="1"/>
  <c r="Q73" i="1"/>
  <c r="O73" i="1"/>
  <c r="P73" i="1" s="1"/>
  <c r="N73" i="1"/>
  <c r="O72" i="1"/>
  <c r="U71" i="1"/>
  <c r="S71" i="1"/>
  <c r="R71" i="1"/>
  <c r="O71" i="1"/>
  <c r="P71" i="1" s="1"/>
  <c r="S70" i="1"/>
  <c r="T70" i="1" s="1"/>
  <c r="R70" i="1"/>
  <c r="P70" i="1"/>
  <c r="O70" i="1"/>
  <c r="Q69" i="1"/>
  <c r="R69" i="1" s="1"/>
  <c r="O69" i="1"/>
  <c r="P69" i="1" s="1"/>
  <c r="N69" i="1"/>
  <c r="O68" i="1"/>
  <c r="T67" i="1"/>
  <c r="U67" i="1" s="1"/>
  <c r="R67" i="1"/>
  <c r="O67" i="1"/>
  <c r="P67" i="1" s="1"/>
  <c r="Q66" i="1"/>
  <c r="R66" i="1" s="1"/>
  <c r="P66" i="1"/>
  <c r="O66" i="1"/>
  <c r="N66" i="1"/>
  <c r="T66" i="1" s="1"/>
  <c r="U66" i="1" s="1"/>
  <c r="O65" i="1"/>
  <c r="R64" i="1"/>
  <c r="O64" i="1"/>
  <c r="S64" i="1" s="1"/>
  <c r="T64" i="1" s="1"/>
  <c r="S63" i="1"/>
  <c r="Q63" i="1"/>
  <c r="O63" i="1"/>
  <c r="N63" i="1"/>
  <c r="O62" i="1"/>
  <c r="U61" i="1"/>
  <c r="R61" i="1"/>
  <c r="O61" i="1"/>
  <c r="P61" i="1" s="1"/>
  <c r="R60" i="1"/>
  <c r="O60" i="1"/>
  <c r="P60" i="1" s="1"/>
  <c r="U59" i="1"/>
  <c r="Q59" i="1"/>
  <c r="O59" i="1"/>
  <c r="S59" i="1" s="1"/>
  <c r="N59" i="1"/>
  <c r="O58" i="1"/>
  <c r="U57" i="1"/>
  <c r="R57" i="1"/>
  <c r="O57" i="1"/>
  <c r="U56" i="1"/>
  <c r="R56" i="1"/>
  <c r="P56" i="1"/>
  <c r="O56" i="1"/>
  <c r="S56" i="1" s="1"/>
  <c r="U55" i="1"/>
  <c r="Q55" i="1"/>
  <c r="R55" i="1" s="1"/>
  <c r="O55" i="1"/>
  <c r="P55" i="1" s="1"/>
  <c r="N55" i="1"/>
  <c r="O54" i="1"/>
  <c r="S54" i="1" s="1"/>
  <c r="U53" i="1"/>
  <c r="R53" i="1"/>
  <c r="O53" i="1"/>
  <c r="P53" i="1" s="1"/>
  <c r="U52" i="1"/>
  <c r="O52" i="1"/>
  <c r="N52" i="1"/>
  <c r="R52" i="1" s="1"/>
  <c r="U51" i="1"/>
  <c r="O51" i="1"/>
  <c r="S51" i="1" s="1"/>
  <c r="N51" i="1"/>
  <c r="N50" i="1" s="1"/>
  <c r="U50" i="1"/>
  <c r="Q50" i="1"/>
  <c r="O50" i="1"/>
  <c r="S50" i="1" s="1"/>
  <c r="O49" i="1"/>
  <c r="U48" i="1"/>
  <c r="R48" i="1"/>
  <c r="O48" i="1"/>
  <c r="R47" i="1"/>
  <c r="O47" i="1"/>
  <c r="S47" i="1" s="1"/>
  <c r="T47" i="1" s="1"/>
  <c r="U47" i="1" s="1"/>
  <c r="Q46" i="1"/>
  <c r="R46" i="1" s="1"/>
  <c r="P46" i="1"/>
  <c r="O46" i="1"/>
  <c r="S45" i="1"/>
  <c r="T45" i="1" s="1"/>
  <c r="Q45" i="1"/>
  <c r="O45" i="1"/>
  <c r="P45" i="1" s="1"/>
  <c r="N45" i="1"/>
  <c r="O44" i="1"/>
  <c r="U43" i="1"/>
  <c r="R43" i="1"/>
  <c r="O43" i="1"/>
  <c r="P43" i="1" s="1"/>
  <c r="S42" i="1"/>
  <c r="R42" i="1"/>
  <c r="O42" i="1"/>
  <c r="P42" i="1" s="1"/>
  <c r="S41" i="1"/>
  <c r="R41" i="1"/>
  <c r="O41" i="1"/>
  <c r="P41" i="1" s="1"/>
  <c r="R40" i="1"/>
  <c r="O40" i="1"/>
  <c r="P40" i="1" s="1"/>
  <c r="R39" i="1"/>
  <c r="O39" i="1"/>
  <c r="S39" i="1" s="1"/>
  <c r="T39" i="1" s="1"/>
  <c r="S38" i="1"/>
  <c r="T38" i="1" s="1"/>
  <c r="R38" i="1"/>
  <c r="O38" i="1"/>
  <c r="P38" i="1" s="1"/>
  <c r="S37" i="1"/>
  <c r="R37" i="1"/>
  <c r="O37" i="1"/>
  <c r="P37" i="1" s="1"/>
  <c r="R36" i="1"/>
  <c r="O36" i="1"/>
  <c r="P36" i="1" s="1"/>
  <c r="R35" i="1"/>
  <c r="P35" i="1"/>
  <c r="O35" i="1"/>
  <c r="S35" i="1" s="1"/>
  <c r="T35" i="1" s="1"/>
  <c r="U35" i="1" s="1"/>
  <c r="R34" i="1"/>
  <c r="O34" i="1"/>
  <c r="S34" i="1" s="1"/>
  <c r="U33" i="1"/>
  <c r="R33" i="1"/>
  <c r="O33" i="1"/>
  <c r="S33" i="1" s="1"/>
  <c r="Q32" i="1"/>
  <c r="R32" i="1" s="1"/>
  <c r="O32" i="1"/>
  <c r="P32" i="1" s="1"/>
  <c r="N32" i="1"/>
  <c r="O31" i="1"/>
  <c r="O30" i="1"/>
  <c r="R29" i="1"/>
  <c r="P29" i="1"/>
  <c r="O29" i="1"/>
  <c r="S29" i="1" s="1"/>
  <c r="Q28" i="1"/>
  <c r="O28" i="1"/>
  <c r="S28" i="1" s="1"/>
  <c r="N28" i="1"/>
  <c r="O27" i="1"/>
  <c r="R26" i="1"/>
  <c r="Q26" i="1"/>
  <c r="P26" i="1"/>
  <c r="O26" i="1"/>
  <c r="S25" i="1"/>
  <c r="Q25" i="1"/>
  <c r="O25" i="1"/>
  <c r="N25" i="1"/>
  <c r="O24" i="1"/>
  <c r="Q23" i="1"/>
  <c r="R23" i="1" s="1"/>
  <c r="O23" i="1"/>
  <c r="Q22" i="1"/>
  <c r="R22" i="1" s="1"/>
  <c r="O22" i="1"/>
  <c r="P22" i="1" s="1"/>
  <c r="R21" i="1"/>
  <c r="Q21" i="1"/>
  <c r="O21" i="1"/>
  <c r="P21" i="1" s="1"/>
  <c r="Q20" i="1"/>
  <c r="R20" i="1" s="1"/>
  <c r="P20" i="1"/>
  <c r="O20" i="1"/>
  <c r="Q19" i="1"/>
  <c r="Q18" i="1" s="1"/>
  <c r="O19" i="1"/>
  <c r="P19" i="1" s="1"/>
  <c r="N19" i="1"/>
  <c r="O18" i="1"/>
  <c r="O17" i="1"/>
  <c r="O16" i="1"/>
  <c r="O15" i="1"/>
  <c r="O14" i="1"/>
  <c r="O13" i="1"/>
  <c r="Q14" i="1" l="1"/>
  <c r="S18" i="1"/>
  <c r="T18" i="1" s="1"/>
  <c r="S69" i="1"/>
  <c r="T69" i="1" s="1"/>
  <c r="N18" i="1"/>
  <c r="N14" i="1" s="1"/>
  <c r="S26" i="1"/>
  <c r="T26" i="1" s="1"/>
  <c r="U26" i="1" s="1"/>
  <c r="P33" i="1"/>
  <c r="S36" i="1"/>
  <c r="P39" i="1"/>
  <c r="S40" i="1"/>
  <c r="R45" i="1"/>
  <c r="S46" i="1"/>
  <c r="T46" i="1" s="1"/>
  <c r="U46" i="1" s="1"/>
  <c r="P47" i="1"/>
  <c r="P51" i="1"/>
  <c r="P59" i="1"/>
  <c r="S61" i="1"/>
  <c r="P63" i="1"/>
  <c r="P64" i="1"/>
  <c r="R73" i="1"/>
  <c r="R83" i="1"/>
  <c r="R91" i="1"/>
  <c r="R93" i="1"/>
  <c r="P99" i="1"/>
  <c r="S100" i="1"/>
  <c r="R104" i="1"/>
  <c r="P110" i="1"/>
  <c r="S123" i="1"/>
  <c r="T123" i="1" s="1"/>
  <c r="U123" i="1" s="1"/>
  <c r="P126" i="1"/>
  <c r="S14" i="1"/>
  <c r="T14" i="1" s="1"/>
  <c r="R19" i="1"/>
  <c r="S23" i="1"/>
  <c r="T23" i="1" s="1"/>
  <c r="U23" i="1" s="1"/>
  <c r="R28" i="1"/>
  <c r="S43" i="1"/>
  <c r="R51" i="1"/>
  <c r="S53" i="1"/>
  <c r="R59" i="1"/>
  <c r="S60" i="1"/>
  <c r="R63" i="1"/>
  <c r="S73" i="1"/>
  <c r="T73" i="1" s="1"/>
  <c r="S76" i="1"/>
  <c r="S81" i="1"/>
  <c r="S89" i="1"/>
  <c r="T89" i="1" s="1"/>
  <c r="R96" i="1"/>
  <c r="N103" i="1"/>
  <c r="N16" i="1" s="1"/>
  <c r="P16" i="1" s="1"/>
  <c r="R110" i="1"/>
  <c r="S115" i="1"/>
  <c r="T115" i="1" s="1"/>
  <c r="U115" i="1" s="1"/>
  <c r="R126" i="1"/>
  <c r="N31" i="1"/>
  <c r="T63" i="1"/>
  <c r="R123" i="1"/>
  <c r="P14" i="1"/>
  <c r="S97" i="1"/>
  <c r="T97" i="1" s="1"/>
  <c r="P97" i="1"/>
  <c r="R14" i="1"/>
  <c r="P18" i="1"/>
  <c r="S19" i="1"/>
  <c r="T19" i="1" s="1"/>
  <c r="U19" i="1" s="1"/>
  <c r="P23" i="1"/>
  <c r="R25" i="1"/>
  <c r="S32" i="1"/>
  <c r="T32" i="1" s="1"/>
  <c r="P34" i="1"/>
  <c r="S52" i="1"/>
  <c r="P52" i="1"/>
  <c r="P96" i="1"/>
  <c r="S48" i="1"/>
  <c r="P48" i="1"/>
  <c r="S57" i="1"/>
  <c r="P57" i="1"/>
  <c r="S84" i="1"/>
  <c r="T84" i="1" s="1"/>
  <c r="P84" i="1"/>
  <c r="T25" i="1"/>
  <c r="U25" i="1" s="1"/>
  <c r="R88" i="1"/>
  <c r="Q31" i="1"/>
  <c r="S20" i="1"/>
  <c r="T20" i="1" s="1"/>
  <c r="U20" i="1" s="1"/>
  <c r="S22" i="1"/>
  <c r="T22" i="1" s="1"/>
  <c r="U22" i="1" s="1"/>
  <c r="P25" i="1"/>
  <c r="P28" i="1"/>
  <c r="P50" i="1"/>
  <c r="P83" i="1"/>
  <c r="S99" i="1"/>
  <c r="R50" i="1"/>
  <c r="S21" i="1"/>
  <c r="T21" i="1" s="1"/>
  <c r="U21" i="1" s="1"/>
  <c r="S55" i="1"/>
  <c r="S83" i="1"/>
  <c r="T83" i="1" s="1"/>
  <c r="S86" i="1"/>
  <c r="T86" i="1" s="1"/>
  <c r="U86" i="1" s="1"/>
  <c r="S91" i="1"/>
  <c r="T91" i="1" s="1"/>
  <c r="U91" i="1" s="1"/>
  <c r="S96" i="1"/>
  <c r="T96" i="1" s="1"/>
  <c r="S101" i="1"/>
  <c r="T101" i="1" s="1"/>
  <c r="U101" i="1" s="1"/>
  <c r="S104" i="1"/>
  <c r="S117" i="1"/>
  <c r="T117" i="1" s="1"/>
  <c r="U117" i="1" s="1"/>
  <c r="S88" i="1"/>
  <c r="T88" i="1" s="1"/>
  <c r="S93" i="1"/>
  <c r="T93" i="1" s="1"/>
  <c r="U93" i="1" s="1"/>
  <c r="S107" i="1"/>
  <c r="S113" i="1"/>
  <c r="T113" i="1" s="1"/>
  <c r="Q120" i="1"/>
  <c r="P127" i="1"/>
  <c r="S110" i="1"/>
  <c r="S121" i="1"/>
  <c r="T121" i="1" s="1"/>
  <c r="U121" i="1" s="1"/>
  <c r="S124" i="1"/>
  <c r="T124" i="1" s="1"/>
  <c r="U124" i="1" s="1"/>
  <c r="S129" i="1"/>
  <c r="P103" i="1" l="1"/>
  <c r="N15" i="1"/>
  <c r="P15" i="1" s="1"/>
  <c r="P31" i="1"/>
  <c r="N13" i="1"/>
  <c r="P13" i="1" s="1"/>
  <c r="R18" i="1"/>
  <c r="Q103" i="1"/>
  <c r="R120" i="1"/>
  <c r="R31" i="1"/>
  <c r="Q15" i="1"/>
  <c r="S120" i="1"/>
  <c r="T120" i="1" s="1"/>
  <c r="U120" i="1" s="1"/>
  <c r="S31" i="1"/>
  <c r="T31" i="1" s="1"/>
  <c r="R103" i="1" l="1"/>
  <c r="Q16" i="1"/>
  <c r="Q13" i="1" s="1"/>
  <c r="S103" i="1"/>
  <c r="R15" i="1"/>
  <c r="S15" i="1"/>
  <c r="T15" i="1" s="1"/>
  <c r="Q131" i="1" l="1"/>
  <c r="R13" i="1"/>
  <c r="S13" i="1"/>
  <c r="R16" i="1"/>
  <c r="S16" i="1"/>
  <c r="T16" i="1" s="1"/>
  <c r="S131" i="1" l="1"/>
  <c r="T13" i="1"/>
</calcChain>
</file>

<file path=xl/sharedStrings.xml><?xml version="1.0" encoding="utf-8"?>
<sst xmlns="http://schemas.openxmlformats.org/spreadsheetml/2006/main" count="730" uniqueCount="148">
  <si>
    <t>REALISASI FISIK DAN KEUANGAN</t>
  </si>
  <si>
    <t>PROGRAM UPAYA KESEHATAN MASYARAKAT</t>
  </si>
  <si>
    <t>KEGIATAN PELAYANAN KESEHATAN DASAR JAMINAN KESEHATAN NASIONAL DI PUSKESMAS MELONG ASIH  (38.10)</t>
  </si>
  <si>
    <t>BULAN DESEMBER 2020</t>
  </si>
  <si>
    <t>KODE REKENING</t>
  </si>
  <si>
    <t>KEGIATAN</t>
  </si>
  <si>
    <t>LOKASI</t>
  </si>
  <si>
    <t>PAGU ANGGARAN (Rp)</t>
  </si>
  <si>
    <t>REALISASI</t>
  </si>
  <si>
    <t>KENDALA/ 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</si>
  <si>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</si>
  <si>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</si>
  <si>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</si>
  <si>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</si>
  <si>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</si>
  <si>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</si>
  <si>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</si>
  <si>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</si>
  <si>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Rp.</t>
  </si>
  <si>
    <t>1</t>
  </si>
  <si>
    <t>02</t>
  </si>
  <si>
    <t>01</t>
  </si>
  <si>
    <t>MELONG ASIH</t>
  </si>
  <si>
    <t>PELAYANAN KESEHATAN DASAR JAMINANKESEHATAN NASIONAL DI PUSKESMAS MELONG ASIH</t>
  </si>
  <si>
    <t>BELANJA LANGSUNG</t>
  </si>
  <si>
    <t>BELANJA PEGAWAI</t>
  </si>
  <si>
    <t>5</t>
  </si>
  <si>
    <t>2</t>
  </si>
  <si>
    <t>BELANJA BARANG DAN JASA</t>
  </si>
  <si>
    <t>3</t>
  </si>
  <si>
    <t xml:space="preserve">BELANJA MODAL </t>
  </si>
  <si>
    <t>HONORARIUM PNS</t>
  </si>
  <si>
    <t>05</t>
  </si>
  <si>
    <t>Honorarium pejabat pengadaan barang dan jasa</t>
  </si>
  <si>
    <t>06</t>
  </si>
  <si>
    <t>Honorarium pejabat penerima hasil pekerjaan</t>
  </si>
  <si>
    <t>08</t>
  </si>
  <si>
    <t>Honorarium Peserta Kegiatan PNS</t>
  </si>
  <si>
    <t>09</t>
  </si>
  <si>
    <t>Honorarium Pejabat Pembuat Komitmen</t>
  </si>
  <si>
    <t>03</t>
  </si>
  <si>
    <t xml:space="preserve">UANG LEMBUR  </t>
  </si>
  <si>
    <t>Uang Lembur PNS</t>
  </si>
  <si>
    <t>JASA PELAYANAN</t>
  </si>
  <si>
    <t>Jasa Pelayanan JKN</t>
  </si>
  <si>
    <t>BELANJA BAHAN HABIS PAKAI</t>
  </si>
  <si>
    <t>Belanja Alat Tulis Kantor</t>
  </si>
  <si>
    <t>Belanja Alat Listrik dan Elektronik</t>
  </si>
  <si>
    <t>04</t>
  </si>
  <si>
    <t>Belanja perangko, materai dan benda pos lainnya</t>
  </si>
  <si>
    <t>Belanja Peralatan Kebersihan dan Bahan Pembersih</t>
  </si>
  <si>
    <t>07</t>
  </si>
  <si>
    <t>Belanja Pengisian Tabung Pemadam Kebakaran</t>
  </si>
  <si>
    <t>Belanja Pengisian Tabung Gas</t>
  </si>
  <si>
    <t>Belanja BBM dan Pelumas Kendaraan</t>
  </si>
  <si>
    <t>Belanja Bahan Kebutuhan Medis</t>
  </si>
  <si>
    <t>Belanja Bahan Habis Pakai Peralatan Rumah Tangga</t>
  </si>
  <si>
    <t>Belanja Cinderamata</t>
  </si>
  <si>
    <t>Belanja Dokumentasi dan Periklanan</t>
  </si>
  <si>
    <t>BELANJA BAHAN / MATERIAL</t>
  </si>
  <si>
    <t>Belanja Bahan Obat obatan</t>
  </si>
  <si>
    <t>Belanja Bahan Kimia</t>
  </si>
  <si>
    <t>Belanja Bahan Pokok / Natura</t>
  </si>
  <si>
    <t>BELANJA JASA KANTOR</t>
  </si>
  <si>
    <t>Belanja kawat / faksimili / internet</t>
  </si>
  <si>
    <t>Belanja Jasa Transaksi Keuangan</t>
  </si>
  <si>
    <t>12</t>
  </si>
  <si>
    <t>Belanja Jasa Pemeliharaan Peralatan dan Perlengkapan Kantor</t>
  </si>
  <si>
    <t>BELANJA PERAWATAN KENDARAAN BERMOTOR</t>
  </si>
  <si>
    <t>Belanja Jasa Service</t>
  </si>
  <si>
    <t>Belanja Surat Tanda Nomor Kendaraan</t>
  </si>
  <si>
    <t>BELANJA CETAK DAN PENGGANDAAN</t>
  </si>
  <si>
    <t>Belanja Cetak Pkm Melong Asih</t>
  </si>
  <si>
    <t>Belanja Penggandaan</t>
  </si>
  <si>
    <t>11</t>
  </si>
  <si>
    <t>BELANJA MAKANAN DAN MINUMAN</t>
  </si>
  <si>
    <t>Belanja Makanan dan Minuman Rapat</t>
  </si>
  <si>
    <t>14</t>
  </si>
  <si>
    <t>BELANJA PAKAIAN KHUSUS DAN HARI-HARI TERTENTU</t>
  </si>
  <si>
    <t>Belanja Pakaian Olahraga</t>
  </si>
  <si>
    <t>15</t>
  </si>
  <si>
    <t>BELANJA PERJALANAN DINAS</t>
  </si>
  <si>
    <t>Belanja Perjalanan Dinas Dalam Daerah</t>
  </si>
  <si>
    <t>Belanja Perjalanan Dinas Luar Daerah</t>
  </si>
  <si>
    <t>17</t>
  </si>
  <si>
    <t>BELANJA KURSUS, PELATIHAN, SOSIALISASI, DAN BIMBNGAN TEKNIS PNS</t>
  </si>
  <si>
    <t>Belanja Kursus-kursus singkat / Pelatihan</t>
  </si>
  <si>
    <t>20</t>
  </si>
  <si>
    <t>BELANJA PEMELIHARAAN</t>
  </si>
  <si>
    <t>Belanja Pemeliharaan Alat Kesehatan</t>
  </si>
  <si>
    <t>Belanja Pemeliharaan Gedung</t>
  </si>
  <si>
    <t xml:space="preserve">Belanja Pemeliharaan Penampung Air / Reservoir </t>
  </si>
  <si>
    <t>10</t>
  </si>
  <si>
    <t>Belanja Pemeliharaan Jaringan WAN/LAN</t>
  </si>
  <si>
    <t>Belanja Pemeliharaan Rumah Dinas</t>
  </si>
  <si>
    <t>25</t>
  </si>
  <si>
    <t>BELANJA PENYEDIA JASA</t>
  </si>
  <si>
    <t>Belanja Penyedia Jasa Event Organizer</t>
  </si>
  <si>
    <t>Belanja Penyedia Jasa Pemeriksaan Sampel</t>
  </si>
  <si>
    <t>Belanja Penyedia Jasa Layanan</t>
  </si>
  <si>
    <t>31</t>
  </si>
  <si>
    <t>BELANJA JASA TENAGA AHLI / INSTRUKTUR /  NARASUMBER / PENCERAMAH</t>
  </si>
  <si>
    <t>Jasa Instruktur</t>
  </si>
  <si>
    <t>Jasa Narasumber/Widyaiswara</t>
  </si>
  <si>
    <t>Jasa Penceramah</t>
  </si>
  <si>
    <t>32</t>
  </si>
  <si>
    <t>BELANJA JASA TENAGA PENDUKUNG</t>
  </si>
  <si>
    <t>Jasa Tenaga Pendukung  Kegiatan Non PNS</t>
  </si>
  <si>
    <t>333</t>
  </si>
  <si>
    <t>BELANJA JASA PESERTA KEGIATAN</t>
  </si>
  <si>
    <t>33</t>
  </si>
  <si>
    <t>Jasa Peserta Kegiatan Non PNS</t>
  </si>
  <si>
    <t>35</t>
  </si>
  <si>
    <t>BELANJA perlatan/ perlengkapan untuk rumah/ kantor/ lapangan</t>
  </si>
  <si>
    <t>Belanja Peralatan / Perlengkapan Untuk Kantor</t>
  </si>
  <si>
    <t>Belanja Peralatan / Perlengkapan Untuk Rumah Tangga</t>
  </si>
  <si>
    <t>BELANJA MODAL</t>
  </si>
  <si>
    <t>16</t>
  </si>
  <si>
    <t>BELANJA MODAL PERALATAN DAN MESIN - ALAT-ALAT BANTU</t>
  </si>
  <si>
    <t>Belanja Modal Pengadaan Alat Kantor Lainnya</t>
  </si>
  <si>
    <t>BELANJA MODAL PERALATAN DAN MESIN - ALAT RUMAH TANGGA</t>
  </si>
  <si>
    <t>Belanja modal pengadaan Meubelair</t>
  </si>
  <si>
    <t>BELANJA MODAL PENGADAAN alat komunikasi sosial</t>
  </si>
  <si>
    <t>Belanja modal pengadaan alat komunikasi sosial</t>
  </si>
  <si>
    <t>23</t>
  </si>
  <si>
    <t>BELANJA MODAL PERALATAN DAN MESIN - ALAT KEDOKTERAN</t>
  </si>
  <si>
    <t>Belanja Modal Pengadaan Alat  Kedokteran Umum</t>
  </si>
  <si>
    <t>Belanja modal pengadaan Alat Kedokteran Gigi</t>
  </si>
  <si>
    <t>28</t>
  </si>
  <si>
    <t>BELANJA MODAL PENGADAAN ALAT PENDINGIN</t>
  </si>
  <si>
    <t>Belanja modal pengadaan alat pendingin</t>
  </si>
  <si>
    <t>BELANJA MODAL PENGADAAN ALAT rumah tangga lainnya</t>
  </si>
  <si>
    <t>Belanja modal pengadaan alat rumah tangga lainnya ( Home Use ) water heater</t>
  </si>
  <si>
    <t>37</t>
  </si>
  <si>
    <t>BELANJA MODAL PERALATAN DAN MESIN ALAT PERAGA/ PRAKTEK SEKOLAH</t>
  </si>
  <si>
    <t>13</t>
  </si>
  <si>
    <t>BELANJA MODAL PERALATAN DAN MESIN ALAT PERAGA/ PRAKTEK SEKOLAH BIDANG PENDIDIKAN / KETERAMPILAN</t>
  </si>
  <si>
    <t>38</t>
  </si>
  <si>
    <t>BELANJA PERALATAN DAN MESIN - KOMPUTER UNIT</t>
  </si>
  <si>
    <t>Personal Komputer</t>
  </si>
  <si>
    <t>39</t>
  </si>
  <si>
    <t>BELANJA PERALATAN DAN MESIN - PERALATAN KOMPUTER</t>
  </si>
  <si>
    <t>Peralatan Personal Komputer</t>
  </si>
  <si>
    <t>JUMLAH</t>
  </si>
  <si>
    <t>an Pejabat Pelaksana Teknis Kegiatan</t>
  </si>
  <si>
    <t>Kepala FKTP Puskesmas Melong Asih</t>
  </si>
  <si>
    <t>drg. Sekky Intania, MKM</t>
  </si>
  <si>
    <t>NIP. 196908062002122003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</si>
</sst>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i/>
      <sz val="10"/>
      <color theme="0"/>
      <name val="Times New Roman"/>
      <family val="1"/>
    </font>
    <font>
      <sz val="12"/>
      <name val="Arial"/>
      <family val="2"/>
    </font>
    <font>
      <b/>
      <i/>
      <sz val="10"/>
      <name val="Times New Roman"/>
      <family val="1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sz val="10"/>
      <color rgb="FFFF0000"/>
      <name val="Times New Roman"/>
      <family val="1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</cellStyleXfs>
  <cellXfs count="166">
    <xf numFmtId="0" fontId="0" fillId="0" borderId="0" xfId="0"/>
    <xf numFmtId="0" fontId="4" fillId="0" borderId="0" xfId="0" applyFont="1"/>
    <xf numFmtId="0" fontId="4" fillId="2" borderId="0" xfId="0" applyFont="1" applyFill="1"/>
    <xf numFmtId="10" fontId="4" fillId="0" borderId="0" xfId="2" applyNumberFormat="1" applyFont="1"/>
    <xf numFmtId="0" fontId="6" fillId="3" borderId="1" xfId="3" applyFont="1" applyFill="1" applyBorder="1" applyAlignment="1">
      <alignment horizontal="center" vertical="center" wrapText="1"/>
    </xf>
    <xf numFmtId="10" fontId="6" fillId="3" borderId="1" xfId="2" applyNumberFormat="1" applyFont="1" applyFill="1" applyBorder="1" applyAlignment="1">
      <alignment horizontal="center" vertical="center" wrapText="1"/>
    </xf>
    <xf numFmtId="49" fontId="5" fillId="0" borderId="2" xfId="5" applyNumberFormat="1" applyFont="1" applyFill="1" applyBorder="1" applyAlignment="1">
      <alignment horizontal="center" vertical="top" wrapText="1"/>
    </xf>
    <xf numFmtId="49" fontId="5" fillId="0" borderId="3" xfId="5" applyNumberFormat="1" applyFont="1" applyFill="1" applyBorder="1" applyAlignment="1">
      <alignment horizontal="center" vertical="top" wrapText="1"/>
    </xf>
    <xf numFmtId="49" fontId="8" fillId="0" borderId="4" xfId="5" applyNumberFormat="1" applyFont="1" applyFill="1" applyBorder="1" applyAlignment="1">
      <alignment horizontal="center" vertical="top" wrapText="1"/>
    </xf>
    <xf numFmtId="49" fontId="8" fillId="0" borderId="4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top" wrapText="1"/>
    </xf>
    <xf numFmtId="0" fontId="6" fillId="2" borderId="1" xfId="3" applyFont="1" applyFill="1" applyBorder="1" applyAlignment="1">
      <alignment horizontal="center" vertical="top" wrapText="1"/>
    </xf>
    <xf numFmtId="10" fontId="6" fillId="0" borderId="1" xfId="2" applyNumberFormat="1" applyFont="1" applyBorder="1" applyAlignment="1">
      <alignment horizontal="center" vertical="top" wrapText="1"/>
    </xf>
    <xf numFmtId="0" fontId="7" fillId="0" borderId="0" xfId="0" applyFont="1"/>
    <xf numFmtId="49" fontId="5" fillId="0" borderId="4" xfId="5" applyNumberFormat="1" applyFont="1" applyFill="1" applyBorder="1" applyAlignment="1">
      <alignment horizontal="center" vertical="top" wrapText="1"/>
    </xf>
    <xf numFmtId="49" fontId="5" fillId="0" borderId="4" xfId="5" applyNumberFormat="1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vertical="top"/>
    </xf>
    <xf numFmtId="49" fontId="9" fillId="0" borderId="1" xfId="5" applyNumberFormat="1" applyFont="1" applyFill="1" applyBorder="1" applyAlignment="1">
      <alignment vertical="top"/>
    </xf>
    <xf numFmtId="49" fontId="10" fillId="0" borderId="1" xfId="5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164" fontId="5" fillId="2" borderId="1" xfId="1" applyFont="1" applyFill="1" applyBorder="1" applyAlignment="1">
      <alignment horizontal="right" vertical="top" wrapText="1"/>
    </xf>
    <xf numFmtId="164" fontId="6" fillId="2" borderId="1" xfId="1" applyFont="1" applyFill="1" applyBorder="1" applyAlignment="1">
      <alignment horizontal="right" vertical="top" wrapText="1"/>
    </xf>
    <xf numFmtId="10" fontId="6" fillId="2" borderId="1" xfId="2" applyNumberFormat="1" applyFont="1" applyFill="1" applyBorder="1" applyAlignment="1">
      <alignment horizontal="right" vertical="top" wrapText="1"/>
    </xf>
    <xf numFmtId="10" fontId="7" fillId="2" borderId="1" xfId="2" applyNumberFormat="1" applyFont="1" applyFill="1" applyBorder="1" applyAlignment="1">
      <alignment vertical="top"/>
    </xf>
    <xf numFmtId="10" fontId="4" fillId="2" borderId="1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vertical="top"/>
    </xf>
    <xf numFmtId="0" fontId="5" fillId="0" borderId="1" xfId="0" quotePrefix="1" applyFont="1" applyFill="1" applyBorder="1" applyAlignment="1">
      <alignment horizontal="center" vertical="top" wrapText="1"/>
    </xf>
    <xf numFmtId="165" fontId="6" fillId="2" borderId="1" xfId="0" applyNumberFormat="1" applyFont="1" applyFill="1" applyBorder="1" applyAlignment="1">
      <alignment horizontal="left" vertical="top" wrapText="1"/>
    </xf>
    <xf numFmtId="49" fontId="5" fillId="0" borderId="1" xfId="4" applyNumberFormat="1" applyFont="1" applyFill="1" applyBorder="1" applyAlignment="1">
      <alignment horizontal="center" vertical="top" wrapText="1"/>
    </xf>
    <xf numFmtId="49" fontId="11" fillId="0" borderId="1" xfId="4" applyNumberFormat="1" applyFont="1" applyFill="1" applyBorder="1" applyAlignment="1">
      <alignment horizontal="center" vertical="top" wrapText="1"/>
    </xf>
    <xf numFmtId="49" fontId="5" fillId="0" borderId="1" xfId="4" applyNumberFormat="1" applyFont="1" applyFill="1" applyBorder="1" applyAlignment="1">
      <alignment horizontal="left" vertical="top" wrapText="1"/>
    </xf>
    <xf numFmtId="164" fontId="5" fillId="2" borderId="1" xfId="1" applyFont="1" applyFill="1" applyBorder="1" applyAlignment="1">
      <alignment horizontal="right" vertical="top"/>
    </xf>
    <xf numFmtId="49" fontId="12" fillId="4" borderId="1" xfId="4" applyNumberFormat="1" applyFont="1" applyFill="1" applyBorder="1" applyAlignment="1">
      <alignment horizontal="center" vertical="top" wrapText="1"/>
    </xf>
    <xf numFmtId="49" fontId="13" fillId="4" borderId="1" xfId="4" applyNumberFormat="1" applyFont="1" applyFill="1" applyBorder="1" applyAlignment="1">
      <alignment horizontal="left" vertical="top" wrapText="1"/>
    </xf>
    <xf numFmtId="165" fontId="6" fillId="4" borderId="1" xfId="0" applyNumberFormat="1" applyFont="1" applyFill="1" applyBorder="1" applyAlignment="1">
      <alignment horizontal="left" vertical="top" wrapText="1"/>
    </xf>
    <xf numFmtId="164" fontId="14" fillId="4" borderId="1" xfId="1" applyFont="1" applyFill="1" applyBorder="1" applyAlignment="1">
      <alignment horizontal="right" vertical="top"/>
    </xf>
    <xf numFmtId="164" fontId="6" fillId="4" borderId="1" xfId="1" applyFont="1" applyFill="1" applyBorder="1" applyAlignment="1">
      <alignment horizontal="right" vertical="top" wrapText="1"/>
    </xf>
    <xf numFmtId="10" fontId="6" fillId="4" borderId="1" xfId="2" applyNumberFormat="1" applyFont="1" applyFill="1" applyBorder="1" applyAlignment="1">
      <alignment horizontal="right" vertical="top" wrapText="1"/>
    </xf>
    <xf numFmtId="10" fontId="7" fillId="4" borderId="1" xfId="2" applyNumberFormat="1" applyFont="1" applyFill="1" applyBorder="1" applyAlignment="1">
      <alignment vertical="top"/>
    </xf>
    <xf numFmtId="10" fontId="4" fillId="4" borderId="1" xfId="0" applyNumberFormat="1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0" xfId="0" applyFont="1" applyFill="1"/>
    <xf numFmtId="164" fontId="6" fillId="0" borderId="1" xfId="1" applyFont="1" applyFill="1" applyBorder="1" applyAlignment="1">
      <alignment horizontal="right" vertical="top" wrapText="1"/>
    </xf>
    <xf numFmtId="49" fontId="5" fillId="0" borderId="1" xfId="4" quotePrefix="1" applyNumberFormat="1" applyFont="1" applyFill="1" applyBorder="1" applyAlignment="1">
      <alignment horizontal="center" vertical="top" wrapText="1"/>
    </xf>
    <xf numFmtId="49" fontId="10" fillId="0" borderId="2" xfId="5" applyNumberFormat="1" applyFont="1" applyFill="1" applyBorder="1" applyAlignment="1">
      <alignment horizontal="center" vertical="top" wrapText="1"/>
    </xf>
    <xf numFmtId="49" fontId="10" fillId="0" borderId="3" xfId="5" applyNumberFormat="1" applyFont="1" applyFill="1" applyBorder="1" applyAlignment="1">
      <alignment horizontal="center" vertical="top" wrapText="1"/>
    </xf>
    <xf numFmtId="49" fontId="10" fillId="0" borderId="4" xfId="5" applyNumberFormat="1" applyFont="1" applyFill="1" applyBorder="1" applyAlignment="1">
      <alignment horizontal="center" vertical="top" wrapText="1"/>
    </xf>
    <xf numFmtId="49" fontId="10" fillId="0" borderId="1" xfId="4" quotePrefix="1" applyNumberFormat="1" applyFont="1" applyFill="1" applyBorder="1" applyAlignment="1">
      <alignment horizontal="center" vertical="top" wrapText="1"/>
    </xf>
    <xf numFmtId="49" fontId="10" fillId="0" borderId="1" xfId="4" applyNumberFormat="1" applyFont="1" applyFill="1" applyBorder="1" applyAlignment="1">
      <alignment horizontal="center" vertical="top" wrapText="1"/>
    </xf>
    <xf numFmtId="49" fontId="10" fillId="0" borderId="1" xfId="4" applyNumberFormat="1" applyFont="1" applyFill="1" applyBorder="1" applyAlignment="1">
      <alignment horizontal="left" vertical="top" wrapText="1"/>
    </xf>
    <xf numFmtId="165" fontId="15" fillId="2" borderId="1" xfId="0" applyNumberFormat="1" applyFont="1" applyFill="1" applyBorder="1" applyAlignment="1">
      <alignment horizontal="left" vertical="top" wrapText="1"/>
    </xf>
    <xf numFmtId="164" fontId="10" fillId="2" borderId="1" xfId="1" applyFont="1" applyFill="1" applyBorder="1" applyAlignment="1">
      <alignment horizontal="right" vertical="top"/>
    </xf>
    <xf numFmtId="49" fontId="9" fillId="5" borderId="1" xfId="4" applyNumberFormat="1" applyFont="1" applyFill="1" applyBorder="1" applyAlignment="1">
      <alignment horizontal="center" vertical="top" wrapText="1"/>
    </xf>
    <xf numFmtId="49" fontId="10" fillId="5" borderId="1" xfId="4" applyNumberFormat="1" applyFont="1" applyFill="1" applyBorder="1" applyAlignment="1">
      <alignment vertical="top" wrapText="1"/>
    </xf>
    <xf numFmtId="165" fontId="15" fillId="5" borderId="1" xfId="0" applyNumberFormat="1" applyFont="1" applyFill="1" applyBorder="1" applyAlignment="1">
      <alignment horizontal="left" vertical="top" wrapText="1"/>
    </xf>
    <xf numFmtId="164" fontId="9" fillId="5" borderId="1" xfId="1" applyFont="1" applyFill="1" applyBorder="1" applyAlignment="1">
      <alignment vertical="top"/>
    </xf>
    <xf numFmtId="164" fontId="6" fillId="5" borderId="1" xfId="1" applyFont="1" applyFill="1" applyBorder="1" applyAlignment="1">
      <alignment horizontal="right" vertical="top" wrapText="1"/>
    </xf>
    <xf numFmtId="10" fontId="6" fillId="5" borderId="1" xfId="2" applyNumberFormat="1" applyFont="1" applyFill="1" applyBorder="1" applyAlignment="1">
      <alignment horizontal="right" vertical="top" wrapText="1"/>
    </xf>
    <xf numFmtId="10" fontId="7" fillId="5" borderId="1" xfId="2" applyNumberFormat="1" applyFont="1" applyFill="1" applyBorder="1" applyAlignment="1">
      <alignment vertical="top"/>
    </xf>
    <xf numFmtId="10" fontId="4" fillId="5" borderId="1" xfId="0" applyNumberFormat="1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0" xfId="0" applyFont="1" applyFill="1"/>
    <xf numFmtId="49" fontId="9" fillId="2" borderId="2" xfId="4" applyNumberFormat="1" applyFont="1" applyFill="1" applyBorder="1" applyAlignment="1">
      <alignment horizontal="center" vertical="top" wrapText="1"/>
    </xf>
    <xf numFmtId="49" fontId="9" fillId="2" borderId="3" xfId="4" applyNumberFormat="1" applyFont="1" applyFill="1" applyBorder="1" applyAlignment="1">
      <alignment horizontal="center" vertical="top" wrapText="1"/>
    </xf>
    <xf numFmtId="49" fontId="9" fillId="2" borderId="1" xfId="4" applyNumberFormat="1" applyFont="1" applyFill="1" applyBorder="1" applyAlignment="1">
      <alignment horizontal="center" vertical="top" wrapText="1"/>
    </xf>
    <xf numFmtId="49" fontId="5" fillId="2" borderId="1" xfId="4" applyNumberFormat="1" applyFont="1" applyFill="1" applyBorder="1" applyAlignment="1">
      <alignment vertical="top" wrapText="1"/>
    </xf>
    <xf numFmtId="164" fontId="10" fillId="2" borderId="1" xfId="1" applyFont="1" applyFill="1" applyBorder="1" applyAlignment="1">
      <alignment vertical="top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quotePrefix="1" applyFont="1" applyFill="1" applyBorder="1" applyAlignment="1">
      <alignment horizontal="center" vertical="top" wrapText="1"/>
    </xf>
    <xf numFmtId="49" fontId="10" fillId="2" borderId="1" xfId="4" quotePrefix="1" applyNumberFormat="1" applyFont="1" applyFill="1" applyBorder="1" applyAlignment="1">
      <alignment horizontal="center" vertical="top" wrapText="1"/>
    </xf>
    <xf numFmtId="49" fontId="10" fillId="2" borderId="1" xfId="4" applyNumberFormat="1" applyFont="1" applyFill="1" applyBorder="1" applyAlignment="1">
      <alignment vertical="top" wrapText="1"/>
    </xf>
    <xf numFmtId="49" fontId="12" fillId="5" borderId="2" xfId="4" applyNumberFormat="1" applyFont="1" applyFill="1" applyBorder="1" applyAlignment="1">
      <alignment horizontal="center" vertical="top" wrapText="1"/>
    </xf>
    <xf numFmtId="49" fontId="12" fillId="5" borderId="3" xfId="4" applyNumberFormat="1" applyFont="1" applyFill="1" applyBorder="1" applyAlignment="1">
      <alignment horizontal="center" vertical="top" wrapText="1"/>
    </xf>
    <xf numFmtId="49" fontId="12" fillId="5" borderId="4" xfId="4" applyNumberFormat="1" applyFont="1" applyFill="1" applyBorder="1" applyAlignment="1">
      <alignment horizontal="center" vertical="top" wrapText="1"/>
    </xf>
    <xf numFmtId="49" fontId="12" fillId="5" borderId="1" xfId="4" applyNumberFormat="1" applyFont="1" applyFill="1" applyBorder="1" applyAlignment="1">
      <alignment horizontal="center" vertical="top" wrapText="1"/>
    </xf>
    <xf numFmtId="49" fontId="12" fillId="5" borderId="1" xfId="4" applyNumberFormat="1" applyFont="1" applyFill="1" applyBorder="1" applyAlignment="1">
      <alignment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64" fontId="12" fillId="5" borderId="1" xfId="1" applyFont="1" applyFill="1" applyBorder="1" applyAlignment="1">
      <alignment vertical="top"/>
    </xf>
    <xf numFmtId="164" fontId="5" fillId="2" borderId="1" xfId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 wrapText="1"/>
    </xf>
    <xf numFmtId="49" fontId="9" fillId="4" borderId="1" xfId="4" applyNumberFormat="1" applyFont="1" applyFill="1" applyBorder="1" applyAlignment="1">
      <alignment horizontal="center" vertical="top" wrapText="1"/>
    </xf>
    <xf numFmtId="49" fontId="10" fillId="4" borderId="1" xfId="4" applyNumberFormat="1" applyFont="1" applyFill="1" applyBorder="1" applyAlignment="1">
      <alignment vertical="top" wrapText="1"/>
    </xf>
    <xf numFmtId="165" fontId="15" fillId="4" borderId="1" xfId="0" applyNumberFormat="1" applyFont="1" applyFill="1" applyBorder="1" applyAlignment="1">
      <alignment horizontal="left" vertical="top" wrapText="1"/>
    </xf>
    <xf numFmtId="164" fontId="9" fillId="4" borderId="1" xfId="1" applyFont="1" applyFill="1" applyBorder="1" applyAlignment="1">
      <alignment vertical="top"/>
    </xf>
    <xf numFmtId="49" fontId="16" fillId="0" borderId="1" xfId="4" applyNumberFormat="1" applyFont="1" applyFill="1" applyBorder="1" applyAlignment="1">
      <alignment horizontal="center" vertical="top" wrapText="1"/>
    </xf>
    <xf numFmtId="0" fontId="10" fillId="0" borderId="1" xfId="4" applyFont="1" applyFill="1" applyBorder="1" applyAlignment="1">
      <alignment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vertical="top" wrapText="1"/>
    </xf>
    <xf numFmtId="49" fontId="5" fillId="5" borderId="2" xfId="5" applyNumberFormat="1" applyFont="1" applyFill="1" applyBorder="1" applyAlignment="1">
      <alignment horizontal="center" vertical="top" wrapText="1"/>
    </xf>
    <xf numFmtId="49" fontId="5" fillId="5" borderId="3" xfId="5" applyNumberFormat="1" applyFont="1" applyFill="1" applyBorder="1" applyAlignment="1">
      <alignment horizontal="center" vertical="top" wrapText="1"/>
    </xf>
    <xf numFmtId="49" fontId="5" fillId="5" borderId="4" xfId="5" applyNumberFormat="1" applyFont="1" applyFill="1" applyBorder="1" applyAlignment="1">
      <alignment horizontal="center" vertical="top" wrapText="1"/>
    </xf>
    <xf numFmtId="49" fontId="5" fillId="5" borderId="1" xfId="4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164" fontId="5" fillId="5" borderId="1" xfId="1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49" fontId="10" fillId="5" borderId="2" xfId="5" applyNumberFormat="1" applyFont="1" applyFill="1" applyBorder="1" applyAlignment="1">
      <alignment horizontal="center" vertical="top" wrapText="1"/>
    </xf>
    <xf numFmtId="49" fontId="10" fillId="5" borderId="3" xfId="5" applyNumberFormat="1" applyFont="1" applyFill="1" applyBorder="1" applyAlignment="1">
      <alignment horizontal="center" vertical="top" wrapText="1"/>
    </xf>
    <xf numFmtId="49" fontId="10" fillId="5" borderId="4" xfId="5" applyNumberFormat="1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10" fillId="5" borderId="1" xfId="0" quotePrefix="1" applyFont="1" applyFill="1" applyBorder="1" applyAlignment="1">
      <alignment horizontal="center" vertical="top" wrapText="1"/>
    </xf>
    <xf numFmtId="49" fontId="10" fillId="5" borderId="1" xfId="4" applyNumberFormat="1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vertical="top" wrapText="1"/>
    </xf>
    <xf numFmtId="164" fontId="10" fillId="5" borderId="1" xfId="1" applyFont="1" applyFill="1" applyBorder="1" applyAlignment="1">
      <alignment vertical="center"/>
    </xf>
    <xf numFmtId="49" fontId="5" fillId="0" borderId="1" xfId="4" applyNumberFormat="1" applyFont="1" applyFill="1" applyBorder="1" applyAlignment="1">
      <alignment vertical="top" wrapText="1"/>
    </xf>
    <xf numFmtId="164" fontId="5" fillId="2" borderId="1" xfId="1" applyFont="1" applyFill="1" applyBorder="1" applyAlignment="1">
      <alignment vertical="center"/>
    </xf>
    <xf numFmtId="49" fontId="10" fillId="0" borderId="1" xfId="4" applyNumberFormat="1" applyFont="1" applyFill="1" applyBorder="1" applyAlignment="1">
      <alignment vertical="top" wrapText="1"/>
    </xf>
    <xf numFmtId="164" fontId="10" fillId="2" borderId="1" xfId="1" applyFont="1" applyFill="1" applyBorder="1" applyAlignment="1">
      <alignment vertical="center"/>
    </xf>
    <xf numFmtId="165" fontId="17" fillId="2" borderId="1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vertical="top"/>
    </xf>
    <xf numFmtId="0" fontId="18" fillId="0" borderId="0" xfId="0" applyFont="1"/>
    <xf numFmtId="164" fontId="4" fillId="0" borderId="0" xfId="0" applyNumberFormat="1" applyFont="1"/>
    <xf numFmtId="0" fontId="19" fillId="5" borderId="1" xfId="0" applyFont="1" applyFill="1" applyBorder="1" applyAlignment="1">
      <alignment horizontal="center" vertical="top" wrapText="1"/>
    </xf>
    <xf numFmtId="0" fontId="19" fillId="5" borderId="1" xfId="0" quotePrefix="1" applyFont="1" applyFill="1" applyBorder="1" applyAlignment="1">
      <alignment horizontal="center" vertical="top" wrapText="1"/>
    </xf>
    <xf numFmtId="49" fontId="10" fillId="0" borderId="1" xfId="4" applyNumberFormat="1" applyFont="1" applyFill="1" applyBorder="1" applyAlignment="1">
      <alignment horizontal="left" vertical="top"/>
    </xf>
    <xf numFmtId="0" fontId="15" fillId="5" borderId="1" xfId="0" applyFont="1" applyFill="1" applyBorder="1" applyAlignment="1">
      <alignment vertical="top"/>
    </xf>
    <xf numFmtId="0" fontId="15" fillId="5" borderId="0" xfId="0" applyFont="1" applyFill="1"/>
    <xf numFmtId="0" fontId="15" fillId="2" borderId="1" xfId="0" applyFont="1" applyFill="1" applyBorder="1" applyAlignment="1">
      <alignment vertical="top"/>
    </xf>
    <xf numFmtId="0" fontId="15" fillId="0" borderId="0" xfId="0" applyFont="1"/>
    <xf numFmtId="49" fontId="5" fillId="5" borderId="1" xfId="4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/>
    </xf>
    <xf numFmtId="164" fontId="5" fillId="0" borderId="1" xfId="1" applyFont="1" applyFill="1" applyBorder="1" applyAlignment="1">
      <alignment vertical="top"/>
    </xf>
    <xf numFmtId="0" fontId="4" fillId="0" borderId="0" xfId="0" applyFont="1" applyFill="1"/>
    <xf numFmtId="164" fontId="10" fillId="0" borderId="1" xfId="1" applyFont="1" applyFill="1" applyBorder="1" applyAlignment="1">
      <alignment vertical="top"/>
    </xf>
    <xf numFmtId="164" fontId="15" fillId="0" borderId="1" xfId="1" applyFont="1" applyFill="1" applyBorder="1" applyAlignment="1">
      <alignment horizontal="right" vertical="top" wrapText="1"/>
    </xf>
    <xf numFmtId="0" fontId="15" fillId="5" borderId="1" xfId="3" applyFont="1" applyFill="1" applyBorder="1" applyAlignment="1">
      <alignment vertical="top"/>
    </xf>
    <xf numFmtId="0" fontId="15" fillId="2" borderId="1" xfId="3" applyFont="1" applyFill="1" applyBorder="1" applyAlignment="1">
      <alignment vertical="top"/>
    </xf>
    <xf numFmtId="164" fontId="10" fillId="5" borderId="1" xfId="1" applyFont="1" applyFill="1" applyBorder="1" applyAlignment="1">
      <alignment vertical="top"/>
    </xf>
    <xf numFmtId="0" fontId="4" fillId="2" borderId="1" xfId="0" applyFont="1" applyFill="1" applyBorder="1"/>
    <xf numFmtId="0" fontId="4" fillId="5" borderId="1" xfId="0" applyFont="1" applyFill="1" applyBorder="1"/>
    <xf numFmtId="0" fontId="5" fillId="4" borderId="1" xfId="6" applyFont="1" applyFill="1" applyBorder="1" applyAlignment="1">
      <alignment horizontal="center" vertical="top" wrapText="1"/>
    </xf>
    <xf numFmtId="0" fontId="5" fillId="4" borderId="1" xfId="6" quotePrefix="1" applyFont="1" applyFill="1" applyBorder="1" applyAlignment="1">
      <alignment horizontal="center" vertical="top" wrapText="1"/>
    </xf>
    <xf numFmtId="49" fontId="10" fillId="4" borderId="1" xfId="6" applyNumberFormat="1" applyFont="1" applyFill="1" applyBorder="1" applyAlignment="1">
      <alignment vertical="top" wrapText="1"/>
    </xf>
    <xf numFmtId="0" fontId="4" fillId="4" borderId="1" xfId="0" applyFont="1" applyFill="1" applyBorder="1"/>
    <xf numFmtId="164" fontId="10" fillId="4" borderId="1" xfId="1" applyFont="1" applyFill="1" applyBorder="1" applyAlignment="1">
      <alignment vertical="top"/>
    </xf>
    <xf numFmtId="49" fontId="11" fillId="5" borderId="1" xfId="4" applyNumberFormat="1" applyFont="1" applyFill="1" applyBorder="1" applyAlignment="1">
      <alignment horizontal="center" vertical="top" wrapText="1"/>
    </xf>
    <xf numFmtId="49" fontId="10" fillId="5" borderId="1" xfId="4" applyNumberFormat="1" applyFont="1" applyFill="1" applyBorder="1" applyAlignment="1">
      <alignment horizontal="left" vertical="top" wrapText="1"/>
    </xf>
    <xf numFmtId="164" fontId="10" fillId="2" borderId="1" xfId="5" applyNumberFormat="1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center" wrapText="1"/>
    </xf>
    <xf numFmtId="49" fontId="9" fillId="0" borderId="0" xfId="4" applyNumberFormat="1" applyFont="1" applyFill="1" applyAlignment="1">
      <alignment vertical="top"/>
    </xf>
    <xf numFmtId="49" fontId="10" fillId="0" borderId="0" xfId="4" applyNumberFormat="1" applyFont="1" applyFill="1" applyAlignment="1">
      <alignment vertical="top" wrapText="1"/>
    </xf>
    <xf numFmtId="10" fontId="4" fillId="2" borderId="0" xfId="2" applyNumberFormat="1" applyFont="1" applyFill="1"/>
    <xf numFmtId="49" fontId="9" fillId="0" borderId="0" xfId="4" applyNumberFormat="1" applyFont="1" applyFill="1" applyAlignment="1">
      <alignment vertical="top" wrapText="1"/>
    </xf>
    <xf numFmtId="49" fontId="9" fillId="0" borderId="0" xfId="4" applyNumberFormat="1" applyFont="1" applyFill="1" applyBorder="1" applyAlignment="1">
      <alignment vertical="top"/>
    </xf>
    <xf numFmtId="0" fontId="9" fillId="0" borderId="0" xfId="5" applyFont="1" applyFill="1" applyAlignment="1">
      <alignment vertical="top"/>
    </xf>
    <xf numFmtId="49" fontId="9" fillId="0" borderId="0" xfId="5" applyNumberFormat="1" applyFont="1" applyFill="1" applyAlignment="1">
      <alignment vertical="top"/>
    </xf>
    <xf numFmtId="49" fontId="10" fillId="0" borderId="0" xfId="5" applyNumberFormat="1" applyFont="1" applyFill="1" applyAlignment="1">
      <alignment vertical="top" wrapText="1"/>
    </xf>
    <xf numFmtId="0" fontId="10" fillId="0" borderId="0" xfId="5" applyFont="1" applyFill="1" applyAlignment="1">
      <alignment vertical="top"/>
    </xf>
    <xf numFmtId="164" fontId="10" fillId="0" borderId="0" xfId="4" applyNumberFormat="1" applyFont="1" applyFill="1" applyAlignment="1">
      <alignment horizontal="center" vertical="center"/>
    </xf>
    <xf numFmtId="49" fontId="10" fillId="0" borderId="0" xfId="4" applyNumberFormat="1" applyFont="1" applyFill="1" applyAlignment="1">
      <alignment horizontal="center" vertical="top" wrapText="1"/>
    </xf>
    <xf numFmtId="164" fontId="10" fillId="0" borderId="0" xfId="4" applyNumberFormat="1" applyFont="1" applyFill="1" applyAlignment="1">
      <alignment horizontal="center" vertical="top" wrapText="1"/>
    </xf>
    <xf numFmtId="49" fontId="20" fillId="0" borderId="0" xfId="4" applyNumberFormat="1" applyFont="1" applyFill="1" applyAlignment="1">
      <alignment horizontal="center" vertical="top" wrapText="1"/>
    </xf>
    <xf numFmtId="0" fontId="6" fillId="3" borderId="1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3" fillId="0" borderId="0" xfId="3" applyFont="1" applyAlignment="1">
      <alignment horizontal="center"/>
    </xf>
    <xf numFmtId="49" fontId="5" fillId="3" borderId="1" xfId="4" applyNumberFormat="1" applyFont="1" applyFill="1" applyBorder="1" applyAlignment="1">
      <alignment horizontal="center" vertical="center" wrapText="1"/>
    </xf>
  </cellXfs>
  <cellStyles count="7">
    <cellStyle name="Comma [0]" xfId="1" builtinId="6"/>
    <cellStyle name="Normal" xfId="0" builtinId="0"/>
    <cellStyle name="Normal 2" xfId="3"/>
    <cellStyle name="Normal 2 2" xfId="4"/>
    <cellStyle name="Normal 2 3" xfId="6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JKN%202020\LAP%20KEUANGAN%20JKN%20TH%202020\LAPORAN%20UPLOAD%20SIIDOLA%202020\FISKEU%20NOVEMBER%202020%20PUSKESMAS%20MELONG%20ASI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KN%202020\Lap%20bulanan%20Keuangan%20JKN%20th%202020\REALISASI%20FISIK%20MELAS%20%20AD%20JUNI%202020%20P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JKN%202019\LAP%20KEUANGAN%20JKN%20TH%202019\NPD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FISIK DES 20"/>
      <sheetName val="REALISASI FISIK NOVEMBER 20"/>
    </sheetNames>
    <sheetDataSet>
      <sheetData sheetId="0"/>
      <sheetData sheetId="1">
        <row r="13">
          <cell r="S13">
            <v>1182646221</v>
          </cell>
        </row>
        <row r="14">
          <cell r="S14">
            <v>689806260</v>
          </cell>
        </row>
        <row r="15">
          <cell r="S15">
            <v>376019461</v>
          </cell>
        </row>
        <row r="16">
          <cell r="S16">
            <v>116820500</v>
          </cell>
        </row>
        <row r="18">
          <cell r="S18">
            <v>689806260</v>
          </cell>
        </row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5">
          <cell r="S25">
            <v>0</v>
          </cell>
        </row>
        <row r="26">
          <cell r="S26">
            <v>0</v>
          </cell>
        </row>
        <row r="28">
          <cell r="S28">
            <v>689806260</v>
          </cell>
        </row>
        <row r="29">
          <cell r="S29">
            <v>689806260</v>
          </cell>
        </row>
        <row r="31">
          <cell r="S31">
            <v>376019461</v>
          </cell>
        </row>
        <row r="32">
          <cell r="S32">
            <v>222231549</v>
          </cell>
        </row>
        <row r="33">
          <cell r="S33">
            <v>21491499</v>
          </cell>
        </row>
        <row r="34">
          <cell r="S34">
            <v>1450000</v>
          </cell>
        </row>
        <row r="35">
          <cell r="S35">
            <v>750000</v>
          </cell>
        </row>
        <row r="36">
          <cell r="S36">
            <v>12899250</v>
          </cell>
        </row>
        <row r="38">
          <cell r="S38">
            <v>845500</v>
          </cell>
        </row>
        <row r="39">
          <cell r="S39">
            <v>3272250</v>
          </cell>
        </row>
        <row r="40">
          <cell r="S40">
            <v>159858600</v>
          </cell>
        </row>
        <row r="41">
          <cell r="S41">
            <v>6329950</v>
          </cell>
        </row>
        <row r="42">
          <cell r="S42">
            <v>4889500</v>
          </cell>
        </row>
        <row r="43">
          <cell r="S43">
            <v>10445000</v>
          </cell>
        </row>
        <row r="45">
          <cell r="S45">
            <v>2958000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2958000</v>
          </cell>
        </row>
        <row r="50">
          <cell r="S50">
            <v>24472600</v>
          </cell>
        </row>
        <row r="51">
          <cell r="S51">
            <v>9505300</v>
          </cell>
        </row>
        <row r="52">
          <cell r="S52">
            <v>52300</v>
          </cell>
        </row>
        <row r="53">
          <cell r="S53">
            <v>14915000</v>
          </cell>
        </row>
        <row r="54">
          <cell r="S54">
            <v>0</v>
          </cell>
        </row>
        <row r="55">
          <cell r="S55">
            <v>2218100</v>
          </cell>
        </row>
        <row r="56">
          <cell r="S56">
            <v>2218100</v>
          </cell>
        </row>
        <row r="57">
          <cell r="S57">
            <v>0</v>
          </cell>
        </row>
        <row r="59">
          <cell r="S59">
            <v>41810000</v>
          </cell>
        </row>
        <row r="60">
          <cell r="S60">
            <v>40100000</v>
          </cell>
        </row>
        <row r="61">
          <cell r="S61">
            <v>1710000</v>
          </cell>
        </row>
        <row r="63">
          <cell r="S63">
            <v>11800000</v>
          </cell>
        </row>
        <row r="64">
          <cell r="S64">
            <v>11800000</v>
          </cell>
        </row>
        <row r="66">
          <cell r="S66">
            <v>0</v>
          </cell>
        </row>
        <row r="67">
          <cell r="S67">
            <v>0</v>
          </cell>
        </row>
        <row r="69">
          <cell r="S69">
            <v>750000</v>
          </cell>
        </row>
        <row r="70">
          <cell r="S70">
            <v>750000</v>
          </cell>
        </row>
        <row r="71">
          <cell r="S71">
            <v>9165612</v>
          </cell>
        </row>
        <row r="73">
          <cell r="S73">
            <v>15000000</v>
          </cell>
        </row>
        <row r="74">
          <cell r="S74">
            <v>15000000</v>
          </cell>
        </row>
        <row r="76">
          <cell r="S76">
            <v>18648600</v>
          </cell>
        </row>
        <row r="77">
          <cell r="S77">
            <v>8800000</v>
          </cell>
        </row>
        <row r="78">
          <cell r="S78">
            <v>0</v>
          </cell>
        </row>
        <row r="79">
          <cell r="S79">
            <v>0</v>
          </cell>
        </row>
        <row r="81">
          <cell r="S81">
            <v>9848600</v>
          </cell>
        </row>
        <row r="83">
          <cell r="S83">
            <v>3000000</v>
          </cell>
        </row>
        <row r="84">
          <cell r="S84">
            <v>0</v>
          </cell>
        </row>
        <row r="85">
          <cell r="S85">
            <v>3000000</v>
          </cell>
        </row>
        <row r="86">
          <cell r="S86">
            <v>0</v>
          </cell>
        </row>
        <row r="88">
          <cell r="S88">
            <v>6000000</v>
          </cell>
        </row>
        <row r="89">
          <cell r="S89">
            <v>400000</v>
          </cell>
        </row>
        <row r="90">
          <cell r="S90">
            <v>5600000</v>
          </cell>
        </row>
        <row r="91">
          <cell r="S91">
            <v>0</v>
          </cell>
        </row>
        <row r="93">
          <cell r="S93">
            <v>0</v>
          </cell>
        </row>
        <row r="94">
          <cell r="S94">
            <v>0</v>
          </cell>
        </row>
        <row r="96">
          <cell r="S96">
            <v>9000000</v>
          </cell>
        </row>
        <row r="97">
          <cell r="S97">
            <v>9000000</v>
          </cell>
        </row>
        <row r="99">
          <cell r="S99">
            <v>8500000</v>
          </cell>
        </row>
        <row r="100">
          <cell r="S100">
            <v>8500000</v>
          </cell>
        </row>
        <row r="101">
          <cell r="S101">
            <v>0</v>
          </cell>
        </row>
        <row r="103">
          <cell r="S103">
            <v>116820500</v>
          </cell>
        </row>
        <row r="104">
          <cell r="S104">
            <v>32658350</v>
          </cell>
        </row>
        <row r="105">
          <cell r="S105">
            <v>32658350</v>
          </cell>
        </row>
        <row r="107">
          <cell r="S107">
            <v>19802400</v>
          </cell>
        </row>
        <row r="108">
          <cell r="S108">
            <v>19802400</v>
          </cell>
        </row>
        <row r="110">
          <cell r="S110">
            <v>3177750</v>
          </cell>
        </row>
        <row r="111">
          <cell r="S111">
            <v>3177750</v>
          </cell>
        </row>
        <row r="113">
          <cell r="S113">
            <v>30800000</v>
          </cell>
        </row>
        <row r="114">
          <cell r="S114">
            <v>30800000</v>
          </cell>
        </row>
        <row r="115">
          <cell r="S115">
            <v>0</v>
          </cell>
        </row>
        <row r="117">
          <cell r="S117">
            <v>0</v>
          </cell>
        </row>
        <row r="118">
          <cell r="S118">
            <v>0</v>
          </cell>
        </row>
        <row r="120">
          <cell r="S120">
            <v>0</v>
          </cell>
        </row>
        <row r="121">
          <cell r="S121">
            <v>0</v>
          </cell>
        </row>
        <row r="123">
          <cell r="S123">
            <v>0</v>
          </cell>
        </row>
        <row r="124">
          <cell r="S124">
            <v>0</v>
          </cell>
        </row>
        <row r="126">
          <cell r="S126">
            <v>23980000</v>
          </cell>
        </row>
        <row r="127">
          <cell r="S127">
            <v>23980000</v>
          </cell>
        </row>
        <row r="129">
          <cell r="S129">
            <v>6402000</v>
          </cell>
        </row>
        <row r="130">
          <cell r="S130">
            <v>6402000</v>
          </cell>
        </row>
        <row r="131">
          <cell r="S131">
            <v>1182646221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KeuanganMar17 "/>
      <sheetName val="PKK TR 4"/>
      <sheetName val="PKK TR 3"/>
      <sheetName val="PKK TR 2"/>
      <sheetName val="REALISASI FISIK NOVEMBER 20"/>
      <sheetName val="REALISASI FISIK OKTOBER 20"/>
      <sheetName val="REALISASI FISIK SEPTEMBER 20"/>
      <sheetName val="REALISASI FISIK AGUSTUS 20 "/>
      <sheetName val="REALISASI FISIK JULI 20"/>
      <sheetName val="PKK TW 2 20"/>
      <sheetName val="REALISASI FISIK JUNI 20"/>
      <sheetName val="REALISASI FISIK MEI 20"/>
      <sheetName val="REALISASI FISIK APRIL 20 "/>
      <sheetName val="PKK TW 1 20"/>
      <sheetName val="REALISASI FISIK MAR 20"/>
      <sheetName val="REALISASI FISIK FEB 20"/>
      <sheetName val="REALISASI FISIK JAN 20"/>
    </sheetNames>
    <sheetDataSet>
      <sheetData sheetId="0">
        <row r="44">
          <cell r="Q44">
            <v>0</v>
          </cell>
        </row>
        <row r="93">
          <cell r="Q93">
            <v>0</v>
          </cell>
        </row>
        <row r="103">
          <cell r="Q103">
            <v>0</v>
          </cell>
        </row>
        <row r="104">
          <cell r="Q104">
            <v>0</v>
          </cell>
        </row>
      </sheetData>
      <sheetData sheetId="1"/>
      <sheetData sheetId="2"/>
      <sheetData sheetId="3"/>
      <sheetData sheetId="4"/>
      <sheetData sheetId="5">
        <row r="13">
          <cell r="S13">
            <v>837711845</v>
          </cell>
        </row>
      </sheetData>
      <sheetData sheetId="6">
        <row r="54">
          <cell r="S5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7 (2)"/>
      <sheetName val="NOV 17"/>
      <sheetName val="JUNI 17"/>
      <sheetName val="MEI 17"/>
      <sheetName val="APR 17"/>
      <sheetName val="MAR 17"/>
      <sheetName val="FEB 17"/>
      <sheetName val="JAN 17"/>
      <sheetName val="DESEMBER"/>
      <sheetName val="NOVEMBER"/>
      <sheetName val="OKTOBER"/>
      <sheetName val="Sheet1"/>
      <sheetName val="Sheet2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L19">
            <v>1740672000</v>
          </cell>
        </row>
        <row r="105">
          <cell r="L105">
            <v>12000000</v>
          </cell>
        </row>
        <row r="107">
          <cell r="L107">
            <v>855000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07"/>
  <sheetViews>
    <sheetView tabSelected="1" view="pageBreakPreview" topLeftCell="A127" zoomScale="70" zoomScaleNormal="70" zoomScaleSheetLayoutView="70" workbookViewId="0">
      <selection activeCell="W124" sqref="W124"/>
    </sheetView>
  </sheetViews>
  <sheetFormatPr defaultColWidth="9.140625" defaultRowHeight="15" x14ac:dyDescent="0.2"/>
  <cols>
    <col min="1" max="1" width="4.28515625" style="148" customWidth="1"/>
    <col min="2" max="11" width="4.28515625" style="149" customWidth="1"/>
    <col min="12" max="12" width="53.7109375" style="150" customWidth="1"/>
    <col min="13" max="13" width="12" style="1" customWidth="1"/>
    <col min="14" max="14" width="18.7109375" style="2" customWidth="1"/>
    <col min="15" max="15" width="19" style="1" customWidth="1"/>
    <col min="16" max="16" width="9.85546875" style="3" customWidth="1"/>
    <col min="17" max="17" width="16.140625" style="1" customWidth="1"/>
    <col min="18" max="18" width="10.5703125" style="1" bestFit="1" customWidth="1"/>
    <col min="19" max="19" width="17.140625" style="1" bestFit="1" customWidth="1"/>
    <col min="20" max="20" width="11.140625" style="1" customWidth="1"/>
    <col min="21" max="21" width="11.28515625" style="1" customWidth="1"/>
    <col min="22" max="22" width="14" style="1" customWidth="1"/>
    <col min="23" max="23" width="14.85546875" style="1" customWidth="1"/>
    <col min="24" max="24" width="13.28515625" style="1" bestFit="1" customWidth="1"/>
    <col min="25" max="16384" width="9.140625" style="1"/>
  </cols>
  <sheetData>
    <row r="1" spans="1:23" ht="20.25" x14ac:dyDescent="0.3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</row>
    <row r="2" spans="1:23" ht="20.25" x14ac:dyDescent="0.3">
      <c r="A2" s="164" t="s">
        <v>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</row>
    <row r="3" spans="1:23" ht="20.25" x14ac:dyDescent="0.3">
      <c r="A3" s="164" t="s">
        <v>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</row>
    <row r="4" spans="1:23" ht="20.25" x14ac:dyDescent="0.3">
      <c r="A4" s="164" t="s">
        <v>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</row>
    <row r="5" spans="1:2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23" ht="15.75" customHeight="1" x14ac:dyDescent="0.2">
      <c r="A6" s="165" t="s">
        <v>4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 t="s">
        <v>5</v>
      </c>
      <c r="M6" s="156" t="s">
        <v>6</v>
      </c>
      <c r="N6" s="156" t="s">
        <v>7</v>
      </c>
      <c r="O6" s="159" t="s">
        <v>8</v>
      </c>
      <c r="P6" s="160"/>
      <c r="Q6" s="160"/>
      <c r="R6" s="160"/>
      <c r="S6" s="160"/>
      <c r="T6" s="160"/>
      <c r="U6" s="161"/>
      <c r="V6" s="156" t="s">
        <v>9</v>
      </c>
      <c r="W6" s="156" t="s">
        <v>10</v>
      </c>
    </row>
    <row r="7" spans="1:23" ht="15.75" customHeight="1" x14ac:dyDescent="0.2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56"/>
      <c r="N7" s="156"/>
      <c r="O7" s="157" t="s">
        <v>11</v>
      </c>
      <c r="P7" s="158"/>
      <c r="Q7" s="157" t="s">
        <v>12</v>
      </c>
      <c r="R7" s="158"/>
      <c r="S7" s="159" t="s">
        <v>13</v>
      </c>
      <c r="T7" s="160"/>
      <c r="U7" s="161"/>
      <c r="V7" s="156"/>
      <c r="W7" s="156"/>
    </row>
    <row r="8" spans="1:23" ht="15.75" customHeight="1" x14ac:dyDescent="0.2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56"/>
      <c r="N8" s="156"/>
      <c r="O8" s="157" t="s">
        <v>14</v>
      </c>
      <c r="P8" s="158"/>
      <c r="Q8" s="157" t="s">
        <v>14</v>
      </c>
      <c r="R8" s="158"/>
      <c r="S8" s="162" t="s">
        <v>14</v>
      </c>
      <c r="T8" s="163"/>
      <c r="U8" s="4" t="s">
        <v>15</v>
      </c>
      <c r="V8" s="156"/>
      <c r="W8" s="156"/>
    </row>
    <row r="9" spans="1:23" ht="14.25" customHeight="1" x14ac:dyDescent="0.2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56"/>
      <c r="N9" s="156"/>
      <c r="O9" s="4" t="s">
        <v>16</v>
      </c>
      <c r="P9" s="5" t="s">
        <v>17</v>
      </c>
      <c r="Q9" s="4" t="s">
        <v>16</v>
      </c>
      <c r="R9" s="4" t="s">
        <v>17</v>
      </c>
      <c r="S9" s="4" t="s">
        <v>18</v>
      </c>
      <c r="T9" s="4" t="s">
        <v>17</v>
      </c>
      <c r="U9" s="4" t="s">
        <v>17</v>
      </c>
      <c r="V9" s="156"/>
      <c r="W9" s="156"/>
    </row>
    <row r="10" spans="1:23" s="14" customFormat="1" ht="31.5" x14ac:dyDescent="0.25">
      <c r="A10" s="6" t="s">
        <v>19</v>
      </c>
      <c r="B10" s="7" t="s">
        <v>20</v>
      </c>
      <c r="C10" s="7" t="s">
        <v>21</v>
      </c>
      <c r="D10" s="7">
        <v>38</v>
      </c>
      <c r="E10" s="8"/>
      <c r="F10" s="9"/>
      <c r="G10" s="9"/>
      <c r="H10" s="9"/>
      <c r="I10" s="9"/>
      <c r="J10" s="9"/>
      <c r="K10" s="9"/>
      <c r="L10" s="10" t="s">
        <v>1</v>
      </c>
      <c r="M10" s="11" t="s">
        <v>22</v>
      </c>
      <c r="N10" s="12"/>
      <c r="O10" s="11"/>
      <c r="P10" s="13"/>
      <c r="Q10" s="11"/>
      <c r="R10" s="11"/>
      <c r="S10" s="11"/>
      <c r="T10" s="11"/>
      <c r="U10" s="11"/>
      <c r="V10" s="11"/>
      <c r="W10" s="11"/>
    </row>
    <row r="11" spans="1:23" s="14" customFormat="1" ht="46.5" customHeight="1" x14ac:dyDescent="0.25">
      <c r="A11" s="6" t="s">
        <v>19</v>
      </c>
      <c r="B11" s="7" t="s">
        <v>20</v>
      </c>
      <c r="C11" s="7" t="s">
        <v>21</v>
      </c>
      <c r="D11" s="7">
        <v>38</v>
      </c>
      <c r="E11" s="15">
        <v>10</v>
      </c>
      <c r="F11" s="16"/>
      <c r="G11" s="16"/>
      <c r="H11" s="16"/>
      <c r="I11" s="16"/>
      <c r="J11" s="16"/>
      <c r="K11" s="16"/>
      <c r="L11" s="10" t="s">
        <v>23</v>
      </c>
      <c r="M11" s="11" t="s">
        <v>22</v>
      </c>
      <c r="N11" s="12"/>
      <c r="O11" s="11"/>
      <c r="P11" s="13"/>
      <c r="Q11" s="11"/>
      <c r="R11" s="11"/>
      <c r="S11" s="11"/>
      <c r="T11" s="11"/>
      <c r="U11" s="11"/>
      <c r="V11" s="11"/>
      <c r="W11" s="11"/>
    </row>
    <row r="12" spans="1:23" ht="15.75" x14ac:dyDescent="0.2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1"/>
      <c r="N12" s="12"/>
      <c r="O12" s="11"/>
      <c r="P12" s="13"/>
      <c r="Q12" s="11"/>
      <c r="R12" s="11"/>
      <c r="S12" s="11"/>
      <c r="T12" s="11"/>
      <c r="U12" s="11"/>
      <c r="V12" s="11"/>
      <c r="W12" s="11"/>
    </row>
    <row r="13" spans="1:23" ht="15.75" x14ac:dyDescent="0.2">
      <c r="A13" s="6" t="s">
        <v>19</v>
      </c>
      <c r="B13" s="7" t="s">
        <v>20</v>
      </c>
      <c r="C13" s="7" t="s">
        <v>21</v>
      </c>
      <c r="D13" s="7">
        <v>38</v>
      </c>
      <c r="E13" s="15">
        <v>10</v>
      </c>
      <c r="F13" s="20">
        <v>5</v>
      </c>
      <c r="G13" s="20">
        <v>2</v>
      </c>
      <c r="H13" s="20"/>
      <c r="I13" s="20"/>
      <c r="J13" s="20"/>
      <c r="K13" s="20"/>
      <c r="L13" s="21" t="s">
        <v>24</v>
      </c>
      <c r="M13" s="22"/>
      <c r="N13" s="23">
        <f>N14+N15+N16</f>
        <v>1488927267</v>
      </c>
      <c r="O13" s="24">
        <f>'[1]REALISASI FISIK NOVEMBER 20'!S13</f>
        <v>1182646221</v>
      </c>
      <c r="P13" s="25">
        <f>O13/N13</f>
        <v>0.79429415204604481</v>
      </c>
      <c r="Q13" s="24">
        <f>Q14+Q15+Q16</f>
        <v>173677882</v>
      </c>
      <c r="R13" s="25">
        <f>Q13/N13</f>
        <v>0.11664631701583311</v>
      </c>
      <c r="S13" s="24">
        <f>O13+Q13</f>
        <v>1356324103</v>
      </c>
      <c r="T13" s="26">
        <f>S13/N13</f>
        <v>0.91094046906187798</v>
      </c>
      <c r="U13" s="27">
        <v>1</v>
      </c>
      <c r="V13" s="28"/>
      <c r="W13" s="29"/>
    </row>
    <row r="14" spans="1:23" ht="15.75" x14ac:dyDescent="0.2">
      <c r="A14" s="6" t="s">
        <v>19</v>
      </c>
      <c r="B14" s="7" t="s">
        <v>20</v>
      </c>
      <c r="C14" s="7" t="s">
        <v>21</v>
      </c>
      <c r="D14" s="7">
        <v>38</v>
      </c>
      <c r="E14" s="15">
        <v>10</v>
      </c>
      <c r="F14" s="20">
        <v>5</v>
      </c>
      <c r="G14" s="20">
        <v>2</v>
      </c>
      <c r="H14" s="30">
        <v>1</v>
      </c>
      <c r="I14" s="20"/>
      <c r="J14" s="20"/>
      <c r="K14" s="20"/>
      <c r="L14" s="21" t="s">
        <v>25</v>
      </c>
      <c r="M14" s="31"/>
      <c r="N14" s="23">
        <f>N18</f>
        <v>763048512</v>
      </c>
      <c r="O14" s="24">
        <f>'[1]REALISASI FISIK NOVEMBER 20'!S14</f>
        <v>689806260</v>
      </c>
      <c r="P14" s="25">
        <f t="shared" ref="P14:P86" si="0">O14/N14</f>
        <v>0.90401363629158094</v>
      </c>
      <c r="Q14" s="24">
        <f>Q18</f>
        <v>63015840</v>
      </c>
      <c r="R14" s="25">
        <f t="shared" ref="R14:R86" si="1">Q14/N14</f>
        <v>8.2584316736076677E-2</v>
      </c>
      <c r="S14" s="24">
        <f t="shared" ref="S14:S86" si="2">O14+Q14</f>
        <v>752822100</v>
      </c>
      <c r="T14" s="26">
        <f t="shared" ref="T14:T86" si="3">S14/N14</f>
        <v>0.98659795302765751</v>
      </c>
      <c r="U14" s="27">
        <v>1</v>
      </c>
      <c r="V14" s="28"/>
      <c r="W14" s="28"/>
    </row>
    <row r="15" spans="1:23" ht="15.75" x14ac:dyDescent="0.2">
      <c r="A15" s="6" t="s">
        <v>19</v>
      </c>
      <c r="B15" s="7" t="s">
        <v>20</v>
      </c>
      <c r="C15" s="7" t="s">
        <v>21</v>
      </c>
      <c r="D15" s="7">
        <v>38</v>
      </c>
      <c r="E15" s="15">
        <v>10</v>
      </c>
      <c r="F15" s="32" t="s">
        <v>26</v>
      </c>
      <c r="G15" s="32" t="s">
        <v>27</v>
      </c>
      <c r="H15" s="32" t="s">
        <v>27</v>
      </c>
      <c r="I15" s="33"/>
      <c r="J15" s="33"/>
      <c r="K15" s="33"/>
      <c r="L15" s="34" t="s">
        <v>28</v>
      </c>
      <c r="M15" s="31"/>
      <c r="N15" s="35">
        <f>N31</f>
        <v>537971555</v>
      </c>
      <c r="O15" s="24">
        <f>'[1]REALISASI FISIK NOVEMBER 20'!S15</f>
        <v>376019461</v>
      </c>
      <c r="P15" s="25">
        <f t="shared" si="0"/>
        <v>0.69895788635144473</v>
      </c>
      <c r="Q15" s="24">
        <f>Q31</f>
        <v>65187715</v>
      </c>
      <c r="R15" s="25">
        <f t="shared" si="1"/>
        <v>0.12117316314242674</v>
      </c>
      <c r="S15" s="24">
        <f t="shared" si="2"/>
        <v>441207176</v>
      </c>
      <c r="T15" s="26">
        <f t="shared" si="3"/>
        <v>0.8201310494938715</v>
      </c>
      <c r="U15" s="27">
        <v>1</v>
      </c>
      <c r="V15" s="28"/>
      <c r="W15" s="28"/>
    </row>
    <row r="16" spans="1:23" ht="15.75" x14ac:dyDescent="0.2">
      <c r="A16" s="6" t="s">
        <v>19</v>
      </c>
      <c r="B16" s="7" t="s">
        <v>20</v>
      </c>
      <c r="C16" s="7" t="s">
        <v>21</v>
      </c>
      <c r="D16" s="7">
        <v>38</v>
      </c>
      <c r="E16" s="15">
        <v>10</v>
      </c>
      <c r="F16" s="32" t="s">
        <v>26</v>
      </c>
      <c r="G16" s="32" t="s">
        <v>27</v>
      </c>
      <c r="H16" s="32" t="s">
        <v>29</v>
      </c>
      <c r="I16" s="33"/>
      <c r="J16" s="33"/>
      <c r="K16" s="33"/>
      <c r="L16" s="34" t="s">
        <v>30</v>
      </c>
      <c r="M16" s="31"/>
      <c r="N16" s="35">
        <f>N103</f>
        <v>187907200</v>
      </c>
      <c r="O16" s="24">
        <f>'[1]REALISASI FISIK NOVEMBER 20'!S16</f>
        <v>116820500</v>
      </c>
      <c r="P16" s="25">
        <f t="shared" si="0"/>
        <v>0.62169251630592126</v>
      </c>
      <c r="Q16" s="24">
        <f>Q103</f>
        <v>45474327</v>
      </c>
      <c r="R16" s="25">
        <f t="shared" si="1"/>
        <v>0.24200417546533609</v>
      </c>
      <c r="S16" s="24">
        <f t="shared" si="2"/>
        <v>162294827</v>
      </c>
      <c r="T16" s="26">
        <f t="shared" si="3"/>
        <v>0.8636966917712573</v>
      </c>
      <c r="U16" s="27">
        <v>1</v>
      </c>
      <c r="V16" s="28"/>
      <c r="W16" s="28"/>
    </row>
    <row r="17" spans="1:23" s="45" customFormat="1" ht="15.75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7"/>
      <c r="M17" s="38"/>
      <c r="N17" s="39"/>
      <c r="O17" s="40">
        <f>'[1]REALISASI FISIK NOVEMBER 20'!S17</f>
        <v>0</v>
      </c>
      <c r="P17" s="41"/>
      <c r="Q17" s="40"/>
      <c r="R17" s="41"/>
      <c r="S17" s="40"/>
      <c r="T17" s="42"/>
      <c r="U17" s="43"/>
      <c r="V17" s="44"/>
      <c r="W17" s="44"/>
    </row>
    <row r="18" spans="1:23" ht="15.75" x14ac:dyDescent="0.2">
      <c r="A18" s="6" t="s">
        <v>19</v>
      </c>
      <c r="B18" s="7" t="s">
        <v>20</v>
      </c>
      <c r="C18" s="7" t="s">
        <v>21</v>
      </c>
      <c r="D18" s="7">
        <v>38</v>
      </c>
      <c r="E18" s="15">
        <v>10</v>
      </c>
      <c r="F18" s="32" t="s">
        <v>26</v>
      </c>
      <c r="G18" s="32" t="s">
        <v>27</v>
      </c>
      <c r="H18" s="32" t="s">
        <v>19</v>
      </c>
      <c r="I18" s="32"/>
      <c r="J18" s="32"/>
      <c r="K18" s="32"/>
      <c r="L18" s="34" t="s">
        <v>25</v>
      </c>
      <c r="M18" s="31"/>
      <c r="N18" s="35">
        <f>N19+N25+N28</f>
        <v>763048512</v>
      </c>
      <c r="O18" s="24">
        <f>'[1]REALISASI FISIK NOVEMBER 20'!S18</f>
        <v>689806260</v>
      </c>
      <c r="P18" s="25">
        <f t="shared" si="0"/>
        <v>0.90401363629158094</v>
      </c>
      <c r="Q18" s="46">
        <f>Q19+Q25+Q28</f>
        <v>63015840</v>
      </c>
      <c r="R18" s="25">
        <f t="shared" si="1"/>
        <v>8.2584316736076677E-2</v>
      </c>
      <c r="S18" s="24">
        <f t="shared" si="2"/>
        <v>752822100</v>
      </c>
      <c r="T18" s="26">
        <f t="shared" si="3"/>
        <v>0.98659795302765751</v>
      </c>
      <c r="U18" s="27">
        <v>1</v>
      </c>
      <c r="V18" s="28"/>
      <c r="W18" s="28"/>
    </row>
    <row r="19" spans="1:23" ht="15.75" x14ac:dyDescent="0.2">
      <c r="A19" s="6" t="s">
        <v>19</v>
      </c>
      <c r="B19" s="7" t="s">
        <v>20</v>
      </c>
      <c r="C19" s="7" t="s">
        <v>21</v>
      </c>
      <c r="D19" s="7">
        <v>38</v>
      </c>
      <c r="E19" s="15">
        <v>10</v>
      </c>
      <c r="F19" s="47" t="s">
        <v>26</v>
      </c>
      <c r="G19" s="47" t="s">
        <v>27</v>
      </c>
      <c r="H19" s="47" t="s">
        <v>19</v>
      </c>
      <c r="I19" s="32" t="s">
        <v>21</v>
      </c>
      <c r="J19" s="32"/>
      <c r="K19" s="32"/>
      <c r="L19" s="34" t="s">
        <v>31</v>
      </c>
      <c r="M19" s="31"/>
      <c r="N19" s="35">
        <f>SUM(N20:N23)</f>
        <v>0</v>
      </c>
      <c r="O19" s="24">
        <f>'[1]REALISASI FISIK NOVEMBER 20'!S19</f>
        <v>0</v>
      </c>
      <c r="P19" s="25" t="e">
        <f t="shared" si="0"/>
        <v>#DIV/0!</v>
      </c>
      <c r="Q19" s="24">
        <f>'[2]RealisasiKeuanganMar17 '!Q19</f>
        <v>0</v>
      </c>
      <c r="R19" s="25" t="e">
        <f t="shared" si="1"/>
        <v>#DIV/0!</v>
      </c>
      <c r="S19" s="24">
        <f t="shared" si="2"/>
        <v>0</v>
      </c>
      <c r="T19" s="26" t="e">
        <f t="shared" si="3"/>
        <v>#DIV/0!</v>
      </c>
      <c r="U19" s="27" t="e">
        <f t="shared" ref="U14:U83" si="4">T19</f>
        <v>#DIV/0!</v>
      </c>
      <c r="V19" s="28"/>
      <c r="W19" s="28"/>
    </row>
    <row r="20" spans="1:23" ht="15.75" x14ac:dyDescent="0.2">
      <c r="A20" s="48" t="s">
        <v>19</v>
      </c>
      <c r="B20" s="49" t="s">
        <v>20</v>
      </c>
      <c r="C20" s="49" t="s">
        <v>21</v>
      </c>
      <c r="D20" s="49">
        <v>38</v>
      </c>
      <c r="E20" s="50">
        <v>10</v>
      </c>
      <c r="F20" s="51" t="s">
        <v>26</v>
      </c>
      <c r="G20" s="51" t="s">
        <v>27</v>
      </c>
      <c r="H20" s="51" t="s">
        <v>19</v>
      </c>
      <c r="I20" s="52" t="s">
        <v>21</v>
      </c>
      <c r="J20" s="52" t="s">
        <v>32</v>
      </c>
      <c r="K20" s="32"/>
      <c r="L20" s="53" t="s">
        <v>33</v>
      </c>
      <c r="M20" s="54"/>
      <c r="N20" s="55">
        <v>0</v>
      </c>
      <c r="O20" s="24">
        <f>'[1]REALISASI FISIK NOVEMBER 20'!S20</f>
        <v>0</v>
      </c>
      <c r="P20" s="25" t="e">
        <f t="shared" si="0"/>
        <v>#DIV/0!</v>
      </c>
      <c r="Q20" s="24">
        <f>'[2]RealisasiKeuanganMar17 '!Q20</f>
        <v>0</v>
      </c>
      <c r="R20" s="25" t="e">
        <f t="shared" si="1"/>
        <v>#DIV/0!</v>
      </c>
      <c r="S20" s="24">
        <f t="shared" si="2"/>
        <v>0</v>
      </c>
      <c r="T20" s="26" t="e">
        <f t="shared" si="3"/>
        <v>#DIV/0!</v>
      </c>
      <c r="U20" s="27" t="e">
        <f t="shared" si="4"/>
        <v>#DIV/0!</v>
      </c>
      <c r="V20" s="28"/>
      <c r="W20" s="28"/>
    </row>
    <row r="21" spans="1:23" ht="15.75" x14ac:dyDescent="0.2">
      <c r="A21" s="48" t="s">
        <v>19</v>
      </c>
      <c r="B21" s="49" t="s">
        <v>20</v>
      </c>
      <c r="C21" s="49" t="s">
        <v>21</v>
      </c>
      <c r="D21" s="49">
        <v>38</v>
      </c>
      <c r="E21" s="50">
        <v>10</v>
      </c>
      <c r="F21" s="51" t="s">
        <v>26</v>
      </c>
      <c r="G21" s="51" t="s">
        <v>27</v>
      </c>
      <c r="H21" s="51" t="s">
        <v>19</v>
      </c>
      <c r="I21" s="52" t="s">
        <v>21</v>
      </c>
      <c r="J21" s="52" t="s">
        <v>34</v>
      </c>
      <c r="K21" s="32"/>
      <c r="L21" s="53" t="s">
        <v>35</v>
      </c>
      <c r="M21" s="54"/>
      <c r="N21" s="55">
        <v>0</v>
      </c>
      <c r="O21" s="24">
        <f>'[1]REALISASI FISIK NOVEMBER 20'!S21</f>
        <v>0</v>
      </c>
      <c r="P21" s="25" t="e">
        <f t="shared" si="0"/>
        <v>#DIV/0!</v>
      </c>
      <c r="Q21" s="24">
        <f>'[2]RealisasiKeuanganMar17 '!Q21</f>
        <v>0</v>
      </c>
      <c r="R21" s="25" t="e">
        <f t="shared" si="1"/>
        <v>#DIV/0!</v>
      </c>
      <c r="S21" s="24">
        <f t="shared" si="2"/>
        <v>0</v>
      </c>
      <c r="T21" s="26" t="e">
        <f t="shared" si="3"/>
        <v>#DIV/0!</v>
      </c>
      <c r="U21" s="27" t="e">
        <f t="shared" si="4"/>
        <v>#DIV/0!</v>
      </c>
      <c r="V21" s="28"/>
      <c r="W21" s="28"/>
    </row>
    <row r="22" spans="1:23" ht="34.5" customHeight="1" x14ac:dyDescent="0.2">
      <c r="A22" s="48" t="s">
        <v>19</v>
      </c>
      <c r="B22" s="49" t="s">
        <v>20</v>
      </c>
      <c r="C22" s="49" t="s">
        <v>21</v>
      </c>
      <c r="D22" s="49">
        <v>38</v>
      </c>
      <c r="E22" s="50">
        <v>10</v>
      </c>
      <c r="F22" s="51" t="s">
        <v>26</v>
      </c>
      <c r="G22" s="51" t="s">
        <v>27</v>
      </c>
      <c r="H22" s="51" t="s">
        <v>19</v>
      </c>
      <c r="I22" s="52" t="s">
        <v>21</v>
      </c>
      <c r="J22" s="52" t="s">
        <v>36</v>
      </c>
      <c r="K22" s="32"/>
      <c r="L22" s="53" t="s">
        <v>37</v>
      </c>
      <c r="M22" s="54"/>
      <c r="N22" s="55">
        <v>0</v>
      </c>
      <c r="O22" s="24">
        <f>'[1]REALISASI FISIK NOVEMBER 20'!S22</f>
        <v>0</v>
      </c>
      <c r="P22" s="25" t="e">
        <f t="shared" si="0"/>
        <v>#DIV/0!</v>
      </c>
      <c r="Q22" s="24">
        <f>'[2]RealisasiKeuanganMar17 '!Q22</f>
        <v>0</v>
      </c>
      <c r="R22" s="25" t="e">
        <f t="shared" si="1"/>
        <v>#DIV/0!</v>
      </c>
      <c r="S22" s="24">
        <f t="shared" si="2"/>
        <v>0</v>
      </c>
      <c r="T22" s="26" t="e">
        <f t="shared" si="3"/>
        <v>#DIV/0!</v>
      </c>
      <c r="U22" s="27" t="e">
        <f t="shared" si="4"/>
        <v>#DIV/0!</v>
      </c>
      <c r="V22" s="28"/>
      <c r="W22" s="28"/>
    </row>
    <row r="23" spans="1:23" ht="15.75" x14ac:dyDescent="0.2">
      <c r="A23" s="48" t="s">
        <v>19</v>
      </c>
      <c r="B23" s="49" t="s">
        <v>20</v>
      </c>
      <c r="C23" s="49" t="s">
        <v>21</v>
      </c>
      <c r="D23" s="49">
        <v>38</v>
      </c>
      <c r="E23" s="50">
        <v>10</v>
      </c>
      <c r="F23" s="51" t="s">
        <v>26</v>
      </c>
      <c r="G23" s="51" t="s">
        <v>27</v>
      </c>
      <c r="H23" s="51" t="s">
        <v>19</v>
      </c>
      <c r="I23" s="52" t="s">
        <v>21</v>
      </c>
      <c r="J23" s="52" t="s">
        <v>38</v>
      </c>
      <c r="K23" s="32"/>
      <c r="L23" s="53" t="s">
        <v>39</v>
      </c>
      <c r="M23" s="31"/>
      <c r="N23" s="55">
        <v>0</v>
      </c>
      <c r="O23" s="24">
        <f>'[1]REALISASI FISIK NOVEMBER 20'!S23</f>
        <v>0</v>
      </c>
      <c r="P23" s="25" t="e">
        <f t="shared" si="0"/>
        <v>#DIV/0!</v>
      </c>
      <c r="Q23" s="24">
        <f>'[2]RealisasiKeuanganMar17 '!Q23</f>
        <v>0</v>
      </c>
      <c r="R23" s="25" t="e">
        <f t="shared" si="1"/>
        <v>#DIV/0!</v>
      </c>
      <c r="S23" s="24">
        <f t="shared" si="2"/>
        <v>0</v>
      </c>
      <c r="T23" s="26" t="e">
        <f t="shared" si="3"/>
        <v>#DIV/0!</v>
      </c>
      <c r="U23" s="27" t="e">
        <f t="shared" si="4"/>
        <v>#DIV/0!</v>
      </c>
      <c r="V23" s="28"/>
      <c r="W23" s="28"/>
    </row>
    <row r="24" spans="1:23" s="65" customFormat="1" ht="15.75" x14ac:dyDescent="0.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7"/>
      <c r="M24" s="58"/>
      <c r="N24" s="59"/>
      <c r="O24" s="60">
        <f>'[1]REALISASI FISIK NOVEMBER 20'!S24</f>
        <v>0</v>
      </c>
      <c r="P24" s="61"/>
      <c r="Q24" s="60"/>
      <c r="R24" s="61"/>
      <c r="S24" s="60"/>
      <c r="T24" s="62"/>
      <c r="U24" s="63"/>
      <c r="V24" s="64"/>
      <c r="W24" s="64"/>
    </row>
    <row r="25" spans="1:23" ht="15.75" x14ac:dyDescent="0.2">
      <c r="A25" s="66"/>
      <c r="B25" s="67"/>
      <c r="C25" s="7" t="s">
        <v>21</v>
      </c>
      <c r="D25" s="7">
        <v>38</v>
      </c>
      <c r="E25" s="15">
        <v>10</v>
      </c>
      <c r="F25" s="20">
        <v>5</v>
      </c>
      <c r="G25" s="20">
        <v>2</v>
      </c>
      <c r="H25" s="20">
        <v>1</v>
      </c>
      <c r="I25" s="30" t="s">
        <v>40</v>
      </c>
      <c r="J25" s="68"/>
      <c r="K25" s="68"/>
      <c r="L25" s="69" t="s">
        <v>41</v>
      </c>
      <c r="M25" s="31"/>
      <c r="N25" s="70">
        <f>N26</f>
        <v>0</v>
      </c>
      <c r="O25" s="24">
        <f>'[1]REALISASI FISIK NOVEMBER 20'!S25</f>
        <v>0</v>
      </c>
      <c r="P25" s="25" t="e">
        <f t="shared" si="0"/>
        <v>#DIV/0!</v>
      </c>
      <c r="Q25" s="24">
        <f>'[2]RealisasiKeuanganMar17 '!Q25</f>
        <v>0</v>
      </c>
      <c r="R25" s="25" t="e">
        <f t="shared" si="1"/>
        <v>#DIV/0!</v>
      </c>
      <c r="S25" s="24">
        <f t="shared" si="2"/>
        <v>0</v>
      </c>
      <c r="T25" s="26" t="e">
        <f t="shared" si="3"/>
        <v>#DIV/0!</v>
      </c>
      <c r="U25" s="27" t="e">
        <f t="shared" si="4"/>
        <v>#DIV/0!</v>
      </c>
      <c r="V25" s="28"/>
      <c r="W25" s="28"/>
    </row>
    <row r="26" spans="1:23" ht="15.75" x14ac:dyDescent="0.2">
      <c r="A26" s="66"/>
      <c r="B26" s="67"/>
      <c r="C26" s="49" t="s">
        <v>21</v>
      </c>
      <c r="D26" s="49">
        <v>38</v>
      </c>
      <c r="E26" s="50">
        <v>10</v>
      </c>
      <c r="F26" s="71">
        <v>5</v>
      </c>
      <c r="G26" s="71">
        <v>2</v>
      </c>
      <c r="H26" s="71">
        <v>1</v>
      </c>
      <c r="I26" s="72" t="s">
        <v>40</v>
      </c>
      <c r="J26" s="73" t="s">
        <v>21</v>
      </c>
      <c r="K26" s="68"/>
      <c r="L26" s="74" t="s">
        <v>42</v>
      </c>
      <c r="M26" s="31"/>
      <c r="N26" s="70"/>
      <c r="O26" s="24">
        <f>'[1]REALISASI FISIK NOVEMBER 20'!S26</f>
        <v>0</v>
      </c>
      <c r="P26" s="25" t="e">
        <f t="shared" si="0"/>
        <v>#DIV/0!</v>
      </c>
      <c r="Q26" s="24">
        <f>'[2]RealisasiKeuanganMar17 '!Q26</f>
        <v>0</v>
      </c>
      <c r="R26" s="25" t="e">
        <f t="shared" si="1"/>
        <v>#DIV/0!</v>
      </c>
      <c r="S26" s="24">
        <f t="shared" si="2"/>
        <v>0</v>
      </c>
      <c r="T26" s="26" t="e">
        <f t="shared" si="3"/>
        <v>#DIV/0!</v>
      </c>
      <c r="U26" s="27" t="e">
        <f t="shared" si="4"/>
        <v>#DIV/0!</v>
      </c>
      <c r="V26" s="28"/>
      <c r="W26" s="28"/>
    </row>
    <row r="27" spans="1:23" s="65" customFormat="1" ht="15.75" x14ac:dyDescent="0.2">
      <c r="A27" s="75"/>
      <c r="B27" s="76"/>
      <c r="C27" s="76"/>
      <c r="D27" s="76"/>
      <c r="E27" s="77"/>
      <c r="F27" s="78"/>
      <c r="G27" s="78"/>
      <c r="H27" s="78"/>
      <c r="I27" s="78"/>
      <c r="J27" s="78"/>
      <c r="K27" s="78"/>
      <c r="L27" s="79"/>
      <c r="M27" s="80"/>
      <c r="N27" s="81"/>
      <c r="O27" s="60">
        <f>'[1]REALISASI FISIK NOVEMBER 20'!S27</f>
        <v>0</v>
      </c>
      <c r="P27" s="61"/>
      <c r="Q27" s="60"/>
      <c r="R27" s="61"/>
      <c r="S27" s="60"/>
      <c r="T27" s="62"/>
      <c r="U27" s="63"/>
      <c r="V27" s="64"/>
      <c r="W27" s="64"/>
    </row>
    <row r="28" spans="1:23" ht="15.75" x14ac:dyDescent="0.2">
      <c r="A28" s="6" t="s">
        <v>19</v>
      </c>
      <c r="B28" s="7" t="s">
        <v>20</v>
      </c>
      <c r="C28" s="7" t="s">
        <v>21</v>
      </c>
      <c r="D28" s="7">
        <v>38</v>
      </c>
      <c r="E28" s="15">
        <v>10</v>
      </c>
      <c r="F28" s="20">
        <v>5</v>
      </c>
      <c r="G28" s="20">
        <v>2</v>
      </c>
      <c r="H28" s="20">
        <v>1</v>
      </c>
      <c r="I28" s="30" t="s">
        <v>36</v>
      </c>
      <c r="J28" s="30"/>
      <c r="K28" s="30"/>
      <c r="L28" s="21" t="s">
        <v>43</v>
      </c>
      <c r="M28" s="54"/>
      <c r="N28" s="82">
        <f>N29</f>
        <v>763048512</v>
      </c>
      <c r="O28" s="24">
        <f>'[1]REALISASI FISIK NOVEMBER 20'!S28</f>
        <v>689806260</v>
      </c>
      <c r="P28" s="25">
        <f t="shared" si="0"/>
        <v>0.90401363629158094</v>
      </c>
      <c r="Q28" s="24">
        <f>Q29</f>
        <v>63015840</v>
      </c>
      <c r="R28" s="25">
        <f t="shared" si="1"/>
        <v>8.2584316736076677E-2</v>
      </c>
      <c r="S28" s="24">
        <f t="shared" si="2"/>
        <v>752822100</v>
      </c>
      <c r="T28" s="26">
        <f t="shared" si="3"/>
        <v>0.98659795302765751</v>
      </c>
      <c r="U28" s="27">
        <v>1</v>
      </c>
      <c r="V28" s="28"/>
      <c r="W28" s="28"/>
    </row>
    <row r="29" spans="1:23" ht="15.75" x14ac:dyDescent="0.2">
      <c r="A29" s="48" t="s">
        <v>19</v>
      </c>
      <c r="B29" s="49" t="s">
        <v>20</v>
      </c>
      <c r="C29" s="49" t="s">
        <v>21</v>
      </c>
      <c r="D29" s="49">
        <v>38</v>
      </c>
      <c r="E29" s="50">
        <v>10</v>
      </c>
      <c r="F29" s="71">
        <v>5</v>
      </c>
      <c r="G29" s="71">
        <v>2</v>
      </c>
      <c r="H29" s="71">
        <v>1</v>
      </c>
      <c r="I29" s="72" t="s">
        <v>36</v>
      </c>
      <c r="J29" s="72" t="s">
        <v>21</v>
      </c>
      <c r="K29" s="72"/>
      <c r="L29" s="83" t="s">
        <v>44</v>
      </c>
      <c r="M29" s="54"/>
      <c r="N29" s="70">
        <v>763048512</v>
      </c>
      <c r="O29" s="24">
        <f>'[1]REALISASI FISIK NOVEMBER 20'!S29</f>
        <v>689806260</v>
      </c>
      <c r="P29" s="25">
        <f t="shared" si="0"/>
        <v>0.90401363629158094</v>
      </c>
      <c r="Q29" s="24">
        <v>63015840</v>
      </c>
      <c r="R29" s="25">
        <f t="shared" si="1"/>
        <v>8.2584316736076677E-2</v>
      </c>
      <c r="S29" s="24">
        <f t="shared" si="2"/>
        <v>752822100</v>
      </c>
      <c r="T29" s="26">
        <f t="shared" si="3"/>
        <v>0.98659795302765751</v>
      </c>
      <c r="U29" s="27">
        <v>1</v>
      </c>
      <c r="V29" s="28"/>
      <c r="W29" s="28"/>
    </row>
    <row r="30" spans="1:23" s="45" customFormat="1" ht="15.75" x14ac:dyDescent="0.2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86"/>
      <c r="N30" s="87"/>
      <c r="O30" s="40">
        <f>'[1]REALISASI FISIK NOVEMBER 20'!S30</f>
        <v>0</v>
      </c>
      <c r="P30" s="41"/>
      <c r="Q30" s="40"/>
      <c r="R30" s="41"/>
      <c r="S30" s="40"/>
      <c r="T30" s="42"/>
      <c r="U30" s="43"/>
      <c r="V30" s="44"/>
      <c r="W30" s="44"/>
    </row>
    <row r="31" spans="1:23" ht="15.75" x14ac:dyDescent="0.2">
      <c r="A31" s="6" t="s">
        <v>19</v>
      </c>
      <c r="B31" s="7" t="s">
        <v>20</v>
      </c>
      <c r="C31" s="7" t="s">
        <v>21</v>
      </c>
      <c r="D31" s="7">
        <v>38</v>
      </c>
      <c r="E31" s="15">
        <v>10</v>
      </c>
      <c r="F31" s="32" t="s">
        <v>26</v>
      </c>
      <c r="G31" s="32" t="s">
        <v>27</v>
      </c>
      <c r="H31" s="32" t="s">
        <v>27</v>
      </c>
      <c r="I31" s="32"/>
      <c r="J31" s="88"/>
      <c r="K31" s="88"/>
      <c r="L31" s="34" t="s">
        <v>28</v>
      </c>
      <c r="M31" s="54"/>
      <c r="N31" s="82">
        <f>N32+N45+N50+N55+N59+N63+N66+N69+N73+N76+N83+N88+N93+N96+N99</f>
        <v>537971555</v>
      </c>
      <c r="O31" s="24">
        <f>'[1]REALISASI FISIK NOVEMBER 20'!S31</f>
        <v>376019461</v>
      </c>
      <c r="P31" s="25">
        <f t="shared" si="0"/>
        <v>0.69895788635144473</v>
      </c>
      <c r="Q31" s="24">
        <f>Q32+Q45+Q50+Q55+Q59+Q63+Q69+Q73+Q76+Q83+Q88+Q93+Q96+Q99+Q66</f>
        <v>65187715</v>
      </c>
      <c r="R31" s="25">
        <f t="shared" si="1"/>
        <v>0.12117316314242674</v>
      </c>
      <c r="S31" s="24">
        <f t="shared" si="2"/>
        <v>441207176</v>
      </c>
      <c r="T31" s="26">
        <f t="shared" si="3"/>
        <v>0.8201310494938715</v>
      </c>
      <c r="U31" s="27">
        <v>1</v>
      </c>
      <c r="V31" s="28"/>
      <c r="W31" s="28"/>
    </row>
    <row r="32" spans="1:23" ht="15.75" x14ac:dyDescent="0.2">
      <c r="A32" s="6" t="s">
        <v>19</v>
      </c>
      <c r="B32" s="7" t="s">
        <v>20</v>
      </c>
      <c r="C32" s="7" t="s">
        <v>21</v>
      </c>
      <c r="D32" s="7">
        <v>38</v>
      </c>
      <c r="E32" s="15">
        <v>10</v>
      </c>
      <c r="F32" s="32" t="s">
        <v>26</v>
      </c>
      <c r="G32" s="32" t="s">
        <v>27</v>
      </c>
      <c r="H32" s="32" t="s">
        <v>27</v>
      </c>
      <c r="I32" s="32" t="s">
        <v>21</v>
      </c>
      <c r="J32" s="32"/>
      <c r="K32" s="32"/>
      <c r="L32" s="34" t="s">
        <v>45</v>
      </c>
      <c r="M32" s="54"/>
      <c r="N32" s="82">
        <f>SUM(N33:N43)</f>
        <v>260464461</v>
      </c>
      <c r="O32" s="24">
        <f>'[1]REALISASI FISIK NOVEMBER 20'!S32</f>
        <v>222231549</v>
      </c>
      <c r="P32" s="25">
        <f t="shared" si="0"/>
        <v>0.85321255785448591</v>
      </c>
      <c r="Q32" s="24">
        <f>SUM(Q33:Q43)</f>
        <v>6184000</v>
      </c>
      <c r="R32" s="25">
        <f t="shared" si="1"/>
        <v>2.374220258786092E-2</v>
      </c>
      <c r="S32" s="24">
        <f t="shared" si="2"/>
        <v>228415549</v>
      </c>
      <c r="T32" s="26">
        <f t="shared" si="3"/>
        <v>0.87695476044234688</v>
      </c>
      <c r="U32" s="27">
        <v>1</v>
      </c>
      <c r="V32" s="28"/>
      <c r="W32" s="28"/>
    </row>
    <row r="33" spans="1:23" ht="34.5" customHeight="1" x14ac:dyDescent="0.2">
      <c r="A33" s="48" t="s">
        <v>19</v>
      </c>
      <c r="B33" s="49" t="s">
        <v>20</v>
      </c>
      <c r="C33" s="49" t="s">
        <v>21</v>
      </c>
      <c r="D33" s="49">
        <v>38</v>
      </c>
      <c r="E33" s="50">
        <v>10</v>
      </c>
      <c r="F33" s="52" t="s">
        <v>26</v>
      </c>
      <c r="G33" s="52" t="s">
        <v>27</v>
      </c>
      <c r="H33" s="52" t="s">
        <v>27</v>
      </c>
      <c r="I33" s="52" t="s">
        <v>21</v>
      </c>
      <c r="J33" s="52" t="s">
        <v>21</v>
      </c>
      <c r="K33" s="52"/>
      <c r="L33" s="89" t="s">
        <v>46</v>
      </c>
      <c r="M33" s="54"/>
      <c r="N33" s="70">
        <v>23791073</v>
      </c>
      <c r="O33" s="24">
        <f>'[1]REALISASI FISIK NOVEMBER 20'!S33</f>
        <v>21491499</v>
      </c>
      <c r="P33" s="25">
        <f t="shared" si="0"/>
        <v>0.90334298919598965</v>
      </c>
      <c r="Q33" s="24">
        <v>0</v>
      </c>
      <c r="R33" s="25">
        <f t="shared" si="1"/>
        <v>0</v>
      </c>
      <c r="S33" s="24">
        <f t="shared" si="2"/>
        <v>21491499</v>
      </c>
      <c r="T33" s="26">
        <v>1</v>
      </c>
      <c r="U33" s="27">
        <f t="shared" si="4"/>
        <v>1</v>
      </c>
      <c r="V33" s="28"/>
      <c r="W33" s="28"/>
    </row>
    <row r="34" spans="1:23" ht="15.75" x14ac:dyDescent="0.2">
      <c r="A34" s="48" t="s">
        <v>19</v>
      </c>
      <c r="B34" s="49" t="s">
        <v>20</v>
      </c>
      <c r="C34" s="49" t="s">
        <v>21</v>
      </c>
      <c r="D34" s="49">
        <v>38</v>
      </c>
      <c r="E34" s="50">
        <v>10</v>
      </c>
      <c r="F34" s="72" t="s">
        <v>26</v>
      </c>
      <c r="G34" s="72" t="s">
        <v>27</v>
      </c>
      <c r="H34" s="72" t="s">
        <v>27</v>
      </c>
      <c r="I34" s="90" t="s">
        <v>21</v>
      </c>
      <c r="J34" s="90" t="s">
        <v>40</v>
      </c>
      <c r="K34" s="90"/>
      <c r="L34" s="91" t="s">
        <v>47</v>
      </c>
      <c r="M34" s="31"/>
      <c r="N34" s="70">
        <v>1849500</v>
      </c>
      <c r="O34" s="24">
        <f>'[1]REALISASI FISIK NOVEMBER 20'!S34</f>
        <v>1450000</v>
      </c>
      <c r="P34" s="25">
        <f t="shared" si="0"/>
        <v>0.78399567450662344</v>
      </c>
      <c r="Q34" s="24">
        <v>0</v>
      </c>
      <c r="R34" s="25">
        <f t="shared" si="1"/>
        <v>0</v>
      </c>
      <c r="S34" s="24">
        <f t="shared" si="2"/>
        <v>1450000</v>
      </c>
      <c r="T34" s="26">
        <v>1</v>
      </c>
      <c r="U34" s="27">
        <v>1</v>
      </c>
      <c r="V34" s="28"/>
      <c r="W34" s="28"/>
    </row>
    <row r="35" spans="1:23" ht="15.75" x14ac:dyDescent="0.2">
      <c r="A35" s="48" t="s">
        <v>19</v>
      </c>
      <c r="B35" s="49" t="s">
        <v>20</v>
      </c>
      <c r="C35" s="49" t="s">
        <v>21</v>
      </c>
      <c r="D35" s="49">
        <v>38</v>
      </c>
      <c r="E35" s="50">
        <v>10</v>
      </c>
      <c r="F35" s="52" t="s">
        <v>26</v>
      </c>
      <c r="G35" s="52" t="s">
        <v>27</v>
      </c>
      <c r="H35" s="52" t="s">
        <v>27</v>
      </c>
      <c r="I35" s="52" t="s">
        <v>21</v>
      </c>
      <c r="J35" s="52" t="s">
        <v>48</v>
      </c>
      <c r="K35" s="52"/>
      <c r="L35" s="53" t="s">
        <v>49</v>
      </c>
      <c r="M35" s="54"/>
      <c r="N35" s="70">
        <v>750000</v>
      </c>
      <c r="O35" s="24">
        <f>'[1]REALISASI FISIK NOVEMBER 20'!S35</f>
        <v>750000</v>
      </c>
      <c r="P35" s="25">
        <f t="shared" si="0"/>
        <v>1</v>
      </c>
      <c r="Q35" s="46">
        <v>0</v>
      </c>
      <c r="R35" s="25">
        <f t="shared" si="1"/>
        <v>0</v>
      </c>
      <c r="S35" s="24">
        <f t="shared" si="2"/>
        <v>750000</v>
      </c>
      <c r="T35" s="26">
        <f t="shared" si="3"/>
        <v>1</v>
      </c>
      <c r="U35" s="27">
        <f t="shared" si="4"/>
        <v>1</v>
      </c>
      <c r="V35" s="28"/>
      <c r="W35" s="28"/>
    </row>
    <row r="36" spans="1:23" ht="15.75" x14ac:dyDescent="0.2">
      <c r="A36" s="48" t="s">
        <v>19</v>
      </c>
      <c r="B36" s="49" t="s">
        <v>20</v>
      </c>
      <c r="C36" s="49" t="s">
        <v>21</v>
      </c>
      <c r="D36" s="49">
        <v>38</v>
      </c>
      <c r="E36" s="50">
        <v>10</v>
      </c>
      <c r="F36" s="52" t="s">
        <v>26</v>
      </c>
      <c r="G36" s="52" t="s">
        <v>27</v>
      </c>
      <c r="H36" s="52" t="s">
        <v>27</v>
      </c>
      <c r="I36" s="52" t="s">
        <v>21</v>
      </c>
      <c r="J36" s="90" t="s">
        <v>32</v>
      </c>
      <c r="K36" s="90"/>
      <c r="L36" s="91" t="s">
        <v>50</v>
      </c>
      <c r="M36" s="54"/>
      <c r="N36" s="70">
        <v>14689583</v>
      </c>
      <c r="O36" s="24">
        <f>'[1]REALISASI FISIK NOVEMBER 20'!S36</f>
        <v>12899250</v>
      </c>
      <c r="P36" s="25">
        <f t="shared" si="0"/>
        <v>0.87812227208900351</v>
      </c>
      <c r="Q36" s="46">
        <v>0</v>
      </c>
      <c r="R36" s="25">
        <f t="shared" si="1"/>
        <v>0</v>
      </c>
      <c r="S36" s="24">
        <f t="shared" si="2"/>
        <v>12899250</v>
      </c>
      <c r="T36" s="26">
        <v>1</v>
      </c>
      <c r="U36" s="27">
        <v>1</v>
      </c>
      <c r="V36" s="28"/>
      <c r="W36" s="28"/>
    </row>
    <row r="37" spans="1:23" ht="15.75" x14ac:dyDescent="0.2">
      <c r="A37" s="48"/>
      <c r="B37" s="49"/>
      <c r="C37" s="49"/>
      <c r="D37" s="49"/>
      <c r="E37" s="50"/>
      <c r="F37" s="52" t="s">
        <v>26</v>
      </c>
      <c r="G37" s="52" t="s">
        <v>27</v>
      </c>
      <c r="H37" s="52" t="s">
        <v>27</v>
      </c>
      <c r="I37" s="52" t="s">
        <v>21</v>
      </c>
      <c r="J37" s="90" t="s">
        <v>51</v>
      </c>
      <c r="K37" s="90"/>
      <c r="L37" s="91" t="s">
        <v>52</v>
      </c>
      <c r="M37" s="54"/>
      <c r="N37" s="70">
        <v>900000</v>
      </c>
      <c r="O37" s="24">
        <f>'[1]REALISASI FISIK NOVEMBER 20'!S37</f>
        <v>0</v>
      </c>
      <c r="P37" s="25">
        <f t="shared" si="0"/>
        <v>0</v>
      </c>
      <c r="Q37" s="46">
        <v>810000</v>
      </c>
      <c r="R37" s="25">
        <f t="shared" si="1"/>
        <v>0.9</v>
      </c>
      <c r="S37" s="24">
        <f t="shared" si="2"/>
        <v>810000</v>
      </c>
      <c r="T37" s="26">
        <v>1</v>
      </c>
      <c r="U37" s="27">
        <v>1</v>
      </c>
      <c r="V37" s="28"/>
      <c r="W37" s="28"/>
    </row>
    <row r="38" spans="1:23" ht="15.75" x14ac:dyDescent="0.2">
      <c r="A38" s="48" t="s">
        <v>19</v>
      </c>
      <c r="B38" s="49" t="s">
        <v>20</v>
      </c>
      <c r="C38" s="49" t="s">
        <v>21</v>
      </c>
      <c r="D38" s="49">
        <v>38</v>
      </c>
      <c r="E38" s="50">
        <v>10</v>
      </c>
      <c r="F38" s="52" t="s">
        <v>26</v>
      </c>
      <c r="G38" s="52" t="s">
        <v>27</v>
      </c>
      <c r="H38" s="52" t="s">
        <v>27</v>
      </c>
      <c r="I38" s="52" t="s">
        <v>21</v>
      </c>
      <c r="J38" s="90" t="s">
        <v>36</v>
      </c>
      <c r="K38" s="90"/>
      <c r="L38" s="91" t="s">
        <v>53</v>
      </c>
      <c r="M38" s="54"/>
      <c r="N38" s="70">
        <v>1595000</v>
      </c>
      <c r="O38" s="24">
        <f>'[1]REALISASI FISIK NOVEMBER 20'!S38</f>
        <v>845500</v>
      </c>
      <c r="P38" s="25">
        <f t="shared" si="0"/>
        <v>0.53009404388714731</v>
      </c>
      <c r="Q38" s="46">
        <v>224000</v>
      </c>
      <c r="R38" s="25">
        <f t="shared" si="1"/>
        <v>0.14043887147335424</v>
      </c>
      <c r="S38" s="24">
        <f t="shared" si="2"/>
        <v>1069500</v>
      </c>
      <c r="T38" s="26">
        <f t="shared" si="3"/>
        <v>0.67053291536050152</v>
      </c>
      <c r="U38" s="27">
        <v>1</v>
      </c>
      <c r="V38" s="28"/>
      <c r="W38" s="28"/>
    </row>
    <row r="39" spans="1:23" ht="15.75" x14ac:dyDescent="0.2">
      <c r="A39" s="48" t="s">
        <v>19</v>
      </c>
      <c r="B39" s="49" t="s">
        <v>20</v>
      </c>
      <c r="C39" s="49" t="s">
        <v>21</v>
      </c>
      <c r="D39" s="49">
        <v>38</v>
      </c>
      <c r="E39" s="50">
        <v>10</v>
      </c>
      <c r="F39" s="71">
        <v>5</v>
      </c>
      <c r="G39" s="71">
        <v>2</v>
      </c>
      <c r="H39" s="71">
        <v>2</v>
      </c>
      <c r="I39" s="52" t="s">
        <v>21</v>
      </c>
      <c r="J39" s="72">
        <v>10</v>
      </c>
      <c r="K39" s="72"/>
      <c r="L39" s="91" t="s">
        <v>54</v>
      </c>
      <c r="M39" s="31"/>
      <c r="N39" s="70">
        <v>7800000</v>
      </c>
      <c r="O39" s="24">
        <f>'[1]REALISASI FISIK NOVEMBER 20'!S39</f>
        <v>3272250</v>
      </c>
      <c r="P39" s="25">
        <f t="shared" si="0"/>
        <v>0.41951923076923076</v>
      </c>
      <c r="Q39" s="46">
        <v>650000</v>
      </c>
      <c r="R39" s="25">
        <f t="shared" si="1"/>
        <v>8.3333333333333329E-2</v>
      </c>
      <c r="S39" s="24">
        <f t="shared" si="2"/>
        <v>3922250</v>
      </c>
      <c r="T39" s="26">
        <f t="shared" si="3"/>
        <v>0.50285256410256407</v>
      </c>
      <c r="U39" s="27">
        <v>1</v>
      </c>
      <c r="V39" s="28"/>
      <c r="W39" s="28"/>
    </row>
    <row r="40" spans="1:23" ht="15.75" x14ac:dyDescent="0.2">
      <c r="A40" s="48" t="s">
        <v>19</v>
      </c>
      <c r="B40" s="49" t="s">
        <v>20</v>
      </c>
      <c r="C40" s="49" t="s">
        <v>21</v>
      </c>
      <c r="D40" s="49">
        <v>38</v>
      </c>
      <c r="E40" s="50">
        <v>10</v>
      </c>
      <c r="F40" s="71">
        <v>5</v>
      </c>
      <c r="G40" s="71">
        <v>2</v>
      </c>
      <c r="H40" s="71">
        <v>2</v>
      </c>
      <c r="I40" s="52" t="s">
        <v>21</v>
      </c>
      <c r="J40" s="72">
        <v>11</v>
      </c>
      <c r="K40" s="72"/>
      <c r="L40" s="91" t="s">
        <v>55</v>
      </c>
      <c r="M40" s="31"/>
      <c r="N40" s="70">
        <v>180000000</v>
      </c>
      <c r="O40" s="24">
        <f>'[1]REALISASI FISIK NOVEMBER 20'!S40</f>
        <v>159858600</v>
      </c>
      <c r="P40" s="25">
        <f t="shared" si="0"/>
        <v>0.88810333333333336</v>
      </c>
      <c r="Q40" s="46">
        <v>0</v>
      </c>
      <c r="R40" s="25">
        <f t="shared" si="1"/>
        <v>0</v>
      </c>
      <c r="S40" s="24">
        <f t="shared" si="2"/>
        <v>159858600</v>
      </c>
      <c r="T40" s="26">
        <v>1</v>
      </c>
      <c r="U40" s="27">
        <v>1</v>
      </c>
      <c r="V40" s="28"/>
      <c r="W40" s="28"/>
    </row>
    <row r="41" spans="1:23" ht="15.75" x14ac:dyDescent="0.2">
      <c r="A41" s="48" t="s">
        <v>19</v>
      </c>
      <c r="B41" s="49" t="s">
        <v>20</v>
      </c>
      <c r="C41" s="49" t="s">
        <v>21</v>
      </c>
      <c r="D41" s="49">
        <v>38</v>
      </c>
      <c r="E41" s="50">
        <v>10</v>
      </c>
      <c r="F41" s="72" t="s">
        <v>26</v>
      </c>
      <c r="G41" s="72" t="s">
        <v>27</v>
      </c>
      <c r="H41" s="72" t="s">
        <v>27</v>
      </c>
      <c r="I41" s="90" t="s">
        <v>21</v>
      </c>
      <c r="J41" s="71">
        <v>12</v>
      </c>
      <c r="K41" s="71"/>
      <c r="L41" s="91" t="s">
        <v>56</v>
      </c>
      <c r="M41" s="54"/>
      <c r="N41" s="70">
        <v>7689305</v>
      </c>
      <c r="O41" s="24">
        <f>'[1]REALISASI FISIK NOVEMBER 20'!S41</f>
        <v>6329950</v>
      </c>
      <c r="P41" s="25">
        <f t="shared" si="0"/>
        <v>0.823214841913541</v>
      </c>
      <c r="Q41" s="24">
        <v>0</v>
      </c>
      <c r="R41" s="25">
        <f t="shared" si="1"/>
        <v>0</v>
      </c>
      <c r="S41" s="24">
        <f t="shared" si="2"/>
        <v>6329950</v>
      </c>
      <c r="T41" s="26">
        <v>1</v>
      </c>
      <c r="U41" s="27">
        <v>1</v>
      </c>
      <c r="V41" s="28"/>
      <c r="W41" s="28"/>
    </row>
    <row r="42" spans="1:23" ht="15.75" x14ac:dyDescent="0.2">
      <c r="A42" s="48"/>
      <c r="B42" s="49"/>
      <c r="C42" s="49" t="s">
        <v>21</v>
      </c>
      <c r="D42" s="49">
        <v>38</v>
      </c>
      <c r="E42" s="50">
        <v>10</v>
      </c>
      <c r="F42" s="72" t="s">
        <v>26</v>
      </c>
      <c r="G42" s="72" t="s">
        <v>27</v>
      </c>
      <c r="H42" s="72" t="s">
        <v>27</v>
      </c>
      <c r="I42" s="90" t="s">
        <v>21</v>
      </c>
      <c r="J42" s="71">
        <v>15</v>
      </c>
      <c r="K42" s="71"/>
      <c r="L42" s="91" t="s">
        <v>57</v>
      </c>
      <c r="M42" s="54"/>
      <c r="N42" s="70">
        <v>5000000</v>
      </c>
      <c r="O42" s="24">
        <f>'[1]REALISASI FISIK NOVEMBER 20'!S42</f>
        <v>4889500</v>
      </c>
      <c r="P42" s="25">
        <f t="shared" si="0"/>
        <v>0.97789999999999999</v>
      </c>
      <c r="Q42" s="24">
        <v>0</v>
      </c>
      <c r="R42" s="25">
        <f t="shared" si="1"/>
        <v>0</v>
      </c>
      <c r="S42" s="24">
        <f t="shared" si="2"/>
        <v>4889500</v>
      </c>
      <c r="T42" s="26">
        <v>1</v>
      </c>
      <c r="U42" s="27">
        <v>1</v>
      </c>
      <c r="V42" s="28"/>
      <c r="W42" s="28"/>
    </row>
    <row r="43" spans="1:23" ht="15.75" x14ac:dyDescent="0.2">
      <c r="A43" s="48" t="s">
        <v>19</v>
      </c>
      <c r="B43" s="49" t="s">
        <v>20</v>
      </c>
      <c r="C43" s="49" t="s">
        <v>21</v>
      </c>
      <c r="D43" s="49">
        <v>38</v>
      </c>
      <c r="E43" s="50">
        <v>10</v>
      </c>
      <c r="F43" s="52" t="s">
        <v>26</v>
      </c>
      <c r="G43" s="52" t="s">
        <v>27</v>
      </c>
      <c r="H43" s="52" t="s">
        <v>27</v>
      </c>
      <c r="I43" s="52" t="s">
        <v>21</v>
      </c>
      <c r="J43" s="71">
        <v>16</v>
      </c>
      <c r="K43" s="71"/>
      <c r="L43" s="91" t="s">
        <v>58</v>
      </c>
      <c r="M43" s="31"/>
      <c r="N43" s="70">
        <v>16400000</v>
      </c>
      <c r="O43" s="24">
        <f>'[1]REALISASI FISIK NOVEMBER 20'!S43</f>
        <v>10445000</v>
      </c>
      <c r="P43" s="25">
        <f t="shared" si="0"/>
        <v>0.63689024390243898</v>
      </c>
      <c r="Q43" s="24">
        <v>4500000</v>
      </c>
      <c r="R43" s="25">
        <f t="shared" si="1"/>
        <v>0.27439024390243905</v>
      </c>
      <c r="S43" s="24">
        <f t="shared" si="2"/>
        <v>14945000</v>
      </c>
      <c r="T43" s="26">
        <v>1</v>
      </c>
      <c r="U43" s="27">
        <f t="shared" si="4"/>
        <v>1</v>
      </c>
      <c r="V43" s="28"/>
      <c r="W43" s="28"/>
    </row>
    <row r="44" spans="1:23" s="65" customFormat="1" ht="15.75" x14ac:dyDescent="0.2">
      <c r="A44" s="92"/>
      <c r="B44" s="93"/>
      <c r="C44" s="93"/>
      <c r="D44" s="93"/>
      <c r="E44" s="94"/>
      <c r="F44" s="95"/>
      <c r="G44" s="95"/>
      <c r="H44" s="95"/>
      <c r="I44" s="95"/>
      <c r="J44" s="96"/>
      <c r="K44" s="96"/>
      <c r="L44" s="97"/>
      <c r="M44" s="58"/>
      <c r="N44" s="98"/>
      <c r="O44" s="60">
        <f>'[1]REALISASI FISIK NOVEMBER 20'!S44</f>
        <v>0</v>
      </c>
      <c r="P44" s="61"/>
      <c r="Q44" s="60"/>
      <c r="R44" s="61"/>
      <c r="S44" s="60"/>
      <c r="T44" s="62"/>
      <c r="U44" s="63"/>
      <c r="V44" s="64"/>
      <c r="W44" s="64"/>
    </row>
    <row r="45" spans="1:23" ht="15.75" x14ac:dyDescent="0.2">
      <c r="A45" s="6" t="s">
        <v>19</v>
      </c>
      <c r="B45" s="7" t="s">
        <v>20</v>
      </c>
      <c r="C45" s="7" t="s">
        <v>21</v>
      </c>
      <c r="D45" s="7">
        <v>38</v>
      </c>
      <c r="E45" s="15">
        <v>10</v>
      </c>
      <c r="F45" s="20">
        <v>5</v>
      </c>
      <c r="G45" s="20">
        <v>2</v>
      </c>
      <c r="H45" s="20">
        <v>2</v>
      </c>
      <c r="I45" s="30" t="s">
        <v>20</v>
      </c>
      <c r="J45" s="20"/>
      <c r="K45" s="20"/>
      <c r="L45" s="99" t="s">
        <v>59</v>
      </c>
      <c r="M45" s="54"/>
      <c r="N45" s="82">
        <f>SUM(N46:N48)</f>
        <v>4776614</v>
      </c>
      <c r="O45" s="24">
        <f>'[1]REALISASI FISIK NOVEMBER 20'!S45</f>
        <v>2958000</v>
      </c>
      <c r="P45" s="25">
        <f t="shared" si="0"/>
        <v>0.61926712101919901</v>
      </c>
      <c r="Q45" s="24">
        <f>SUM(Q47:Q48)</f>
        <v>272000</v>
      </c>
      <c r="R45" s="25">
        <f t="shared" si="1"/>
        <v>5.6944103082225188E-2</v>
      </c>
      <c r="S45" s="24">
        <f t="shared" si="2"/>
        <v>3230000</v>
      </c>
      <c r="T45" s="26">
        <f t="shared" si="3"/>
        <v>0.6762112241014242</v>
      </c>
      <c r="U45" s="27">
        <v>1</v>
      </c>
      <c r="V45" s="28"/>
      <c r="W45" s="28"/>
    </row>
    <row r="46" spans="1:23" ht="33.75" customHeight="1" x14ac:dyDescent="0.2">
      <c r="A46" s="48" t="s">
        <v>19</v>
      </c>
      <c r="B46" s="49" t="s">
        <v>20</v>
      </c>
      <c r="C46" s="49" t="s">
        <v>21</v>
      </c>
      <c r="D46" s="49">
        <v>38</v>
      </c>
      <c r="E46" s="50">
        <v>10</v>
      </c>
      <c r="F46" s="71">
        <v>5</v>
      </c>
      <c r="G46" s="71">
        <v>2</v>
      </c>
      <c r="H46" s="71">
        <v>2</v>
      </c>
      <c r="I46" s="72" t="s">
        <v>20</v>
      </c>
      <c r="J46" s="52" t="s">
        <v>48</v>
      </c>
      <c r="K46" s="52"/>
      <c r="L46" s="91" t="s">
        <v>60</v>
      </c>
      <c r="M46" s="54"/>
      <c r="N46" s="70">
        <v>1356614</v>
      </c>
      <c r="O46" s="24">
        <f>'[1]REALISASI FISIK NOVEMBER 20'!S46</f>
        <v>0</v>
      </c>
      <c r="P46" s="25">
        <f>O46/N46</f>
        <v>0</v>
      </c>
      <c r="Q46" s="24">
        <f>'[2]RealisasiKeuanganMar17 '!Q44</f>
        <v>0</v>
      </c>
      <c r="R46" s="25">
        <f>Q46/N46</f>
        <v>0</v>
      </c>
      <c r="S46" s="24">
        <f>O46+Q46</f>
        <v>0</v>
      </c>
      <c r="T46" s="26">
        <f>S46/N46</f>
        <v>0</v>
      </c>
      <c r="U46" s="27">
        <f>T46</f>
        <v>0</v>
      </c>
      <c r="V46" s="28"/>
      <c r="W46" s="28"/>
    </row>
    <row r="47" spans="1:23" ht="33.75" customHeight="1" x14ac:dyDescent="0.2">
      <c r="A47" s="48" t="s">
        <v>19</v>
      </c>
      <c r="B47" s="49" t="s">
        <v>20</v>
      </c>
      <c r="C47" s="49" t="s">
        <v>21</v>
      </c>
      <c r="D47" s="49">
        <v>38</v>
      </c>
      <c r="E47" s="50">
        <v>10</v>
      </c>
      <c r="F47" s="71">
        <v>5</v>
      </c>
      <c r="G47" s="71">
        <v>2</v>
      </c>
      <c r="H47" s="71">
        <v>2</v>
      </c>
      <c r="I47" s="72" t="s">
        <v>20</v>
      </c>
      <c r="J47" s="52" t="s">
        <v>32</v>
      </c>
      <c r="K47" s="52"/>
      <c r="L47" s="91" t="s">
        <v>61</v>
      </c>
      <c r="M47" s="54"/>
      <c r="N47" s="70">
        <v>0</v>
      </c>
      <c r="O47" s="24">
        <f>'[1]REALISASI FISIK NOVEMBER 20'!S47</f>
        <v>0</v>
      </c>
      <c r="P47" s="25" t="e">
        <f t="shared" si="0"/>
        <v>#DIV/0!</v>
      </c>
      <c r="Q47" s="24">
        <v>0</v>
      </c>
      <c r="R47" s="25" t="e">
        <f t="shared" si="1"/>
        <v>#DIV/0!</v>
      </c>
      <c r="S47" s="24">
        <f t="shared" si="2"/>
        <v>0</v>
      </c>
      <c r="T47" s="26" t="e">
        <f t="shared" si="3"/>
        <v>#DIV/0!</v>
      </c>
      <c r="U47" s="27" t="e">
        <f t="shared" si="4"/>
        <v>#DIV/0!</v>
      </c>
      <c r="V47" s="28"/>
      <c r="W47" s="28"/>
    </row>
    <row r="48" spans="1:23" ht="15.75" x14ac:dyDescent="0.2">
      <c r="A48" s="48" t="s">
        <v>19</v>
      </c>
      <c r="B48" s="49" t="s">
        <v>20</v>
      </c>
      <c r="C48" s="49" t="s">
        <v>21</v>
      </c>
      <c r="D48" s="49">
        <v>38</v>
      </c>
      <c r="E48" s="50">
        <v>10</v>
      </c>
      <c r="F48" s="71">
        <v>5</v>
      </c>
      <c r="G48" s="71">
        <v>2</v>
      </c>
      <c r="H48" s="71">
        <v>2</v>
      </c>
      <c r="I48" s="72" t="s">
        <v>20</v>
      </c>
      <c r="J48" s="52" t="s">
        <v>34</v>
      </c>
      <c r="K48" s="52"/>
      <c r="L48" s="91" t="s">
        <v>62</v>
      </c>
      <c r="M48" s="54"/>
      <c r="N48" s="70">
        <v>3420000</v>
      </c>
      <c r="O48" s="24">
        <f>'[1]REALISASI FISIK NOVEMBER 20'!S48</f>
        <v>2958000</v>
      </c>
      <c r="P48" s="25">
        <f t="shared" si="0"/>
        <v>0.86491228070175441</v>
      </c>
      <c r="Q48" s="46">
        <v>272000</v>
      </c>
      <c r="R48" s="25">
        <f t="shared" si="1"/>
        <v>7.9532163742690065E-2</v>
      </c>
      <c r="S48" s="24">
        <f t="shared" si="2"/>
        <v>3230000</v>
      </c>
      <c r="T48" s="26">
        <v>1</v>
      </c>
      <c r="U48" s="27">
        <f t="shared" si="4"/>
        <v>1</v>
      </c>
      <c r="V48" s="28"/>
      <c r="W48" s="28"/>
    </row>
    <row r="49" spans="1:24" s="65" customFormat="1" ht="30" customHeight="1" x14ac:dyDescent="0.2">
      <c r="A49" s="100"/>
      <c r="B49" s="101"/>
      <c r="C49" s="101"/>
      <c r="D49" s="101"/>
      <c r="E49" s="102"/>
      <c r="F49" s="103"/>
      <c r="G49" s="103"/>
      <c r="H49" s="103"/>
      <c r="I49" s="104"/>
      <c r="J49" s="105"/>
      <c r="K49" s="105"/>
      <c r="L49" s="106"/>
      <c r="M49" s="58"/>
      <c r="N49" s="107"/>
      <c r="O49" s="60">
        <f>'[1]REALISASI FISIK NOVEMBER 20'!S49</f>
        <v>0</v>
      </c>
      <c r="P49" s="61"/>
      <c r="Q49" s="60"/>
      <c r="R49" s="61"/>
      <c r="S49" s="60"/>
      <c r="T49" s="62"/>
      <c r="U49" s="63"/>
      <c r="V49" s="64"/>
      <c r="W49" s="64"/>
    </row>
    <row r="50" spans="1:24" ht="15.75" x14ac:dyDescent="0.2">
      <c r="A50" s="6" t="s">
        <v>19</v>
      </c>
      <c r="B50" s="7" t="s">
        <v>20</v>
      </c>
      <c r="C50" s="7" t="s">
        <v>21</v>
      </c>
      <c r="D50" s="7">
        <v>38</v>
      </c>
      <c r="E50" s="15">
        <v>10</v>
      </c>
      <c r="F50" s="32" t="s">
        <v>26</v>
      </c>
      <c r="G50" s="32" t="s">
        <v>27</v>
      </c>
      <c r="H50" s="32" t="s">
        <v>27</v>
      </c>
      <c r="I50" s="32" t="s">
        <v>40</v>
      </c>
      <c r="J50" s="52"/>
      <c r="K50" s="52"/>
      <c r="L50" s="108" t="s">
        <v>63</v>
      </c>
      <c r="M50" s="54"/>
      <c r="N50" s="109">
        <f>SUM(N51:N53)</f>
        <v>40855000</v>
      </c>
      <c r="O50" s="24">
        <f>'[1]REALISASI FISIK NOVEMBER 20'!S50</f>
        <v>24472600</v>
      </c>
      <c r="P50" s="25">
        <f t="shared" si="0"/>
        <v>0.599011136947742</v>
      </c>
      <c r="Q50" s="24">
        <f>Q51+Q52+Q53</f>
        <v>12663715</v>
      </c>
      <c r="R50" s="25">
        <f t="shared" si="1"/>
        <v>0.30996732346102068</v>
      </c>
      <c r="S50" s="24">
        <f t="shared" si="2"/>
        <v>37136315</v>
      </c>
      <c r="T50" s="26">
        <v>1</v>
      </c>
      <c r="U50" s="27">
        <f t="shared" si="4"/>
        <v>1</v>
      </c>
      <c r="V50" s="28"/>
      <c r="W50" s="28"/>
    </row>
    <row r="51" spans="1:24" ht="15.75" x14ac:dyDescent="0.2">
      <c r="A51" s="48" t="s">
        <v>19</v>
      </c>
      <c r="B51" s="49" t="s">
        <v>20</v>
      </c>
      <c r="C51" s="49" t="s">
        <v>21</v>
      </c>
      <c r="D51" s="49">
        <v>38</v>
      </c>
      <c r="E51" s="50">
        <v>10</v>
      </c>
      <c r="F51" s="52" t="s">
        <v>26</v>
      </c>
      <c r="G51" s="52" t="s">
        <v>27</v>
      </c>
      <c r="H51" s="52" t="s">
        <v>27</v>
      </c>
      <c r="I51" s="52" t="s">
        <v>40</v>
      </c>
      <c r="J51" s="52" t="s">
        <v>34</v>
      </c>
      <c r="K51" s="52"/>
      <c r="L51" s="110" t="s">
        <v>64</v>
      </c>
      <c r="M51" s="54"/>
      <c r="N51" s="111">
        <f>'[3]JAN 17'!$L$105</f>
        <v>12000000</v>
      </c>
      <c r="O51" s="24">
        <f>'[1]REALISASI FISIK NOVEMBER 20'!S51</f>
        <v>9505300</v>
      </c>
      <c r="P51" s="25">
        <f t="shared" si="0"/>
        <v>0.7921083333333333</v>
      </c>
      <c r="Q51" s="46">
        <v>828300</v>
      </c>
      <c r="R51" s="25">
        <f t="shared" si="1"/>
        <v>6.9025000000000003E-2</v>
      </c>
      <c r="S51" s="24">
        <f t="shared" si="2"/>
        <v>10333600</v>
      </c>
      <c r="T51" s="26">
        <v>1</v>
      </c>
      <c r="U51" s="27">
        <f t="shared" si="4"/>
        <v>1</v>
      </c>
      <c r="V51" s="28"/>
      <c r="W51" s="28"/>
    </row>
    <row r="52" spans="1:24" ht="15.75" x14ac:dyDescent="0.2">
      <c r="A52" s="48" t="s">
        <v>19</v>
      </c>
      <c r="B52" s="49" t="s">
        <v>20</v>
      </c>
      <c r="C52" s="49" t="s">
        <v>21</v>
      </c>
      <c r="D52" s="49">
        <v>38</v>
      </c>
      <c r="E52" s="50">
        <v>10</v>
      </c>
      <c r="F52" s="52" t="s">
        <v>26</v>
      </c>
      <c r="G52" s="52" t="s">
        <v>27</v>
      </c>
      <c r="H52" s="52" t="s">
        <v>27</v>
      </c>
      <c r="I52" s="52" t="s">
        <v>40</v>
      </c>
      <c r="J52" s="52" t="s">
        <v>38</v>
      </c>
      <c r="K52" s="52"/>
      <c r="L52" s="91" t="s">
        <v>65</v>
      </c>
      <c r="M52" s="54"/>
      <c r="N52" s="70">
        <f>'[3]JAN 17'!$L$107</f>
        <v>855000</v>
      </c>
      <c r="O52" s="24">
        <f>'[1]REALISASI FISIK NOVEMBER 20'!S52</f>
        <v>52300</v>
      </c>
      <c r="P52" s="25">
        <f t="shared" si="0"/>
        <v>6.1169590643274853E-2</v>
      </c>
      <c r="Q52" s="46">
        <v>2900</v>
      </c>
      <c r="R52" s="25">
        <f t="shared" si="1"/>
        <v>3.391812865497076E-3</v>
      </c>
      <c r="S52" s="24">
        <f t="shared" si="2"/>
        <v>55200</v>
      </c>
      <c r="T52" s="26">
        <v>1</v>
      </c>
      <c r="U52" s="27">
        <f t="shared" si="4"/>
        <v>1</v>
      </c>
      <c r="V52" s="28"/>
      <c r="W52" s="28"/>
    </row>
    <row r="53" spans="1:24" s="114" customFormat="1" ht="15.75" x14ac:dyDescent="0.2">
      <c r="A53" s="48"/>
      <c r="B53" s="49"/>
      <c r="C53" s="49" t="s">
        <v>21</v>
      </c>
      <c r="D53" s="49">
        <v>38</v>
      </c>
      <c r="E53" s="50">
        <v>10</v>
      </c>
      <c r="F53" s="52" t="s">
        <v>26</v>
      </c>
      <c r="G53" s="52" t="s">
        <v>27</v>
      </c>
      <c r="H53" s="52" t="s">
        <v>27</v>
      </c>
      <c r="I53" s="52" t="s">
        <v>40</v>
      </c>
      <c r="J53" s="52" t="s">
        <v>66</v>
      </c>
      <c r="K53" s="52"/>
      <c r="L53" s="91" t="s">
        <v>67</v>
      </c>
      <c r="M53" s="112"/>
      <c r="N53" s="70">
        <v>28000000</v>
      </c>
      <c r="O53" s="24">
        <f>'[1]REALISASI FISIK NOVEMBER 20'!S53</f>
        <v>14915000</v>
      </c>
      <c r="P53" s="25">
        <f t="shared" si="0"/>
        <v>0.53267857142857145</v>
      </c>
      <c r="Q53" s="24">
        <v>11832515</v>
      </c>
      <c r="R53" s="25">
        <f t="shared" si="1"/>
        <v>0.42258982142857143</v>
      </c>
      <c r="S53" s="24">
        <f t="shared" si="2"/>
        <v>26747515</v>
      </c>
      <c r="T53" s="26">
        <v>1</v>
      </c>
      <c r="U53" s="27">
        <f t="shared" si="4"/>
        <v>1</v>
      </c>
      <c r="V53" s="113"/>
      <c r="W53" s="113"/>
    </row>
    <row r="54" spans="1:24" s="65" customFormat="1" ht="15.75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7"/>
      <c r="M54" s="58"/>
      <c r="N54" s="59"/>
      <c r="O54" s="60">
        <f>'[1]REALISASI FISIK NOVEMBER 20'!S54</f>
        <v>0</v>
      </c>
      <c r="P54" s="61"/>
      <c r="Q54" s="60">
        <v>0</v>
      </c>
      <c r="R54" s="61"/>
      <c r="S54" s="60">
        <f t="shared" si="2"/>
        <v>0</v>
      </c>
      <c r="T54" s="62"/>
      <c r="U54" s="63"/>
      <c r="V54" s="64"/>
      <c r="W54" s="64"/>
    </row>
    <row r="55" spans="1:24" ht="15.75" x14ac:dyDescent="0.2">
      <c r="A55" s="6" t="s">
        <v>19</v>
      </c>
      <c r="B55" s="7" t="s">
        <v>20</v>
      </c>
      <c r="C55" s="7" t="s">
        <v>21</v>
      </c>
      <c r="D55" s="7">
        <v>38</v>
      </c>
      <c r="E55" s="15">
        <v>10</v>
      </c>
      <c r="F55" s="20">
        <v>5</v>
      </c>
      <c r="G55" s="20">
        <v>2</v>
      </c>
      <c r="H55" s="20">
        <v>2</v>
      </c>
      <c r="I55" s="47" t="s">
        <v>32</v>
      </c>
      <c r="J55" s="32"/>
      <c r="K55" s="32"/>
      <c r="L55" s="34" t="s">
        <v>68</v>
      </c>
      <c r="M55" s="54"/>
      <c r="N55" s="82">
        <f>N56+N57</f>
        <v>10200000</v>
      </c>
      <c r="O55" s="24">
        <f>'[1]REALISASI FISIK NOVEMBER 20'!S55</f>
        <v>2218100</v>
      </c>
      <c r="P55" s="25">
        <f t="shared" si="0"/>
        <v>0.21746078431372548</v>
      </c>
      <c r="Q55" s="24">
        <f>Q56+Q57</f>
        <v>1133500</v>
      </c>
      <c r="R55" s="25">
        <f t="shared" si="1"/>
        <v>0.11112745098039216</v>
      </c>
      <c r="S55" s="24">
        <f t="shared" si="2"/>
        <v>3351600</v>
      </c>
      <c r="T55" s="26">
        <v>1</v>
      </c>
      <c r="U55" s="27">
        <f t="shared" si="4"/>
        <v>1</v>
      </c>
      <c r="V55" s="28"/>
      <c r="W55" s="28"/>
    </row>
    <row r="56" spans="1:24" ht="15.75" x14ac:dyDescent="0.2">
      <c r="A56" s="48" t="s">
        <v>19</v>
      </c>
      <c r="B56" s="49" t="s">
        <v>20</v>
      </c>
      <c r="C56" s="49" t="s">
        <v>21</v>
      </c>
      <c r="D56" s="49">
        <v>38</v>
      </c>
      <c r="E56" s="50">
        <v>10</v>
      </c>
      <c r="F56" s="71">
        <v>5</v>
      </c>
      <c r="G56" s="71">
        <v>2</v>
      </c>
      <c r="H56" s="71">
        <v>2</v>
      </c>
      <c r="I56" s="51" t="s">
        <v>32</v>
      </c>
      <c r="J56" s="72" t="s">
        <v>21</v>
      </c>
      <c r="K56" s="72"/>
      <c r="L56" s="91" t="s">
        <v>69</v>
      </c>
      <c r="M56" s="54"/>
      <c r="N56" s="70">
        <v>5200000</v>
      </c>
      <c r="O56" s="24">
        <f>'[1]REALISASI FISIK NOVEMBER 20'!S56</f>
        <v>2218100</v>
      </c>
      <c r="P56" s="25">
        <f t="shared" si="0"/>
        <v>0.4265576923076923</v>
      </c>
      <c r="Q56" s="46">
        <v>240000</v>
      </c>
      <c r="R56" s="25">
        <f t="shared" si="1"/>
        <v>4.6153846153846156E-2</v>
      </c>
      <c r="S56" s="24">
        <f t="shared" si="2"/>
        <v>2458100</v>
      </c>
      <c r="T56" s="26">
        <v>1</v>
      </c>
      <c r="U56" s="27">
        <f t="shared" si="4"/>
        <v>1</v>
      </c>
      <c r="V56" s="28"/>
      <c r="W56" s="28"/>
      <c r="X56" s="115"/>
    </row>
    <row r="57" spans="1:24" ht="15.75" x14ac:dyDescent="0.2">
      <c r="A57" s="48" t="s">
        <v>19</v>
      </c>
      <c r="B57" s="49" t="s">
        <v>20</v>
      </c>
      <c r="C57" s="49" t="s">
        <v>21</v>
      </c>
      <c r="D57" s="49">
        <v>38</v>
      </c>
      <c r="E57" s="50">
        <v>10</v>
      </c>
      <c r="F57" s="71">
        <v>5</v>
      </c>
      <c r="G57" s="71">
        <v>2</v>
      </c>
      <c r="H57" s="71">
        <v>2</v>
      </c>
      <c r="I57" s="51" t="s">
        <v>32</v>
      </c>
      <c r="J57" s="72">
        <v>4</v>
      </c>
      <c r="K57" s="72"/>
      <c r="L57" s="91" t="s">
        <v>70</v>
      </c>
      <c r="M57" s="54"/>
      <c r="N57" s="70">
        <v>5000000</v>
      </c>
      <c r="O57" s="24">
        <f>'[1]REALISASI FISIK NOVEMBER 20'!S57</f>
        <v>0</v>
      </c>
      <c r="P57" s="25">
        <f t="shared" si="0"/>
        <v>0</v>
      </c>
      <c r="Q57" s="46">
        <v>893500</v>
      </c>
      <c r="R57" s="25">
        <f t="shared" si="1"/>
        <v>0.1787</v>
      </c>
      <c r="S57" s="24">
        <f t="shared" si="2"/>
        <v>893500</v>
      </c>
      <c r="T57" s="26">
        <v>1</v>
      </c>
      <c r="U57" s="27">
        <f t="shared" si="4"/>
        <v>1</v>
      </c>
      <c r="V57" s="28"/>
      <c r="W57" s="28"/>
      <c r="X57" s="115"/>
    </row>
    <row r="58" spans="1:24" s="65" customFormat="1" ht="15.75" x14ac:dyDescent="0.2">
      <c r="A58" s="116"/>
      <c r="B58" s="116"/>
      <c r="C58" s="116"/>
      <c r="D58" s="117"/>
      <c r="E58" s="117"/>
      <c r="F58" s="116"/>
      <c r="G58" s="116"/>
      <c r="H58" s="116"/>
      <c r="I58" s="117"/>
      <c r="J58" s="117"/>
      <c r="K58" s="117"/>
      <c r="L58" s="97"/>
      <c r="M58" s="58"/>
      <c r="N58" s="59"/>
      <c r="O58" s="60">
        <f>'[1]REALISASI FISIK NOVEMBER 20'!S58</f>
        <v>0</v>
      </c>
      <c r="P58" s="61"/>
      <c r="Q58" s="60"/>
      <c r="R58" s="61"/>
      <c r="S58" s="60"/>
      <c r="T58" s="62"/>
      <c r="U58" s="63"/>
      <c r="V58" s="64"/>
      <c r="W58" s="64"/>
    </row>
    <row r="59" spans="1:24" ht="15.75" x14ac:dyDescent="0.2">
      <c r="A59" s="6" t="s">
        <v>19</v>
      </c>
      <c r="B59" s="7" t="s">
        <v>20</v>
      </c>
      <c r="C59" s="7" t="s">
        <v>21</v>
      </c>
      <c r="D59" s="7">
        <v>38</v>
      </c>
      <c r="E59" s="15">
        <v>10</v>
      </c>
      <c r="F59" s="20">
        <v>5</v>
      </c>
      <c r="G59" s="20">
        <v>2</v>
      </c>
      <c r="H59" s="20">
        <v>2</v>
      </c>
      <c r="I59" s="32" t="s">
        <v>34</v>
      </c>
      <c r="J59" s="32"/>
      <c r="K59" s="32"/>
      <c r="L59" s="34" t="s">
        <v>71</v>
      </c>
      <c r="M59" s="54"/>
      <c r="N59" s="82">
        <f>N60+N61</f>
        <v>44547000</v>
      </c>
      <c r="O59" s="24">
        <f>'[1]REALISASI FISIK NOVEMBER 20'!S59</f>
        <v>41810000</v>
      </c>
      <c r="P59" s="25">
        <f t="shared" si="0"/>
        <v>0.93855927447415088</v>
      </c>
      <c r="Q59" s="24">
        <f>Q60+Q61</f>
        <v>585000</v>
      </c>
      <c r="R59" s="25">
        <f t="shared" si="1"/>
        <v>1.3132197454374031E-2</v>
      </c>
      <c r="S59" s="24">
        <f t="shared" si="2"/>
        <v>42395000</v>
      </c>
      <c r="T59" s="26">
        <v>1</v>
      </c>
      <c r="U59" s="27">
        <f t="shared" si="4"/>
        <v>1</v>
      </c>
      <c r="V59" s="28"/>
      <c r="W59" s="28"/>
    </row>
    <row r="60" spans="1:24" ht="15.75" x14ac:dyDescent="0.2">
      <c r="A60" s="48" t="s">
        <v>19</v>
      </c>
      <c r="B60" s="49" t="s">
        <v>20</v>
      </c>
      <c r="C60" s="49" t="s">
        <v>21</v>
      </c>
      <c r="D60" s="49">
        <v>38</v>
      </c>
      <c r="E60" s="50">
        <v>10</v>
      </c>
      <c r="F60" s="71">
        <v>5</v>
      </c>
      <c r="G60" s="71">
        <v>2</v>
      </c>
      <c r="H60" s="71">
        <v>2</v>
      </c>
      <c r="I60" s="52" t="s">
        <v>34</v>
      </c>
      <c r="J60" s="72" t="s">
        <v>21</v>
      </c>
      <c r="K60" s="72"/>
      <c r="L60" s="91" t="s">
        <v>72</v>
      </c>
      <c r="M60" s="54"/>
      <c r="N60" s="70">
        <v>42047000</v>
      </c>
      <c r="O60" s="24">
        <f>'[1]REALISASI FISIK NOVEMBER 20'!S60</f>
        <v>40100000</v>
      </c>
      <c r="P60" s="25">
        <f t="shared" si="0"/>
        <v>0.95369467500654026</v>
      </c>
      <c r="Q60" s="24">
        <v>0</v>
      </c>
      <c r="R60" s="25">
        <f t="shared" si="1"/>
        <v>0</v>
      </c>
      <c r="S60" s="24">
        <f t="shared" si="2"/>
        <v>40100000</v>
      </c>
      <c r="T60" s="26">
        <v>1</v>
      </c>
      <c r="U60" s="27">
        <v>1</v>
      </c>
      <c r="V60" s="28"/>
      <c r="W60" s="28"/>
    </row>
    <row r="61" spans="1:24" ht="15.75" x14ac:dyDescent="0.2">
      <c r="A61" s="48" t="s">
        <v>19</v>
      </c>
      <c r="B61" s="49" t="s">
        <v>20</v>
      </c>
      <c r="C61" s="49" t="s">
        <v>21</v>
      </c>
      <c r="D61" s="49">
        <v>38</v>
      </c>
      <c r="E61" s="50">
        <v>10</v>
      </c>
      <c r="F61" s="71">
        <v>5</v>
      </c>
      <c r="G61" s="71">
        <v>2</v>
      </c>
      <c r="H61" s="71">
        <v>2</v>
      </c>
      <c r="I61" s="52" t="s">
        <v>34</v>
      </c>
      <c r="J61" s="72" t="s">
        <v>20</v>
      </c>
      <c r="K61" s="72"/>
      <c r="L61" s="118" t="s">
        <v>73</v>
      </c>
      <c r="M61" s="54"/>
      <c r="N61" s="70">
        <v>2500000</v>
      </c>
      <c r="O61" s="24">
        <f>'[1]REALISASI FISIK NOVEMBER 20'!S61</f>
        <v>1710000</v>
      </c>
      <c r="P61" s="25">
        <f t="shared" si="0"/>
        <v>0.68400000000000005</v>
      </c>
      <c r="Q61" s="24">
        <v>585000</v>
      </c>
      <c r="R61" s="25">
        <f t="shared" si="1"/>
        <v>0.23400000000000001</v>
      </c>
      <c r="S61" s="24">
        <f t="shared" si="2"/>
        <v>2295000</v>
      </c>
      <c r="T61" s="26">
        <v>1</v>
      </c>
      <c r="U61" s="27">
        <f t="shared" si="4"/>
        <v>1</v>
      </c>
      <c r="V61" s="28"/>
      <c r="W61" s="28"/>
    </row>
    <row r="62" spans="1:24" s="120" customFormat="1" ht="15.75" x14ac:dyDescent="0.2">
      <c r="A62" s="116"/>
      <c r="B62" s="116"/>
      <c r="C62" s="116"/>
      <c r="D62" s="117"/>
      <c r="E62" s="117"/>
      <c r="F62" s="116"/>
      <c r="G62" s="116"/>
      <c r="H62" s="116"/>
      <c r="I62" s="117"/>
      <c r="J62" s="117"/>
      <c r="K62" s="117"/>
      <c r="L62" s="97"/>
      <c r="M62" s="58"/>
      <c r="N62" s="59"/>
      <c r="O62" s="60">
        <f>'[1]REALISASI FISIK NOVEMBER 20'!S62</f>
        <v>0</v>
      </c>
      <c r="P62" s="61"/>
      <c r="Q62" s="60"/>
      <c r="R62" s="61"/>
      <c r="S62" s="60"/>
      <c r="T62" s="62"/>
      <c r="U62" s="63"/>
      <c r="V62" s="119"/>
      <c r="W62" s="119"/>
    </row>
    <row r="63" spans="1:24" s="122" customFormat="1" ht="15.75" x14ac:dyDescent="0.2">
      <c r="A63" s="6" t="s">
        <v>19</v>
      </c>
      <c r="B63" s="7" t="s">
        <v>20</v>
      </c>
      <c r="C63" s="7" t="s">
        <v>21</v>
      </c>
      <c r="D63" s="7">
        <v>38</v>
      </c>
      <c r="E63" s="15">
        <v>10</v>
      </c>
      <c r="F63" s="32" t="s">
        <v>26</v>
      </c>
      <c r="G63" s="32" t="s">
        <v>27</v>
      </c>
      <c r="H63" s="32" t="s">
        <v>27</v>
      </c>
      <c r="I63" s="32" t="s">
        <v>74</v>
      </c>
      <c r="J63" s="32"/>
      <c r="K63" s="32"/>
      <c r="L63" s="34" t="s">
        <v>75</v>
      </c>
      <c r="M63" s="54"/>
      <c r="N63" s="82">
        <f>N64</f>
        <v>19800000</v>
      </c>
      <c r="O63" s="24">
        <f>'[1]REALISASI FISIK NOVEMBER 20'!S63</f>
        <v>11800000</v>
      </c>
      <c r="P63" s="25">
        <f t="shared" si="0"/>
        <v>0.59595959595959591</v>
      </c>
      <c r="Q63" s="24">
        <f>Q64</f>
        <v>1750000</v>
      </c>
      <c r="R63" s="25">
        <f t="shared" si="1"/>
        <v>8.8383838383838384E-2</v>
      </c>
      <c r="S63" s="24">
        <f t="shared" si="2"/>
        <v>13550000</v>
      </c>
      <c r="T63" s="26">
        <f t="shared" si="3"/>
        <v>0.68434343434343436</v>
      </c>
      <c r="U63" s="27">
        <v>1</v>
      </c>
      <c r="V63" s="121"/>
      <c r="W63" s="121"/>
    </row>
    <row r="64" spans="1:24" ht="15.75" x14ac:dyDescent="0.2">
      <c r="A64" s="48" t="s">
        <v>19</v>
      </c>
      <c r="B64" s="49" t="s">
        <v>20</v>
      </c>
      <c r="C64" s="49" t="s">
        <v>21</v>
      </c>
      <c r="D64" s="49">
        <v>38</v>
      </c>
      <c r="E64" s="50">
        <v>10</v>
      </c>
      <c r="F64" s="52" t="s">
        <v>26</v>
      </c>
      <c r="G64" s="52" t="s">
        <v>27</v>
      </c>
      <c r="H64" s="52" t="s">
        <v>27</v>
      </c>
      <c r="I64" s="52" t="s">
        <v>74</v>
      </c>
      <c r="J64" s="52" t="s">
        <v>20</v>
      </c>
      <c r="K64" s="52"/>
      <c r="L64" s="53" t="s">
        <v>76</v>
      </c>
      <c r="M64" s="54"/>
      <c r="N64" s="70">
        <v>19800000</v>
      </c>
      <c r="O64" s="24">
        <f>'[1]REALISASI FISIK NOVEMBER 20'!S64</f>
        <v>11800000</v>
      </c>
      <c r="P64" s="25">
        <f t="shared" si="0"/>
        <v>0.59595959595959591</v>
      </c>
      <c r="Q64" s="24">
        <v>1750000</v>
      </c>
      <c r="R64" s="25">
        <f t="shared" si="1"/>
        <v>8.8383838383838384E-2</v>
      </c>
      <c r="S64" s="24">
        <f t="shared" si="2"/>
        <v>13550000</v>
      </c>
      <c r="T64" s="26">
        <f t="shared" si="3"/>
        <v>0.68434343434343436</v>
      </c>
      <c r="U64" s="27">
        <v>1</v>
      </c>
      <c r="V64" s="28"/>
      <c r="W64" s="28"/>
    </row>
    <row r="65" spans="1:23" s="65" customFormat="1" ht="15.75" x14ac:dyDescent="0.2">
      <c r="A65" s="92"/>
      <c r="B65" s="93"/>
      <c r="C65" s="93"/>
      <c r="D65" s="93"/>
      <c r="E65" s="94"/>
      <c r="F65" s="95"/>
      <c r="G65" s="95"/>
      <c r="H65" s="95"/>
      <c r="I65" s="95"/>
      <c r="J65" s="95"/>
      <c r="K65" s="95"/>
      <c r="L65" s="123"/>
      <c r="M65" s="64"/>
      <c r="N65" s="98"/>
      <c r="O65" s="60">
        <f>'[1]REALISASI FISIK NOVEMBER 20'!S65</f>
        <v>0</v>
      </c>
      <c r="P65" s="60"/>
      <c r="Q65" s="60"/>
      <c r="R65" s="60"/>
      <c r="S65" s="60"/>
      <c r="T65" s="60"/>
      <c r="U65" s="64"/>
      <c r="V65" s="64"/>
      <c r="W65" s="64"/>
    </row>
    <row r="66" spans="1:23" s="126" customFormat="1" ht="26.25" customHeight="1" x14ac:dyDescent="0.2">
      <c r="A66" s="48" t="s">
        <v>19</v>
      </c>
      <c r="B66" s="49" t="s">
        <v>20</v>
      </c>
      <c r="C66" s="49" t="s">
        <v>21</v>
      </c>
      <c r="D66" s="49">
        <v>38</v>
      </c>
      <c r="E66" s="50">
        <v>10</v>
      </c>
      <c r="F66" s="32" t="s">
        <v>26</v>
      </c>
      <c r="G66" s="32" t="s">
        <v>27</v>
      </c>
      <c r="H66" s="32" t="s">
        <v>27</v>
      </c>
      <c r="I66" s="32" t="s">
        <v>77</v>
      </c>
      <c r="J66" s="32"/>
      <c r="K66" s="32"/>
      <c r="L66" s="34" t="s">
        <v>78</v>
      </c>
      <c r="M66" s="124"/>
      <c r="N66" s="125">
        <f>N67</f>
        <v>7000000</v>
      </c>
      <c r="O66" s="24">
        <f>'[1]REALISASI FISIK NOVEMBER 20'!S66</f>
        <v>0</v>
      </c>
      <c r="P66" s="25">
        <f t="shared" si="0"/>
        <v>0</v>
      </c>
      <c r="Q66" s="46">
        <f>Q67</f>
        <v>3395000</v>
      </c>
      <c r="R66" s="25">
        <f t="shared" si="1"/>
        <v>0.48499999999999999</v>
      </c>
      <c r="S66" s="46">
        <v>0</v>
      </c>
      <c r="T66" s="26">
        <f t="shared" si="3"/>
        <v>0</v>
      </c>
      <c r="U66" s="27">
        <f t="shared" si="4"/>
        <v>0</v>
      </c>
      <c r="V66" s="124"/>
      <c r="W66" s="124"/>
    </row>
    <row r="67" spans="1:23" s="126" customFormat="1" ht="15.75" x14ac:dyDescent="0.2">
      <c r="A67" s="48" t="s">
        <v>19</v>
      </c>
      <c r="B67" s="49" t="s">
        <v>20</v>
      </c>
      <c r="C67" s="49" t="s">
        <v>21</v>
      </c>
      <c r="D67" s="49">
        <v>38</v>
      </c>
      <c r="E67" s="50">
        <v>10</v>
      </c>
      <c r="F67" s="52" t="s">
        <v>26</v>
      </c>
      <c r="G67" s="52" t="s">
        <v>27</v>
      </c>
      <c r="H67" s="52" t="s">
        <v>27</v>
      </c>
      <c r="I67" s="52" t="s">
        <v>77</v>
      </c>
      <c r="J67" s="52" t="s">
        <v>48</v>
      </c>
      <c r="K67" s="52"/>
      <c r="L67" s="53" t="s">
        <v>79</v>
      </c>
      <c r="M67" s="124"/>
      <c r="N67" s="127">
        <v>7000000</v>
      </c>
      <c r="O67" s="24">
        <f>'[1]REALISASI FISIK NOVEMBER 20'!S67</f>
        <v>0</v>
      </c>
      <c r="P67" s="25">
        <f t="shared" si="0"/>
        <v>0</v>
      </c>
      <c r="Q67" s="128">
        <v>3395000</v>
      </c>
      <c r="R67" s="25">
        <f t="shared" si="1"/>
        <v>0.48499999999999999</v>
      </c>
      <c r="S67" s="128">
        <v>0</v>
      </c>
      <c r="T67" s="26">
        <f t="shared" si="3"/>
        <v>0</v>
      </c>
      <c r="U67" s="27">
        <f t="shared" si="4"/>
        <v>0</v>
      </c>
      <c r="V67" s="124"/>
      <c r="W67" s="124"/>
    </row>
    <row r="68" spans="1:23" s="65" customFormat="1" ht="15.75" x14ac:dyDescent="0.2">
      <c r="A68" s="92"/>
      <c r="B68" s="93"/>
      <c r="C68" s="93"/>
      <c r="D68" s="93"/>
      <c r="E68" s="94"/>
      <c r="F68" s="95"/>
      <c r="G68" s="95"/>
      <c r="H68" s="95"/>
      <c r="I68" s="95"/>
      <c r="J68" s="95"/>
      <c r="K68" s="95"/>
      <c r="L68" s="123"/>
      <c r="M68" s="64"/>
      <c r="N68" s="98"/>
      <c r="O68" s="60">
        <f>'[1]REALISASI FISIK NOVEMBER 20'!S68</f>
        <v>0</v>
      </c>
      <c r="P68" s="60"/>
      <c r="Q68" s="60"/>
      <c r="R68" s="60"/>
      <c r="S68" s="60"/>
      <c r="T68" s="60"/>
      <c r="U68" s="64"/>
      <c r="V68" s="64"/>
      <c r="W68" s="64"/>
    </row>
    <row r="69" spans="1:23" ht="15.75" x14ac:dyDescent="0.2">
      <c r="A69" s="6" t="s">
        <v>19</v>
      </c>
      <c r="B69" s="7" t="s">
        <v>20</v>
      </c>
      <c r="C69" s="7" t="s">
        <v>21</v>
      </c>
      <c r="D69" s="7">
        <v>38</v>
      </c>
      <c r="E69" s="15">
        <v>10</v>
      </c>
      <c r="F69" s="88" t="s">
        <v>26</v>
      </c>
      <c r="G69" s="88" t="s">
        <v>27</v>
      </c>
      <c r="H69" s="88" t="s">
        <v>27</v>
      </c>
      <c r="I69" s="32" t="s">
        <v>80</v>
      </c>
      <c r="J69" s="33"/>
      <c r="K69" s="33"/>
      <c r="L69" s="34" t="s">
        <v>81</v>
      </c>
      <c r="M69" s="28"/>
      <c r="N69" s="82">
        <f>N70+N71</f>
        <v>19068000</v>
      </c>
      <c r="O69" s="24">
        <f>'[1]REALISASI FISIK NOVEMBER 20'!S69</f>
        <v>750000</v>
      </c>
      <c r="P69" s="25">
        <f t="shared" si="0"/>
        <v>3.9332913782252989E-2</v>
      </c>
      <c r="Q69" s="24">
        <f>Q70+Q71</f>
        <v>150000</v>
      </c>
      <c r="R69" s="25">
        <f t="shared" si="1"/>
        <v>7.866582756450597E-3</v>
      </c>
      <c r="S69" s="24">
        <f>S70+S71</f>
        <v>10065612</v>
      </c>
      <c r="T69" s="26">
        <f t="shared" si="3"/>
        <v>0.5278797986154814</v>
      </c>
      <c r="U69" s="27">
        <v>1</v>
      </c>
      <c r="V69" s="28"/>
      <c r="W69" s="28"/>
    </row>
    <row r="70" spans="1:23" ht="15.75" x14ac:dyDescent="0.2">
      <c r="A70" s="6"/>
      <c r="B70" s="7"/>
      <c r="C70" s="49" t="s">
        <v>21</v>
      </c>
      <c r="D70" s="49">
        <v>38</v>
      </c>
      <c r="E70" s="50">
        <v>10</v>
      </c>
      <c r="F70" s="33" t="s">
        <v>26</v>
      </c>
      <c r="G70" s="33" t="s">
        <v>27</v>
      </c>
      <c r="H70" s="33" t="s">
        <v>27</v>
      </c>
      <c r="I70" s="52" t="s">
        <v>80</v>
      </c>
      <c r="J70" s="52" t="s">
        <v>21</v>
      </c>
      <c r="K70" s="52"/>
      <c r="L70" s="53" t="s">
        <v>82</v>
      </c>
      <c r="M70" s="28"/>
      <c r="N70" s="70">
        <v>3000000</v>
      </c>
      <c r="O70" s="24">
        <f>'[1]REALISASI FISIK NOVEMBER 20'!S70</f>
        <v>750000</v>
      </c>
      <c r="P70" s="25">
        <f t="shared" si="0"/>
        <v>0.25</v>
      </c>
      <c r="Q70" s="24">
        <v>150000</v>
      </c>
      <c r="R70" s="25">
        <f t="shared" si="1"/>
        <v>0.05</v>
      </c>
      <c r="S70" s="24">
        <f t="shared" si="2"/>
        <v>900000</v>
      </c>
      <c r="T70" s="26">
        <f t="shared" si="3"/>
        <v>0.3</v>
      </c>
      <c r="U70" s="27">
        <v>1</v>
      </c>
      <c r="V70" s="28"/>
      <c r="W70" s="28"/>
    </row>
    <row r="71" spans="1:23" ht="15.75" x14ac:dyDescent="0.2">
      <c r="A71" s="48" t="s">
        <v>19</v>
      </c>
      <c r="B71" s="49" t="s">
        <v>20</v>
      </c>
      <c r="C71" s="49" t="s">
        <v>21</v>
      </c>
      <c r="D71" s="49">
        <v>38</v>
      </c>
      <c r="E71" s="50">
        <v>10</v>
      </c>
      <c r="F71" s="33" t="s">
        <v>26</v>
      </c>
      <c r="G71" s="33" t="s">
        <v>27</v>
      </c>
      <c r="H71" s="33" t="s">
        <v>27</v>
      </c>
      <c r="I71" s="52" t="s">
        <v>80</v>
      </c>
      <c r="J71" s="52" t="s">
        <v>20</v>
      </c>
      <c r="K71" s="52"/>
      <c r="L71" s="53" t="s">
        <v>83</v>
      </c>
      <c r="M71" s="28"/>
      <c r="N71" s="70">
        <v>16068000</v>
      </c>
      <c r="O71" s="24">
        <f>'[1]REALISASI FISIK NOVEMBER 20'!S71</f>
        <v>9165612</v>
      </c>
      <c r="P71" s="25">
        <f t="shared" si="0"/>
        <v>0.57042643764002987</v>
      </c>
      <c r="Q71" s="46"/>
      <c r="R71" s="25">
        <f t="shared" si="1"/>
        <v>0</v>
      </c>
      <c r="S71" s="24">
        <f t="shared" si="2"/>
        <v>9165612</v>
      </c>
      <c r="T71" s="26">
        <v>1</v>
      </c>
      <c r="U71" s="27">
        <f t="shared" si="4"/>
        <v>1</v>
      </c>
      <c r="V71" s="28"/>
      <c r="W71" s="28"/>
    </row>
    <row r="72" spans="1:23" s="65" customFormat="1" ht="15.75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106"/>
      <c r="M72" s="64"/>
      <c r="N72" s="59"/>
      <c r="O72" s="60">
        <f>'[1]REALISASI FISIK NOVEMBER 20'!S72</f>
        <v>0</v>
      </c>
      <c r="P72" s="61"/>
      <c r="Q72" s="60"/>
      <c r="R72" s="61"/>
      <c r="S72" s="60"/>
      <c r="T72" s="62"/>
      <c r="U72" s="63"/>
      <c r="V72" s="129"/>
      <c r="W72" s="129"/>
    </row>
    <row r="73" spans="1:23" ht="25.5" x14ac:dyDescent="0.2">
      <c r="A73" s="6" t="s">
        <v>19</v>
      </c>
      <c r="B73" s="7" t="s">
        <v>20</v>
      </c>
      <c r="C73" s="7" t="s">
        <v>21</v>
      </c>
      <c r="D73" s="7">
        <v>38</v>
      </c>
      <c r="E73" s="15">
        <v>10</v>
      </c>
      <c r="F73" s="32" t="s">
        <v>26</v>
      </c>
      <c r="G73" s="32" t="s">
        <v>27</v>
      </c>
      <c r="H73" s="32" t="s">
        <v>27</v>
      </c>
      <c r="I73" s="32" t="s">
        <v>84</v>
      </c>
      <c r="J73" s="52"/>
      <c r="K73" s="52"/>
      <c r="L73" s="99" t="s">
        <v>85</v>
      </c>
      <c r="M73" s="28"/>
      <c r="N73" s="82">
        <f>N74</f>
        <v>24000000</v>
      </c>
      <c r="O73" s="24">
        <f>'[1]REALISASI FISIK NOVEMBER 20'!S73</f>
        <v>15000000</v>
      </c>
      <c r="P73" s="25">
        <f t="shared" si="0"/>
        <v>0.625</v>
      </c>
      <c r="Q73" s="24">
        <f>Q74</f>
        <v>0</v>
      </c>
      <c r="R73" s="25">
        <f t="shared" si="1"/>
        <v>0</v>
      </c>
      <c r="S73" s="24">
        <f t="shared" si="2"/>
        <v>15000000</v>
      </c>
      <c r="T73" s="26">
        <f t="shared" si="3"/>
        <v>0.625</v>
      </c>
      <c r="U73" s="27">
        <v>1</v>
      </c>
      <c r="V73" s="130"/>
      <c r="W73" s="130"/>
    </row>
    <row r="74" spans="1:23" ht="15.75" x14ac:dyDescent="0.2">
      <c r="A74" s="48" t="s">
        <v>19</v>
      </c>
      <c r="B74" s="49" t="s">
        <v>20</v>
      </c>
      <c r="C74" s="49" t="s">
        <v>21</v>
      </c>
      <c r="D74" s="49">
        <v>38</v>
      </c>
      <c r="E74" s="50">
        <v>10</v>
      </c>
      <c r="F74" s="52" t="s">
        <v>26</v>
      </c>
      <c r="G74" s="52" t="s">
        <v>27</v>
      </c>
      <c r="H74" s="52" t="s">
        <v>27</v>
      </c>
      <c r="I74" s="52" t="s">
        <v>84</v>
      </c>
      <c r="J74" s="52" t="s">
        <v>21</v>
      </c>
      <c r="K74" s="52"/>
      <c r="L74" s="91" t="s">
        <v>86</v>
      </c>
      <c r="M74" s="28"/>
      <c r="N74" s="70">
        <v>24000000</v>
      </c>
      <c r="O74" s="24">
        <f>'[1]REALISASI FISIK NOVEMBER 20'!S74</f>
        <v>15000000</v>
      </c>
      <c r="P74" s="25">
        <f t="shared" si="0"/>
        <v>0.625</v>
      </c>
      <c r="Q74" s="46"/>
      <c r="R74" s="25">
        <f t="shared" si="1"/>
        <v>0</v>
      </c>
      <c r="S74" s="24">
        <f t="shared" si="2"/>
        <v>15000000</v>
      </c>
      <c r="T74" s="26">
        <f t="shared" si="3"/>
        <v>0.625</v>
      </c>
      <c r="U74" s="27">
        <v>1</v>
      </c>
      <c r="V74" s="130"/>
      <c r="W74" s="130"/>
    </row>
    <row r="75" spans="1:23" s="65" customFormat="1" ht="15.75" x14ac:dyDescent="0.2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106"/>
      <c r="M75" s="64"/>
      <c r="N75" s="131"/>
      <c r="O75" s="60">
        <f>'[1]REALISASI FISIK NOVEMBER 20'!S75</f>
        <v>0</v>
      </c>
      <c r="P75" s="61"/>
      <c r="Q75" s="60"/>
      <c r="R75" s="61"/>
      <c r="S75" s="60"/>
      <c r="T75" s="62"/>
      <c r="U75" s="63"/>
      <c r="V75" s="129"/>
      <c r="W75" s="129"/>
    </row>
    <row r="76" spans="1:23" ht="15.75" x14ac:dyDescent="0.2">
      <c r="A76" s="6" t="s">
        <v>19</v>
      </c>
      <c r="B76" s="7" t="s">
        <v>20</v>
      </c>
      <c r="C76" s="7" t="s">
        <v>21</v>
      </c>
      <c r="D76" s="7">
        <v>38</v>
      </c>
      <c r="E76" s="15">
        <v>10</v>
      </c>
      <c r="F76" s="32" t="s">
        <v>26</v>
      </c>
      <c r="G76" s="32" t="s">
        <v>27</v>
      </c>
      <c r="H76" s="32" t="s">
        <v>27</v>
      </c>
      <c r="I76" s="32" t="s">
        <v>87</v>
      </c>
      <c r="J76" s="52"/>
      <c r="K76" s="52"/>
      <c r="L76" s="99" t="s">
        <v>88</v>
      </c>
      <c r="M76" s="28"/>
      <c r="N76" s="82">
        <f>SUM(N77:N81)</f>
        <v>63960480</v>
      </c>
      <c r="O76" s="24">
        <f>'[1]REALISASI FISIK NOVEMBER 20'!S76</f>
        <v>18648600</v>
      </c>
      <c r="P76" s="25">
        <f t="shared" si="0"/>
        <v>0.29156441602689659</v>
      </c>
      <c r="Q76" s="24">
        <f>Q77+Q78+Q81+Q79+Q80</f>
        <v>36729500</v>
      </c>
      <c r="R76" s="25">
        <f t="shared" si="1"/>
        <v>0.57425303875142897</v>
      </c>
      <c r="S76" s="24">
        <f t="shared" si="2"/>
        <v>55378100</v>
      </c>
      <c r="T76" s="26">
        <v>1</v>
      </c>
      <c r="U76" s="27">
        <f t="shared" si="4"/>
        <v>1</v>
      </c>
      <c r="V76" s="130"/>
      <c r="W76" s="130"/>
    </row>
    <row r="77" spans="1:23" ht="15.75" x14ac:dyDescent="0.2">
      <c r="A77" s="6"/>
      <c r="B77" s="7"/>
      <c r="C77" s="49" t="s">
        <v>21</v>
      </c>
      <c r="D77" s="49">
        <v>38</v>
      </c>
      <c r="E77" s="50">
        <v>10</v>
      </c>
      <c r="F77" s="52" t="s">
        <v>26</v>
      </c>
      <c r="G77" s="52" t="s">
        <v>27</v>
      </c>
      <c r="H77" s="52" t="s">
        <v>27</v>
      </c>
      <c r="I77" s="52" t="s">
        <v>87</v>
      </c>
      <c r="J77" s="52" t="s">
        <v>40</v>
      </c>
      <c r="K77" s="52"/>
      <c r="L77" s="91" t="s">
        <v>89</v>
      </c>
      <c r="M77" s="28"/>
      <c r="N77" s="70">
        <v>10000000</v>
      </c>
      <c r="O77" s="24">
        <f>'[1]REALISASI FISIK NOVEMBER 20'!S77</f>
        <v>8800000</v>
      </c>
      <c r="P77" s="25">
        <f t="shared" si="0"/>
        <v>0.88</v>
      </c>
      <c r="Q77" s="24">
        <v>0</v>
      </c>
      <c r="R77" s="25">
        <f t="shared" si="1"/>
        <v>0</v>
      </c>
      <c r="S77" s="24">
        <f t="shared" si="2"/>
        <v>8800000</v>
      </c>
      <c r="T77" s="26">
        <v>1</v>
      </c>
      <c r="U77" s="27">
        <v>1</v>
      </c>
      <c r="V77" s="130"/>
      <c r="W77" s="130"/>
    </row>
    <row r="78" spans="1:23" ht="15.75" x14ac:dyDescent="0.2">
      <c r="A78" s="6"/>
      <c r="B78" s="7"/>
      <c r="C78" s="49" t="s">
        <v>21</v>
      </c>
      <c r="D78" s="49">
        <v>38</v>
      </c>
      <c r="E78" s="50">
        <v>10</v>
      </c>
      <c r="F78" s="52" t="s">
        <v>26</v>
      </c>
      <c r="G78" s="52" t="s">
        <v>27</v>
      </c>
      <c r="H78" s="52" t="s">
        <v>27</v>
      </c>
      <c r="I78" s="52" t="s">
        <v>87</v>
      </c>
      <c r="J78" s="51" t="s">
        <v>48</v>
      </c>
      <c r="K78" s="52"/>
      <c r="L78" s="91" t="s">
        <v>90</v>
      </c>
      <c r="M78" s="28"/>
      <c r="N78" s="70">
        <v>26500000</v>
      </c>
      <c r="O78" s="24">
        <f>'[1]REALISASI FISIK NOVEMBER 20'!S78</f>
        <v>0</v>
      </c>
      <c r="P78" s="25">
        <f t="shared" si="0"/>
        <v>0</v>
      </c>
      <c r="Q78" s="24">
        <v>25620500</v>
      </c>
      <c r="R78" s="25">
        <f t="shared" si="1"/>
        <v>0.96681132075471699</v>
      </c>
      <c r="S78" s="24">
        <f t="shared" si="2"/>
        <v>25620500</v>
      </c>
      <c r="T78" s="26">
        <v>1</v>
      </c>
      <c r="U78" s="27">
        <f t="shared" si="4"/>
        <v>1</v>
      </c>
      <c r="V78" s="130"/>
      <c r="W78" s="130"/>
    </row>
    <row r="79" spans="1:23" ht="15.75" x14ac:dyDescent="0.2">
      <c r="A79" s="48" t="s">
        <v>19</v>
      </c>
      <c r="B79" s="49" t="s">
        <v>20</v>
      </c>
      <c r="C79" s="49" t="s">
        <v>21</v>
      </c>
      <c r="D79" s="49">
        <v>38</v>
      </c>
      <c r="E79" s="50">
        <v>10</v>
      </c>
      <c r="F79" s="52" t="s">
        <v>26</v>
      </c>
      <c r="G79" s="52" t="s">
        <v>27</v>
      </c>
      <c r="H79" s="52" t="s">
        <v>27</v>
      </c>
      <c r="I79" s="52" t="s">
        <v>87</v>
      </c>
      <c r="J79" s="52" t="s">
        <v>51</v>
      </c>
      <c r="K79" s="52"/>
      <c r="L79" s="91" t="s">
        <v>91</v>
      </c>
      <c r="M79" s="28"/>
      <c r="N79" s="70">
        <v>5000000</v>
      </c>
      <c r="O79" s="24">
        <f>'[1]REALISASI FISIK NOVEMBER 20'!S79</f>
        <v>0</v>
      </c>
      <c r="P79" s="25">
        <f t="shared" si="0"/>
        <v>0</v>
      </c>
      <c r="Q79" s="24">
        <v>1200000</v>
      </c>
      <c r="R79" s="25">
        <f t="shared" si="1"/>
        <v>0.24</v>
      </c>
      <c r="S79" s="24">
        <f t="shared" si="2"/>
        <v>1200000</v>
      </c>
      <c r="T79" s="26">
        <v>1</v>
      </c>
      <c r="U79" s="27">
        <f t="shared" si="4"/>
        <v>1</v>
      </c>
      <c r="V79" s="130"/>
      <c r="W79" s="130"/>
    </row>
    <row r="80" spans="1:23" ht="15.75" x14ac:dyDescent="0.2">
      <c r="A80" s="48"/>
      <c r="B80" s="49"/>
      <c r="C80" s="49"/>
      <c r="D80" s="49"/>
      <c r="E80" s="50"/>
      <c r="F80" s="52" t="s">
        <v>26</v>
      </c>
      <c r="G80" s="52" t="s">
        <v>27</v>
      </c>
      <c r="H80" s="52" t="s">
        <v>27</v>
      </c>
      <c r="I80" s="52" t="s">
        <v>87</v>
      </c>
      <c r="J80" s="52" t="s">
        <v>92</v>
      </c>
      <c r="K80" s="52"/>
      <c r="L80" s="91" t="s">
        <v>93</v>
      </c>
      <c r="M80" s="28"/>
      <c r="N80" s="70">
        <v>7460480</v>
      </c>
      <c r="O80" s="24">
        <f>'[1]REALISASI FISIK NOVEMBER 20'!S80</f>
        <v>0</v>
      </c>
      <c r="P80" s="25"/>
      <c r="Q80" s="24">
        <v>4911500</v>
      </c>
      <c r="R80" s="25">
        <f t="shared" si="1"/>
        <v>0.65833565668696925</v>
      </c>
      <c r="S80" s="24">
        <f t="shared" si="2"/>
        <v>4911500</v>
      </c>
      <c r="T80" s="26">
        <v>1</v>
      </c>
      <c r="U80" s="27">
        <v>1</v>
      </c>
      <c r="V80" s="130"/>
      <c r="W80" s="130"/>
    </row>
    <row r="81" spans="1:23" ht="15.75" x14ac:dyDescent="0.2">
      <c r="A81" s="48" t="s">
        <v>19</v>
      </c>
      <c r="B81" s="49" t="s">
        <v>20</v>
      </c>
      <c r="C81" s="49" t="s">
        <v>21</v>
      </c>
      <c r="D81" s="49">
        <v>38</v>
      </c>
      <c r="E81" s="50">
        <v>10</v>
      </c>
      <c r="F81" s="52" t="s">
        <v>26</v>
      </c>
      <c r="G81" s="52" t="s">
        <v>27</v>
      </c>
      <c r="H81" s="52" t="s">
        <v>27</v>
      </c>
      <c r="I81" s="52" t="s">
        <v>87</v>
      </c>
      <c r="J81" s="52" t="s">
        <v>74</v>
      </c>
      <c r="K81" s="52"/>
      <c r="L81" s="91" t="s">
        <v>94</v>
      </c>
      <c r="M81" s="28"/>
      <c r="N81" s="70">
        <v>15000000</v>
      </c>
      <c r="O81" s="24">
        <f>'[1]REALISASI FISIK NOVEMBER 20'!S81</f>
        <v>9848600</v>
      </c>
      <c r="P81" s="25">
        <f t="shared" si="0"/>
        <v>0.65657333333333334</v>
      </c>
      <c r="Q81" s="24">
        <v>4997500</v>
      </c>
      <c r="R81" s="25">
        <f t="shared" si="1"/>
        <v>0.33316666666666667</v>
      </c>
      <c r="S81" s="24">
        <f t="shared" si="2"/>
        <v>14846100</v>
      </c>
      <c r="T81" s="26">
        <v>1</v>
      </c>
      <c r="U81" s="27">
        <f t="shared" si="4"/>
        <v>1</v>
      </c>
      <c r="V81" s="130"/>
      <c r="W81" s="130"/>
    </row>
    <row r="82" spans="1:23" s="65" customFormat="1" ht="15.75" x14ac:dyDescent="0.2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106"/>
      <c r="M82" s="64"/>
      <c r="N82" s="131"/>
      <c r="O82" s="60">
        <f>'[1]REALISASI FISIK NOVEMBER 20'!S82</f>
        <v>0</v>
      </c>
      <c r="P82" s="61"/>
      <c r="Q82" s="60"/>
      <c r="R82" s="61"/>
      <c r="S82" s="60"/>
      <c r="T82" s="62"/>
      <c r="U82" s="63"/>
      <c r="V82" s="129"/>
      <c r="W82" s="129"/>
    </row>
    <row r="83" spans="1:23" ht="15.75" x14ac:dyDescent="0.2">
      <c r="A83" s="6" t="s">
        <v>19</v>
      </c>
      <c r="B83" s="7" t="s">
        <v>20</v>
      </c>
      <c r="C83" s="7" t="s">
        <v>21</v>
      </c>
      <c r="D83" s="7">
        <v>38</v>
      </c>
      <c r="E83" s="15">
        <v>10</v>
      </c>
      <c r="F83" s="32" t="s">
        <v>26</v>
      </c>
      <c r="G83" s="32" t="s">
        <v>27</v>
      </c>
      <c r="H83" s="32" t="s">
        <v>27</v>
      </c>
      <c r="I83" s="32" t="s">
        <v>95</v>
      </c>
      <c r="J83" s="52"/>
      <c r="K83" s="52"/>
      <c r="L83" s="99" t="s">
        <v>96</v>
      </c>
      <c r="M83" s="28"/>
      <c r="N83" s="82">
        <f>SUM(N84:N86)</f>
        <v>6000000</v>
      </c>
      <c r="O83" s="24">
        <f>'[1]REALISASI FISIK NOVEMBER 20'!S83</f>
        <v>3000000</v>
      </c>
      <c r="P83" s="25">
        <f t="shared" si="0"/>
        <v>0.5</v>
      </c>
      <c r="Q83" s="24">
        <f>Q84+Q85+Q86</f>
        <v>0</v>
      </c>
      <c r="R83" s="25">
        <f t="shared" si="1"/>
        <v>0</v>
      </c>
      <c r="S83" s="24">
        <f t="shared" si="2"/>
        <v>3000000</v>
      </c>
      <c r="T83" s="26">
        <f t="shared" si="3"/>
        <v>0.5</v>
      </c>
      <c r="U83" s="27">
        <v>1</v>
      </c>
      <c r="V83" s="130"/>
      <c r="W83" s="130"/>
    </row>
    <row r="84" spans="1:23" ht="15.75" x14ac:dyDescent="0.2">
      <c r="A84" s="6"/>
      <c r="B84" s="7"/>
      <c r="C84" s="49" t="s">
        <v>21</v>
      </c>
      <c r="D84" s="49">
        <v>38</v>
      </c>
      <c r="E84" s="50">
        <v>10</v>
      </c>
      <c r="F84" s="52" t="s">
        <v>26</v>
      </c>
      <c r="G84" s="52" t="s">
        <v>27</v>
      </c>
      <c r="H84" s="52" t="s">
        <v>27</v>
      </c>
      <c r="I84" s="52" t="s">
        <v>95</v>
      </c>
      <c r="J84" s="52" t="s">
        <v>21</v>
      </c>
      <c r="K84" s="52"/>
      <c r="L84" s="91" t="s">
        <v>97</v>
      </c>
      <c r="M84" s="28"/>
      <c r="N84" s="70">
        <v>0</v>
      </c>
      <c r="O84" s="24">
        <f>'[1]REALISASI FISIK NOVEMBER 20'!S84</f>
        <v>0</v>
      </c>
      <c r="P84" s="25" t="e">
        <f t="shared" si="0"/>
        <v>#DIV/0!</v>
      </c>
      <c r="Q84" s="24">
        <v>0</v>
      </c>
      <c r="R84" s="25" t="e">
        <f t="shared" si="1"/>
        <v>#DIV/0!</v>
      </c>
      <c r="S84" s="24">
        <f t="shared" si="2"/>
        <v>0</v>
      </c>
      <c r="T84" s="26" t="e">
        <f t="shared" si="3"/>
        <v>#DIV/0!</v>
      </c>
      <c r="U84" s="27">
        <v>1</v>
      </c>
      <c r="V84" s="130"/>
      <c r="W84" s="130"/>
    </row>
    <row r="85" spans="1:23" ht="15.75" x14ac:dyDescent="0.2">
      <c r="A85" s="6"/>
      <c r="B85" s="7"/>
      <c r="C85" s="49" t="s">
        <v>21</v>
      </c>
      <c r="D85" s="49">
        <v>38</v>
      </c>
      <c r="E85" s="50">
        <v>10</v>
      </c>
      <c r="F85" s="52" t="s">
        <v>26</v>
      </c>
      <c r="G85" s="52" t="s">
        <v>27</v>
      </c>
      <c r="H85" s="52" t="s">
        <v>27</v>
      </c>
      <c r="I85" s="52" t="s">
        <v>95</v>
      </c>
      <c r="J85" s="51" t="s">
        <v>36</v>
      </c>
      <c r="K85" s="52"/>
      <c r="L85" s="91" t="s">
        <v>98</v>
      </c>
      <c r="M85" s="28"/>
      <c r="N85" s="70">
        <v>6000000</v>
      </c>
      <c r="O85" s="24">
        <f>'[1]REALISASI FISIK NOVEMBER 20'!S85</f>
        <v>3000000</v>
      </c>
      <c r="P85" s="25">
        <f t="shared" si="0"/>
        <v>0.5</v>
      </c>
      <c r="Q85" s="24">
        <v>0</v>
      </c>
      <c r="R85" s="25">
        <f t="shared" si="1"/>
        <v>0</v>
      </c>
      <c r="S85" s="24">
        <f t="shared" si="2"/>
        <v>3000000</v>
      </c>
      <c r="T85" s="26">
        <v>1</v>
      </c>
      <c r="U85" s="27">
        <v>1</v>
      </c>
      <c r="V85" s="28"/>
      <c r="W85" s="28"/>
    </row>
    <row r="86" spans="1:23" ht="15.75" x14ac:dyDescent="0.2">
      <c r="A86" s="6"/>
      <c r="B86" s="7"/>
      <c r="C86" s="49" t="s">
        <v>21</v>
      </c>
      <c r="D86" s="49">
        <v>38</v>
      </c>
      <c r="E86" s="50">
        <v>10</v>
      </c>
      <c r="F86" s="52" t="s">
        <v>26</v>
      </c>
      <c r="G86" s="52" t="s">
        <v>27</v>
      </c>
      <c r="H86" s="52" t="s">
        <v>27</v>
      </c>
      <c r="I86" s="52" t="s">
        <v>95</v>
      </c>
      <c r="J86" s="52" t="s">
        <v>80</v>
      </c>
      <c r="K86" s="52"/>
      <c r="L86" s="91" t="s">
        <v>99</v>
      </c>
      <c r="M86" s="28"/>
      <c r="N86" s="70">
        <v>0</v>
      </c>
      <c r="O86" s="24">
        <f>'[1]REALISASI FISIK NOVEMBER 20'!S86</f>
        <v>0</v>
      </c>
      <c r="P86" s="25" t="e">
        <f t="shared" si="0"/>
        <v>#DIV/0!</v>
      </c>
      <c r="Q86" s="24">
        <f>'[2]RealisasiKeuanganMar17 '!Q78</f>
        <v>0</v>
      </c>
      <c r="R86" s="25" t="e">
        <f t="shared" si="1"/>
        <v>#DIV/0!</v>
      </c>
      <c r="S86" s="24">
        <f t="shared" si="2"/>
        <v>0</v>
      </c>
      <c r="T86" s="26" t="e">
        <f t="shared" si="3"/>
        <v>#DIV/0!</v>
      </c>
      <c r="U86" s="27" t="e">
        <f t="shared" ref="U86:U124" si="5">T86</f>
        <v>#DIV/0!</v>
      </c>
      <c r="V86" s="28"/>
      <c r="W86" s="28"/>
    </row>
    <row r="87" spans="1:23" s="65" customFormat="1" ht="15.75" x14ac:dyDescent="0.2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106"/>
      <c r="M87" s="64"/>
      <c r="N87" s="131"/>
      <c r="O87" s="60">
        <f>'[1]REALISASI FISIK NOVEMBER 20'!S87</f>
        <v>0</v>
      </c>
      <c r="P87" s="61"/>
      <c r="Q87" s="60"/>
      <c r="R87" s="61"/>
      <c r="S87" s="60"/>
      <c r="T87" s="62"/>
      <c r="U87" s="63"/>
      <c r="V87" s="64"/>
      <c r="W87" s="64"/>
    </row>
    <row r="88" spans="1:23" ht="25.5" x14ac:dyDescent="0.2">
      <c r="A88" s="6" t="s">
        <v>19</v>
      </c>
      <c r="B88" s="7" t="s">
        <v>20</v>
      </c>
      <c r="C88" s="7" t="s">
        <v>21</v>
      </c>
      <c r="D88" s="7">
        <v>38</v>
      </c>
      <c r="E88" s="15">
        <v>10</v>
      </c>
      <c r="F88" s="32" t="s">
        <v>26</v>
      </c>
      <c r="G88" s="32" t="s">
        <v>27</v>
      </c>
      <c r="H88" s="32" t="s">
        <v>27</v>
      </c>
      <c r="I88" s="32" t="s">
        <v>100</v>
      </c>
      <c r="J88" s="52"/>
      <c r="K88" s="52"/>
      <c r="L88" s="99" t="s">
        <v>101</v>
      </c>
      <c r="M88" s="28"/>
      <c r="N88" s="82">
        <f>SUM(N89:N91)</f>
        <v>12000000</v>
      </c>
      <c r="O88" s="24">
        <f>'[1]REALISASI FISIK NOVEMBER 20'!S88</f>
        <v>6000000</v>
      </c>
      <c r="P88" s="25">
        <f t="shared" ref="P88:P124" si="6">O88/N88</f>
        <v>0.5</v>
      </c>
      <c r="Q88" s="24">
        <f>Q90+Q89+Q91</f>
        <v>0</v>
      </c>
      <c r="R88" s="25">
        <f t="shared" ref="R88:R124" si="7">Q88/N88</f>
        <v>0</v>
      </c>
      <c r="S88" s="24">
        <f t="shared" ref="S88:S124" si="8">O88+Q88</f>
        <v>6000000</v>
      </c>
      <c r="T88" s="26">
        <f t="shared" ref="T88:T124" si="9">S88/N88</f>
        <v>0.5</v>
      </c>
      <c r="U88" s="27">
        <v>1</v>
      </c>
      <c r="V88" s="28"/>
      <c r="W88" s="28"/>
    </row>
    <row r="89" spans="1:23" ht="15.75" x14ac:dyDescent="0.2">
      <c r="A89" s="48" t="s">
        <v>19</v>
      </c>
      <c r="B89" s="49" t="s">
        <v>20</v>
      </c>
      <c r="C89" s="49" t="s">
        <v>21</v>
      </c>
      <c r="D89" s="49">
        <v>38</v>
      </c>
      <c r="E89" s="50">
        <v>10</v>
      </c>
      <c r="F89" s="52" t="s">
        <v>26</v>
      </c>
      <c r="G89" s="52" t="s">
        <v>27</v>
      </c>
      <c r="H89" s="52" t="s">
        <v>27</v>
      </c>
      <c r="I89" s="52" t="s">
        <v>100</v>
      </c>
      <c r="J89" s="51" t="s">
        <v>20</v>
      </c>
      <c r="K89" s="52"/>
      <c r="L89" s="53" t="s">
        <v>102</v>
      </c>
      <c r="M89" s="132"/>
      <c r="N89" s="70">
        <v>800000</v>
      </c>
      <c r="O89" s="24">
        <f>'[1]REALISASI FISIK NOVEMBER 20'!S89</f>
        <v>400000</v>
      </c>
      <c r="P89" s="25">
        <f t="shared" si="6"/>
        <v>0.5</v>
      </c>
      <c r="Q89" s="24">
        <v>0</v>
      </c>
      <c r="R89" s="25">
        <f t="shared" si="7"/>
        <v>0</v>
      </c>
      <c r="S89" s="24">
        <f t="shared" si="8"/>
        <v>400000</v>
      </c>
      <c r="T89" s="26">
        <f t="shared" si="9"/>
        <v>0.5</v>
      </c>
      <c r="U89" s="27">
        <v>1</v>
      </c>
      <c r="V89" s="132"/>
      <c r="W89" s="132"/>
    </row>
    <row r="90" spans="1:23" ht="15.75" x14ac:dyDescent="0.2">
      <c r="A90" s="48" t="s">
        <v>19</v>
      </c>
      <c r="B90" s="49" t="s">
        <v>20</v>
      </c>
      <c r="C90" s="49" t="s">
        <v>21</v>
      </c>
      <c r="D90" s="49">
        <v>38</v>
      </c>
      <c r="E90" s="50">
        <v>10</v>
      </c>
      <c r="F90" s="52" t="s">
        <v>26</v>
      </c>
      <c r="G90" s="52" t="s">
        <v>27</v>
      </c>
      <c r="H90" s="52" t="s">
        <v>27</v>
      </c>
      <c r="I90" s="52" t="s">
        <v>100</v>
      </c>
      <c r="J90" s="52" t="s">
        <v>40</v>
      </c>
      <c r="K90" s="52"/>
      <c r="L90" s="53" t="s">
        <v>103</v>
      </c>
      <c r="M90" s="132"/>
      <c r="N90" s="70">
        <v>11200000</v>
      </c>
      <c r="O90" s="24">
        <f>'[1]REALISASI FISIK NOVEMBER 20'!S90</f>
        <v>5600000</v>
      </c>
      <c r="P90" s="25">
        <f t="shared" si="6"/>
        <v>0.5</v>
      </c>
      <c r="Q90" s="24">
        <v>0</v>
      </c>
      <c r="R90" s="25">
        <f t="shared" si="7"/>
        <v>0</v>
      </c>
      <c r="S90" s="24">
        <f t="shared" si="8"/>
        <v>5600000</v>
      </c>
      <c r="T90" s="26">
        <f t="shared" si="9"/>
        <v>0.5</v>
      </c>
      <c r="U90" s="27">
        <v>1</v>
      </c>
      <c r="V90" s="132"/>
      <c r="W90" s="132"/>
    </row>
    <row r="91" spans="1:23" ht="15.75" x14ac:dyDescent="0.2">
      <c r="A91" s="48"/>
      <c r="B91" s="49"/>
      <c r="C91" s="49" t="s">
        <v>21</v>
      </c>
      <c r="D91" s="49">
        <v>38</v>
      </c>
      <c r="E91" s="50">
        <v>10</v>
      </c>
      <c r="F91" s="52" t="s">
        <v>26</v>
      </c>
      <c r="G91" s="52" t="s">
        <v>27</v>
      </c>
      <c r="H91" s="52" t="s">
        <v>27</v>
      </c>
      <c r="I91" s="52" t="s">
        <v>100</v>
      </c>
      <c r="J91" s="51" t="s">
        <v>48</v>
      </c>
      <c r="K91" s="52"/>
      <c r="L91" s="53" t="s">
        <v>104</v>
      </c>
      <c r="M91" s="132"/>
      <c r="N91" s="70">
        <v>0</v>
      </c>
      <c r="O91" s="24">
        <f>'[1]REALISASI FISIK NOVEMBER 20'!S91</f>
        <v>0</v>
      </c>
      <c r="P91" s="25" t="e">
        <f t="shared" si="6"/>
        <v>#DIV/0!</v>
      </c>
      <c r="Q91" s="24">
        <f>'[2]RealisasiKeuanganMar17 '!Q83</f>
        <v>0</v>
      </c>
      <c r="R91" s="25" t="e">
        <f t="shared" si="7"/>
        <v>#DIV/0!</v>
      </c>
      <c r="S91" s="24">
        <f t="shared" si="8"/>
        <v>0</v>
      </c>
      <c r="T91" s="26" t="e">
        <f t="shared" si="9"/>
        <v>#DIV/0!</v>
      </c>
      <c r="U91" s="27" t="e">
        <f t="shared" si="5"/>
        <v>#DIV/0!</v>
      </c>
      <c r="V91" s="132"/>
      <c r="W91" s="132"/>
    </row>
    <row r="92" spans="1:23" s="65" customFormat="1" ht="15.75" x14ac:dyDescent="0.2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7"/>
      <c r="M92" s="133"/>
      <c r="N92" s="131"/>
      <c r="O92" s="60">
        <f>'[1]REALISASI FISIK NOVEMBER 20'!S92</f>
        <v>0</v>
      </c>
      <c r="P92" s="61"/>
      <c r="Q92" s="60"/>
      <c r="R92" s="61"/>
      <c r="S92" s="60"/>
      <c r="T92" s="62"/>
      <c r="U92" s="63"/>
      <c r="V92" s="133"/>
      <c r="W92" s="133"/>
    </row>
    <row r="93" spans="1:23" ht="15.75" x14ac:dyDescent="0.2">
      <c r="A93" s="6" t="s">
        <v>19</v>
      </c>
      <c r="B93" s="7" t="s">
        <v>20</v>
      </c>
      <c r="C93" s="7" t="s">
        <v>21</v>
      </c>
      <c r="D93" s="7">
        <v>38</v>
      </c>
      <c r="E93" s="15">
        <v>10</v>
      </c>
      <c r="F93" s="32" t="s">
        <v>26</v>
      </c>
      <c r="G93" s="32" t="s">
        <v>27</v>
      </c>
      <c r="H93" s="32" t="s">
        <v>27</v>
      </c>
      <c r="I93" s="32" t="s">
        <v>105</v>
      </c>
      <c r="J93" s="52"/>
      <c r="K93" s="52"/>
      <c r="L93" s="99" t="s">
        <v>106</v>
      </c>
      <c r="M93" s="132"/>
      <c r="N93" s="82">
        <f>N94</f>
        <v>0</v>
      </c>
      <c r="O93" s="24">
        <f>'[1]REALISASI FISIK NOVEMBER 20'!S93</f>
        <v>0</v>
      </c>
      <c r="P93" s="25" t="e">
        <f t="shared" si="6"/>
        <v>#DIV/0!</v>
      </c>
      <c r="Q93" s="24">
        <f>Q94</f>
        <v>0</v>
      </c>
      <c r="R93" s="25" t="e">
        <f t="shared" si="7"/>
        <v>#DIV/0!</v>
      </c>
      <c r="S93" s="24">
        <f t="shared" si="8"/>
        <v>0</v>
      </c>
      <c r="T93" s="26" t="e">
        <f t="shared" si="9"/>
        <v>#DIV/0!</v>
      </c>
      <c r="U93" s="27" t="e">
        <f t="shared" si="5"/>
        <v>#DIV/0!</v>
      </c>
      <c r="V93" s="132"/>
      <c r="W93" s="132"/>
    </row>
    <row r="94" spans="1:23" ht="15.75" x14ac:dyDescent="0.2">
      <c r="A94" s="48" t="s">
        <v>19</v>
      </c>
      <c r="B94" s="49" t="s">
        <v>20</v>
      </c>
      <c r="C94" s="49" t="s">
        <v>21</v>
      </c>
      <c r="D94" s="49">
        <v>38</v>
      </c>
      <c r="E94" s="50">
        <v>10</v>
      </c>
      <c r="F94" s="52" t="s">
        <v>26</v>
      </c>
      <c r="G94" s="52" t="s">
        <v>27</v>
      </c>
      <c r="H94" s="52" t="s">
        <v>27</v>
      </c>
      <c r="I94" s="52" t="s">
        <v>105</v>
      </c>
      <c r="J94" s="52" t="s">
        <v>21</v>
      </c>
      <c r="K94" s="52"/>
      <c r="L94" s="53" t="s">
        <v>107</v>
      </c>
      <c r="M94" s="132"/>
      <c r="N94" s="70">
        <v>0</v>
      </c>
      <c r="O94" s="24">
        <f>'[1]REALISASI FISIK NOVEMBER 20'!S94</f>
        <v>0</v>
      </c>
      <c r="P94" s="25" t="e">
        <f t="shared" si="6"/>
        <v>#DIV/0!</v>
      </c>
      <c r="Q94" s="24">
        <v>0</v>
      </c>
      <c r="R94" s="25" t="e">
        <f t="shared" si="7"/>
        <v>#DIV/0!</v>
      </c>
      <c r="S94" s="24">
        <f t="shared" si="8"/>
        <v>0</v>
      </c>
      <c r="T94" s="26" t="e">
        <f t="shared" si="9"/>
        <v>#DIV/0!</v>
      </c>
      <c r="U94" s="27" t="e">
        <f t="shared" si="5"/>
        <v>#DIV/0!</v>
      </c>
      <c r="V94" s="132"/>
      <c r="W94" s="132"/>
    </row>
    <row r="95" spans="1:23" s="65" customFormat="1" ht="15.75" x14ac:dyDescent="0.2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7"/>
      <c r="M95" s="133"/>
      <c r="N95" s="131"/>
      <c r="O95" s="60">
        <f>'[1]REALISASI FISIK NOVEMBER 20'!S95</f>
        <v>0</v>
      </c>
      <c r="P95" s="61"/>
      <c r="Q95" s="60"/>
      <c r="R95" s="61"/>
      <c r="S95" s="60"/>
      <c r="T95" s="62"/>
      <c r="U95" s="63"/>
      <c r="V95" s="133"/>
      <c r="W95" s="133"/>
    </row>
    <row r="96" spans="1:23" ht="15.75" x14ac:dyDescent="0.2">
      <c r="A96" s="6" t="s">
        <v>19</v>
      </c>
      <c r="B96" s="7" t="s">
        <v>20</v>
      </c>
      <c r="C96" s="7" t="s">
        <v>21</v>
      </c>
      <c r="D96" s="7">
        <v>38</v>
      </c>
      <c r="E96" s="15">
        <v>10</v>
      </c>
      <c r="F96" s="32" t="s">
        <v>26</v>
      </c>
      <c r="G96" s="32" t="s">
        <v>27</v>
      </c>
      <c r="H96" s="32" t="s">
        <v>27</v>
      </c>
      <c r="I96" s="32" t="s">
        <v>108</v>
      </c>
      <c r="J96" s="52"/>
      <c r="K96" s="52"/>
      <c r="L96" s="99" t="s">
        <v>109</v>
      </c>
      <c r="M96" s="132"/>
      <c r="N96" s="82">
        <f>N97</f>
        <v>16500000</v>
      </c>
      <c r="O96" s="24">
        <f>'[1]REALISASI FISIK NOVEMBER 20'!S96</f>
        <v>9000000</v>
      </c>
      <c r="P96" s="25">
        <f t="shared" si="6"/>
        <v>0.54545454545454541</v>
      </c>
      <c r="Q96" s="24">
        <f>Q97</f>
        <v>2325000</v>
      </c>
      <c r="R96" s="25">
        <f t="shared" si="7"/>
        <v>0.1409090909090909</v>
      </c>
      <c r="S96" s="24">
        <f t="shared" si="8"/>
        <v>11325000</v>
      </c>
      <c r="T96" s="26">
        <f t="shared" si="9"/>
        <v>0.6863636363636364</v>
      </c>
      <c r="U96" s="27">
        <v>1</v>
      </c>
      <c r="V96" s="132"/>
      <c r="W96" s="132"/>
    </row>
    <row r="97" spans="1:23" ht="15.75" x14ac:dyDescent="0.2">
      <c r="A97" s="48" t="s">
        <v>19</v>
      </c>
      <c r="B97" s="49" t="s">
        <v>20</v>
      </c>
      <c r="C97" s="49" t="s">
        <v>21</v>
      </c>
      <c r="D97" s="49">
        <v>38</v>
      </c>
      <c r="E97" s="50">
        <v>10</v>
      </c>
      <c r="F97" s="52" t="s">
        <v>26</v>
      </c>
      <c r="G97" s="52" t="s">
        <v>27</v>
      </c>
      <c r="H97" s="52" t="s">
        <v>27</v>
      </c>
      <c r="I97" s="52" t="s">
        <v>110</v>
      </c>
      <c r="J97" s="52" t="s">
        <v>21</v>
      </c>
      <c r="K97" s="52"/>
      <c r="L97" s="53" t="s">
        <v>111</v>
      </c>
      <c r="M97" s="132"/>
      <c r="N97" s="70">
        <v>16500000</v>
      </c>
      <c r="O97" s="24">
        <f>'[1]REALISASI FISIK NOVEMBER 20'!S97</f>
        <v>9000000</v>
      </c>
      <c r="P97" s="25">
        <f t="shared" si="6"/>
        <v>0.54545454545454541</v>
      </c>
      <c r="Q97" s="24">
        <v>2325000</v>
      </c>
      <c r="R97" s="25">
        <f t="shared" si="7"/>
        <v>0.1409090909090909</v>
      </c>
      <c r="S97" s="24">
        <f t="shared" si="8"/>
        <v>11325000</v>
      </c>
      <c r="T97" s="26">
        <f t="shared" si="9"/>
        <v>0.6863636363636364</v>
      </c>
      <c r="U97" s="27">
        <v>1</v>
      </c>
      <c r="V97" s="132"/>
      <c r="W97" s="132"/>
    </row>
    <row r="98" spans="1:23" s="65" customFormat="1" ht="15.75" x14ac:dyDescent="0.2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7"/>
      <c r="M98" s="133"/>
      <c r="N98" s="131"/>
      <c r="O98" s="60">
        <f>'[1]REALISASI FISIK NOVEMBER 20'!S98</f>
        <v>0</v>
      </c>
      <c r="P98" s="61"/>
      <c r="Q98" s="60"/>
      <c r="R98" s="61"/>
      <c r="S98" s="60"/>
      <c r="T98" s="62"/>
      <c r="U98" s="63"/>
      <c r="V98" s="133"/>
      <c r="W98" s="133"/>
    </row>
    <row r="99" spans="1:23" ht="25.5" x14ac:dyDescent="0.2">
      <c r="A99" s="6" t="s">
        <v>19</v>
      </c>
      <c r="B99" s="7" t="s">
        <v>20</v>
      </c>
      <c r="C99" s="7" t="s">
        <v>21</v>
      </c>
      <c r="D99" s="7">
        <v>38</v>
      </c>
      <c r="E99" s="15">
        <v>10</v>
      </c>
      <c r="F99" s="32" t="s">
        <v>26</v>
      </c>
      <c r="G99" s="32" t="s">
        <v>27</v>
      </c>
      <c r="H99" s="32" t="s">
        <v>27</v>
      </c>
      <c r="I99" s="32" t="s">
        <v>112</v>
      </c>
      <c r="J99" s="52"/>
      <c r="K99" s="52"/>
      <c r="L99" s="99" t="s">
        <v>113</v>
      </c>
      <c r="M99" s="132"/>
      <c r="N99" s="82">
        <f>N100+N101</f>
        <v>8800000</v>
      </c>
      <c r="O99" s="24">
        <f>'[1]REALISASI FISIK NOVEMBER 20'!S99</f>
        <v>8500000</v>
      </c>
      <c r="P99" s="25">
        <f t="shared" ref="P99:P101" si="10">O99/N99</f>
        <v>0.96590909090909094</v>
      </c>
      <c r="Q99" s="24">
        <f>Q100+Q101</f>
        <v>0</v>
      </c>
      <c r="R99" s="25">
        <f t="shared" ref="R99:R101" si="11">Q99/N99</f>
        <v>0</v>
      </c>
      <c r="S99" s="24">
        <f t="shared" ref="S99:S101" si="12">O99+Q99</f>
        <v>8500000</v>
      </c>
      <c r="T99" s="26">
        <v>1</v>
      </c>
      <c r="U99" s="27">
        <v>1</v>
      </c>
      <c r="V99" s="132"/>
      <c r="W99" s="132"/>
    </row>
    <row r="100" spans="1:23" ht="15.75" x14ac:dyDescent="0.2">
      <c r="A100" s="48" t="s">
        <v>19</v>
      </c>
      <c r="B100" s="49" t="s">
        <v>20</v>
      </c>
      <c r="C100" s="49" t="s">
        <v>21</v>
      </c>
      <c r="D100" s="49">
        <v>38</v>
      </c>
      <c r="E100" s="50">
        <v>10</v>
      </c>
      <c r="F100" s="52" t="s">
        <v>26</v>
      </c>
      <c r="G100" s="52" t="s">
        <v>27</v>
      </c>
      <c r="H100" s="52" t="s">
        <v>27</v>
      </c>
      <c r="I100" s="52" t="s">
        <v>112</v>
      </c>
      <c r="J100" s="52" t="s">
        <v>21</v>
      </c>
      <c r="K100" s="52"/>
      <c r="L100" s="53" t="s">
        <v>114</v>
      </c>
      <c r="M100" s="132"/>
      <c r="N100" s="70">
        <v>8800000</v>
      </c>
      <c r="O100" s="24">
        <f>'[1]REALISASI FISIK NOVEMBER 20'!S100</f>
        <v>8500000</v>
      </c>
      <c r="P100" s="25">
        <f t="shared" si="10"/>
        <v>0.96590909090909094</v>
      </c>
      <c r="Q100" s="24">
        <v>0</v>
      </c>
      <c r="R100" s="25">
        <f t="shared" si="11"/>
        <v>0</v>
      </c>
      <c r="S100" s="24">
        <f t="shared" si="12"/>
        <v>8500000</v>
      </c>
      <c r="T100" s="26">
        <v>1</v>
      </c>
      <c r="U100" s="27">
        <v>1</v>
      </c>
      <c r="V100" s="132"/>
      <c r="W100" s="132"/>
    </row>
    <row r="101" spans="1:23" ht="15.75" x14ac:dyDescent="0.2">
      <c r="A101" s="48" t="s">
        <v>19</v>
      </c>
      <c r="B101" s="49" t="s">
        <v>20</v>
      </c>
      <c r="C101" s="49" t="s">
        <v>21</v>
      </c>
      <c r="D101" s="49">
        <v>38</v>
      </c>
      <c r="E101" s="50">
        <v>10</v>
      </c>
      <c r="F101" s="52" t="s">
        <v>26</v>
      </c>
      <c r="G101" s="52" t="s">
        <v>27</v>
      </c>
      <c r="H101" s="52" t="s">
        <v>27</v>
      </c>
      <c r="I101" s="52" t="s">
        <v>112</v>
      </c>
      <c r="J101" s="52" t="s">
        <v>20</v>
      </c>
      <c r="K101" s="52"/>
      <c r="L101" s="53" t="s">
        <v>115</v>
      </c>
      <c r="M101" s="132"/>
      <c r="N101" s="70">
        <v>0</v>
      </c>
      <c r="O101" s="24">
        <f>'[1]REALISASI FISIK NOVEMBER 20'!S101</f>
        <v>0</v>
      </c>
      <c r="P101" s="25" t="e">
        <f t="shared" si="10"/>
        <v>#DIV/0!</v>
      </c>
      <c r="Q101" s="24">
        <f>'[2]RealisasiKeuanganMar17 '!Q93</f>
        <v>0</v>
      </c>
      <c r="R101" s="25" t="e">
        <f t="shared" si="11"/>
        <v>#DIV/0!</v>
      </c>
      <c r="S101" s="24">
        <f t="shared" si="12"/>
        <v>0</v>
      </c>
      <c r="T101" s="26" t="e">
        <f t="shared" ref="T101" si="13">S101/N101</f>
        <v>#DIV/0!</v>
      </c>
      <c r="U101" s="27" t="e">
        <f t="shared" ref="U101" si="14">T101</f>
        <v>#DIV/0!</v>
      </c>
      <c r="V101" s="132"/>
      <c r="W101" s="132"/>
    </row>
    <row r="102" spans="1:23" s="45" customFormat="1" ht="15.75" x14ac:dyDescent="0.2">
      <c r="A102" s="134"/>
      <c r="B102" s="134"/>
      <c r="C102" s="134"/>
      <c r="D102" s="135"/>
      <c r="E102" s="135"/>
      <c r="F102" s="134"/>
      <c r="G102" s="134"/>
      <c r="H102" s="134"/>
      <c r="I102" s="135"/>
      <c r="J102" s="135"/>
      <c r="K102" s="135"/>
      <c r="L102" s="136"/>
      <c r="M102" s="137"/>
      <c r="N102" s="138"/>
      <c r="O102" s="40">
        <f>'[1]REALISASI FISIK NOVEMBER 20'!S102</f>
        <v>0</v>
      </c>
      <c r="P102" s="41"/>
      <c r="Q102" s="40"/>
      <c r="R102" s="41"/>
      <c r="S102" s="40"/>
      <c r="T102" s="42"/>
      <c r="U102" s="43"/>
      <c r="V102" s="137"/>
      <c r="W102" s="137"/>
    </row>
    <row r="103" spans="1:23" ht="15.75" x14ac:dyDescent="0.2">
      <c r="A103" s="6" t="s">
        <v>19</v>
      </c>
      <c r="B103" s="7" t="s">
        <v>20</v>
      </c>
      <c r="C103" s="7" t="s">
        <v>21</v>
      </c>
      <c r="D103" s="7">
        <v>38</v>
      </c>
      <c r="E103" s="15">
        <v>10</v>
      </c>
      <c r="F103" s="32" t="s">
        <v>26</v>
      </c>
      <c r="G103" s="32" t="s">
        <v>27</v>
      </c>
      <c r="H103" s="32" t="s">
        <v>29</v>
      </c>
      <c r="I103" s="51"/>
      <c r="J103" s="52"/>
      <c r="K103" s="52"/>
      <c r="L103" s="34" t="s">
        <v>116</v>
      </c>
      <c r="M103" s="132"/>
      <c r="N103" s="82">
        <f>N104+N107+N117+N120+N110+N113+N123+N126+N129</f>
        <v>187907200</v>
      </c>
      <c r="O103" s="24">
        <f>'[1]REALISASI FISIK NOVEMBER 20'!S103</f>
        <v>116820500</v>
      </c>
      <c r="P103" s="25">
        <f t="shared" si="6"/>
        <v>0.62169251630592126</v>
      </c>
      <c r="Q103" s="24">
        <f>Q104+Q107+Q117+Q120+Q110+Q113+Q123+Q126+Q129</f>
        <v>45474327</v>
      </c>
      <c r="R103" s="25">
        <f t="shared" si="7"/>
        <v>0.24200417546533609</v>
      </c>
      <c r="S103" s="24">
        <f t="shared" si="8"/>
        <v>162294827</v>
      </c>
      <c r="T103" s="26">
        <v>1</v>
      </c>
      <c r="U103" s="27">
        <f t="shared" si="5"/>
        <v>1</v>
      </c>
      <c r="V103" s="132"/>
      <c r="W103" s="132"/>
    </row>
    <row r="104" spans="1:23" ht="25.5" x14ac:dyDescent="0.2">
      <c r="A104" s="6" t="s">
        <v>19</v>
      </c>
      <c r="B104" s="7" t="s">
        <v>20</v>
      </c>
      <c r="C104" s="7" t="s">
        <v>21</v>
      </c>
      <c r="D104" s="7">
        <v>38</v>
      </c>
      <c r="E104" s="15">
        <v>10</v>
      </c>
      <c r="F104" s="32" t="s">
        <v>26</v>
      </c>
      <c r="G104" s="32" t="s">
        <v>27</v>
      </c>
      <c r="H104" s="32" t="s">
        <v>29</v>
      </c>
      <c r="I104" s="32" t="s">
        <v>117</v>
      </c>
      <c r="J104" s="52"/>
      <c r="K104" s="52"/>
      <c r="L104" s="34" t="s">
        <v>118</v>
      </c>
      <c r="M104" s="132"/>
      <c r="N104" s="82">
        <f>N105</f>
        <v>59795200</v>
      </c>
      <c r="O104" s="24">
        <f>'[1]REALISASI FISIK NOVEMBER 20'!S104</f>
        <v>32658350</v>
      </c>
      <c r="P104" s="25">
        <f t="shared" si="6"/>
        <v>0.54617009392058224</v>
      </c>
      <c r="Q104" s="24">
        <f>Q105</f>
        <v>15820902</v>
      </c>
      <c r="R104" s="25">
        <f t="shared" si="7"/>
        <v>0.2645848161725356</v>
      </c>
      <c r="S104" s="24">
        <f t="shared" si="8"/>
        <v>48479252</v>
      </c>
      <c r="T104" s="26">
        <v>1</v>
      </c>
      <c r="U104" s="27">
        <f t="shared" si="5"/>
        <v>1</v>
      </c>
      <c r="V104" s="132"/>
      <c r="W104" s="132"/>
    </row>
    <row r="105" spans="1:23" ht="15.75" x14ac:dyDescent="0.2">
      <c r="A105" s="48" t="s">
        <v>19</v>
      </c>
      <c r="B105" s="49" t="s">
        <v>20</v>
      </c>
      <c r="C105" s="49" t="s">
        <v>21</v>
      </c>
      <c r="D105" s="49">
        <v>38</v>
      </c>
      <c r="E105" s="50">
        <v>10</v>
      </c>
      <c r="F105" s="33" t="s">
        <v>26</v>
      </c>
      <c r="G105" s="33" t="s">
        <v>27</v>
      </c>
      <c r="H105" s="33" t="s">
        <v>29</v>
      </c>
      <c r="I105" s="52" t="s">
        <v>117</v>
      </c>
      <c r="J105" s="52" t="s">
        <v>32</v>
      </c>
      <c r="K105" s="52"/>
      <c r="L105" s="53" t="s">
        <v>119</v>
      </c>
      <c r="M105" s="132"/>
      <c r="N105" s="70">
        <v>59795200</v>
      </c>
      <c r="O105" s="24">
        <f>'[1]REALISASI FISIK NOVEMBER 20'!S105</f>
        <v>32658350</v>
      </c>
      <c r="P105" s="25">
        <f t="shared" si="6"/>
        <v>0.54617009392058224</v>
      </c>
      <c r="Q105" s="24">
        <v>15820902</v>
      </c>
      <c r="R105" s="25">
        <f t="shared" si="7"/>
        <v>0.2645848161725356</v>
      </c>
      <c r="S105" s="24">
        <f t="shared" si="8"/>
        <v>48479252</v>
      </c>
      <c r="T105" s="26">
        <v>1</v>
      </c>
      <c r="U105" s="27">
        <f t="shared" si="5"/>
        <v>1</v>
      </c>
      <c r="V105" s="132"/>
      <c r="W105" s="132"/>
    </row>
    <row r="106" spans="1:23" s="65" customFormat="1" ht="15.75" x14ac:dyDescent="0.2">
      <c r="A106" s="100"/>
      <c r="B106" s="101"/>
      <c r="C106" s="101"/>
      <c r="D106" s="101"/>
      <c r="E106" s="102"/>
      <c r="F106" s="139"/>
      <c r="G106" s="139"/>
      <c r="H106" s="139"/>
      <c r="I106" s="105"/>
      <c r="J106" s="105"/>
      <c r="K106" s="105"/>
      <c r="L106" s="140"/>
      <c r="M106" s="133"/>
      <c r="N106" s="131"/>
      <c r="O106" s="60">
        <f>'[1]REALISASI FISIK NOVEMBER 20'!S106</f>
        <v>0</v>
      </c>
      <c r="P106" s="61"/>
      <c r="Q106" s="60"/>
      <c r="R106" s="61"/>
      <c r="S106" s="60"/>
      <c r="T106" s="62"/>
      <c r="U106" s="63"/>
      <c r="V106" s="133"/>
      <c r="W106" s="133"/>
    </row>
    <row r="107" spans="1:23" ht="25.5" x14ac:dyDescent="0.2">
      <c r="A107" s="6" t="s">
        <v>19</v>
      </c>
      <c r="B107" s="7" t="s">
        <v>20</v>
      </c>
      <c r="C107" s="7" t="s">
        <v>21</v>
      </c>
      <c r="D107" s="7">
        <v>38</v>
      </c>
      <c r="E107" s="15">
        <v>10</v>
      </c>
      <c r="F107" s="32" t="s">
        <v>26</v>
      </c>
      <c r="G107" s="32" t="s">
        <v>27</v>
      </c>
      <c r="H107" s="32" t="s">
        <v>29</v>
      </c>
      <c r="I107" s="32" t="s">
        <v>84</v>
      </c>
      <c r="J107" s="33"/>
      <c r="K107" s="33"/>
      <c r="L107" s="34" t="s">
        <v>120</v>
      </c>
      <c r="M107" s="132"/>
      <c r="N107" s="82">
        <f>N108</f>
        <v>53062000</v>
      </c>
      <c r="O107" s="24">
        <f>'[1]REALISASI FISIK NOVEMBER 20'!S107</f>
        <v>19802400</v>
      </c>
      <c r="P107" s="25">
        <f t="shared" si="6"/>
        <v>0.37319362255474725</v>
      </c>
      <c r="Q107" s="24">
        <f>Q108</f>
        <v>29653425</v>
      </c>
      <c r="R107" s="25">
        <f t="shared" si="7"/>
        <v>0.55884484188308015</v>
      </c>
      <c r="S107" s="24">
        <f t="shared" si="8"/>
        <v>49455825</v>
      </c>
      <c r="T107" s="26">
        <v>1</v>
      </c>
      <c r="U107" s="27">
        <f t="shared" si="5"/>
        <v>1</v>
      </c>
      <c r="V107" s="132"/>
      <c r="W107" s="132"/>
    </row>
    <row r="108" spans="1:23" ht="15.75" x14ac:dyDescent="0.2">
      <c r="A108" s="48" t="s">
        <v>19</v>
      </c>
      <c r="B108" s="49" t="s">
        <v>20</v>
      </c>
      <c r="C108" s="49" t="s">
        <v>21</v>
      </c>
      <c r="D108" s="49">
        <v>38</v>
      </c>
      <c r="E108" s="50">
        <v>10</v>
      </c>
      <c r="F108" s="51" t="s">
        <v>26</v>
      </c>
      <c r="G108" s="51" t="s">
        <v>27</v>
      </c>
      <c r="H108" s="51" t="s">
        <v>29</v>
      </c>
      <c r="I108" s="52" t="s">
        <v>84</v>
      </c>
      <c r="J108" s="52" t="s">
        <v>21</v>
      </c>
      <c r="K108" s="52"/>
      <c r="L108" s="53" t="s">
        <v>121</v>
      </c>
      <c r="M108" s="132"/>
      <c r="N108" s="70">
        <v>53062000</v>
      </c>
      <c r="O108" s="24">
        <f>'[1]REALISASI FISIK NOVEMBER 20'!S108</f>
        <v>19802400</v>
      </c>
      <c r="P108" s="25">
        <f t="shared" si="6"/>
        <v>0.37319362255474725</v>
      </c>
      <c r="Q108" s="24">
        <v>29653425</v>
      </c>
      <c r="R108" s="25">
        <f t="shared" si="7"/>
        <v>0.55884484188308015</v>
      </c>
      <c r="S108" s="24">
        <f t="shared" si="8"/>
        <v>49455825</v>
      </c>
      <c r="T108" s="26">
        <v>1</v>
      </c>
      <c r="U108" s="27">
        <f t="shared" si="5"/>
        <v>1</v>
      </c>
      <c r="V108" s="132"/>
      <c r="W108" s="132"/>
    </row>
    <row r="109" spans="1:23" s="65" customFormat="1" ht="15.75" x14ac:dyDescent="0.2">
      <c r="A109" s="100"/>
      <c r="B109" s="101"/>
      <c r="C109" s="101"/>
      <c r="D109" s="101"/>
      <c r="E109" s="102"/>
      <c r="F109" s="139"/>
      <c r="G109" s="139"/>
      <c r="H109" s="139"/>
      <c r="I109" s="105"/>
      <c r="J109" s="105"/>
      <c r="K109" s="105"/>
      <c r="L109" s="140"/>
      <c r="M109" s="133"/>
      <c r="N109" s="131"/>
      <c r="O109" s="60">
        <f>'[1]REALISASI FISIK NOVEMBER 20'!S109</f>
        <v>0</v>
      </c>
      <c r="P109" s="61"/>
      <c r="Q109" s="60"/>
      <c r="R109" s="61"/>
      <c r="S109" s="60"/>
      <c r="T109" s="62"/>
      <c r="U109" s="63"/>
      <c r="V109" s="133"/>
      <c r="W109" s="133"/>
    </row>
    <row r="110" spans="1:23" ht="33.75" customHeight="1" x14ac:dyDescent="0.2">
      <c r="A110" s="6" t="s">
        <v>19</v>
      </c>
      <c r="B110" s="7" t="s">
        <v>20</v>
      </c>
      <c r="C110" s="7" t="s">
        <v>21</v>
      </c>
      <c r="D110" s="7">
        <v>38</v>
      </c>
      <c r="E110" s="15">
        <v>10</v>
      </c>
      <c r="F110" s="32" t="s">
        <v>26</v>
      </c>
      <c r="G110" s="32" t="s">
        <v>27</v>
      </c>
      <c r="H110" s="32" t="s">
        <v>29</v>
      </c>
      <c r="I110" s="32" t="s">
        <v>87</v>
      </c>
      <c r="J110" s="33"/>
      <c r="K110" s="33"/>
      <c r="L110" s="34" t="s">
        <v>122</v>
      </c>
      <c r="M110" s="132"/>
      <c r="N110" s="82">
        <f>N111</f>
        <v>3250000</v>
      </c>
      <c r="O110" s="24">
        <f>'[1]REALISASI FISIK NOVEMBER 20'!S110</f>
        <v>3177750</v>
      </c>
      <c r="P110" s="25">
        <f>O110/N110</f>
        <v>0.97776923076923072</v>
      </c>
      <c r="Q110" s="24">
        <f>Q111</f>
        <v>0</v>
      </c>
      <c r="R110" s="25">
        <f>Q110/N110</f>
        <v>0</v>
      </c>
      <c r="S110" s="24">
        <f>O110+Q110</f>
        <v>3177750</v>
      </c>
      <c r="T110" s="26">
        <v>1</v>
      </c>
      <c r="U110" s="27">
        <v>1</v>
      </c>
      <c r="V110" s="132"/>
      <c r="W110" s="132"/>
    </row>
    <row r="111" spans="1:23" ht="15.75" x14ac:dyDescent="0.2">
      <c r="A111" s="48" t="s">
        <v>19</v>
      </c>
      <c r="B111" s="49" t="s">
        <v>20</v>
      </c>
      <c r="C111" s="49" t="s">
        <v>21</v>
      </c>
      <c r="D111" s="49">
        <v>38</v>
      </c>
      <c r="E111" s="50">
        <v>10</v>
      </c>
      <c r="F111" s="51" t="s">
        <v>26</v>
      </c>
      <c r="G111" s="51" t="s">
        <v>27</v>
      </c>
      <c r="H111" s="51" t="s">
        <v>29</v>
      </c>
      <c r="I111" s="52" t="s">
        <v>87</v>
      </c>
      <c r="J111" s="52" t="s">
        <v>34</v>
      </c>
      <c r="K111" s="52"/>
      <c r="L111" s="53" t="s">
        <v>123</v>
      </c>
      <c r="M111" s="132"/>
      <c r="N111" s="70">
        <v>3250000</v>
      </c>
      <c r="O111" s="24">
        <f>'[1]REALISASI FISIK NOVEMBER 20'!S111</f>
        <v>3177750</v>
      </c>
      <c r="P111" s="25">
        <f>O111/N111</f>
        <v>0.97776923076923072</v>
      </c>
      <c r="Q111" s="24">
        <v>0</v>
      </c>
      <c r="R111" s="25">
        <f>Q111/N111</f>
        <v>0</v>
      </c>
      <c r="S111" s="24">
        <f>O111+Q111</f>
        <v>3177750</v>
      </c>
      <c r="T111" s="26">
        <v>1</v>
      </c>
      <c r="U111" s="27">
        <v>1</v>
      </c>
      <c r="V111" s="132"/>
      <c r="W111" s="132"/>
    </row>
    <row r="112" spans="1:23" s="65" customFormat="1" ht="15.75" x14ac:dyDescent="0.2">
      <c r="A112" s="100"/>
      <c r="B112" s="101"/>
      <c r="C112" s="101"/>
      <c r="D112" s="101"/>
      <c r="E112" s="102"/>
      <c r="F112" s="139"/>
      <c r="G112" s="139"/>
      <c r="H112" s="139"/>
      <c r="I112" s="105"/>
      <c r="J112" s="105"/>
      <c r="K112" s="105"/>
      <c r="L112" s="140"/>
      <c r="M112" s="133"/>
      <c r="N112" s="131"/>
      <c r="O112" s="60">
        <f>'[1]REALISASI FISIK NOVEMBER 20'!S112</f>
        <v>0</v>
      </c>
      <c r="P112" s="61"/>
      <c r="Q112" s="60"/>
      <c r="R112" s="61"/>
      <c r="S112" s="60"/>
      <c r="T112" s="62"/>
      <c r="U112" s="63"/>
      <c r="V112" s="133"/>
      <c r="W112" s="133"/>
    </row>
    <row r="113" spans="1:23" ht="25.5" x14ac:dyDescent="0.2">
      <c r="A113" s="6" t="s">
        <v>19</v>
      </c>
      <c r="B113" s="7" t="s">
        <v>20</v>
      </c>
      <c r="C113" s="7" t="s">
        <v>21</v>
      </c>
      <c r="D113" s="7">
        <v>38</v>
      </c>
      <c r="E113" s="15">
        <v>10</v>
      </c>
      <c r="F113" s="32" t="s">
        <v>26</v>
      </c>
      <c r="G113" s="32" t="s">
        <v>27</v>
      </c>
      <c r="H113" s="32" t="s">
        <v>29</v>
      </c>
      <c r="I113" s="32" t="s">
        <v>124</v>
      </c>
      <c r="J113" s="52"/>
      <c r="K113" s="52"/>
      <c r="L113" s="34" t="s">
        <v>125</v>
      </c>
      <c r="M113" s="132"/>
      <c r="N113" s="82">
        <f>N114+N115</f>
        <v>40000000</v>
      </c>
      <c r="O113" s="24">
        <f>'[1]REALISASI FISIK NOVEMBER 20'!S113</f>
        <v>30800000</v>
      </c>
      <c r="P113" s="25">
        <f>O113/N113</f>
        <v>0.77</v>
      </c>
      <c r="Q113" s="24">
        <f>Q114</f>
        <v>0</v>
      </c>
      <c r="R113" s="25">
        <f>Q113/N113</f>
        <v>0</v>
      </c>
      <c r="S113" s="24">
        <f>O113+Q113</f>
        <v>30800000</v>
      </c>
      <c r="T113" s="26">
        <f>S113/N113</f>
        <v>0.77</v>
      </c>
      <c r="U113" s="27">
        <v>1</v>
      </c>
      <c r="V113" s="132"/>
      <c r="W113" s="132"/>
    </row>
    <row r="114" spans="1:23" ht="15.75" x14ac:dyDescent="0.2">
      <c r="A114" s="48" t="s">
        <v>19</v>
      </c>
      <c r="B114" s="49" t="s">
        <v>20</v>
      </c>
      <c r="C114" s="49" t="s">
        <v>21</v>
      </c>
      <c r="D114" s="49">
        <v>38</v>
      </c>
      <c r="E114" s="50">
        <v>10</v>
      </c>
      <c r="F114" s="52" t="s">
        <v>26</v>
      </c>
      <c r="G114" s="52" t="s">
        <v>27</v>
      </c>
      <c r="H114" s="52" t="s">
        <v>29</v>
      </c>
      <c r="I114" s="52" t="s">
        <v>124</v>
      </c>
      <c r="J114" s="52" t="s">
        <v>21</v>
      </c>
      <c r="K114" s="52"/>
      <c r="L114" s="53" t="s">
        <v>126</v>
      </c>
      <c r="M114" s="132"/>
      <c r="N114" s="70">
        <v>40000000</v>
      </c>
      <c r="O114" s="24">
        <f>'[1]REALISASI FISIK NOVEMBER 20'!S114</f>
        <v>30800000</v>
      </c>
      <c r="P114" s="25">
        <f>O114/N114</f>
        <v>0.77</v>
      </c>
      <c r="Q114" s="24">
        <v>0</v>
      </c>
      <c r="R114" s="25">
        <f>Q114/N114</f>
        <v>0</v>
      </c>
      <c r="S114" s="24">
        <f>O114+Q114</f>
        <v>30800000</v>
      </c>
      <c r="T114" s="26">
        <v>1</v>
      </c>
      <c r="U114" s="27">
        <v>1</v>
      </c>
      <c r="V114" s="132"/>
      <c r="W114" s="132"/>
    </row>
    <row r="115" spans="1:23" ht="15.75" x14ac:dyDescent="0.2">
      <c r="A115" s="48" t="s">
        <v>19</v>
      </c>
      <c r="B115" s="49" t="s">
        <v>20</v>
      </c>
      <c r="C115" s="49" t="s">
        <v>21</v>
      </c>
      <c r="D115" s="49">
        <v>38</v>
      </c>
      <c r="E115" s="50">
        <v>10</v>
      </c>
      <c r="F115" s="52" t="s">
        <v>26</v>
      </c>
      <c r="G115" s="52" t="s">
        <v>27</v>
      </c>
      <c r="H115" s="52" t="s">
        <v>29</v>
      </c>
      <c r="I115" s="52" t="s">
        <v>124</v>
      </c>
      <c r="J115" s="52" t="s">
        <v>20</v>
      </c>
      <c r="K115" s="52"/>
      <c r="L115" s="91" t="s">
        <v>127</v>
      </c>
      <c r="M115" s="132"/>
      <c r="N115" s="141">
        <v>0</v>
      </c>
      <c r="O115" s="24">
        <f>'[1]REALISASI FISIK NOVEMBER 20'!S115</f>
        <v>0</v>
      </c>
      <c r="P115" s="25" t="e">
        <f>O115/N115</f>
        <v>#DIV/0!</v>
      </c>
      <c r="Q115" s="24">
        <f>'[2]RealisasiKeuanganMar17 '!Q100</f>
        <v>0</v>
      </c>
      <c r="R115" s="25" t="e">
        <f>Q115/N115</f>
        <v>#DIV/0!</v>
      </c>
      <c r="S115" s="24">
        <f>O115+Q115</f>
        <v>0</v>
      </c>
      <c r="T115" s="26" t="e">
        <f>S115/N115</f>
        <v>#DIV/0!</v>
      </c>
      <c r="U115" s="27" t="e">
        <f>T115</f>
        <v>#DIV/0!</v>
      </c>
      <c r="V115" s="132"/>
      <c r="W115" s="132"/>
    </row>
    <row r="116" spans="1:23" s="65" customFormat="1" ht="15.75" x14ac:dyDescent="0.2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140"/>
      <c r="M116" s="133"/>
      <c r="N116" s="131"/>
      <c r="O116" s="60">
        <f>'[1]REALISASI FISIK NOVEMBER 20'!S116</f>
        <v>0</v>
      </c>
      <c r="P116" s="61"/>
      <c r="Q116" s="60"/>
      <c r="R116" s="61"/>
      <c r="S116" s="60"/>
      <c r="T116" s="62"/>
      <c r="U116" s="63"/>
      <c r="V116" s="133"/>
      <c r="W116" s="133"/>
    </row>
    <row r="117" spans="1:23" ht="25.5" customHeight="1" x14ac:dyDescent="0.2">
      <c r="A117" s="6" t="s">
        <v>19</v>
      </c>
      <c r="B117" s="7" t="s">
        <v>20</v>
      </c>
      <c r="C117" s="7" t="s">
        <v>21</v>
      </c>
      <c r="D117" s="7">
        <v>38</v>
      </c>
      <c r="E117" s="15">
        <v>10</v>
      </c>
      <c r="F117" s="32" t="s">
        <v>26</v>
      </c>
      <c r="G117" s="32" t="s">
        <v>27</v>
      </c>
      <c r="H117" s="32" t="s">
        <v>29</v>
      </c>
      <c r="I117" s="32" t="s">
        <v>128</v>
      </c>
      <c r="J117" s="33"/>
      <c r="K117" s="33"/>
      <c r="L117" s="34" t="s">
        <v>129</v>
      </c>
      <c r="M117" s="132"/>
      <c r="N117" s="82">
        <f>N118</f>
        <v>0</v>
      </c>
      <c r="O117" s="24">
        <f>'[1]REALISASI FISIK NOVEMBER 20'!S117</f>
        <v>0</v>
      </c>
      <c r="P117" s="25" t="e">
        <f>O117/N117</f>
        <v>#DIV/0!</v>
      </c>
      <c r="Q117" s="24">
        <f>Q118</f>
        <v>0</v>
      </c>
      <c r="R117" s="25" t="e">
        <f>Q117/N117</f>
        <v>#DIV/0!</v>
      </c>
      <c r="S117" s="24">
        <f>O117+Q117</f>
        <v>0</v>
      </c>
      <c r="T117" s="26" t="e">
        <f>S117/N117</f>
        <v>#DIV/0!</v>
      </c>
      <c r="U117" s="27" t="e">
        <f>T117</f>
        <v>#DIV/0!</v>
      </c>
      <c r="V117" s="132"/>
      <c r="W117" s="132"/>
    </row>
    <row r="118" spans="1:23" ht="15.75" x14ac:dyDescent="0.2">
      <c r="A118" s="48" t="s">
        <v>19</v>
      </c>
      <c r="B118" s="49" t="s">
        <v>20</v>
      </c>
      <c r="C118" s="49" t="s">
        <v>21</v>
      </c>
      <c r="D118" s="49">
        <v>38</v>
      </c>
      <c r="E118" s="50">
        <v>10</v>
      </c>
      <c r="F118" s="51" t="s">
        <v>26</v>
      </c>
      <c r="G118" s="51" t="s">
        <v>27</v>
      </c>
      <c r="H118" s="51" t="s">
        <v>29</v>
      </c>
      <c r="I118" s="52" t="s">
        <v>128</v>
      </c>
      <c r="J118" s="52" t="s">
        <v>48</v>
      </c>
      <c r="K118" s="52"/>
      <c r="L118" s="53" t="s">
        <v>130</v>
      </c>
      <c r="M118" s="132"/>
      <c r="N118" s="70">
        <v>0</v>
      </c>
      <c r="O118" s="24">
        <f>'[1]REALISASI FISIK NOVEMBER 20'!S118</f>
        <v>0</v>
      </c>
      <c r="P118" s="25" t="e">
        <f>O118/N118</f>
        <v>#DIV/0!</v>
      </c>
      <c r="Q118" s="24">
        <v>0</v>
      </c>
      <c r="R118" s="25" t="e">
        <f>Q118/N118</f>
        <v>#DIV/0!</v>
      </c>
      <c r="S118" s="24">
        <f>O118+Q118</f>
        <v>0</v>
      </c>
      <c r="T118" s="26" t="e">
        <f>S118/N118</f>
        <v>#DIV/0!</v>
      </c>
      <c r="U118" s="27" t="e">
        <f>T118</f>
        <v>#DIV/0!</v>
      </c>
      <c r="V118" s="132"/>
      <c r="W118" s="132"/>
    </row>
    <row r="119" spans="1:23" s="65" customFormat="1" ht="15.75" x14ac:dyDescent="0.2">
      <c r="A119" s="100"/>
      <c r="B119" s="101"/>
      <c r="C119" s="101"/>
      <c r="D119" s="101"/>
      <c r="E119" s="102"/>
      <c r="F119" s="139"/>
      <c r="G119" s="139"/>
      <c r="H119" s="139"/>
      <c r="I119" s="105"/>
      <c r="J119" s="105"/>
      <c r="K119" s="105"/>
      <c r="L119" s="140"/>
      <c r="M119" s="133"/>
      <c r="N119" s="131"/>
      <c r="O119" s="60">
        <f>'[1]REALISASI FISIK NOVEMBER 20'!S119</f>
        <v>0</v>
      </c>
      <c r="P119" s="61"/>
      <c r="Q119" s="60"/>
      <c r="R119" s="61"/>
      <c r="S119" s="60"/>
      <c r="T119" s="62"/>
      <c r="U119" s="63"/>
      <c r="V119" s="133"/>
      <c r="W119" s="133"/>
    </row>
    <row r="120" spans="1:23" ht="33.75" customHeight="1" x14ac:dyDescent="0.2">
      <c r="A120" s="6" t="s">
        <v>19</v>
      </c>
      <c r="B120" s="7" t="s">
        <v>20</v>
      </c>
      <c r="C120" s="7" t="s">
        <v>21</v>
      </c>
      <c r="D120" s="7">
        <v>38</v>
      </c>
      <c r="E120" s="15">
        <v>10</v>
      </c>
      <c r="F120" s="32" t="s">
        <v>26</v>
      </c>
      <c r="G120" s="32" t="s">
        <v>27</v>
      </c>
      <c r="H120" s="32" t="s">
        <v>29</v>
      </c>
      <c r="I120" s="32" t="s">
        <v>128</v>
      </c>
      <c r="J120" s="33"/>
      <c r="K120" s="33"/>
      <c r="L120" s="34" t="s">
        <v>131</v>
      </c>
      <c r="M120" s="132"/>
      <c r="N120" s="82">
        <f>N121</f>
        <v>0</v>
      </c>
      <c r="O120" s="24">
        <f>'[1]REALISASI FISIK NOVEMBER 20'!S120</f>
        <v>0</v>
      </c>
      <c r="P120" s="25" t="e">
        <f>O120/N120</f>
        <v>#DIV/0!</v>
      </c>
      <c r="Q120" s="24">
        <f>Q121</f>
        <v>0</v>
      </c>
      <c r="R120" s="25" t="e">
        <f>Q120/N120</f>
        <v>#DIV/0!</v>
      </c>
      <c r="S120" s="24">
        <f>O120+Q120</f>
        <v>0</v>
      </c>
      <c r="T120" s="26" t="e">
        <f>S120/N120</f>
        <v>#DIV/0!</v>
      </c>
      <c r="U120" s="27" t="e">
        <f>T120</f>
        <v>#DIV/0!</v>
      </c>
      <c r="V120" s="132"/>
      <c r="W120" s="132"/>
    </row>
    <row r="121" spans="1:23" ht="25.5" x14ac:dyDescent="0.2">
      <c r="A121" s="48" t="s">
        <v>19</v>
      </c>
      <c r="B121" s="49" t="s">
        <v>20</v>
      </c>
      <c r="C121" s="49" t="s">
        <v>21</v>
      </c>
      <c r="D121" s="49">
        <v>38</v>
      </c>
      <c r="E121" s="50">
        <v>10</v>
      </c>
      <c r="F121" s="51" t="s">
        <v>26</v>
      </c>
      <c r="G121" s="51" t="s">
        <v>27</v>
      </c>
      <c r="H121" s="51" t="s">
        <v>29</v>
      </c>
      <c r="I121" s="52" t="s">
        <v>128</v>
      </c>
      <c r="J121" s="52" t="s">
        <v>34</v>
      </c>
      <c r="K121" s="52"/>
      <c r="L121" s="53" t="s">
        <v>132</v>
      </c>
      <c r="M121" s="132"/>
      <c r="N121" s="70">
        <v>0</v>
      </c>
      <c r="O121" s="24">
        <f>'[1]REALISASI FISIK NOVEMBER 20'!S121</f>
        <v>0</v>
      </c>
      <c r="P121" s="25" t="e">
        <f>O121/N121</f>
        <v>#DIV/0!</v>
      </c>
      <c r="Q121" s="24">
        <f>'[2]RealisasiKeuanganMar17 '!Q102</f>
        <v>0</v>
      </c>
      <c r="R121" s="25" t="e">
        <f>Q121/N121</f>
        <v>#DIV/0!</v>
      </c>
      <c r="S121" s="24">
        <f>O121+Q121</f>
        <v>0</v>
      </c>
      <c r="T121" s="26" t="e">
        <f>S121/N121</f>
        <v>#DIV/0!</v>
      </c>
      <c r="U121" s="27" t="e">
        <f>T121</f>
        <v>#DIV/0!</v>
      </c>
      <c r="V121" s="132"/>
      <c r="W121" s="132"/>
    </row>
    <row r="122" spans="1:23" s="65" customFormat="1" ht="15.75" x14ac:dyDescent="0.2">
      <c r="A122" s="100"/>
      <c r="B122" s="101"/>
      <c r="C122" s="101"/>
      <c r="D122" s="101"/>
      <c r="E122" s="102"/>
      <c r="F122" s="139"/>
      <c r="G122" s="139"/>
      <c r="H122" s="139"/>
      <c r="I122" s="105"/>
      <c r="J122" s="105"/>
      <c r="K122" s="105"/>
      <c r="L122" s="140"/>
      <c r="M122" s="133"/>
      <c r="N122" s="131"/>
      <c r="O122" s="60">
        <f>'[1]REALISASI FISIK NOVEMBER 20'!S122</f>
        <v>0</v>
      </c>
      <c r="P122" s="61"/>
      <c r="Q122" s="60"/>
      <c r="R122" s="61"/>
      <c r="S122" s="60"/>
      <c r="T122" s="62"/>
      <c r="U122" s="63"/>
      <c r="V122" s="133"/>
      <c r="W122" s="133"/>
    </row>
    <row r="123" spans="1:23" ht="25.5" x14ac:dyDescent="0.2">
      <c r="A123" s="6" t="s">
        <v>19</v>
      </c>
      <c r="B123" s="7" t="s">
        <v>20</v>
      </c>
      <c r="C123" s="7" t="s">
        <v>21</v>
      </c>
      <c r="D123" s="7">
        <v>38</v>
      </c>
      <c r="E123" s="15">
        <v>10</v>
      </c>
      <c r="F123" s="32" t="s">
        <v>26</v>
      </c>
      <c r="G123" s="32" t="s">
        <v>27</v>
      </c>
      <c r="H123" s="32" t="s">
        <v>29</v>
      </c>
      <c r="I123" s="32" t="s">
        <v>133</v>
      </c>
      <c r="J123" s="33"/>
      <c r="K123" s="33"/>
      <c r="L123" s="34" t="s">
        <v>134</v>
      </c>
      <c r="M123" s="132"/>
      <c r="N123" s="82">
        <f>N124</f>
        <v>0</v>
      </c>
      <c r="O123" s="24">
        <f>'[1]REALISASI FISIK NOVEMBER 20'!S123</f>
        <v>0</v>
      </c>
      <c r="P123" s="25" t="e">
        <f t="shared" si="6"/>
        <v>#DIV/0!</v>
      </c>
      <c r="Q123" s="24">
        <f>'[2]RealisasiKeuanganMar17 '!Q103</f>
        <v>0</v>
      </c>
      <c r="R123" s="25" t="e">
        <f t="shared" si="7"/>
        <v>#DIV/0!</v>
      </c>
      <c r="S123" s="24">
        <f t="shared" si="8"/>
        <v>0</v>
      </c>
      <c r="T123" s="26" t="e">
        <f t="shared" si="9"/>
        <v>#DIV/0!</v>
      </c>
      <c r="U123" s="27" t="e">
        <f t="shared" si="5"/>
        <v>#DIV/0!</v>
      </c>
      <c r="V123" s="132"/>
      <c r="W123" s="132"/>
    </row>
    <row r="124" spans="1:23" ht="38.25" x14ac:dyDescent="0.2">
      <c r="A124" s="48" t="s">
        <v>19</v>
      </c>
      <c r="B124" s="49" t="s">
        <v>20</v>
      </c>
      <c r="C124" s="49" t="s">
        <v>21</v>
      </c>
      <c r="D124" s="49">
        <v>38</v>
      </c>
      <c r="E124" s="50">
        <v>10</v>
      </c>
      <c r="F124" s="51" t="s">
        <v>26</v>
      </c>
      <c r="G124" s="51" t="s">
        <v>27</v>
      </c>
      <c r="H124" s="51" t="s">
        <v>29</v>
      </c>
      <c r="I124" s="52" t="s">
        <v>133</v>
      </c>
      <c r="J124" s="52" t="s">
        <v>135</v>
      </c>
      <c r="K124" s="52"/>
      <c r="L124" s="53" t="s">
        <v>136</v>
      </c>
      <c r="M124" s="132"/>
      <c r="N124" s="70">
        <v>0</v>
      </c>
      <c r="O124" s="24">
        <f>'[1]REALISASI FISIK NOVEMBER 20'!S124</f>
        <v>0</v>
      </c>
      <c r="P124" s="25" t="e">
        <f t="shared" si="6"/>
        <v>#DIV/0!</v>
      </c>
      <c r="Q124" s="24">
        <f>'[2]RealisasiKeuanganMar17 '!Q104</f>
        <v>0</v>
      </c>
      <c r="R124" s="25" t="e">
        <f t="shared" si="7"/>
        <v>#DIV/0!</v>
      </c>
      <c r="S124" s="24">
        <f t="shared" si="8"/>
        <v>0</v>
      </c>
      <c r="T124" s="26" t="e">
        <f t="shared" si="9"/>
        <v>#DIV/0!</v>
      </c>
      <c r="U124" s="27" t="e">
        <f t="shared" si="5"/>
        <v>#DIV/0!</v>
      </c>
      <c r="V124" s="132"/>
      <c r="W124" s="132"/>
    </row>
    <row r="125" spans="1:23" s="65" customFormat="1" ht="15.75" x14ac:dyDescent="0.2">
      <c r="A125" s="100"/>
      <c r="B125" s="101"/>
      <c r="C125" s="101"/>
      <c r="D125" s="101"/>
      <c r="E125" s="102"/>
      <c r="F125" s="139"/>
      <c r="G125" s="139"/>
      <c r="H125" s="139"/>
      <c r="I125" s="105"/>
      <c r="J125" s="105"/>
      <c r="K125" s="105"/>
      <c r="L125" s="140"/>
      <c r="M125" s="133"/>
      <c r="N125" s="131"/>
      <c r="O125" s="60">
        <f>'[1]REALISASI FISIK NOVEMBER 20'!S125</f>
        <v>0</v>
      </c>
      <c r="P125" s="61"/>
      <c r="Q125" s="60"/>
      <c r="R125" s="61"/>
      <c r="S125" s="60"/>
      <c r="T125" s="62"/>
      <c r="U125" s="63"/>
      <c r="V125" s="133"/>
      <c r="W125" s="133"/>
    </row>
    <row r="126" spans="1:23" ht="15.75" x14ac:dyDescent="0.2">
      <c r="A126" s="6" t="s">
        <v>19</v>
      </c>
      <c r="B126" s="7" t="s">
        <v>20</v>
      </c>
      <c r="C126" s="7" t="s">
        <v>21</v>
      </c>
      <c r="D126" s="7">
        <v>38</v>
      </c>
      <c r="E126" s="15">
        <v>10</v>
      </c>
      <c r="F126" s="32" t="s">
        <v>26</v>
      </c>
      <c r="G126" s="32" t="s">
        <v>27</v>
      </c>
      <c r="H126" s="32" t="s">
        <v>29</v>
      </c>
      <c r="I126" s="32" t="s">
        <v>137</v>
      </c>
      <c r="J126" s="33"/>
      <c r="K126" s="33"/>
      <c r="L126" s="34" t="s">
        <v>138</v>
      </c>
      <c r="M126" s="132"/>
      <c r="N126" s="82">
        <f>N127</f>
        <v>25000000</v>
      </c>
      <c r="O126" s="24">
        <f>'[1]REALISASI FISIK NOVEMBER 20'!S126</f>
        <v>23980000</v>
      </c>
      <c r="P126" s="25">
        <f t="shared" ref="P126:P127" si="15">O126/N126</f>
        <v>0.95920000000000005</v>
      </c>
      <c r="Q126" s="24">
        <f>Q127</f>
        <v>0</v>
      </c>
      <c r="R126" s="25">
        <f t="shared" ref="R126:R127" si="16">Q126/N126</f>
        <v>0</v>
      </c>
      <c r="S126" s="24">
        <f t="shared" ref="S126:S127" si="17">O126+Q126</f>
        <v>23980000</v>
      </c>
      <c r="T126" s="26">
        <v>1</v>
      </c>
      <c r="U126" s="27">
        <v>1</v>
      </c>
      <c r="V126" s="132"/>
      <c r="W126" s="132"/>
    </row>
    <row r="127" spans="1:23" ht="15.75" x14ac:dyDescent="0.2">
      <c r="A127" s="48" t="s">
        <v>19</v>
      </c>
      <c r="B127" s="49" t="s">
        <v>20</v>
      </c>
      <c r="C127" s="49" t="s">
        <v>21</v>
      </c>
      <c r="D127" s="49">
        <v>38</v>
      </c>
      <c r="E127" s="50">
        <v>10</v>
      </c>
      <c r="F127" s="51" t="s">
        <v>26</v>
      </c>
      <c r="G127" s="51" t="s">
        <v>27</v>
      </c>
      <c r="H127" s="51" t="s">
        <v>29</v>
      </c>
      <c r="I127" s="52" t="s">
        <v>137</v>
      </c>
      <c r="J127" s="52" t="s">
        <v>20</v>
      </c>
      <c r="K127" s="52"/>
      <c r="L127" s="53" t="s">
        <v>139</v>
      </c>
      <c r="M127" s="132"/>
      <c r="N127" s="70">
        <v>25000000</v>
      </c>
      <c r="O127" s="24">
        <f>'[1]REALISASI FISIK NOVEMBER 20'!S127</f>
        <v>23980000</v>
      </c>
      <c r="P127" s="25">
        <f t="shared" si="15"/>
        <v>0.95920000000000005</v>
      </c>
      <c r="Q127" s="24">
        <v>0</v>
      </c>
      <c r="R127" s="25">
        <f t="shared" si="16"/>
        <v>0</v>
      </c>
      <c r="S127" s="24">
        <f t="shared" si="17"/>
        <v>23980000</v>
      </c>
      <c r="T127" s="26">
        <v>1</v>
      </c>
      <c r="U127" s="27">
        <v>1</v>
      </c>
      <c r="V127" s="132"/>
      <c r="W127" s="132"/>
    </row>
    <row r="128" spans="1:23" s="65" customFormat="1" ht="15.75" x14ac:dyDescent="0.2">
      <c r="A128" s="100"/>
      <c r="B128" s="101"/>
      <c r="C128" s="101"/>
      <c r="D128" s="101"/>
      <c r="E128" s="102"/>
      <c r="F128" s="139"/>
      <c r="G128" s="139"/>
      <c r="H128" s="139"/>
      <c r="I128" s="105"/>
      <c r="J128" s="105"/>
      <c r="K128" s="105"/>
      <c r="L128" s="140"/>
      <c r="M128" s="133"/>
      <c r="N128" s="131"/>
      <c r="O128" s="60">
        <f>'[1]REALISASI FISIK NOVEMBER 20'!S128</f>
        <v>0</v>
      </c>
      <c r="P128" s="61"/>
      <c r="Q128" s="60"/>
      <c r="R128" s="61"/>
      <c r="S128" s="60"/>
      <c r="T128" s="62"/>
      <c r="U128" s="63"/>
      <c r="V128" s="133"/>
      <c r="W128" s="133"/>
    </row>
    <row r="129" spans="1:23" ht="25.5" x14ac:dyDescent="0.2">
      <c r="A129" s="6" t="s">
        <v>19</v>
      </c>
      <c r="B129" s="7" t="s">
        <v>20</v>
      </c>
      <c r="C129" s="7" t="s">
        <v>21</v>
      </c>
      <c r="D129" s="7">
        <v>38</v>
      </c>
      <c r="E129" s="15">
        <v>10</v>
      </c>
      <c r="F129" s="32" t="s">
        <v>26</v>
      </c>
      <c r="G129" s="32" t="s">
        <v>27</v>
      </c>
      <c r="H129" s="32" t="s">
        <v>29</v>
      </c>
      <c r="I129" s="32" t="s">
        <v>140</v>
      </c>
      <c r="J129" s="33"/>
      <c r="K129" s="33"/>
      <c r="L129" s="34" t="s">
        <v>141</v>
      </c>
      <c r="M129" s="132"/>
      <c r="N129" s="82">
        <f>N130</f>
        <v>6800000</v>
      </c>
      <c r="O129" s="24">
        <f>'[1]REALISASI FISIK NOVEMBER 20'!S129</f>
        <v>6402000</v>
      </c>
      <c r="P129" s="25">
        <f t="shared" ref="P129:P130" si="18">O129/N129</f>
        <v>0.94147058823529417</v>
      </c>
      <c r="Q129" s="24">
        <f>Q130</f>
        <v>0</v>
      </c>
      <c r="R129" s="25">
        <f t="shared" ref="R129:R130" si="19">Q129/N129</f>
        <v>0</v>
      </c>
      <c r="S129" s="24">
        <f t="shared" ref="S129:S130" si="20">O129+Q129</f>
        <v>6402000</v>
      </c>
      <c r="T129" s="26">
        <v>1</v>
      </c>
      <c r="U129" s="27">
        <v>1</v>
      </c>
      <c r="V129" s="132"/>
      <c r="W129" s="132"/>
    </row>
    <row r="130" spans="1:23" ht="15.75" x14ac:dyDescent="0.2">
      <c r="A130" s="48" t="s">
        <v>19</v>
      </c>
      <c r="B130" s="49" t="s">
        <v>20</v>
      </c>
      <c r="C130" s="49" t="s">
        <v>21</v>
      </c>
      <c r="D130" s="49">
        <v>38</v>
      </c>
      <c r="E130" s="50">
        <v>10</v>
      </c>
      <c r="F130" s="51" t="s">
        <v>26</v>
      </c>
      <c r="G130" s="51" t="s">
        <v>27</v>
      </c>
      <c r="H130" s="51" t="s">
        <v>29</v>
      </c>
      <c r="I130" s="52" t="s">
        <v>140</v>
      </c>
      <c r="J130" s="52" t="s">
        <v>40</v>
      </c>
      <c r="K130" s="52"/>
      <c r="L130" s="53" t="s">
        <v>142</v>
      </c>
      <c r="M130" s="132"/>
      <c r="N130" s="70">
        <v>6800000</v>
      </c>
      <c r="O130" s="24">
        <f>'[1]REALISASI FISIK NOVEMBER 20'!S130</f>
        <v>6402000</v>
      </c>
      <c r="P130" s="25">
        <f t="shared" si="18"/>
        <v>0.94147058823529417</v>
      </c>
      <c r="Q130" s="24">
        <v>0</v>
      </c>
      <c r="R130" s="25">
        <f t="shared" si="19"/>
        <v>0</v>
      </c>
      <c r="S130" s="24">
        <f t="shared" si="20"/>
        <v>6402000</v>
      </c>
      <c r="T130" s="26">
        <v>1</v>
      </c>
      <c r="U130" s="27">
        <v>1</v>
      </c>
      <c r="V130" s="132"/>
      <c r="W130" s="132"/>
    </row>
    <row r="131" spans="1:23" ht="15.75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142" t="s">
        <v>143</v>
      </c>
      <c r="M131" s="132"/>
      <c r="N131" s="70"/>
      <c r="O131" s="24">
        <f>'[1]REALISASI FISIK NOVEMBER 20'!S131</f>
        <v>1182646221</v>
      </c>
      <c r="P131" s="24">
        <f>'[2]RealisasiKeuanganMar17 '!P105</f>
        <v>0</v>
      </c>
      <c r="Q131" s="24">
        <f>Q13</f>
        <v>173677882</v>
      </c>
      <c r="R131" s="24">
        <f>'[2]RealisasiKeuanganMar17 '!R105</f>
        <v>0</v>
      </c>
      <c r="S131" s="24">
        <f>S13</f>
        <v>1356324103</v>
      </c>
      <c r="T131" s="26"/>
      <c r="U131" s="27"/>
      <c r="V131" s="132"/>
      <c r="W131" s="132"/>
    </row>
    <row r="132" spans="1:23" x14ac:dyDescent="0.2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4"/>
      <c r="M132" s="2"/>
      <c r="O132" s="2"/>
      <c r="P132" s="145"/>
      <c r="Q132" s="2"/>
      <c r="R132" s="2"/>
      <c r="S132" s="2"/>
      <c r="T132" s="2"/>
      <c r="U132" s="2"/>
      <c r="V132" s="2"/>
      <c r="W132" s="2"/>
    </row>
    <row r="133" spans="1:23" ht="21" customHeight="1" x14ac:dyDescent="0.2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4"/>
      <c r="M133" s="2"/>
      <c r="O133" s="2"/>
      <c r="P133" s="145"/>
      <c r="Q133" s="2"/>
      <c r="R133" s="2"/>
      <c r="S133" s="2"/>
      <c r="T133" s="2"/>
      <c r="U133" s="152"/>
      <c r="V133" s="152"/>
      <c r="W133" s="152"/>
    </row>
    <row r="134" spans="1:23" ht="21" customHeight="1" x14ac:dyDescent="0.2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4"/>
      <c r="M134" s="2"/>
      <c r="O134" s="2"/>
      <c r="P134" s="145"/>
      <c r="Q134" s="2"/>
      <c r="R134" s="2"/>
      <c r="S134" s="2"/>
      <c r="T134" s="2"/>
      <c r="U134" s="153" t="s">
        <v>144</v>
      </c>
      <c r="V134" s="153"/>
      <c r="W134" s="153"/>
    </row>
    <row r="135" spans="1:23" ht="21" customHeight="1" x14ac:dyDescent="0.2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4"/>
      <c r="M135" s="2"/>
      <c r="O135" s="2"/>
      <c r="P135" s="145"/>
      <c r="Q135" s="2"/>
      <c r="R135" s="2"/>
      <c r="S135" s="2"/>
      <c r="T135" s="2"/>
      <c r="U135" s="154" t="s">
        <v>145</v>
      </c>
      <c r="V135" s="154"/>
      <c r="W135" s="154"/>
    </row>
    <row r="136" spans="1:23" x14ac:dyDescent="0.2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4"/>
      <c r="M136" s="2"/>
      <c r="O136" s="2"/>
      <c r="P136" s="145"/>
      <c r="Q136" s="2"/>
      <c r="R136" s="2"/>
      <c r="S136" s="2"/>
      <c r="T136" s="2"/>
      <c r="U136" s="146"/>
      <c r="V136" s="146"/>
      <c r="W136" s="2"/>
    </row>
    <row r="137" spans="1:23" x14ac:dyDescent="0.2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4"/>
      <c r="M137" s="2"/>
      <c r="O137" s="2"/>
      <c r="P137" s="145"/>
      <c r="Q137" s="2"/>
      <c r="R137" s="2"/>
      <c r="S137" s="2"/>
      <c r="T137" s="2"/>
      <c r="U137" s="146"/>
      <c r="V137" s="146"/>
      <c r="W137" s="2"/>
    </row>
    <row r="138" spans="1:23" x14ac:dyDescent="0.2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4"/>
      <c r="M138" s="2"/>
      <c r="O138" s="2"/>
      <c r="P138" s="145"/>
      <c r="Q138" s="2"/>
      <c r="R138" s="2"/>
      <c r="S138" s="2"/>
      <c r="T138" s="2"/>
      <c r="U138" s="146"/>
      <c r="V138" s="146"/>
      <c r="W138" s="2"/>
    </row>
    <row r="139" spans="1:23" x14ac:dyDescent="0.2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4"/>
      <c r="M139" s="2"/>
      <c r="O139" s="2"/>
      <c r="P139" s="145"/>
      <c r="Q139" s="2"/>
      <c r="R139" s="2"/>
      <c r="S139" s="2"/>
      <c r="T139" s="2"/>
      <c r="U139" s="146"/>
      <c r="V139" s="146"/>
      <c r="W139" s="2"/>
    </row>
    <row r="140" spans="1:23" ht="13.5" customHeight="1" x14ac:dyDescent="0.2">
      <c r="A140" s="147"/>
      <c r="B140" s="147"/>
      <c r="C140" s="147"/>
      <c r="D140" s="147"/>
      <c r="E140" s="143"/>
      <c r="F140" s="143"/>
      <c r="G140" s="143"/>
      <c r="H140" s="143"/>
      <c r="I140" s="143"/>
      <c r="J140" s="143"/>
      <c r="K140" s="143"/>
      <c r="L140" s="144"/>
      <c r="M140" s="2"/>
      <c r="O140" s="2"/>
      <c r="P140" s="145"/>
      <c r="Q140" s="2"/>
      <c r="R140" s="2"/>
      <c r="S140" s="2"/>
      <c r="T140" s="2"/>
      <c r="U140" s="155" t="s">
        <v>146</v>
      </c>
      <c r="V140" s="155"/>
      <c r="W140" s="155"/>
    </row>
    <row r="141" spans="1:23" ht="38.25" customHeight="1" x14ac:dyDescent="0.2">
      <c r="A141" s="147"/>
      <c r="B141" s="147"/>
      <c r="C141" s="147"/>
      <c r="D141" s="147"/>
      <c r="E141" s="143"/>
      <c r="F141" s="143"/>
      <c r="G141" s="143"/>
      <c r="H141" s="143"/>
      <c r="I141" s="143"/>
      <c r="J141" s="143"/>
      <c r="K141" s="143"/>
      <c r="L141" s="144"/>
      <c r="M141" s="2"/>
      <c r="O141" s="2"/>
      <c r="P141" s="145"/>
      <c r="Q141" s="2"/>
      <c r="R141" s="2"/>
      <c r="S141" s="2"/>
      <c r="T141" s="2"/>
      <c r="U141" s="153" t="s">
        <v>147</v>
      </c>
      <c r="V141" s="153"/>
      <c r="W141" s="153"/>
    </row>
    <row r="142" spans="1:23" x14ac:dyDescent="0.2">
      <c r="A142" s="147"/>
      <c r="B142" s="147"/>
      <c r="C142" s="147"/>
      <c r="D142" s="147"/>
      <c r="E142" s="143"/>
      <c r="F142" s="143"/>
      <c r="G142" s="143"/>
      <c r="H142" s="143"/>
      <c r="I142" s="143"/>
      <c r="J142" s="143"/>
      <c r="K142" s="143"/>
      <c r="L142" s="144"/>
      <c r="M142" s="2"/>
      <c r="O142" s="2"/>
      <c r="P142" s="145"/>
      <c r="Q142" s="2"/>
      <c r="R142" s="2"/>
      <c r="S142" s="2"/>
      <c r="T142" s="2"/>
      <c r="U142" s="2"/>
      <c r="V142" s="2"/>
      <c r="W142" s="2"/>
    </row>
    <row r="143" spans="1:23" x14ac:dyDescent="0.2">
      <c r="A143" s="147"/>
      <c r="B143" s="147"/>
      <c r="C143" s="147"/>
      <c r="D143" s="147"/>
      <c r="E143" s="143"/>
      <c r="F143" s="143"/>
      <c r="G143" s="143"/>
      <c r="H143" s="143"/>
      <c r="I143" s="143"/>
      <c r="J143" s="143"/>
      <c r="K143" s="143"/>
      <c r="L143" s="144"/>
      <c r="M143" s="2"/>
      <c r="O143" s="2"/>
      <c r="P143" s="145"/>
      <c r="Q143" s="2"/>
      <c r="R143" s="2"/>
      <c r="S143" s="2"/>
      <c r="T143" s="2"/>
      <c r="U143" s="2"/>
      <c r="V143" s="2"/>
      <c r="W143" s="2"/>
    </row>
    <row r="144" spans="1:23" x14ac:dyDescent="0.2">
      <c r="A144" s="147"/>
      <c r="B144" s="147"/>
      <c r="C144" s="147"/>
      <c r="D144" s="147"/>
      <c r="E144" s="143"/>
      <c r="F144" s="143"/>
      <c r="G144" s="143"/>
      <c r="H144" s="143"/>
      <c r="I144" s="143"/>
      <c r="J144" s="143"/>
      <c r="K144" s="143"/>
      <c r="L144" s="144"/>
      <c r="M144" s="2"/>
      <c r="O144" s="2"/>
      <c r="P144" s="145"/>
      <c r="Q144" s="2"/>
      <c r="R144" s="2"/>
      <c r="S144" s="2"/>
      <c r="T144" s="2"/>
      <c r="U144" s="2"/>
      <c r="V144" s="2"/>
      <c r="W144" s="2"/>
    </row>
    <row r="145" spans="1:23" x14ac:dyDescent="0.2">
      <c r="A145" s="147"/>
      <c r="B145" s="147"/>
      <c r="C145" s="147"/>
      <c r="D145" s="147"/>
      <c r="E145" s="143"/>
      <c r="F145" s="143"/>
      <c r="G145" s="143"/>
      <c r="H145" s="143"/>
      <c r="I145" s="143"/>
      <c r="J145" s="143"/>
      <c r="K145" s="143"/>
      <c r="L145" s="144"/>
      <c r="M145" s="2"/>
      <c r="O145" s="2"/>
      <c r="P145" s="145"/>
      <c r="Q145" s="2"/>
      <c r="R145" s="2"/>
      <c r="S145" s="2"/>
      <c r="T145" s="2"/>
      <c r="U145" s="2"/>
      <c r="V145" s="2"/>
      <c r="W145" s="2"/>
    </row>
    <row r="146" spans="1:23" x14ac:dyDescent="0.2">
      <c r="A146" s="147"/>
      <c r="B146" s="147"/>
      <c r="C146" s="147"/>
      <c r="D146" s="147"/>
      <c r="E146" s="143"/>
      <c r="F146" s="143"/>
      <c r="G146" s="143"/>
      <c r="H146" s="143"/>
      <c r="I146" s="143"/>
      <c r="J146" s="143"/>
      <c r="K146" s="143"/>
      <c r="L146" s="144"/>
      <c r="M146" s="2"/>
      <c r="O146" s="2"/>
      <c r="P146" s="145"/>
      <c r="Q146" s="2"/>
      <c r="R146" s="2"/>
      <c r="S146" s="2"/>
      <c r="T146" s="2"/>
      <c r="U146" s="2"/>
      <c r="V146" s="2"/>
      <c r="W146" s="2"/>
    </row>
    <row r="147" spans="1:23" x14ac:dyDescent="0.2">
      <c r="A147" s="147"/>
      <c r="B147" s="147"/>
      <c r="C147" s="147"/>
      <c r="D147" s="147"/>
      <c r="E147" s="143"/>
      <c r="F147" s="143"/>
      <c r="G147" s="143"/>
      <c r="H147" s="143"/>
      <c r="I147" s="143"/>
      <c r="J147" s="143"/>
      <c r="K147" s="143"/>
      <c r="L147" s="144"/>
      <c r="M147" s="2"/>
      <c r="O147" s="2"/>
      <c r="P147" s="145"/>
      <c r="Q147" s="2"/>
      <c r="R147" s="2"/>
      <c r="S147" s="2"/>
      <c r="T147" s="2"/>
      <c r="U147" s="2"/>
      <c r="V147" s="2"/>
      <c r="W147" s="2"/>
    </row>
    <row r="148" spans="1:23" x14ac:dyDescent="0.2">
      <c r="A148" s="147"/>
      <c r="B148" s="147"/>
      <c r="C148" s="147"/>
      <c r="D148" s="147"/>
      <c r="E148" s="143"/>
      <c r="F148" s="143"/>
      <c r="G148" s="143"/>
      <c r="H148" s="143"/>
      <c r="I148" s="143"/>
      <c r="J148" s="143"/>
      <c r="K148" s="143"/>
      <c r="L148" s="144"/>
      <c r="M148" s="2"/>
      <c r="O148" s="2"/>
      <c r="P148" s="145"/>
      <c r="Q148" s="2"/>
      <c r="R148" s="2"/>
      <c r="S148" s="2"/>
      <c r="T148" s="2"/>
      <c r="U148" s="2"/>
      <c r="V148" s="2"/>
      <c r="W148" s="2"/>
    </row>
    <row r="149" spans="1:23" x14ac:dyDescent="0.2">
      <c r="A149" s="147"/>
      <c r="B149" s="147"/>
      <c r="C149" s="147"/>
      <c r="D149" s="147"/>
      <c r="E149" s="143"/>
      <c r="F149" s="143"/>
      <c r="G149" s="143"/>
      <c r="H149" s="143"/>
      <c r="I149" s="143"/>
      <c r="J149" s="143"/>
      <c r="K149" s="143"/>
      <c r="L149" s="144"/>
      <c r="M149" s="2"/>
      <c r="O149" s="2"/>
      <c r="P149" s="145"/>
      <c r="Q149" s="2"/>
      <c r="R149" s="2"/>
      <c r="S149" s="2"/>
      <c r="T149" s="2"/>
      <c r="U149" s="2"/>
      <c r="V149" s="2"/>
      <c r="W149" s="2"/>
    </row>
    <row r="150" spans="1:23" x14ac:dyDescent="0.2">
      <c r="A150" s="147"/>
      <c r="B150" s="147"/>
      <c r="C150" s="147"/>
      <c r="D150" s="147"/>
      <c r="E150" s="143"/>
      <c r="F150" s="143"/>
      <c r="G150" s="143"/>
      <c r="H150" s="143"/>
      <c r="I150" s="143"/>
      <c r="J150" s="143"/>
      <c r="K150" s="143"/>
      <c r="L150" s="144"/>
      <c r="M150" s="2"/>
      <c r="O150" s="2"/>
      <c r="P150" s="145"/>
      <c r="Q150" s="2"/>
      <c r="R150" s="2"/>
      <c r="S150" s="2"/>
      <c r="T150" s="2"/>
      <c r="U150" s="2"/>
      <c r="V150" s="2"/>
      <c r="W150" s="2"/>
    </row>
    <row r="151" spans="1:23" x14ac:dyDescent="0.2">
      <c r="A151" s="147"/>
      <c r="B151" s="147"/>
      <c r="C151" s="147"/>
      <c r="D151" s="147"/>
      <c r="E151" s="143"/>
      <c r="F151" s="143"/>
      <c r="G151" s="143"/>
      <c r="H151" s="143"/>
      <c r="I151" s="143"/>
      <c r="J151" s="143"/>
      <c r="K151" s="143"/>
      <c r="L151" s="144"/>
      <c r="M151" s="2"/>
      <c r="O151" s="2"/>
      <c r="P151" s="145"/>
      <c r="Q151" s="2"/>
      <c r="R151" s="2"/>
      <c r="S151" s="2"/>
      <c r="T151" s="2"/>
      <c r="U151" s="2"/>
      <c r="V151" s="2"/>
      <c r="W151" s="2"/>
    </row>
    <row r="152" spans="1:23" x14ac:dyDescent="0.2">
      <c r="A152" s="147"/>
      <c r="B152" s="147"/>
      <c r="C152" s="147"/>
      <c r="D152" s="147"/>
      <c r="E152" s="143"/>
      <c r="F152" s="143"/>
      <c r="G152" s="143"/>
      <c r="H152" s="143"/>
      <c r="I152" s="143"/>
      <c r="J152" s="143"/>
      <c r="K152" s="143"/>
      <c r="L152" s="144"/>
      <c r="M152" s="2"/>
      <c r="O152" s="2"/>
      <c r="P152" s="145"/>
      <c r="Q152" s="2"/>
      <c r="R152" s="2"/>
      <c r="S152" s="2"/>
      <c r="T152" s="2"/>
      <c r="U152" s="2"/>
      <c r="V152" s="2"/>
      <c r="W152" s="2"/>
    </row>
    <row r="153" spans="1:23" x14ac:dyDescent="0.2">
      <c r="A153" s="147"/>
      <c r="B153" s="147"/>
      <c r="C153" s="147"/>
      <c r="D153" s="147"/>
      <c r="E153" s="143"/>
      <c r="F153" s="143"/>
      <c r="G153" s="143"/>
      <c r="H153" s="143"/>
      <c r="I153" s="143"/>
      <c r="J153" s="143"/>
      <c r="K153" s="143"/>
      <c r="L153" s="144"/>
      <c r="M153" s="2"/>
      <c r="O153" s="2"/>
      <c r="P153" s="145"/>
      <c r="Q153" s="2"/>
      <c r="R153" s="2"/>
      <c r="S153" s="2"/>
      <c r="T153" s="2"/>
      <c r="U153" s="2"/>
      <c r="V153" s="2"/>
      <c r="W153" s="2"/>
    </row>
    <row r="154" spans="1:23" x14ac:dyDescent="0.2">
      <c r="A154" s="147"/>
      <c r="B154" s="147"/>
      <c r="C154" s="147"/>
      <c r="D154" s="147"/>
      <c r="E154" s="143"/>
      <c r="F154" s="143"/>
      <c r="G154" s="143"/>
      <c r="H154" s="143"/>
      <c r="I154" s="143"/>
      <c r="J154" s="143"/>
      <c r="K154" s="143"/>
      <c r="L154" s="144"/>
      <c r="M154" s="2"/>
      <c r="O154" s="2"/>
      <c r="P154" s="145"/>
      <c r="Q154" s="2"/>
      <c r="R154" s="2"/>
      <c r="S154" s="2"/>
      <c r="T154" s="2"/>
      <c r="U154" s="2"/>
      <c r="V154" s="2"/>
      <c r="W154" s="2"/>
    </row>
    <row r="155" spans="1:23" x14ac:dyDescent="0.2">
      <c r="A155" s="147"/>
      <c r="B155" s="147"/>
      <c r="C155" s="147"/>
      <c r="D155" s="147"/>
      <c r="E155" s="143"/>
      <c r="F155" s="143"/>
      <c r="G155" s="143"/>
      <c r="H155" s="143"/>
      <c r="I155" s="143"/>
      <c r="J155" s="143"/>
      <c r="K155" s="143"/>
      <c r="L155" s="144"/>
      <c r="M155" s="2"/>
      <c r="O155" s="2"/>
      <c r="P155" s="145"/>
      <c r="Q155" s="2"/>
      <c r="R155" s="2"/>
      <c r="S155" s="2"/>
      <c r="T155" s="2"/>
      <c r="U155" s="2"/>
      <c r="V155" s="2"/>
      <c r="W155" s="2"/>
    </row>
    <row r="156" spans="1:23" x14ac:dyDescent="0.2">
      <c r="A156" s="147"/>
      <c r="B156" s="147"/>
      <c r="C156" s="147"/>
      <c r="D156" s="147"/>
      <c r="E156" s="143"/>
      <c r="F156" s="143"/>
      <c r="G156" s="143"/>
      <c r="H156" s="143"/>
      <c r="I156" s="143"/>
      <c r="J156" s="143"/>
      <c r="K156" s="143"/>
      <c r="L156" s="144"/>
      <c r="M156" s="2"/>
      <c r="O156" s="2"/>
      <c r="P156" s="145"/>
      <c r="Q156" s="2"/>
      <c r="R156" s="2"/>
      <c r="S156" s="2"/>
      <c r="T156" s="2"/>
      <c r="U156" s="2"/>
      <c r="V156" s="2"/>
      <c r="W156" s="2"/>
    </row>
    <row r="157" spans="1:23" x14ac:dyDescent="0.2">
      <c r="A157" s="147"/>
      <c r="B157" s="147"/>
      <c r="C157" s="147"/>
      <c r="D157" s="147"/>
      <c r="E157" s="143"/>
      <c r="F157" s="143"/>
      <c r="G157" s="143"/>
      <c r="H157" s="143"/>
      <c r="I157" s="143"/>
      <c r="J157" s="143"/>
      <c r="K157" s="143"/>
      <c r="L157" s="144"/>
      <c r="M157" s="2"/>
      <c r="O157" s="2"/>
      <c r="P157" s="145"/>
      <c r="Q157" s="2"/>
      <c r="R157" s="2"/>
      <c r="S157" s="2"/>
      <c r="T157" s="2"/>
      <c r="U157" s="2"/>
      <c r="V157" s="2"/>
      <c r="W157" s="2"/>
    </row>
    <row r="158" spans="1:23" x14ac:dyDescent="0.2">
      <c r="A158" s="147"/>
      <c r="B158" s="147"/>
      <c r="C158" s="147"/>
      <c r="D158" s="147"/>
      <c r="E158" s="143"/>
      <c r="F158" s="143"/>
      <c r="G158" s="143"/>
      <c r="H158" s="143"/>
      <c r="I158" s="143"/>
      <c r="J158" s="143"/>
      <c r="K158" s="143"/>
      <c r="L158" s="144"/>
      <c r="M158" s="2"/>
      <c r="O158" s="2"/>
      <c r="P158" s="145"/>
      <c r="Q158" s="2"/>
      <c r="R158" s="2"/>
      <c r="S158" s="2"/>
      <c r="T158" s="2"/>
      <c r="U158" s="2"/>
      <c r="V158" s="2"/>
      <c r="W158" s="2"/>
    </row>
    <row r="159" spans="1:23" x14ac:dyDescent="0.2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4"/>
      <c r="M159" s="2"/>
      <c r="O159" s="2"/>
      <c r="P159" s="145"/>
      <c r="Q159" s="2"/>
      <c r="R159" s="2"/>
      <c r="S159" s="2"/>
      <c r="T159" s="2"/>
      <c r="U159" s="2"/>
      <c r="V159" s="2"/>
      <c r="W159" s="2"/>
    </row>
    <row r="160" spans="1:23" x14ac:dyDescent="0.2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4"/>
      <c r="M160" s="2"/>
      <c r="O160" s="2"/>
      <c r="P160" s="145"/>
      <c r="Q160" s="2"/>
      <c r="R160" s="2"/>
      <c r="S160" s="2"/>
      <c r="T160" s="2"/>
      <c r="U160" s="2"/>
      <c r="V160" s="2"/>
      <c r="W160" s="2"/>
    </row>
    <row r="161" spans="1:23" x14ac:dyDescent="0.2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4"/>
      <c r="M161" s="2"/>
      <c r="O161" s="2"/>
      <c r="P161" s="145"/>
      <c r="Q161" s="2"/>
      <c r="R161" s="2"/>
      <c r="S161" s="2"/>
      <c r="T161" s="2"/>
      <c r="U161" s="2"/>
      <c r="V161" s="2"/>
      <c r="W161" s="2"/>
    </row>
    <row r="162" spans="1:23" x14ac:dyDescent="0.2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4"/>
      <c r="M162" s="2"/>
      <c r="O162" s="2"/>
      <c r="P162" s="145"/>
      <c r="Q162" s="2"/>
      <c r="R162" s="2"/>
      <c r="S162" s="2"/>
      <c r="T162" s="2"/>
      <c r="U162" s="2"/>
      <c r="V162" s="2"/>
      <c r="W162" s="2"/>
    </row>
    <row r="163" spans="1:23" x14ac:dyDescent="0.2">
      <c r="M163" s="2"/>
      <c r="O163" s="2"/>
      <c r="P163" s="145"/>
      <c r="Q163" s="2"/>
      <c r="R163" s="2"/>
      <c r="S163" s="2"/>
      <c r="T163" s="2"/>
      <c r="U163" s="2"/>
      <c r="V163" s="2"/>
      <c r="W163" s="2"/>
    </row>
    <row r="164" spans="1:23" x14ac:dyDescent="0.2">
      <c r="M164" s="2"/>
      <c r="O164" s="2"/>
      <c r="P164" s="145"/>
      <c r="Q164" s="2"/>
      <c r="R164" s="2"/>
      <c r="S164" s="2"/>
      <c r="T164" s="2"/>
      <c r="U164" s="2"/>
      <c r="V164" s="2"/>
      <c r="W164" s="2"/>
    </row>
    <row r="165" spans="1:23" x14ac:dyDescent="0.2">
      <c r="M165" s="2"/>
      <c r="O165" s="2"/>
      <c r="P165" s="145"/>
      <c r="Q165" s="2"/>
      <c r="R165" s="2"/>
      <c r="S165" s="2"/>
      <c r="T165" s="2"/>
      <c r="U165" s="2"/>
      <c r="V165" s="2"/>
      <c r="W165" s="2"/>
    </row>
    <row r="166" spans="1:23" x14ac:dyDescent="0.2">
      <c r="M166" s="2"/>
      <c r="O166" s="2"/>
      <c r="P166" s="145"/>
      <c r="Q166" s="2"/>
      <c r="R166" s="2"/>
      <c r="S166" s="2"/>
      <c r="T166" s="2"/>
      <c r="U166" s="2"/>
      <c r="V166" s="2"/>
      <c r="W166" s="2"/>
    </row>
    <row r="167" spans="1:23" x14ac:dyDescent="0.2">
      <c r="M167" s="2"/>
      <c r="O167" s="2"/>
      <c r="P167" s="145"/>
      <c r="Q167" s="2"/>
      <c r="R167" s="2"/>
      <c r="S167" s="2"/>
      <c r="T167" s="2"/>
      <c r="U167" s="2"/>
      <c r="V167" s="2"/>
      <c r="W167" s="2"/>
    </row>
    <row r="168" spans="1:23" x14ac:dyDescent="0.2">
      <c r="M168" s="2"/>
      <c r="O168" s="2"/>
      <c r="P168" s="145"/>
      <c r="Q168" s="2"/>
      <c r="R168" s="2"/>
      <c r="S168" s="2"/>
      <c r="T168" s="2"/>
      <c r="U168" s="2"/>
      <c r="V168" s="2"/>
      <c r="W168" s="2"/>
    </row>
    <row r="169" spans="1:23" x14ac:dyDescent="0.2">
      <c r="M169" s="2"/>
      <c r="O169" s="2"/>
      <c r="P169" s="145"/>
      <c r="Q169" s="2"/>
      <c r="R169" s="2"/>
      <c r="S169" s="2"/>
      <c r="T169" s="2"/>
      <c r="U169" s="2"/>
      <c r="V169" s="2"/>
      <c r="W169" s="2"/>
    </row>
    <row r="170" spans="1:23" x14ac:dyDescent="0.2">
      <c r="M170" s="2"/>
      <c r="O170" s="2"/>
      <c r="P170" s="145"/>
      <c r="Q170" s="2"/>
      <c r="R170" s="2"/>
      <c r="S170" s="2"/>
      <c r="T170" s="2"/>
      <c r="U170" s="2"/>
      <c r="V170" s="2"/>
      <c r="W170" s="2"/>
    </row>
    <row r="171" spans="1:23" x14ac:dyDescent="0.2">
      <c r="M171" s="2"/>
      <c r="O171" s="2"/>
      <c r="P171" s="145"/>
      <c r="Q171" s="2"/>
      <c r="R171" s="2"/>
      <c r="S171" s="2"/>
      <c r="T171" s="2"/>
      <c r="U171" s="2"/>
      <c r="V171" s="2"/>
      <c r="W171" s="2"/>
    </row>
    <row r="172" spans="1:23" x14ac:dyDescent="0.2">
      <c r="M172" s="2"/>
      <c r="O172" s="2"/>
      <c r="P172" s="145"/>
      <c r="Q172" s="2"/>
      <c r="R172" s="2"/>
      <c r="S172" s="2"/>
      <c r="T172" s="2"/>
      <c r="U172" s="2"/>
      <c r="V172" s="2"/>
      <c r="W172" s="2"/>
    </row>
    <row r="173" spans="1:23" x14ac:dyDescent="0.2">
      <c r="M173" s="2"/>
      <c r="O173" s="2"/>
      <c r="P173" s="145"/>
      <c r="Q173" s="2"/>
      <c r="R173" s="2"/>
      <c r="S173" s="2"/>
      <c r="T173" s="2"/>
      <c r="U173" s="2"/>
      <c r="V173" s="2"/>
      <c r="W173" s="2"/>
    </row>
    <row r="174" spans="1:23" x14ac:dyDescent="0.2">
      <c r="M174" s="2"/>
      <c r="O174" s="2"/>
      <c r="P174" s="145"/>
      <c r="Q174" s="2"/>
      <c r="R174" s="2"/>
      <c r="S174" s="2"/>
      <c r="T174" s="2"/>
      <c r="U174" s="2"/>
      <c r="V174" s="2"/>
      <c r="W174" s="2"/>
    </row>
    <row r="175" spans="1:23" x14ac:dyDescent="0.2">
      <c r="M175" s="2"/>
      <c r="O175" s="2"/>
      <c r="P175" s="145"/>
      <c r="Q175" s="2"/>
      <c r="R175" s="2"/>
      <c r="S175" s="2"/>
      <c r="T175" s="2"/>
      <c r="U175" s="2"/>
      <c r="V175" s="2"/>
      <c r="W175" s="2"/>
    </row>
    <row r="176" spans="1:23" x14ac:dyDescent="0.2">
      <c r="M176" s="2"/>
      <c r="O176" s="2"/>
      <c r="P176" s="145"/>
      <c r="Q176" s="2"/>
      <c r="R176" s="2"/>
      <c r="S176" s="2"/>
      <c r="T176" s="2"/>
      <c r="U176" s="2"/>
      <c r="V176" s="2"/>
      <c r="W176" s="2"/>
    </row>
    <row r="177" spans="2:23" x14ac:dyDescent="0.2">
      <c r="M177" s="2"/>
      <c r="O177" s="2"/>
      <c r="P177" s="145"/>
      <c r="Q177" s="2"/>
      <c r="R177" s="2"/>
      <c r="S177" s="2"/>
      <c r="T177" s="2"/>
      <c r="U177" s="2"/>
      <c r="V177" s="2"/>
      <c r="W177" s="2"/>
    </row>
    <row r="178" spans="2:23" x14ac:dyDescent="0.2">
      <c r="M178" s="2"/>
      <c r="O178" s="2"/>
      <c r="P178" s="145"/>
      <c r="Q178" s="2"/>
      <c r="R178" s="2"/>
      <c r="S178" s="2"/>
      <c r="T178" s="2"/>
      <c r="U178" s="2"/>
      <c r="V178" s="2"/>
      <c r="W178" s="2"/>
    </row>
    <row r="179" spans="2:23" x14ac:dyDescent="0.2">
      <c r="M179" s="2"/>
      <c r="O179" s="2"/>
      <c r="P179" s="145"/>
      <c r="Q179" s="2"/>
      <c r="R179" s="2"/>
      <c r="S179" s="2"/>
      <c r="T179" s="2"/>
      <c r="U179" s="2"/>
      <c r="V179" s="2"/>
      <c r="W179" s="2"/>
    </row>
    <row r="180" spans="2:23" x14ac:dyDescent="0.2">
      <c r="M180" s="2"/>
      <c r="O180" s="2"/>
      <c r="P180" s="145"/>
      <c r="Q180" s="2"/>
      <c r="R180" s="2"/>
      <c r="S180" s="2"/>
      <c r="T180" s="2"/>
      <c r="U180" s="2"/>
      <c r="V180" s="2"/>
      <c r="W180" s="2"/>
    </row>
    <row r="181" spans="2:23" x14ac:dyDescent="0.2">
      <c r="M181" s="2"/>
      <c r="O181" s="2"/>
      <c r="P181" s="145"/>
      <c r="Q181" s="2"/>
      <c r="R181" s="2"/>
      <c r="S181" s="2"/>
      <c r="T181" s="2"/>
      <c r="U181" s="2"/>
      <c r="V181" s="2"/>
      <c r="W181" s="2"/>
    </row>
    <row r="182" spans="2:23" x14ac:dyDescent="0.2">
      <c r="M182" s="2"/>
      <c r="O182" s="2"/>
      <c r="P182" s="145"/>
      <c r="Q182" s="2"/>
      <c r="R182" s="2"/>
      <c r="S182" s="2"/>
      <c r="T182" s="2"/>
      <c r="U182" s="2"/>
      <c r="V182" s="2"/>
      <c r="W182" s="2"/>
    </row>
    <row r="183" spans="2:23" x14ac:dyDescent="0.2"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M183" s="2"/>
      <c r="O183" s="2"/>
      <c r="P183" s="145"/>
      <c r="Q183" s="2"/>
      <c r="R183" s="2"/>
      <c r="S183" s="2"/>
      <c r="T183" s="2"/>
      <c r="U183" s="2"/>
      <c r="V183" s="2"/>
      <c r="W183" s="2"/>
    </row>
    <row r="184" spans="2:23" x14ac:dyDescent="0.2"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M184" s="2"/>
      <c r="O184" s="2"/>
      <c r="P184" s="145"/>
      <c r="Q184" s="2"/>
      <c r="R184" s="2"/>
      <c r="S184" s="2"/>
      <c r="T184" s="2"/>
      <c r="U184" s="2"/>
      <c r="V184" s="2"/>
      <c r="W184" s="2"/>
    </row>
    <row r="185" spans="2:23" x14ac:dyDescent="0.2"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M185" s="2"/>
      <c r="O185" s="2"/>
      <c r="P185" s="145"/>
      <c r="Q185" s="2"/>
      <c r="R185" s="2"/>
      <c r="S185" s="2"/>
      <c r="T185" s="2"/>
      <c r="U185" s="2"/>
      <c r="V185" s="2"/>
      <c r="W185" s="2"/>
    </row>
    <row r="186" spans="2:23" x14ac:dyDescent="0.2"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M186" s="2"/>
      <c r="O186" s="2"/>
      <c r="P186" s="145"/>
      <c r="Q186" s="2"/>
      <c r="R186" s="2"/>
      <c r="S186" s="2"/>
      <c r="T186" s="2"/>
      <c r="U186" s="2"/>
      <c r="V186" s="2"/>
      <c r="W186" s="2"/>
    </row>
    <row r="187" spans="2:23" x14ac:dyDescent="0.2"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M187" s="2"/>
      <c r="O187" s="2"/>
      <c r="P187" s="145"/>
      <c r="Q187" s="2"/>
      <c r="R187" s="2"/>
      <c r="S187" s="2"/>
      <c r="T187" s="2"/>
      <c r="U187" s="2"/>
      <c r="V187" s="2"/>
      <c r="W187" s="2"/>
    </row>
    <row r="188" spans="2:23" x14ac:dyDescent="0.2"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M188" s="2"/>
      <c r="O188" s="2"/>
      <c r="P188" s="145"/>
      <c r="Q188" s="2"/>
      <c r="R188" s="2"/>
      <c r="S188" s="2"/>
      <c r="T188" s="2"/>
      <c r="U188" s="2"/>
      <c r="V188" s="2"/>
      <c r="W188" s="2"/>
    </row>
    <row r="189" spans="2:23" x14ac:dyDescent="0.2"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M189" s="2"/>
      <c r="O189" s="2"/>
      <c r="P189" s="145"/>
      <c r="Q189" s="2"/>
      <c r="R189" s="2"/>
      <c r="S189" s="2"/>
      <c r="T189" s="2"/>
      <c r="U189" s="2"/>
      <c r="V189" s="2"/>
      <c r="W189" s="2"/>
    </row>
    <row r="190" spans="2:23" x14ac:dyDescent="0.2"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M190" s="2"/>
      <c r="O190" s="2"/>
      <c r="P190" s="145"/>
      <c r="Q190" s="2"/>
      <c r="R190" s="2"/>
      <c r="S190" s="2"/>
      <c r="T190" s="2"/>
      <c r="U190" s="2"/>
      <c r="V190" s="2"/>
      <c r="W190" s="2"/>
    </row>
    <row r="191" spans="2:23" x14ac:dyDescent="0.2"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M191" s="2"/>
      <c r="O191" s="2"/>
      <c r="P191" s="145"/>
      <c r="Q191" s="2"/>
      <c r="R191" s="2"/>
      <c r="S191" s="2"/>
      <c r="T191" s="2"/>
      <c r="U191" s="2"/>
      <c r="V191" s="2"/>
      <c r="W191" s="2"/>
    </row>
    <row r="192" spans="2:23" x14ac:dyDescent="0.2"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M192" s="2"/>
      <c r="O192" s="2"/>
      <c r="P192" s="145"/>
      <c r="Q192" s="2"/>
      <c r="R192" s="2"/>
      <c r="S192" s="2"/>
      <c r="T192" s="2"/>
      <c r="U192" s="2"/>
      <c r="V192" s="2"/>
      <c r="W192" s="2"/>
    </row>
    <row r="193" spans="2:23" x14ac:dyDescent="0.2"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51"/>
      <c r="M193" s="2"/>
      <c r="O193" s="2"/>
      <c r="P193" s="145"/>
      <c r="Q193" s="2"/>
      <c r="R193" s="2"/>
      <c r="S193" s="2"/>
      <c r="T193" s="2"/>
      <c r="U193" s="2"/>
      <c r="V193" s="2"/>
      <c r="W193" s="2"/>
    </row>
    <row r="194" spans="2:23" x14ac:dyDescent="0.2"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51"/>
      <c r="M194" s="2"/>
      <c r="O194" s="2"/>
      <c r="P194" s="145"/>
      <c r="Q194" s="2"/>
      <c r="R194" s="2"/>
      <c r="S194" s="2"/>
      <c r="T194" s="2"/>
      <c r="U194" s="2"/>
      <c r="V194" s="2"/>
      <c r="W194" s="2"/>
    </row>
    <row r="195" spans="2:23" x14ac:dyDescent="0.2"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51"/>
      <c r="M195" s="2"/>
      <c r="O195" s="2"/>
      <c r="P195" s="145"/>
      <c r="Q195" s="2"/>
      <c r="R195" s="2"/>
      <c r="S195" s="2"/>
      <c r="T195" s="2"/>
      <c r="U195" s="2"/>
      <c r="V195" s="2"/>
      <c r="W195" s="2"/>
    </row>
    <row r="196" spans="2:23" x14ac:dyDescent="0.2"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51"/>
    </row>
    <row r="197" spans="2:23" x14ac:dyDescent="0.2"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51"/>
    </row>
    <row r="198" spans="2:23" x14ac:dyDescent="0.2"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51"/>
    </row>
    <row r="199" spans="2:23" x14ac:dyDescent="0.2"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51"/>
    </row>
    <row r="200" spans="2:23" x14ac:dyDescent="0.2"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51"/>
    </row>
    <row r="201" spans="2:23" x14ac:dyDescent="0.2"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51"/>
    </row>
    <row r="202" spans="2:23" x14ac:dyDescent="0.2"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51"/>
    </row>
    <row r="203" spans="2:23" x14ac:dyDescent="0.2"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51"/>
    </row>
    <row r="204" spans="2:23" x14ac:dyDescent="0.2"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51"/>
    </row>
    <row r="205" spans="2:23" x14ac:dyDescent="0.2"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51"/>
    </row>
    <row r="206" spans="2:23" x14ac:dyDescent="0.2"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51"/>
    </row>
    <row r="207" spans="2:23" x14ac:dyDescent="0.2"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51"/>
    </row>
  </sheetData>
  <mergeCells count="22">
    <mergeCell ref="A1:W1"/>
    <mergeCell ref="A2:W2"/>
    <mergeCell ref="A3:W3"/>
    <mergeCell ref="A4:W4"/>
    <mergeCell ref="A6:K9"/>
    <mergeCell ref="L6:L9"/>
    <mergeCell ref="M6:M9"/>
    <mergeCell ref="N6:N9"/>
    <mergeCell ref="O6:U6"/>
    <mergeCell ref="V6:V9"/>
    <mergeCell ref="W6:W9"/>
    <mergeCell ref="O7:P7"/>
    <mergeCell ref="Q7:R7"/>
    <mergeCell ref="S7:U7"/>
    <mergeCell ref="O8:P8"/>
    <mergeCell ref="Q8:R8"/>
    <mergeCell ref="S8:T8"/>
    <mergeCell ref="U133:W133"/>
    <mergeCell ref="U134:W134"/>
    <mergeCell ref="U135:W135"/>
    <mergeCell ref="U140:W140"/>
    <mergeCell ref="U141:W141"/>
  </mergeCells>
  <pageMargins left="0.27559055118110237" right="0.15748031496062992" top="0.47244094488188981" bottom="0.47244094488188981" header="0.31496062992125984" footer="0.31496062992125984"/>
  <pageSetup paperSize="119" scale="39" orientation="portrait" r:id="rId1"/>
  <rowBreaks count="1" manualBreakCount="1">
    <brk id="98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REALISASI FISIK DES 20</vt:lpstr>
      <vt:lpstr>'REALISASI FISIK DES 20'!Print_Area</vt:lpstr>
      <vt:lpstr>'REALISASI FISIK DES 20'!Print_Titles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2021-01-05T04:06:41Z</cp:lastPrinted>
  <dcterms:created xsi:type="dcterms:W3CDTF">2021-01-05T03:46:36Z</dcterms:created>
  <dcterms:modified xsi:type="dcterms:W3CDTF">2021-01-05T04:11:57Z</dcterms:modified>
</cp:coreProperties>
</file>