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OK 2020\"/>
    </mc:Choice>
  </mc:AlternateContent>
  <bookViews>
    <workbookView xWindow="0" yWindow="0" windowWidth="20490" windowHeight="7650" firstSheet="3" activeTab="10"/>
  </bookViews>
  <sheets>
    <sheet name="februari" sheetId="1" r:id="rId1"/>
    <sheet name="maret" sheetId="4" r:id="rId2"/>
    <sheet name="april" sheetId="3" r:id="rId3"/>
    <sheet name="mei" sheetId="5" r:id="rId4"/>
    <sheet name="juni" sheetId="6" r:id="rId5"/>
    <sheet name="juli" sheetId="7" r:id="rId6"/>
    <sheet name="agustus" sheetId="8" r:id="rId7"/>
    <sheet name="september" sheetId="9" r:id="rId8"/>
    <sheet name="oktober" sheetId="10" r:id="rId9"/>
    <sheet name="november" sheetId="11" r:id="rId10"/>
    <sheet name="REKAP TAHUN" sheetId="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2" l="1"/>
  <c r="F337" i="11" l="1"/>
  <c r="E337" i="11"/>
  <c r="C337" i="11"/>
  <c r="C324" i="11"/>
  <c r="E320" i="11"/>
  <c r="E317" i="11"/>
  <c r="E313" i="11"/>
  <c r="E306" i="11"/>
  <c r="E300" i="11"/>
  <c r="F300" i="11" s="1"/>
  <c r="C300" i="11"/>
  <c r="E289" i="11"/>
  <c r="C289" i="11"/>
  <c r="F289" i="11" s="1"/>
  <c r="E277" i="11"/>
  <c r="C277" i="11"/>
  <c r="E266" i="11"/>
  <c r="C266" i="11"/>
  <c r="E253" i="11"/>
  <c r="C253" i="11"/>
  <c r="E238" i="11"/>
  <c r="C238" i="11"/>
  <c r="E226" i="11"/>
  <c r="C226" i="11"/>
  <c r="E216" i="11"/>
  <c r="F216" i="11" s="1"/>
  <c r="C216" i="11"/>
  <c r="E202" i="11"/>
  <c r="C202" i="11"/>
  <c r="G195" i="11"/>
  <c r="E195" i="11"/>
  <c r="H202" i="11" s="1"/>
  <c r="I202" i="11" s="1"/>
  <c r="G179" i="11"/>
  <c r="H179" i="11" s="1"/>
  <c r="I179" i="11" s="1"/>
  <c r="E179" i="11"/>
  <c r="C179" i="11"/>
  <c r="E159" i="11"/>
  <c r="F159" i="11" s="1"/>
  <c r="C159" i="11"/>
  <c r="E143" i="11"/>
  <c r="F143" i="11" s="1"/>
  <c r="C143" i="11"/>
  <c r="E126" i="11"/>
  <c r="F126" i="11" s="1"/>
  <c r="C126" i="11"/>
  <c r="E111" i="11"/>
  <c r="C111" i="11"/>
  <c r="E101" i="11"/>
  <c r="F101" i="11" s="1"/>
  <c r="C101" i="11"/>
  <c r="G85" i="11"/>
  <c r="E85" i="11"/>
  <c r="C85" i="11"/>
  <c r="E68" i="11"/>
  <c r="F68" i="11" s="1"/>
  <c r="C68" i="11"/>
  <c r="G50" i="11"/>
  <c r="H50" i="11" s="1"/>
  <c r="I50" i="11" s="1"/>
  <c r="E50" i="11"/>
  <c r="C50" i="11"/>
  <c r="G38" i="11"/>
  <c r="E38" i="11"/>
  <c r="H38" i="11" s="1"/>
  <c r="C38" i="11"/>
  <c r="F20" i="11"/>
  <c r="E20" i="11"/>
  <c r="C20" i="11"/>
  <c r="E324" i="11" l="1"/>
  <c r="F324" i="11" s="1"/>
  <c r="H85" i="11"/>
  <c r="I85" i="11" s="1"/>
  <c r="I38" i="11"/>
  <c r="E337" i="10"/>
  <c r="C337" i="10"/>
  <c r="C324" i="10"/>
  <c r="E320" i="10"/>
  <c r="E317" i="10"/>
  <c r="E313" i="10"/>
  <c r="E306" i="10"/>
  <c r="E300" i="10"/>
  <c r="F300" i="10" s="1"/>
  <c r="C300" i="10"/>
  <c r="E289" i="10"/>
  <c r="C289" i="10"/>
  <c r="E277" i="10"/>
  <c r="C277" i="10"/>
  <c r="E266" i="10"/>
  <c r="C266" i="10"/>
  <c r="E253" i="10"/>
  <c r="C253" i="10"/>
  <c r="E238" i="10"/>
  <c r="C238" i="10"/>
  <c r="E226" i="10"/>
  <c r="C226" i="10"/>
  <c r="E216" i="10"/>
  <c r="F216" i="10" s="1"/>
  <c r="C216" i="10"/>
  <c r="E202" i="10"/>
  <c r="C202" i="10"/>
  <c r="G195" i="10"/>
  <c r="E195" i="10"/>
  <c r="H202" i="10" s="1"/>
  <c r="I202" i="10" s="1"/>
  <c r="G179" i="10"/>
  <c r="E179" i="10"/>
  <c r="C179" i="10"/>
  <c r="E159" i="10"/>
  <c r="F159" i="10" s="1"/>
  <c r="C159" i="10"/>
  <c r="E143" i="10"/>
  <c r="C143" i="10"/>
  <c r="E126" i="10"/>
  <c r="F126" i="10" s="1"/>
  <c r="C126" i="10"/>
  <c r="E111" i="10"/>
  <c r="C111" i="10"/>
  <c r="E101" i="10"/>
  <c r="C101" i="10"/>
  <c r="G85" i="10"/>
  <c r="E85" i="10"/>
  <c r="H85" i="10" s="1"/>
  <c r="I85" i="10" s="1"/>
  <c r="C85" i="10"/>
  <c r="E68" i="10"/>
  <c r="C68" i="10"/>
  <c r="G50" i="10"/>
  <c r="E50" i="10"/>
  <c r="H50" i="10" s="1"/>
  <c r="I50" i="10" s="1"/>
  <c r="C50" i="10"/>
  <c r="G38" i="10"/>
  <c r="E38" i="10"/>
  <c r="C38" i="10"/>
  <c r="E20" i="10"/>
  <c r="C20" i="10"/>
  <c r="F338" i="11" l="1"/>
  <c r="H38" i="10"/>
  <c r="F337" i="10"/>
  <c r="E324" i="10"/>
  <c r="F324" i="10" s="1"/>
  <c r="F289" i="10"/>
  <c r="H179" i="10"/>
  <c r="I179" i="10" s="1"/>
  <c r="F143" i="10"/>
  <c r="F101" i="10"/>
  <c r="F68" i="10"/>
  <c r="F20" i="10"/>
  <c r="K55" i="2"/>
  <c r="E306" i="9"/>
  <c r="E309" i="9"/>
  <c r="H202" i="9"/>
  <c r="E159" i="9"/>
  <c r="E101" i="9"/>
  <c r="E337" i="9"/>
  <c r="F337" i="9" s="1"/>
  <c r="C337" i="9"/>
  <c r="C324" i="9"/>
  <c r="E320" i="9"/>
  <c r="E317" i="9"/>
  <c r="E313" i="9"/>
  <c r="E300" i="9"/>
  <c r="F300" i="9" s="1"/>
  <c r="C300" i="9"/>
  <c r="E289" i="9"/>
  <c r="F289" i="9" s="1"/>
  <c r="C289" i="9"/>
  <c r="E277" i="9"/>
  <c r="C277" i="9"/>
  <c r="E266" i="9"/>
  <c r="C266" i="9"/>
  <c r="E253" i="9"/>
  <c r="C253" i="9"/>
  <c r="E238" i="9"/>
  <c r="C238" i="9"/>
  <c r="E226" i="9"/>
  <c r="C226" i="9"/>
  <c r="F216" i="9"/>
  <c r="E216" i="9"/>
  <c r="C216" i="9"/>
  <c r="E202" i="9"/>
  <c r="C202" i="9"/>
  <c r="G195" i="9"/>
  <c r="E195" i="9"/>
  <c r="I202" i="9" s="1"/>
  <c r="G179" i="9"/>
  <c r="E179" i="9"/>
  <c r="H179" i="9" s="1"/>
  <c r="I179" i="9" s="1"/>
  <c r="C179" i="9"/>
  <c r="C159" i="9"/>
  <c r="F159" i="9" s="1"/>
  <c r="E143" i="9"/>
  <c r="F143" i="9" s="1"/>
  <c r="C143" i="9"/>
  <c r="E126" i="9"/>
  <c r="F126" i="9" s="1"/>
  <c r="C126" i="9"/>
  <c r="E111" i="9"/>
  <c r="C111" i="9"/>
  <c r="F101" i="9"/>
  <c r="C101" i="9"/>
  <c r="G85" i="9"/>
  <c r="E85" i="9"/>
  <c r="H85" i="9" s="1"/>
  <c r="I85" i="9" s="1"/>
  <c r="C85" i="9"/>
  <c r="E68" i="9"/>
  <c r="F68" i="9" s="1"/>
  <c r="C68" i="9"/>
  <c r="G50" i="9"/>
  <c r="E50" i="9"/>
  <c r="H50" i="9" s="1"/>
  <c r="I50" i="9" s="1"/>
  <c r="C50" i="9"/>
  <c r="G38" i="9"/>
  <c r="E38" i="9"/>
  <c r="H38" i="9" s="1"/>
  <c r="I38" i="9" s="1"/>
  <c r="C38" i="9"/>
  <c r="E20" i="9"/>
  <c r="C20" i="9"/>
  <c r="F20" i="9" s="1"/>
  <c r="I38" i="10" l="1"/>
  <c r="F338" i="10"/>
  <c r="E324" i="9"/>
  <c r="F324" i="9" s="1"/>
  <c r="F338" i="9"/>
  <c r="F68" i="6"/>
  <c r="E336" i="8" l="1"/>
  <c r="C336" i="8"/>
  <c r="C323" i="8"/>
  <c r="E319" i="8"/>
  <c r="E316" i="8"/>
  <c r="E312" i="8"/>
  <c r="E305" i="8"/>
  <c r="F299" i="8"/>
  <c r="E299" i="8"/>
  <c r="C299" i="8"/>
  <c r="E288" i="8"/>
  <c r="F288" i="8" s="1"/>
  <c r="C288" i="8"/>
  <c r="E276" i="8"/>
  <c r="C276" i="8"/>
  <c r="E265" i="8"/>
  <c r="C265" i="8"/>
  <c r="E252" i="8"/>
  <c r="C252" i="8"/>
  <c r="E237" i="8"/>
  <c r="C237" i="8"/>
  <c r="E225" i="8"/>
  <c r="C225" i="8"/>
  <c r="F215" i="8"/>
  <c r="E215" i="8"/>
  <c r="C215" i="8"/>
  <c r="H201" i="8"/>
  <c r="I201" i="8" s="1"/>
  <c r="E201" i="8"/>
  <c r="C201" i="8"/>
  <c r="G194" i="8"/>
  <c r="E194" i="8"/>
  <c r="G178" i="8"/>
  <c r="E178" i="8"/>
  <c r="H178" i="8" s="1"/>
  <c r="I178" i="8" s="1"/>
  <c r="C178" i="8"/>
  <c r="E158" i="8"/>
  <c r="C158" i="8"/>
  <c r="F158" i="8" s="1"/>
  <c r="E143" i="8"/>
  <c r="F143" i="8" s="1"/>
  <c r="C143" i="8"/>
  <c r="F126" i="8"/>
  <c r="E126" i="8"/>
  <c r="C126" i="8"/>
  <c r="E111" i="8"/>
  <c r="C111" i="8"/>
  <c r="E101" i="8"/>
  <c r="F101" i="8" s="1"/>
  <c r="C101" i="8"/>
  <c r="G85" i="8"/>
  <c r="E85" i="8"/>
  <c r="H85" i="8" s="1"/>
  <c r="I85" i="8" s="1"/>
  <c r="C85" i="8"/>
  <c r="E68" i="8"/>
  <c r="F68" i="8" s="1"/>
  <c r="C68" i="8"/>
  <c r="G50" i="8"/>
  <c r="E50" i="8"/>
  <c r="H50" i="8" s="1"/>
  <c r="I50" i="8" s="1"/>
  <c r="C50" i="8"/>
  <c r="G38" i="8"/>
  <c r="E38" i="8"/>
  <c r="H38" i="8" s="1"/>
  <c r="I38" i="8" s="1"/>
  <c r="C38" i="8"/>
  <c r="E20" i="8"/>
  <c r="C20" i="8"/>
  <c r="F336" i="8" l="1"/>
  <c r="E323" i="8"/>
  <c r="F323" i="8" s="1"/>
  <c r="F20" i="8"/>
  <c r="H50" i="2"/>
  <c r="F323" i="6"/>
  <c r="I178" i="6"/>
  <c r="E68" i="6"/>
  <c r="E336" i="7"/>
  <c r="F336" i="7" s="1"/>
  <c r="C336" i="7"/>
  <c r="C323" i="7"/>
  <c r="E319" i="7"/>
  <c r="E316" i="7"/>
  <c r="E312" i="7"/>
  <c r="E305" i="7"/>
  <c r="E323" i="7" s="1"/>
  <c r="F323" i="7" s="1"/>
  <c r="E299" i="7"/>
  <c r="F299" i="7" s="1"/>
  <c r="C299" i="7"/>
  <c r="E288" i="7"/>
  <c r="C288" i="7"/>
  <c r="F288" i="7" s="1"/>
  <c r="E276" i="7"/>
  <c r="C276" i="7"/>
  <c r="E265" i="7"/>
  <c r="C265" i="7"/>
  <c r="E252" i="7"/>
  <c r="C252" i="7"/>
  <c r="E237" i="7"/>
  <c r="C237" i="7"/>
  <c r="E225" i="7"/>
  <c r="C225" i="7"/>
  <c r="E215" i="7"/>
  <c r="F215" i="7" s="1"/>
  <c r="C215" i="7"/>
  <c r="E201" i="7"/>
  <c r="C201" i="7"/>
  <c r="G194" i="7"/>
  <c r="E194" i="7"/>
  <c r="H201" i="7" s="1"/>
  <c r="I201" i="7" s="1"/>
  <c r="G178" i="7"/>
  <c r="E178" i="7"/>
  <c r="C178" i="7"/>
  <c r="E158" i="7"/>
  <c r="F158" i="7" s="1"/>
  <c r="C158" i="7"/>
  <c r="F143" i="7"/>
  <c r="E143" i="7"/>
  <c r="C143" i="7"/>
  <c r="E126" i="7"/>
  <c r="F126" i="7" s="1"/>
  <c r="C126" i="7"/>
  <c r="E111" i="7"/>
  <c r="C111" i="7"/>
  <c r="E101" i="7"/>
  <c r="F101" i="7" s="1"/>
  <c r="C101" i="7"/>
  <c r="H85" i="7"/>
  <c r="I85" i="7" s="1"/>
  <c r="G85" i="7"/>
  <c r="E85" i="7"/>
  <c r="C85" i="7"/>
  <c r="E68" i="7"/>
  <c r="F68" i="7" s="1"/>
  <c r="C68" i="7"/>
  <c r="H50" i="7"/>
  <c r="I50" i="7" s="1"/>
  <c r="G50" i="7"/>
  <c r="E50" i="7"/>
  <c r="C50" i="7"/>
  <c r="G38" i="7"/>
  <c r="E38" i="7"/>
  <c r="H38" i="7" s="1"/>
  <c r="I38" i="7" s="1"/>
  <c r="C38" i="7"/>
  <c r="E20" i="7"/>
  <c r="F20" i="7" s="1"/>
  <c r="C20" i="7"/>
  <c r="F337" i="8" l="1"/>
  <c r="H178" i="7"/>
  <c r="I178" i="7" s="1"/>
  <c r="E97" i="5" l="1"/>
  <c r="E336" i="6"/>
  <c r="F336" i="6" s="1"/>
  <c r="C336" i="6"/>
  <c r="C323" i="6"/>
  <c r="E319" i="6"/>
  <c r="E316" i="6"/>
  <c r="E312" i="6"/>
  <c r="E305" i="6"/>
  <c r="E323" i="6" s="1"/>
  <c r="E299" i="6"/>
  <c r="F299" i="6" s="1"/>
  <c r="C299" i="6"/>
  <c r="E288" i="6"/>
  <c r="F288" i="6" s="1"/>
  <c r="C288" i="6"/>
  <c r="E276" i="6"/>
  <c r="C276" i="6"/>
  <c r="E265" i="6"/>
  <c r="C265" i="6"/>
  <c r="E252" i="6"/>
  <c r="C252" i="6"/>
  <c r="E237" i="6"/>
  <c r="C237" i="6"/>
  <c r="E225" i="6"/>
  <c r="C225" i="6"/>
  <c r="E215" i="6"/>
  <c r="F215" i="6" s="1"/>
  <c r="C215" i="6"/>
  <c r="E201" i="6"/>
  <c r="C201" i="6"/>
  <c r="G194" i="6"/>
  <c r="E194" i="6"/>
  <c r="H201" i="6" s="1"/>
  <c r="I201" i="6" s="1"/>
  <c r="G178" i="6"/>
  <c r="E178" i="6"/>
  <c r="C178" i="6"/>
  <c r="E158" i="6"/>
  <c r="F158" i="6" s="1"/>
  <c r="C158" i="6"/>
  <c r="F143" i="6"/>
  <c r="E143" i="6"/>
  <c r="C143" i="6"/>
  <c r="E126" i="6"/>
  <c r="F126" i="6" s="1"/>
  <c r="C126" i="6"/>
  <c r="E111" i="6"/>
  <c r="C111" i="6"/>
  <c r="F101" i="6"/>
  <c r="E101" i="6"/>
  <c r="C101" i="6"/>
  <c r="H85" i="6"/>
  <c r="I85" i="6" s="1"/>
  <c r="G85" i="6"/>
  <c r="E85" i="6"/>
  <c r="C85" i="6"/>
  <c r="C68" i="6"/>
  <c r="H50" i="6"/>
  <c r="I50" i="6" s="1"/>
  <c r="G50" i="6"/>
  <c r="E50" i="6"/>
  <c r="C50" i="6"/>
  <c r="G38" i="6"/>
  <c r="E38" i="6"/>
  <c r="H38" i="6" s="1"/>
  <c r="I38" i="6" s="1"/>
  <c r="C38" i="6"/>
  <c r="E20" i="6"/>
  <c r="F20" i="6" s="1"/>
  <c r="C20" i="6"/>
  <c r="G27" i="2"/>
  <c r="H178" i="6" l="1"/>
  <c r="E336" i="4" l="1"/>
  <c r="E20" i="4"/>
  <c r="E336" i="5" l="1"/>
  <c r="C336" i="5"/>
  <c r="C323" i="5"/>
  <c r="E316" i="5"/>
  <c r="E312" i="5"/>
  <c r="E305" i="5"/>
  <c r="E323" i="5" s="1"/>
  <c r="F323" i="5" s="1"/>
  <c r="E299" i="5"/>
  <c r="C299" i="5"/>
  <c r="E288" i="5"/>
  <c r="C288" i="5"/>
  <c r="E276" i="5"/>
  <c r="C276" i="5"/>
  <c r="E265" i="5"/>
  <c r="C265" i="5"/>
  <c r="E252" i="5"/>
  <c r="C252" i="5"/>
  <c r="E237" i="5"/>
  <c r="C237" i="5"/>
  <c r="E225" i="5"/>
  <c r="C225" i="5"/>
  <c r="E215" i="5"/>
  <c r="C215" i="5"/>
  <c r="E201" i="5"/>
  <c r="C201" i="5"/>
  <c r="G194" i="5"/>
  <c r="E194" i="5"/>
  <c r="H201" i="5" s="1"/>
  <c r="I201" i="5" s="1"/>
  <c r="G178" i="5"/>
  <c r="E178" i="5"/>
  <c r="H178" i="5" s="1"/>
  <c r="C178" i="5"/>
  <c r="E158" i="5"/>
  <c r="C158" i="5"/>
  <c r="E143" i="5"/>
  <c r="F143" i="5" s="1"/>
  <c r="C143" i="5"/>
  <c r="E126" i="5"/>
  <c r="C126" i="5"/>
  <c r="E111" i="5"/>
  <c r="C111" i="5"/>
  <c r="E101" i="5"/>
  <c r="F101" i="5" s="1"/>
  <c r="C101" i="5"/>
  <c r="H85" i="5"/>
  <c r="I85" i="5" s="1"/>
  <c r="G85" i="5"/>
  <c r="E85" i="5"/>
  <c r="C85" i="5"/>
  <c r="F68" i="5"/>
  <c r="E68" i="5"/>
  <c r="C68" i="5"/>
  <c r="G50" i="5"/>
  <c r="H50" i="5" s="1"/>
  <c r="I50" i="5" s="1"/>
  <c r="E50" i="5"/>
  <c r="C50" i="5"/>
  <c r="G38" i="5"/>
  <c r="E38" i="5"/>
  <c r="H38" i="5" s="1"/>
  <c r="I38" i="5" s="1"/>
  <c r="C38" i="5"/>
  <c r="E20" i="5"/>
  <c r="C20" i="5"/>
  <c r="F288" i="5" l="1"/>
  <c r="I178" i="5"/>
  <c r="F336" i="5"/>
  <c r="F215" i="5"/>
  <c r="F20" i="5"/>
  <c r="F126" i="5"/>
  <c r="F158" i="5"/>
  <c r="F299" i="5"/>
  <c r="E305" i="4"/>
  <c r="C336" i="4" l="1"/>
  <c r="C323" i="4"/>
  <c r="E319" i="4"/>
  <c r="E316" i="4"/>
  <c r="E312" i="4"/>
  <c r="E323" i="4" s="1"/>
  <c r="E299" i="4"/>
  <c r="C299" i="4"/>
  <c r="E288" i="4"/>
  <c r="C288" i="4"/>
  <c r="E276" i="4"/>
  <c r="C276" i="4"/>
  <c r="E265" i="4"/>
  <c r="C265" i="4"/>
  <c r="E252" i="4"/>
  <c r="C252" i="4"/>
  <c r="E237" i="4"/>
  <c r="C237" i="4"/>
  <c r="E225" i="4"/>
  <c r="C225" i="4"/>
  <c r="E215" i="4"/>
  <c r="F215" i="4" s="1"/>
  <c r="C215" i="4"/>
  <c r="E201" i="4"/>
  <c r="C201" i="4"/>
  <c r="G194" i="4"/>
  <c r="E194" i="4"/>
  <c r="G178" i="4"/>
  <c r="E178" i="4"/>
  <c r="H178" i="4" s="1"/>
  <c r="I178" i="4" s="1"/>
  <c r="C178" i="4"/>
  <c r="E158" i="4"/>
  <c r="C158" i="4"/>
  <c r="E143" i="4"/>
  <c r="F143" i="4" s="1"/>
  <c r="C143" i="4"/>
  <c r="E126" i="4"/>
  <c r="C126" i="4"/>
  <c r="E111" i="4"/>
  <c r="C111" i="4"/>
  <c r="E101" i="4"/>
  <c r="C101" i="4"/>
  <c r="G85" i="4"/>
  <c r="E85" i="4"/>
  <c r="C85" i="4"/>
  <c r="E68" i="4"/>
  <c r="C68" i="4"/>
  <c r="G50" i="4"/>
  <c r="E50" i="4"/>
  <c r="C50" i="4"/>
  <c r="G38" i="4"/>
  <c r="E38" i="4"/>
  <c r="C38" i="4"/>
  <c r="C20" i="4"/>
  <c r="E336" i="3"/>
  <c r="C336" i="3"/>
  <c r="C323" i="3"/>
  <c r="E319" i="3"/>
  <c r="E316" i="3"/>
  <c r="E312" i="3"/>
  <c r="E305" i="3"/>
  <c r="E299" i="3"/>
  <c r="C299" i="3"/>
  <c r="E288" i="3"/>
  <c r="C288" i="3"/>
  <c r="E276" i="3"/>
  <c r="C276" i="3"/>
  <c r="E265" i="3"/>
  <c r="C265" i="3"/>
  <c r="E252" i="3"/>
  <c r="C252" i="3"/>
  <c r="E237" i="3"/>
  <c r="C237" i="3"/>
  <c r="E225" i="3"/>
  <c r="C225" i="3"/>
  <c r="E215" i="3"/>
  <c r="C215" i="3"/>
  <c r="E201" i="3"/>
  <c r="C201" i="3"/>
  <c r="G194" i="3"/>
  <c r="E194" i="3"/>
  <c r="G178" i="3"/>
  <c r="E178" i="3"/>
  <c r="C178" i="3"/>
  <c r="E158" i="3"/>
  <c r="C158" i="3"/>
  <c r="E143" i="3"/>
  <c r="F143" i="3" s="1"/>
  <c r="C143" i="3"/>
  <c r="E126" i="3"/>
  <c r="C126" i="3"/>
  <c r="E111" i="3"/>
  <c r="C111" i="3"/>
  <c r="E101" i="3"/>
  <c r="C101" i="3"/>
  <c r="G85" i="3"/>
  <c r="E85" i="3"/>
  <c r="C85" i="3"/>
  <c r="E68" i="3"/>
  <c r="C68" i="3"/>
  <c r="G50" i="3"/>
  <c r="E50" i="3"/>
  <c r="H50" i="3" s="1"/>
  <c r="C50" i="3"/>
  <c r="G38" i="3"/>
  <c r="E38" i="3"/>
  <c r="C38" i="3"/>
  <c r="E20" i="3"/>
  <c r="C20" i="3"/>
  <c r="F299" i="3" l="1"/>
  <c r="F68" i="3"/>
  <c r="H38" i="4"/>
  <c r="F288" i="4"/>
  <c r="I50" i="3"/>
  <c r="F101" i="3"/>
  <c r="H201" i="3"/>
  <c r="I201" i="3" s="1"/>
  <c r="F68" i="4"/>
  <c r="F299" i="4"/>
  <c r="H85" i="3"/>
  <c r="I85" i="3" s="1"/>
  <c r="F215" i="3"/>
  <c r="F288" i="3"/>
  <c r="F336" i="3"/>
  <c r="H50" i="4"/>
  <c r="I50" i="4" s="1"/>
  <c r="F101" i="4"/>
  <c r="F126" i="4"/>
  <c r="H201" i="4"/>
  <c r="I201" i="4" s="1"/>
  <c r="F126" i="3"/>
  <c r="H178" i="3"/>
  <c r="I178" i="3" s="1"/>
  <c r="I38" i="4"/>
  <c r="H85" i="4"/>
  <c r="I85" i="4" s="1"/>
  <c r="E323" i="3"/>
  <c r="F323" i="3" s="1"/>
  <c r="F158" i="3"/>
  <c r="H38" i="3"/>
  <c r="I38" i="3" s="1"/>
  <c r="F20" i="3"/>
  <c r="F336" i="4"/>
  <c r="F323" i="4"/>
  <c r="F158" i="4"/>
  <c r="F20" i="4"/>
  <c r="E68" i="1"/>
  <c r="F337" i="4" l="1"/>
  <c r="E299" i="1"/>
  <c r="D22" i="2"/>
  <c r="D29" i="2" l="1"/>
  <c r="E101" i="1"/>
  <c r="E305" i="1"/>
  <c r="E215" i="1"/>
  <c r="E194" i="1"/>
  <c r="E158" i="1"/>
  <c r="E20" i="1" l="1"/>
  <c r="C20" i="1" l="1"/>
  <c r="F20" i="1" s="1"/>
  <c r="C336" i="1" l="1"/>
  <c r="C323" i="1"/>
  <c r="E336" i="1" l="1"/>
  <c r="F336" i="1" s="1"/>
  <c r="E319" i="1"/>
  <c r="E316" i="1"/>
  <c r="E312" i="1"/>
  <c r="E288" i="1"/>
  <c r="E276" i="1"/>
  <c r="E265" i="1"/>
  <c r="E252" i="1"/>
  <c r="E237" i="1"/>
  <c r="E225" i="1"/>
  <c r="E201" i="1"/>
  <c r="G194" i="1"/>
  <c r="H201" i="1" s="1"/>
  <c r="G178" i="1"/>
  <c r="E178" i="1"/>
  <c r="E143" i="1"/>
  <c r="E126" i="1"/>
  <c r="E111" i="1"/>
  <c r="O56" i="2"/>
  <c r="O57" i="2"/>
  <c r="O58" i="2"/>
  <c r="O59" i="2"/>
  <c r="O60" i="2"/>
  <c r="D55" i="2"/>
  <c r="E55" i="2"/>
  <c r="F55" i="2"/>
  <c r="G55" i="2"/>
  <c r="H55" i="2"/>
  <c r="I55" i="2"/>
  <c r="J55" i="2"/>
  <c r="L55" i="2"/>
  <c r="M55" i="2"/>
  <c r="N55" i="2"/>
  <c r="C55" i="2"/>
  <c r="O45" i="2"/>
  <c r="D44" i="2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L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M19" i="2"/>
  <c r="N19" i="2"/>
  <c r="D19" i="2"/>
  <c r="O18" i="2"/>
  <c r="E16" i="2"/>
  <c r="F16" i="2"/>
  <c r="G16" i="2"/>
  <c r="H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323" i="1" l="1"/>
  <c r="F323" i="1" s="1"/>
  <c r="H178" i="1"/>
  <c r="C299" i="1"/>
  <c r="F299" i="1" s="1"/>
  <c r="D43" i="2" l="1"/>
  <c r="E43" i="2"/>
  <c r="F43" i="2"/>
  <c r="G43" i="2"/>
  <c r="H43" i="2"/>
  <c r="I43" i="2"/>
  <c r="J43" i="2"/>
  <c r="K43" i="2"/>
  <c r="L43" i="2"/>
  <c r="M43" i="2"/>
  <c r="N43" i="2"/>
  <c r="D50" i="2"/>
  <c r="E50" i="2"/>
  <c r="F50" i="2"/>
  <c r="G50" i="2"/>
  <c r="I50" i="2"/>
  <c r="J50" i="2"/>
  <c r="K50" i="2"/>
  <c r="L50" i="2"/>
  <c r="M50" i="2"/>
  <c r="N50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E15" i="2"/>
  <c r="F15" i="2"/>
  <c r="G15" i="2"/>
  <c r="H15" i="2"/>
  <c r="I15" i="2"/>
  <c r="I61" i="2" s="1"/>
  <c r="J15" i="2"/>
  <c r="K15" i="2"/>
  <c r="L15" i="2"/>
  <c r="M15" i="2"/>
  <c r="N15" i="2"/>
  <c r="O9" i="2"/>
  <c r="C50" i="2"/>
  <c r="C43" i="2"/>
  <c r="C24" i="2"/>
  <c r="C15" i="2" s="1"/>
  <c r="M61" i="2" l="1"/>
  <c r="C8" i="2"/>
  <c r="N61" i="2"/>
  <c r="J61" i="2"/>
  <c r="F61" i="2"/>
  <c r="E61" i="2"/>
  <c r="H61" i="2"/>
  <c r="L61" i="2"/>
  <c r="K61" i="2"/>
  <c r="G61" i="2"/>
  <c r="E8" i="2"/>
  <c r="I8" i="2"/>
  <c r="N8" i="2"/>
  <c r="M8" i="2"/>
  <c r="L8" i="2"/>
  <c r="O55" i="2"/>
  <c r="O43" i="2"/>
  <c r="F8" i="2"/>
  <c r="K8" i="2"/>
  <c r="G8" i="2"/>
  <c r="O50" i="2"/>
  <c r="J8" i="2"/>
  <c r="C288" i="1" l="1"/>
  <c r="F288" i="1" s="1"/>
  <c r="C276" i="1"/>
  <c r="C265" i="1"/>
  <c r="C252" i="1"/>
  <c r="C237" i="1"/>
  <c r="C225" i="1"/>
  <c r="C215" i="1"/>
  <c r="F215" i="1" s="1"/>
  <c r="C201" i="1"/>
  <c r="I201" i="1" s="1"/>
  <c r="C178" i="1"/>
  <c r="I178" i="1" s="1"/>
  <c r="C158" i="1"/>
  <c r="F158" i="1" s="1"/>
  <c r="C143" i="1"/>
  <c r="F143" i="1" s="1"/>
  <c r="C126" i="1"/>
  <c r="F126" i="1" s="1"/>
  <c r="C111" i="1"/>
  <c r="C101" i="1"/>
  <c r="F101" i="1" s="1"/>
  <c r="C85" i="1"/>
  <c r="C68" i="1"/>
  <c r="F68" i="1" s="1"/>
  <c r="C50" i="1"/>
  <c r="G85" i="1" l="1"/>
  <c r="E85" i="1"/>
  <c r="H85" i="1" s="1"/>
  <c r="G50" i="1"/>
  <c r="E50" i="1"/>
  <c r="G38" i="1"/>
  <c r="E38" i="1"/>
  <c r="C38" i="1"/>
  <c r="I85" i="1" l="1"/>
  <c r="H38" i="1"/>
  <c r="I38" i="1" s="1"/>
  <c r="H50" i="1"/>
  <c r="I50" i="1" s="1"/>
  <c r="O17" i="2"/>
  <c r="D16" i="2"/>
  <c r="D15" i="2" s="1"/>
  <c r="O15" i="2" l="1"/>
  <c r="D61" i="2"/>
  <c r="D8" i="2"/>
  <c r="O8" i="2" s="1"/>
  <c r="O16" i="2"/>
</calcChain>
</file>

<file path=xl/sharedStrings.xml><?xml version="1.0" encoding="utf-8"?>
<sst xmlns="http://schemas.openxmlformats.org/spreadsheetml/2006/main" count="4557" uniqueCount="320">
  <si>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</si>
  <si>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</si>
  <si>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</si>
  <si>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</si>
  <si>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</si>
  <si>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</si>
  <si>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</si>
  <si>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</si>
  <si>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</si>
  <si>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</si>
  <si>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</si>
  <si>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</si>
  <si>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</si>
  <si>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</si>
  <si>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</si>
  <si>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</si>
  <si>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</si>
  <si>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</si>
  <si>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</si>
  <si>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</si>
  <si>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</si>
  <si>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</si>
  <si>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</si>
  <si>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</si>
  <si>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</si>
  <si>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</si>
  <si>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</si>
  <si>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</si>
  <si>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</si>
  <si>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</si>
  <si>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</si>
  <si>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</si>
  <si>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</si>
  <si>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</si>
  <si>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</si>
  <si>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</si>
  <si>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</si>
  <si>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</si>
  <si>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</si>
  <si>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</si>
  <si>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</si>
  <si>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</si>
  <si>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</si>
  <si>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</si>
  <si>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</si>
  <si>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</si>
  <si>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</si>
  <si>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</si>
  <si>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</si>
  <si>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</si>
  <si>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</si>
  <si>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</si>
  <si>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</si>
  <si>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</si>
  <si>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</si>
  <si>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</si>
  <si>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</si>
  <si>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</si>
  <si>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</si>
  <si>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</si>
  <si>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</si>
  <si>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</si>
  <si>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</si>
  <si>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</si>
  <si>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</si>
  <si>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</si>
  <si>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</si>
  <si>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</si>
  <si>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</si>
  <si>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</si>
  <si>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</si>
  <si>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</si>
  <si>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</si>
  <si>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</si>
  <si>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</si>
  <si>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</si>
  <si>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</si>
  <si>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</si>
  <si>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</si>
  <si>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</si>
  <si>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</si>
  <si>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</si>
  <si>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</si>
  <si>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</si>
  <si>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</si>
  <si>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</si>
  <si>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</si>
  <si>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</si>
  <si>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</si>
  <si>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</si>
  <si>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</si>
  <si>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</si>
  <si>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</si>
  <si>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</si>
  <si>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</si>
  <si>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</si>
  <si>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</si>
  <si>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</si>
  <si>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</si>
  <si>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</si>
  <si>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</si>
  <si>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</si>
  <si>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</si>
  <si>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</si>
  <si>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</si>
  <si>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</si>
  <si>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</si>
  <si>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</si>
  <si>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</si>
  <si>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</si>
  <si>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</si>
  <si>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</si>
  <si>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</si>
  <si>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</si>
  <si>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</si>
  <si>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</si>
  <si>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</si>
  <si>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</si>
  <si>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</si>
  <si>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</si>
  <si>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</si>
  <si>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</si>
  <si>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</si>
  <si>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</si>
  <si>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</si>
  <si>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</si>
  <si>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</si>
  <si>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</si>
  <si>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</si>
  <si>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</si>
  <si>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</si>
  <si>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</si>
  <si>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</si>
  <si>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</si>
  <si>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</si>
  <si>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</si>
  <si>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</si>
  <si>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</si>
  <si>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</si>
  <si>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</si>
  <si>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</si>
  <si>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</si>
  <si>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</si>
  <si>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</si>
  <si>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</si>
  <si>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</si>
  <si>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</si>
  <si>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</si>
  <si>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</si>
  <si>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</si>
  <si>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</si>
  <si>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</si>
  <si>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</si>
  <si>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</si>
  <si>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</si>
  <si>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</si>
  <si>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</si>
  <si>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</si>
  <si>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</si>
  <si>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</si>
  <si>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</si>
  <si>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</si>
  <si>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</si>
  <si>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</si>
  <si>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</si>
  <si>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</si>
  <si>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</si>
  <si>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</si>
  <si>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</si>
  <si>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</si>
  <si>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</si>
  <si>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</si>
  <si>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</si>
  <si>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</si>
  <si>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</si>
  <si>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</si>
  <si>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</si>
  <si>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</si>
  <si>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</si>
  <si>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</si>
  <si>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</si>
  <si>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</si>
  <si>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</si>
  <si>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</si>
  <si>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</si>
  <si>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</si>
  <si>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</si>
  <si>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</si>
  <si>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</si>
  <si>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</si>
  <si>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</si>
  <si>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</si>
  <si>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</si>
  <si>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</si>
  <si>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</si>
  <si>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</si>
  <si>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</si>
  <si>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</si>
  <si>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</si>
  <si>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</si>
  <si>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</si>
  <si>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</si>
  <si>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</si>
  <si>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</si>
  <si>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</si>
  <si>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</si>
  <si>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</si>
  <si>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</si>
  <si>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</si>
  <si>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</si>
  <si>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</si>
  <si>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</si>
  <si>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</si>
  <si>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</si>
  <si>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</si>
  <si>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</si>
  <si>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</si>
  <si>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</si>
  <si>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</si>
  <si>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</si>
  <si>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</si>
  <si>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</si>
  <si>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</si>
  <si>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</si>
  <si>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</si>
  <si>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</si>
  <si>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</si>
  <si>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</si>
  <si>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</si>
  <si>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</si>
  <si>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</si>
  <si>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</si>
  <si>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</si>
  <si>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</si>
  <si>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</si>
  <si>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</si>
  <si>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</si>
  <si>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</si>
  <si>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</si>
  <si>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</si>
  <si>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</si>
  <si>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</si>
  <si>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</si>
  <si>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</si>
  <si>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</si>
  <si>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</si>
  <si>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</si>
  <si>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</si>
  <si>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</si>
  <si>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</si>
  <si>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</si>
  <si>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</si>
  <si>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</si>
  <si>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</si>
  <si>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</si>
  <si>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</si>
  <si>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</si>
  <si>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</si>
  <si>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</si>
  <si>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</si>
  <si>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</si>
  <si>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</si>
  <si>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Kesmas</t>
  </si>
  <si>
    <t>Pengelola Keuangan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</si>
  <si>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</si>
  <si>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</si>
  <si>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</si>
  <si>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</si>
  <si>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</si>
  <si>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</si>
  <si>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</si>
  <si>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</si>
  <si>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</si>
  <si>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</si>
  <si>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>TAHUN 2020</t>
  </si>
  <si>
    <t>Cimahi,    Februari 2020</t>
  </si>
  <si>
    <t>: Rp.484.000.000</t>
  </si>
  <si>
    <t>: FEBRUARI 2020</t>
  </si>
  <si>
    <t>MELONG TENGAH</t>
  </si>
  <si>
    <t>Kepala Puskesmas Melong Tengah</t>
  </si>
  <si>
    <t>: MELONG TENGAH</t>
  </si>
  <si>
    <t>Pencatatan Kohot Balita dan pemantauan SDIDTK</t>
  </si>
  <si>
    <t>Sosialisasi SDIDTK</t>
  </si>
  <si>
    <t>Pertemuan KP-ASI</t>
  </si>
  <si>
    <t>Penilaian Kinerja Pegawai</t>
  </si>
  <si>
    <t>UKGMK</t>
  </si>
  <si>
    <t>UKGS</t>
  </si>
  <si>
    <t>Sosialisasi program UKGS</t>
  </si>
  <si>
    <t>Penyuluhan tentang DBD Di Sekolah</t>
  </si>
  <si>
    <t>Penyuluhan Kelompok Kader Kesehatan (GERMAS)</t>
  </si>
  <si>
    <t>Pendampingan Penderita PTM</t>
  </si>
  <si>
    <t>drg.Melinda</t>
  </si>
  <si>
    <t>NIP.197810252006042019</t>
  </si>
  <si>
    <t>PUSKESMAS MELONG TENGAH</t>
  </si>
  <si>
    <t>Pemeriksaan Laboratorium PTM</t>
  </si>
  <si>
    <t>: MARET 2020</t>
  </si>
  <si>
    <t>: APRIL 2020</t>
  </si>
  <si>
    <t>Pengambilan vaksin HBIG</t>
  </si>
  <si>
    <t>Cimahi,    Mei 2020</t>
  </si>
  <si>
    <t>: MEI 2020</t>
  </si>
  <si>
    <t>: JUNI 2020</t>
  </si>
  <si>
    <t>Cimahi,    Juni 2020</t>
  </si>
  <si>
    <t>Cimahi,    Maret 2020</t>
  </si>
  <si>
    <t>Cimahi,    April 2020</t>
  </si>
  <si>
    <t>: JULI 2020</t>
  </si>
  <si>
    <t>Cimahi,    Juli 2020</t>
  </si>
  <si>
    <t>: AGUSTUS 2020</t>
  </si>
  <si>
    <t xml:space="preserve"> </t>
  </si>
  <si>
    <t>Cimahi,    Agustus 2020</t>
  </si>
  <si>
    <t>: SEPTEMBER 2020</t>
  </si>
  <si>
    <t>Pengambilan vaksin haji dan logistik</t>
  </si>
  <si>
    <t>Penggalangan Dukungan Masyarakat</t>
  </si>
  <si>
    <t>Sosialisasi akupresure</t>
  </si>
  <si>
    <t>Pengambilan vaksin DT dan Td</t>
  </si>
  <si>
    <t>Cimahi,    Oktober 2020</t>
  </si>
  <si>
    <t>Cimahi,    November 2020</t>
  </si>
  <si>
    <t>: Oktober 2020</t>
  </si>
  <si>
    <t>: November 2020</t>
  </si>
  <si>
    <t>Cimahi,    September 2020</t>
  </si>
  <si>
    <t>Cimahi,  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</si>
</sst>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"/>
      <color theme="1"/>
      <name val="Bookman Old Style"/>
      <family val="1"/>
    </font>
    <font>
      <b/>
      <sz val="10"/>
      <name val="Bookman Old Style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236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0" borderId="0" xfId="2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164" fontId="8" fillId="0" borderId="4" xfId="1" applyFont="1" applyBorder="1" applyAlignment="1">
      <alignment vertical="center"/>
    </xf>
    <xf numFmtId="0" fontId="8" fillId="2" borderId="5" xfId="4" applyFont="1" applyFill="1" applyBorder="1" applyAlignment="1">
      <alignment vertical="center"/>
    </xf>
    <xf numFmtId="164" fontId="8" fillId="0" borderId="0" xfId="1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2" borderId="6" xfId="4" applyFont="1" applyFill="1" applyBorder="1" applyAlignment="1">
      <alignment vertical="top" wrapText="1"/>
    </xf>
    <xf numFmtId="0" fontId="8" fillId="2" borderId="6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10" fillId="0" borderId="4" xfId="2" applyNumberFormat="1" applyFont="1" applyFill="1" applyBorder="1" applyAlignment="1">
      <alignment horizontal="right" vertical="center"/>
    </xf>
    <xf numFmtId="0" fontId="8" fillId="0" borderId="6" xfId="2" applyFont="1" applyBorder="1"/>
    <xf numFmtId="164" fontId="8" fillId="0" borderId="6" xfId="1" applyFont="1" applyBorder="1"/>
    <xf numFmtId="2" fontId="10" fillId="0" borderId="6" xfId="2" applyNumberFormat="1" applyFont="1" applyFill="1" applyBorder="1"/>
    <xf numFmtId="0" fontId="9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1" fillId="0" borderId="1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 wrapText="1"/>
    </xf>
    <xf numFmtId="164" fontId="8" fillId="0" borderId="0" xfId="1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8" fillId="2" borderId="10" xfId="4" applyFont="1" applyFill="1" applyBorder="1" applyAlignment="1">
      <alignment vertical="center"/>
    </xf>
    <xf numFmtId="0" fontId="8" fillId="2" borderId="11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12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0" xfId="4" applyFont="1" applyFill="1" applyBorder="1" applyAlignment="1">
      <alignment vertical="center" wrapText="1"/>
    </xf>
    <xf numFmtId="0" fontId="8" fillId="2" borderId="11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1" applyFont="1" applyBorder="1"/>
    <xf numFmtId="2" fontId="10" fillId="0" borderId="5" xfId="2" applyNumberFormat="1" applyFont="1" applyFill="1" applyBorder="1"/>
    <xf numFmtId="164" fontId="8" fillId="0" borderId="16" xfId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10" fillId="0" borderId="0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64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166" fontId="8" fillId="0" borderId="3" xfId="6" applyNumberFormat="1" applyFont="1" applyBorder="1"/>
    <xf numFmtId="0" fontId="9" fillId="0" borderId="3" xfId="0" applyFont="1" applyBorder="1"/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8" fillId="0" borderId="0" xfId="0" applyFont="1" applyBorder="1"/>
    <xf numFmtId="166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5" applyFont="1" applyFill="1" applyBorder="1" applyAlignment="1">
      <alignment vertical="center"/>
    </xf>
    <xf numFmtId="0" fontId="9" fillId="2" borderId="3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horizontal="center" vertical="center"/>
    </xf>
    <xf numFmtId="0" fontId="8" fillId="2" borderId="11" xfId="5" applyFont="1" applyFill="1" applyBorder="1" applyAlignment="1">
      <alignment vertical="center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/>
    </xf>
    <xf numFmtId="0" fontId="8" fillId="0" borderId="3" xfId="0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9" fillId="2" borderId="3" xfId="4" applyFont="1" applyFill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8" fillId="0" borderId="3" xfId="4" applyFont="1" applyBorder="1"/>
    <xf numFmtId="0" fontId="9" fillId="0" borderId="3" xfId="0" applyFont="1" applyBorder="1" applyAlignment="1">
      <alignment vertical="center"/>
    </xf>
    <xf numFmtId="0" fontId="9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9" xfId="0" applyFont="1" applyBorder="1"/>
    <xf numFmtId="0" fontId="8" fillId="2" borderId="3" xfId="4" applyFont="1" applyFill="1" applyBorder="1"/>
    <xf numFmtId="0" fontId="10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9" fillId="2" borderId="3" xfId="4" applyFont="1" applyFill="1" applyBorder="1" applyAlignment="1">
      <alignment horizontal="center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9" fillId="2" borderId="0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center" wrapText="1"/>
    </xf>
    <xf numFmtId="0" fontId="9" fillId="2" borderId="0" xfId="4" applyFont="1" applyFill="1" applyBorder="1" applyAlignment="1">
      <alignment horizontal="center" wrapText="1"/>
    </xf>
    <xf numFmtId="0" fontId="9" fillId="0" borderId="3" xfId="5" applyFont="1" applyBorder="1" applyAlignment="1">
      <alignment vertical="center"/>
    </xf>
    <xf numFmtId="0" fontId="9" fillId="0" borderId="3" xfId="5" applyFont="1" applyBorder="1" applyAlignment="1">
      <alignment vertical="center" wrapText="1"/>
    </xf>
    <xf numFmtId="0" fontId="8" fillId="0" borderId="3" xfId="2" applyFont="1" applyBorder="1"/>
    <xf numFmtId="0" fontId="9" fillId="0" borderId="0" xfId="0" applyFont="1" applyAlignment="1">
      <alignment vertical="top"/>
    </xf>
    <xf numFmtId="0" fontId="9" fillId="0" borderId="1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2" borderId="3" xfId="2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3" borderId="3" xfId="2" applyFont="1" applyFill="1" applyBorder="1" applyAlignment="1">
      <alignment horizontal="center" vertical="top"/>
    </xf>
    <xf numFmtId="0" fontId="14" fillId="3" borderId="3" xfId="2" applyFont="1" applyFill="1" applyBorder="1" applyAlignment="1">
      <alignment horizontal="left" vertical="top" wrapText="1"/>
    </xf>
    <xf numFmtId="0" fontId="15" fillId="2" borderId="3" xfId="2" applyFont="1" applyFill="1" applyBorder="1" applyAlignment="1">
      <alignment vertical="top"/>
    </xf>
    <xf numFmtId="0" fontId="14" fillId="4" borderId="3" xfId="2" applyFont="1" applyFill="1" applyBorder="1" applyAlignment="1">
      <alignment horizontal="center" vertical="top"/>
    </xf>
    <xf numFmtId="0" fontId="14" fillId="4" borderId="3" xfId="2" applyFont="1" applyFill="1" applyBorder="1" applyAlignment="1">
      <alignment vertical="top" wrapText="1"/>
    </xf>
    <xf numFmtId="0" fontId="15" fillId="0" borderId="3" xfId="2" applyFont="1" applyBorder="1" applyAlignment="1">
      <alignment horizontal="center" vertical="top"/>
    </xf>
    <xf numFmtId="0" fontId="15" fillId="0" borderId="3" xfId="7" applyFont="1" applyFill="1" applyBorder="1" applyAlignment="1">
      <alignment vertical="top"/>
    </xf>
    <xf numFmtId="0" fontId="15" fillId="0" borderId="3" xfId="7" applyFont="1" applyFill="1" applyBorder="1" applyAlignment="1">
      <alignment vertical="top" wrapText="1"/>
    </xf>
    <xf numFmtId="0" fontId="15" fillId="0" borderId="3" xfId="2" applyFont="1" applyBorder="1" applyAlignment="1">
      <alignment vertical="top" wrapText="1"/>
    </xf>
    <xf numFmtId="0" fontId="15" fillId="0" borderId="3" xfId="2" applyFont="1" applyBorder="1" applyAlignment="1">
      <alignment vertical="top"/>
    </xf>
    <xf numFmtId="0" fontId="14" fillId="5" borderId="3" xfId="2" applyFont="1" applyFill="1" applyBorder="1" applyAlignment="1">
      <alignment horizontal="center" vertical="top"/>
    </xf>
    <xf numFmtId="0" fontId="14" fillId="5" borderId="3" xfId="2" applyFont="1" applyFill="1" applyBorder="1" applyAlignment="1">
      <alignment vertical="top" wrapText="1"/>
    </xf>
    <xf numFmtId="0" fontId="15" fillId="2" borderId="3" xfId="2" applyFont="1" applyFill="1" applyBorder="1" applyAlignment="1">
      <alignment horizontal="center" vertical="top"/>
    </xf>
    <xf numFmtId="0" fontId="15" fillId="2" borderId="3" xfId="2" applyFont="1" applyFill="1" applyBorder="1" applyAlignment="1">
      <alignment vertical="top" wrapText="1"/>
    </xf>
    <xf numFmtId="0" fontId="14" fillId="6" borderId="3" xfId="2" applyFont="1" applyFill="1" applyBorder="1" applyAlignment="1">
      <alignment horizontal="center" vertical="top"/>
    </xf>
    <xf numFmtId="0" fontId="14" fillId="6" borderId="3" xfId="2" applyFont="1" applyFill="1" applyBorder="1" applyAlignment="1">
      <alignment vertical="top" wrapText="1"/>
    </xf>
    <xf numFmtId="0" fontId="14" fillId="7" borderId="3" xfId="2" applyFont="1" applyFill="1" applyBorder="1" applyAlignment="1">
      <alignment horizontal="center" vertical="top"/>
    </xf>
    <xf numFmtId="0" fontId="14" fillId="7" borderId="3" xfId="2" applyFont="1" applyFill="1" applyBorder="1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16" fillId="0" borderId="7" xfId="2" applyFont="1" applyBorder="1" applyAlignment="1">
      <alignment horizontal="center" vertical="center" wrapText="1"/>
    </xf>
    <xf numFmtId="0" fontId="15" fillId="0" borderId="3" xfId="0" applyFont="1" applyBorder="1"/>
    <xf numFmtId="0" fontId="17" fillId="8" borderId="3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top" wrapText="1"/>
    </xf>
    <xf numFmtId="0" fontId="18" fillId="0" borderId="3" xfId="7" applyFont="1" applyFill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164" fontId="10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164" fontId="10" fillId="0" borderId="3" xfId="1" applyFont="1" applyBorder="1" applyAlignment="1">
      <alignment vertical="center" wrapText="1"/>
    </xf>
    <xf numFmtId="0" fontId="20" fillId="0" borderId="0" xfId="0" applyFont="1" applyAlignment="1">
      <alignment vertical="top" wrapText="1"/>
    </xf>
    <xf numFmtId="164" fontId="24" fillId="0" borderId="7" xfId="2" applyNumberFormat="1" applyFont="1" applyBorder="1" applyAlignment="1">
      <alignment horizontal="right" vertical="center" wrapText="1"/>
    </xf>
    <xf numFmtId="0" fontId="24" fillId="0" borderId="7" xfId="2" applyFont="1" applyBorder="1" applyAlignment="1">
      <alignment horizontal="right" vertical="center" wrapText="1"/>
    </xf>
    <xf numFmtId="0" fontId="24" fillId="0" borderId="7" xfId="2" applyFont="1" applyFill="1" applyBorder="1" applyAlignment="1">
      <alignment horizontal="right" vertical="center" wrapText="1"/>
    </xf>
    <xf numFmtId="164" fontId="22" fillId="0" borderId="4" xfId="1" applyFont="1" applyBorder="1" applyAlignment="1">
      <alignment horizontal="right" wrapText="1"/>
    </xf>
    <xf numFmtId="0" fontId="21" fillId="0" borderId="3" xfId="0" applyFont="1" applyBorder="1" applyAlignment="1">
      <alignment horizontal="right" wrapText="1"/>
    </xf>
    <xf numFmtId="0" fontId="23" fillId="0" borderId="3" xfId="0" applyFont="1" applyBorder="1" applyAlignment="1">
      <alignment horizontal="right" wrapText="1"/>
    </xf>
    <xf numFmtId="164" fontId="21" fillId="0" borderId="0" xfId="1" applyFont="1" applyAlignment="1">
      <alignment horizontal="right" wrapText="1"/>
    </xf>
    <xf numFmtId="164" fontId="24" fillId="0" borderId="4" xfId="1" applyFont="1" applyBorder="1" applyAlignment="1">
      <alignment horizontal="right" wrapText="1"/>
    </xf>
    <xf numFmtId="164" fontId="24" fillId="0" borderId="3" xfId="1" applyFont="1" applyBorder="1" applyAlignment="1">
      <alignment horizontal="right" wrapText="1"/>
    </xf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164" fontId="9" fillId="0" borderId="3" xfId="2" applyNumberFormat="1" applyFont="1" applyBorder="1"/>
    <xf numFmtId="2" fontId="11" fillId="0" borderId="4" xfId="2" applyNumberFormat="1" applyFont="1" applyFill="1" applyBorder="1" applyAlignment="1">
      <alignment vertical="center"/>
    </xf>
    <xf numFmtId="0" fontId="19" fillId="0" borderId="0" xfId="0" applyFont="1"/>
    <xf numFmtId="2" fontId="11" fillId="0" borderId="3" xfId="2" applyNumberFormat="1" applyFont="1" applyFill="1" applyBorder="1" applyAlignment="1">
      <alignment horizontal="center" vertical="center"/>
    </xf>
    <xf numFmtId="166" fontId="9" fillId="0" borderId="3" xfId="0" applyNumberFormat="1" applyFont="1" applyBorder="1"/>
    <xf numFmtId="165" fontId="9" fillId="0" borderId="3" xfId="0" applyNumberFormat="1" applyFont="1" applyBorder="1"/>
    <xf numFmtId="166" fontId="9" fillId="0" borderId="3" xfId="0" applyNumberFormat="1" applyFont="1" applyBorder="1" applyAlignment="1">
      <alignment vertical="top" wrapText="1"/>
    </xf>
    <xf numFmtId="0" fontId="9" fillId="0" borderId="0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9" fillId="0" borderId="0" xfId="0" applyNumberFormat="1" applyFont="1"/>
    <xf numFmtId="164" fontId="2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0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2" borderId="0" xfId="5" applyFont="1" applyFill="1" applyBorder="1" applyAlignment="1">
      <alignment horizontal="center" vertical="center"/>
    </xf>
    <xf numFmtId="0" fontId="8" fillId="2" borderId="0" xfId="5" applyFont="1" applyFill="1" applyBorder="1" applyAlignment="1">
      <alignment vertical="center"/>
    </xf>
    <xf numFmtId="0" fontId="8" fillId="0" borderId="11" xfId="0" applyFont="1" applyBorder="1"/>
    <xf numFmtId="164" fontId="8" fillId="0" borderId="0" xfId="1" applyFont="1" applyBorder="1" applyAlignment="1">
      <alignment vertical="center"/>
    </xf>
    <xf numFmtId="2" fontId="11" fillId="0" borderId="7" xfId="2" applyNumberFormat="1" applyFont="1" applyFill="1" applyBorder="1" applyAlignment="1">
      <alignment vertical="center"/>
    </xf>
    <xf numFmtId="0" fontId="8" fillId="0" borderId="11" xfId="0" applyFont="1" applyBorder="1" applyAlignment="1">
      <alignment vertical="top"/>
    </xf>
    <xf numFmtId="0" fontId="12" fillId="0" borderId="0" xfId="0" applyFont="1" applyBorder="1" applyAlignment="1">
      <alignment vertical="top" wrapText="1"/>
    </xf>
    <xf numFmtId="164" fontId="8" fillId="0" borderId="0" xfId="1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166" fontId="9" fillId="2" borderId="3" xfId="0" applyNumberFormat="1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3" xfId="0" applyFont="1" applyFill="1" applyBorder="1"/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left" vertical="top" wrapText="1"/>
    </xf>
    <xf numFmtId="0" fontId="9" fillId="0" borderId="8" xfId="2" applyFont="1" applyFill="1" applyBorder="1" applyAlignment="1">
      <alignment horizontal="left" vertical="center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161" workbookViewId="0">
      <selection activeCell="C170" sqref="C17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2"/>
      <c r="B4" s="12"/>
      <c r="C4" s="12"/>
      <c r="D4" s="12"/>
      <c r="E4" s="12"/>
      <c r="F4" s="12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229" t="s">
        <v>2</v>
      </c>
      <c r="B6" s="229"/>
      <c r="C6" s="229"/>
      <c r="D6" s="2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19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57" t="s">
        <v>280</v>
      </c>
      <c r="E8" s="3"/>
      <c r="F8" s="3"/>
    </row>
    <row r="9" spans="1:9" x14ac:dyDescent="0.25">
      <c r="A9" s="224" t="s">
        <v>5</v>
      </c>
      <c r="B9" s="224"/>
      <c r="C9" s="224"/>
      <c r="D9" s="2" t="s">
        <v>277</v>
      </c>
      <c r="E9" s="3"/>
      <c r="F9" s="1"/>
    </row>
    <row r="10" spans="1:9" x14ac:dyDescent="0.25">
      <c r="A10" s="4"/>
      <c r="B10" s="4"/>
      <c r="C10" s="4"/>
      <c r="D10" s="2"/>
      <c r="E10" s="3"/>
      <c r="F10" s="1"/>
    </row>
    <row r="11" spans="1:9" x14ac:dyDescent="0.25">
      <c r="A11" s="5" t="s">
        <v>6</v>
      </c>
      <c r="B11" s="6"/>
      <c r="C11" s="5"/>
      <c r="D11" s="1"/>
      <c r="E11" s="3"/>
      <c r="F11" s="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>
        <v>900000</v>
      </c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900000</v>
      </c>
      <c r="F20" s="175">
        <f>E20/C20*100</f>
        <v>2.1708193637087243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>
        <v>150000</v>
      </c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150000</v>
      </c>
      <c r="H38" s="174">
        <f>E38+G38</f>
        <v>750000</v>
      </c>
      <c r="I38" s="177">
        <f>H38/C38*100</f>
        <v>2.5117213663764235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>
        <v>150000</v>
      </c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150000</v>
      </c>
      <c r="F50" s="77" t="s">
        <v>18</v>
      </c>
      <c r="G50" s="77">
        <f>SUM(G45:G48)</f>
        <v>0</v>
      </c>
      <c r="H50" s="77">
        <f>E50+G50</f>
        <v>150000</v>
      </c>
      <c r="I50" s="179">
        <f>H50/C50*100</f>
        <v>8.695652173913043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225000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>
        <v>2850000</v>
      </c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>
        <v>3600000</v>
      </c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12600000</v>
      </c>
      <c r="F68" s="178">
        <f>E68/C68*100</f>
        <v>21.951219512195124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>
        <v>150000</v>
      </c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150000</v>
      </c>
      <c r="H85" s="71">
        <f>E85+G85</f>
        <v>150000</v>
      </c>
      <c r="I85" s="179">
        <f>H85/C85*100</f>
        <v>0.62744441888189406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1200000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2400000</v>
      </c>
      <c r="F126" s="179">
        <f>E126/C126*100</f>
        <v>9.0909090909090917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>
        <v>3480000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>
        <v>350000</v>
      </c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3830000</v>
      </c>
      <c r="F158" s="179">
        <f>E158/C158*100</f>
        <v>7.3714802625247806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300000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450000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750000</v>
      </c>
      <c r="F178" s="77" t="s">
        <v>18</v>
      </c>
      <c r="G178" s="77">
        <f>SUM(G165:G170)</f>
        <v>0</v>
      </c>
      <c r="H178" s="71">
        <f>G178+E178</f>
        <v>750000</v>
      </c>
      <c r="I178" s="179">
        <f>H178/C178*100</f>
        <v>3.2030749519538757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>
        <v>1125000</v>
      </c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375000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>
        <v>150000</v>
      </c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1650000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1650000</v>
      </c>
      <c r="I201" s="179">
        <f>H201/C201*100</f>
        <v>6.0273972602739727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>
        <v>150000</v>
      </c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>
        <v>75000</v>
      </c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225000</v>
      </c>
      <c r="F215" s="179">
        <f>E215/C215*100</f>
        <v>3.1358885017421603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>
        <v>900000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900000</v>
      </c>
      <c r="F288" s="179">
        <f>E288/C288*100</f>
        <v>4.1439325920298362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>
        <v>300000</v>
      </c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>
        <v>375000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>
        <v>900000</v>
      </c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1575000</v>
      </c>
      <c r="F299" s="179">
        <f>E299/C299*100</f>
        <v>7.6530612244897958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1940000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>
        <v>1550000</v>
      </c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2015000</v>
      </c>
      <c r="F323" s="179">
        <f>E323/C323*100</f>
        <v>4.8602233531923105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3000000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3000000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6000000</v>
      </c>
      <c r="F336" s="179">
        <f>E336/C336*100</f>
        <v>8.6442875666330501</v>
      </c>
      <c r="G336" s="14"/>
      <c r="H336" s="14"/>
      <c r="I336" s="14"/>
    </row>
    <row r="339" spans="6:9" x14ac:dyDescent="0.25">
      <c r="F339" s="13" t="s">
        <v>275</v>
      </c>
      <c r="G339" s="13"/>
    </row>
    <row r="340" spans="6:9" x14ac:dyDescent="0.25">
      <c r="F340" s="13" t="s">
        <v>279</v>
      </c>
      <c r="G340" s="13"/>
    </row>
    <row r="341" spans="6:9" x14ac:dyDescent="0.25">
      <c r="F341" s="13"/>
      <c r="G341" s="13"/>
    </row>
    <row r="342" spans="6:9" x14ac:dyDescent="0.25">
      <c r="F342" s="13"/>
      <c r="G342" s="13"/>
    </row>
    <row r="343" spans="6:9" x14ac:dyDescent="0.25">
      <c r="F343" s="13"/>
      <c r="G343" s="13"/>
    </row>
    <row r="344" spans="6:9" x14ac:dyDescent="0.25">
      <c r="F344" s="220" t="s">
        <v>291</v>
      </c>
      <c r="G344" s="220"/>
      <c r="I344" t="s">
        <v>307</v>
      </c>
    </row>
    <row r="345" spans="6:9" x14ac:dyDescent="0.25">
      <c r="F345" s="220" t="s">
        <v>292</v>
      </c>
      <c r="G345" s="220"/>
    </row>
  </sheetData>
  <mergeCells count="14">
    <mergeCell ref="A7:C7"/>
    <mergeCell ref="A9:C9"/>
    <mergeCell ref="A8:C8"/>
    <mergeCell ref="G14:H14"/>
    <mergeCell ref="A1:F1"/>
    <mergeCell ref="A2:F2"/>
    <mergeCell ref="A3:F3"/>
    <mergeCell ref="A6:C6"/>
    <mergeCell ref="F344:G344"/>
    <mergeCell ref="F345:G345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325" workbookViewId="0">
      <selection activeCell="H168" sqref="H168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217"/>
      <c r="B4" s="217"/>
      <c r="C4" s="217"/>
      <c r="D4" s="217"/>
      <c r="E4" s="217"/>
      <c r="F4" s="217"/>
    </row>
    <row r="5" spans="1:9" x14ac:dyDescent="0.25">
      <c r="A5" s="217"/>
      <c r="B5" s="217"/>
      <c r="C5" s="217"/>
      <c r="D5" s="217"/>
      <c r="E5" s="217"/>
      <c r="F5" s="217"/>
    </row>
    <row r="6" spans="1:9" x14ac:dyDescent="0.25">
      <c r="A6" s="229" t="s">
        <v>2</v>
      </c>
      <c r="B6" s="229"/>
      <c r="C6" s="229"/>
      <c r="D6" s="218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218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218" t="s">
        <v>280</v>
      </c>
      <c r="E8" s="3"/>
      <c r="F8" s="3"/>
    </row>
    <row r="9" spans="1:9" x14ac:dyDescent="0.25">
      <c r="A9" s="224" t="s">
        <v>5</v>
      </c>
      <c r="B9" s="224"/>
      <c r="C9" s="224"/>
      <c r="D9" s="218" t="s">
        <v>317</v>
      </c>
      <c r="E9" s="3"/>
      <c r="F9" s="217"/>
    </row>
    <row r="10" spans="1:9" x14ac:dyDescent="0.25">
      <c r="A10" s="216"/>
      <c r="B10" s="216"/>
      <c r="C10" s="216"/>
      <c r="D10" s="218"/>
      <c r="E10" s="3"/>
      <c r="F10" s="217"/>
    </row>
    <row r="11" spans="1:9" x14ac:dyDescent="0.25">
      <c r="A11" s="5" t="s">
        <v>6</v>
      </c>
      <c r="B11" s="6"/>
      <c r="C11" s="5"/>
      <c r="D11" s="217"/>
      <c r="E11" s="3"/>
      <c r="F11" s="217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225000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225000</v>
      </c>
      <c r="F38" s="30"/>
      <c r="G38" s="30">
        <f>G27+G28+G29</f>
        <v>0</v>
      </c>
      <c r="H38" s="174">
        <f>E38+G38</f>
        <v>225000</v>
      </c>
      <c r="I38" s="177">
        <f>H38/C38*100</f>
        <v>0.75351640991292701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219">
        <v>600000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600000</v>
      </c>
      <c r="F68" s="178">
        <f>E68/C68*100</f>
        <v>1.0452961672473868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>
        <v>3000000</v>
      </c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3000000</v>
      </c>
      <c r="F85" s="71"/>
      <c r="G85" s="71">
        <f>SUM(G76:G83)</f>
        <v>0</v>
      </c>
      <c r="H85" s="71">
        <f>E85+G85</f>
        <v>3000000</v>
      </c>
      <c r="I85" s="179">
        <f>H85/C85*100</f>
        <v>12.548888377637882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313</v>
      </c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375000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375000</v>
      </c>
      <c r="F126" s="179">
        <f>E126/C126*100</f>
        <v>1.4204545454545454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0</v>
      </c>
      <c r="F159" s="179">
        <f>E159/C159*100</f>
        <v>0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150000</v>
      </c>
      <c r="F167" s="50" t="s">
        <v>117</v>
      </c>
      <c r="G167" s="69">
        <v>3150000</v>
      </c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150000</v>
      </c>
      <c r="F179" s="77" t="s">
        <v>18</v>
      </c>
      <c r="G179" s="77">
        <f>SUM(G166:G171)</f>
        <v>3150000</v>
      </c>
      <c r="H179" s="71">
        <f>G179+E179</f>
        <v>3300000</v>
      </c>
      <c r="I179" s="179">
        <f>H179/C179*100</f>
        <v>14.093529788597053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0</v>
      </c>
      <c r="I202" s="179">
        <f>H202/C202*100</f>
        <v>0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21" t="s">
        <v>142</v>
      </c>
      <c r="C205" s="221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22" t="s">
        <v>149</v>
      </c>
      <c r="C230" s="222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22" t="s">
        <v>154</v>
      </c>
      <c r="C241" s="222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0</v>
      </c>
      <c r="F289" s="179">
        <f>E289/C289*100</f>
        <v>0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0</v>
      </c>
      <c r="F300" s="179">
        <f>E300/C300*100</f>
        <v>0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390000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v>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8102950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>
        <v>8102950</v>
      </c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8717950</v>
      </c>
      <c r="F324" s="179">
        <f>E324/C324*100</f>
        <v>21.027882968716082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23" t="s">
        <v>204</v>
      </c>
      <c r="C328" s="223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>
        <v>3150000</v>
      </c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6300000</v>
      </c>
      <c r="F337" s="179">
        <f>E337/C337*100</f>
        <v>9.0765019449647024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22667950</v>
      </c>
    </row>
    <row r="340" spans="1:9" x14ac:dyDescent="0.25">
      <c r="F340" s="13" t="s">
        <v>315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20" t="s">
        <v>291</v>
      </c>
      <c r="G345" s="220"/>
    </row>
    <row r="346" spans="1:9" x14ac:dyDescent="0.25">
      <c r="F346" s="220" t="s">
        <v>292</v>
      </c>
      <c r="G346" s="220"/>
    </row>
  </sheetData>
  <mergeCells count="14">
    <mergeCell ref="F345:G345"/>
    <mergeCell ref="F346:G346"/>
    <mergeCell ref="A9:C9"/>
    <mergeCell ref="G14:H14"/>
    <mergeCell ref="B205:C205"/>
    <mergeCell ref="B230:C230"/>
    <mergeCell ref="B241:C241"/>
    <mergeCell ref="B328:C328"/>
    <mergeCell ref="A1:F1"/>
    <mergeCell ref="A2:F2"/>
    <mergeCell ref="A3:F3"/>
    <mergeCell ref="A6:C6"/>
    <mergeCell ref="A7:C7"/>
    <mergeCell ref="A8:C8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59" activePane="bottomRight" state="frozen"/>
      <selection pane="topRight" activeCell="B1" sqref="B1"/>
      <selection pane="bottomLeft" activeCell="A9" sqref="A9"/>
      <selection pane="bottomRight" activeCell="O62" sqref="O62"/>
    </sheetView>
  </sheetViews>
  <sheetFormatPr defaultColWidth="8.7109375" defaultRowHeight="15.75" x14ac:dyDescent="0.25"/>
  <cols>
    <col min="1" max="1" width="6.140625" style="141" customWidth="1"/>
    <col min="2" max="2" width="27.140625" style="141" customWidth="1"/>
    <col min="3" max="3" width="15.140625" style="141" customWidth="1"/>
    <col min="4" max="4" width="11.5703125" style="141" bestFit="1" customWidth="1"/>
    <col min="5" max="5" width="10" style="141" bestFit="1" customWidth="1"/>
    <col min="6" max="6" width="8.7109375" style="141"/>
    <col min="7" max="7" width="10" style="141" bestFit="1" customWidth="1"/>
    <col min="8" max="8" width="8.7109375" style="141"/>
    <col min="9" max="9" width="11.28515625" style="141" bestFit="1" customWidth="1"/>
    <col min="10" max="10" width="10.140625" style="141" bestFit="1" customWidth="1"/>
    <col min="11" max="12" width="11.28515625" style="141" bestFit="1" customWidth="1"/>
    <col min="13" max="13" width="10.140625" style="141" customWidth="1"/>
    <col min="14" max="14" width="8.7109375" style="141"/>
    <col min="15" max="15" width="17.140625" style="141" customWidth="1"/>
    <col min="16" max="16384" width="8.7109375" style="141"/>
  </cols>
  <sheetData>
    <row r="1" spans="1:15" x14ac:dyDescent="0.25">
      <c r="A1" s="230" t="s">
        <v>259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</row>
    <row r="2" spans="1:15" x14ac:dyDescent="0.25">
      <c r="A2" s="230" t="s">
        <v>274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55" t="s">
        <v>293</v>
      </c>
      <c r="B4" s="155"/>
    </row>
    <row r="6" spans="1:15" ht="30.95" customHeight="1" x14ac:dyDescent="0.25">
      <c r="A6" s="232" t="s">
        <v>7</v>
      </c>
      <c r="B6" s="232" t="s">
        <v>256</v>
      </c>
      <c r="C6" s="232" t="s">
        <v>9</v>
      </c>
      <c r="D6" s="231" t="s">
        <v>215</v>
      </c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4" t="s">
        <v>257</v>
      </c>
    </row>
    <row r="7" spans="1:15" ht="23.1" customHeight="1" x14ac:dyDescent="0.25">
      <c r="A7" s="233"/>
      <c r="B7" s="233"/>
      <c r="C7" s="233"/>
      <c r="D7" s="142" t="s">
        <v>216</v>
      </c>
      <c r="E7" s="142" t="s">
        <v>217</v>
      </c>
      <c r="F7" s="142" t="s">
        <v>218</v>
      </c>
      <c r="G7" s="142" t="s">
        <v>219</v>
      </c>
      <c r="H7" s="142" t="s">
        <v>220</v>
      </c>
      <c r="I7" s="142" t="s">
        <v>221</v>
      </c>
      <c r="J7" s="142" t="s">
        <v>222</v>
      </c>
      <c r="K7" s="142" t="s">
        <v>223</v>
      </c>
      <c r="L7" s="142" t="s">
        <v>224</v>
      </c>
      <c r="M7" s="142" t="s">
        <v>225</v>
      </c>
      <c r="N7" s="142" t="s">
        <v>226</v>
      </c>
      <c r="O7" s="235"/>
    </row>
    <row r="8" spans="1:15" x14ac:dyDescent="0.25">
      <c r="A8" s="143"/>
      <c r="B8" s="143" t="s">
        <v>258</v>
      </c>
      <c r="C8" s="163">
        <f>C9+C15+C43+C50+C55</f>
        <v>484000000</v>
      </c>
      <c r="D8" s="164">
        <f t="shared" ref="D8:N8" si="0">D9+D15+D43+D50+D55</f>
        <v>34345000</v>
      </c>
      <c r="E8" s="164">
        <f t="shared" si="0"/>
        <v>7635000</v>
      </c>
      <c r="F8" s="164">
        <f t="shared" si="0"/>
        <v>450000</v>
      </c>
      <c r="G8" s="164">
        <f t="shared" si="0"/>
        <v>6750000</v>
      </c>
      <c r="H8" s="164">
        <v>675000</v>
      </c>
      <c r="I8" s="164">
        <f t="shared" si="0"/>
        <v>16365000</v>
      </c>
      <c r="J8" s="164">
        <f t="shared" si="0"/>
        <v>4275000</v>
      </c>
      <c r="K8" s="164">
        <f t="shared" si="0"/>
        <v>46005000</v>
      </c>
      <c r="L8" s="164">
        <f t="shared" si="0"/>
        <v>16154000</v>
      </c>
      <c r="M8" s="164">
        <f t="shared" si="0"/>
        <v>22667950</v>
      </c>
      <c r="N8" s="164">
        <f t="shared" si="0"/>
        <v>0</v>
      </c>
      <c r="O8" s="165">
        <f>SUM(D8:N8)</f>
        <v>155321950</v>
      </c>
    </row>
    <row r="9" spans="1:15" s="155" customFormat="1" ht="78.75" x14ac:dyDescent="0.3">
      <c r="A9" s="122" t="s">
        <v>104</v>
      </c>
      <c r="B9" s="123" t="s">
        <v>227</v>
      </c>
      <c r="C9" s="170">
        <v>41459000</v>
      </c>
      <c r="D9" s="168">
        <f t="shared" ref="D9:N9" si="1">SUM(D10:D14)</f>
        <v>900000</v>
      </c>
      <c r="E9" s="167">
        <f t="shared" si="1"/>
        <v>0</v>
      </c>
      <c r="F9" s="167">
        <f t="shared" si="1"/>
        <v>0</v>
      </c>
      <c r="G9" s="167">
        <f t="shared" si="1"/>
        <v>0</v>
      </c>
      <c r="H9" s="167">
        <f t="shared" si="1"/>
        <v>0</v>
      </c>
      <c r="I9" s="167">
        <f t="shared" si="1"/>
        <v>0</v>
      </c>
      <c r="J9" s="167">
        <f t="shared" si="1"/>
        <v>0</v>
      </c>
      <c r="K9" s="167">
        <f t="shared" si="1"/>
        <v>0</v>
      </c>
      <c r="L9" s="167">
        <f t="shared" si="1"/>
        <v>0</v>
      </c>
      <c r="M9" s="167">
        <f t="shared" si="1"/>
        <v>0</v>
      </c>
      <c r="N9" s="167">
        <f t="shared" si="1"/>
        <v>0</v>
      </c>
      <c r="O9" s="167">
        <f>SUM(D9:N9)</f>
        <v>900000</v>
      </c>
    </row>
    <row r="10" spans="1:15" ht="16.5" x14ac:dyDescent="0.3">
      <c r="A10" s="124" t="s">
        <v>20</v>
      </c>
      <c r="B10" s="145" t="s">
        <v>13</v>
      </c>
      <c r="C10" s="167"/>
      <c r="D10" s="167">
        <v>0</v>
      </c>
      <c r="E10" s="167">
        <v>0</v>
      </c>
      <c r="F10" s="167">
        <v>0</v>
      </c>
      <c r="G10" s="167"/>
      <c r="H10" s="167"/>
      <c r="I10" s="167"/>
      <c r="J10" s="167"/>
      <c r="K10" s="167"/>
      <c r="L10" s="167"/>
      <c r="M10" s="167"/>
      <c r="N10" s="167"/>
      <c r="O10" s="167">
        <f t="shared" ref="O10:O14" si="2">SUM(D10:N10)</f>
        <v>0</v>
      </c>
    </row>
    <row r="11" spans="1:15" ht="16.5" x14ac:dyDescent="0.3">
      <c r="A11" s="124" t="s">
        <v>36</v>
      </c>
      <c r="B11" s="145" t="s">
        <v>14</v>
      </c>
      <c r="C11" s="167"/>
      <c r="D11" s="167">
        <v>0</v>
      </c>
      <c r="E11" s="167">
        <v>0</v>
      </c>
      <c r="F11" s="167">
        <v>0</v>
      </c>
      <c r="G11" s="167"/>
      <c r="H11" s="167"/>
      <c r="I11" s="167"/>
      <c r="J11" s="167"/>
      <c r="K11" s="167"/>
      <c r="L11" s="167"/>
      <c r="M11" s="167"/>
      <c r="N11" s="167"/>
      <c r="O11" s="167">
        <f t="shared" si="2"/>
        <v>0</v>
      </c>
    </row>
    <row r="12" spans="1:15" ht="16.5" x14ac:dyDescent="0.3">
      <c r="A12" s="124" t="s">
        <v>45</v>
      </c>
      <c r="B12" s="145" t="s">
        <v>15</v>
      </c>
      <c r="C12" s="167"/>
      <c r="D12" s="169">
        <v>900000</v>
      </c>
      <c r="E12" s="167">
        <v>0</v>
      </c>
      <c r="F12" s="167">
        <v>0</v>
      </c>
      <c r="G12" s="167"/>
      <c r="H12" s="167"/>
      <c r="I12" s="167"/>
      <c r="J12" s="167"/>
      <c r="K12" s="167"/>
      <c r="L12" s="167"/>
      <c r="M12" s="167"/>
      <c r="N12" s="167"/>
      <c r="O12" s="167">
        <f t="shared" si="2"/>
        <v>900000</v>
      </c>
    </row>
    <row r="13" spans="1:15" ht="31.5" x14ac:dyDescent="0.3">
      <c r="A13" s="124" t="s">
        <v>55</v>
      </c>
      <c r="B13" s="146" t="s">
        <v>228</v>
      </c>
      <c r="C13" s="167"/>
      <c r="D13" s="167">
        <v>0</v>
      </c>
      <c r="E13" s="167">
        <v>0</v>
      </c>
      <c r="F13" s="167">
        <v>0</v>
      </c>
      <c r="G13" s="167"/>
      <c r="H13" s="167"/>
      <c r="I13" s="167"/>
      <c r="J13" s="167"/>
      <c r="K13" s="167"/>
      <c r="L13" s="167"/>
      <c r="M13" s="167"/>
      <c r="N13" s="167"/>
      <c r="O13" s="167">
        <f t="shared" si="2"/>
        <v>0</v>
      </c>
    </row>
    <row r="14" spans="1:15" ht="47.25" x14ac:dyDescent="0.3">
      <c r="A14" s="124" t="s">
        <v>72</v>
      </c>
      <c r="B14" s="147" t="s">
        <v>17</v>
      </c>
      <c r="C14" s="167"/>
      <c r="D14" s="167">
        <v>0</v>
      </c>
      <c r="E14" s="167">
        <v>0</v>
      </c>
      <c r="F14" s="167">
        <v>0</v>
      </c>
      <c r="G14" s="167"/>
      <c r="H14" s="167"/>
      <c r="I14" s="167"/>
      <c r="J14" s="167"/>
      <c r="K14" s="167"/>
      <c r="L14" s="167"/>
      <c r="M14" s="167"/>
      <c r="N14" s="167"/>
      <c r="O14" s="167">
        <f t="shared" si="2"/>
        <v>0</v>
      </c>
    </row>
    <row r="15" spans="1:15" s="155" customFormat="1" ht="38.25" customHeight="1" x14ac:dyDescent="0.3">
      <c r="A15" s="125" t="s">
        <v>229</v>
      </c>
      <c r="B15" s="126" t="s">
        <v>230</v>
      </c>
      <c r="C15" s="168">
        <f>C16+C19+C22+C24+C27+C28+C29+C31+C32+C33+C36+C40+C41+C42</f>
        <v>269483500</v>
      </c>
      <c r="D15" s="168">
        <f t="shared" ref="D15:N15" si="3">D16+D19+D22+D24+D27+D28+D29+D31+D32+D33+D36+D40+D41+D42</f>
        <v>22955000</v>
      </c>
      <c r="E15" s="167">
        <f t="shared" si="3"/>
        <v>225000</v>
      </c>
      <c r="F15" s="167">
        <f t="shared" si="3"/>
        <v>225000</v>
      </c>
      <c r="G15" s="167">
        <f t="shared" si="3"/>
        <v>450000</v>
      </c>
      <c r="H15" s="167">
        <f t="shared" si="3"/>
        <v>450000</v>
      </c>
      <c r="I15" s="167">
        <f t="shared" si="3"/>
        <v>3300000</v>
      </c>
      <c r="J15" s="167">
        <f t="shared" si="3"/>
        <v>4275000</v>
      </c>
      <c r="K15" s="167">
        <f t="shared" si="3"/>
        <v>15675000</v>
      </c>
      <c r="L15" s="167">
        <f t="shared" si="3"/>
        <v>9854000</v>
      </c>
      <c r="M15" s="167">
        <f t="shared" si="3"/>
        <v>7650000</v>
      </c>
      <c r="N15" s="167">
        <f t="shared" si="3"/>
        <v>0</v>
      </c>
      <c r="O15" s="167">
        <f t="shared" ref="O15:O60" si="4">SUM(D15:N15)</f>
        <v>65059000</v>
      </c>
    </row>
    <row r="16" spans="1:15" ht="16.5" x14ac:dyDescent="0.3">
      <c r="A16" s="127" t="s">
        <v>20</v>
      </c>
      <c r="B16" s="128" t="s">
        <v>231</v>
      </c>
      <c r="C16" s="170">
        <v>29860000</v>
      </c>
      <c r="D16" s="168">
        <f t="shared" ref="D16:N16" si="5">D17+D18</f>
        <v>750000</v>
      </c>
      <c r="E16" s="167">
        <f t="shared" si="5"/>
        <v>0</v>
      </c>
      <c r="F16" s="167">
        <f t="shared" si="5"/>
        <v>0</v>
      </c>
      <c r="G16" s="167">
        <f t="shared" si="5"/>
        <v>0</v>
      </c>
      <c r="H16" s="167">
        <f t="shared" si="5"/>
        <v>0</v>
      </c>
      <c r="I16" s="167">
        <f t="shared" si="5"/>
        <v>1650000</v>
      </c>
      <c r="J16" s="167">
        <f t="shared" si="5"/>
        <v>0</v>
      </c>
      <c r="K16" s="167">
        <f t="shared" si="5"/>
        <v>600000</v>
      </c>
      <c r="L16" s="167">
        <f t="shared" si="5"/>
        <v>375000</v>
      </c>
      <c r="M16" s="167">
        <f t="shared" si="5"/>
        <v>225000</v>
      </c>
      <c r="N16" s="167">
        <f t="shared" si="5"/>
        <v>0</v>
      </c>
      <c r="O16" s="167">
        <f t="shared" si="4"/>
        <v>3600000</v>
      </c>
    </row>
    <row r="17" spans="1:15" ht="31.5" x14ac:dyDescent="0.3">
      <c r="A17" s="127"/>
      <c r="B17" s="148" t="s">
        <v>176</v>
      </c>
      <c r="C17" s="167"/>
      <c r="D17" s="167">
        <v>600000</v>
      </c>
      <c r="E17" s="167">
        <v>0</v>
      </c>
      <c r="F17" s="167">
        <v>0</v>
      </c>
      <c r="G17" s="167"/>
      <c r="H17" s="167"/>
      <c r="I17" s="167">
        <v>1650000</v>
      </c>
      <c r="J17" s="167"/>
      <c r="K17" s="167">
        <v>600000</v>
      </c>
      <c r="L17" s="167">
        <v>375000</v>
      </c>
      <c r="M17" s="167">
        <v>225000</v>
      </c>
      <c r="N17" s="167"/>
      <c r="O17" s="167">
        <f t="shared" si="4"/>
        <v>3450000</v>
      </c>
    </row>
    <row r="18" spans="1:15" ht="31.5" x14ac:dyDescent="0.3">
      <c r="A18" s="127"/>
      <c r="B18" s="149" t="s">
        <v>177</v>
      </c>
      <c r="C18" s="167"/>
      <c r="D18" s="167">
        <v>150000</v>
      </c>
      <c r="E18" s="167">
        <v>0</v>
      </c>
      <c r="F18" s="167">
        <v>0</v>
      </c>
      <c r="G18" s="167"/>
      <c r="H18" s="167"/>
      <c r="I18" s="167"/>
      <c r="J18" s="167"/>
      <c r="K18" s="167"/>
      <c r="L18" s="167"/>
      <c r="M18" s="167"/>
      <c r="N18" s="167"/>
      <c r="O18" s="167">
        <f t="shared" si="4"/>
        <v>150000</v>
      </c>
    </row>
    <row r="19" spans="1:15" ht="31.5" x14ac:dyDescent="0.3">
      <c r="A19" s="127" t="s">
        <v>36</v>
      </c>
      <c r="B19" s="129" t="s">
        <v>232</v>
      </c>
      <c r="C19" s="170">
        <v>1725000</v>
      </c>
      <c r="D19" s="168">
        <f>D20+D21</f>
        <v>150000</v>
      </c>
      <c r="E19" s="167">
        <f t="shared" ref="E19:N19" si="6">E20+E21</f>
        <v>0</v>
      </c>
      <c r="F19" s="167">
        <f t="shared" si="6"/>
        <v>0</v>
      </c>
      <c r="G19" s="167">
        <f t="shared" si="6"/>
        <v>0</v>
      </c>
      <c r="H19" s="167">
        <f t="shared" si="6"/>
        <v>0</v>
      </c>
      <c r="I19" s="167">
        <f t="shared" si="6"/>
        <v>0</v>
      </c>
      <c r="J19" s="167">
        <f t="shared" si="6"/>
        <v>0</v>
      </c>
      <c r="K19" s="167">
        <f t="shared" si="6"/>
        <v>0</v>
      </c>
      <c r="L19" s="167">
        <f t="shared" si="6"/>
        <v>0</v>
      </c>
      <c r="M19" s="167">
        <f t="shared" si="6"/>
        <v>0</v>
      </c>
      <c r="N19" s="167">
        <f t="shared" si="6"/>
        <v>0</v>
      </c>
      <c r="O19" s="167">
        <f t="shared" si="4"/>
        <v>150000</v>
      </c>
    </row>
    <row r="20" spans="1:15" ht="48" x14ac:dyDescent="0.3">
      <c r="A20" s="127"/>
      <c r="B20" s="150" t="s">
        <v>178</v>
      </c>
      <c r="C20" s="167"/>
      <c r="D20" s="167">
        <v>150000</v>
      </c>
      <c r="E20" s="167">
        <v>0</v>
      </c>
      <c r="F20" s="167">
        <v>0</v>
      </c>
      <c r="G20" s="167"/>
      <c r="H20" s="167"/>
      <c r="I20" s="167"/>
      <c r="J20" s="167"/>
      <c r="K20" s="167"/>
      <c r="L20" s="167"/>
      <c r="M20" s="167"/>
      <c r="N20" s="167"/>
      <c r="O20" s="167">
        <f t="shared" si="4"/>
        <v>150000</v>
      </c>
    </row>
    <row r="21" spans="1:15" ht="32.25" x14ac:dyDescent="0.3">
      <c r="A21" s="127"/>
      <c r="B21" s="151" t="s">
        <v>38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>
        <f t="shared" si="4"/>
        <v>0</v>
      </c>
    </row>
    <row r="22" spans="1:15" ht="31.5" x14ac:dyDescent="0.3">
      <c r="A22" s="127" t="s">
        <v>45</v>
      </c>
      <c r="B22" s="129" t="s">
        <v>233</v>
      </c>
      <c r="C22" s="170">
        <v>57400000</v>
      </c>
      <c r="D22" s="168">
        <f>D23</f>
        <v>12600000</v>
      </c>
      <c r="E22" s="167">
        <f t="shared" ref="E22:N22" si="7">E23</f>
        <v>0</v>
      </c>
      <c r="F22" s="167">
        <f t="shared" si="7"/>
        <v>0</v>
      </c>
      <c r="G22" s="167">
        <f t="shared" si="7"/>
        <v>0</v>
      </c>
      <c r="H22" s="167">
        <f t="shared" si="7"/>
        <v>150000</v>
      </c>
      <c r="I22" s="167">
        <f t="shared" si="7"/>
        <v>225000</v>
      </c>
      <c r="J22" s="167">
        <f t="shared" si="7"/>
        <v>4275000</v>
      </c>
      <c r="K22" s="167">
        <f t="shared" si="7"/>
        <v>3700000</v>
      </c>
      <c r="L22" s="167">
        <f t="shared" si="7"/>
        <v>450000</v>
      </c>
      <c r="M22" s="167">
        <f t="shared" si="7"/>
        <v>600000</v>
      </c>
      <c r="N22" s="167">
        <f t="shared" si="7"/>
        <v>0</v>
      </c>
      <c r="O22" s="167">
        <f t="shared" si="4"/>
        <v>22000000</v>
      </c>
    </row>
    <row r="23" spans="1:15" ht="32.25" x14ac:dyDescent="0.3">
      <c r="A23" s="127"/>
      <c r="B23" s="150" t="s">
        <v>180</v>
      </c>
      <c r="C23" s="167"/>
      <c r="D23" s="167">
        <v>12600000</v>
      </c>
      <c r="E23" s="167">
        <v>0</v>
      </c>
      <c r="F23" s="167">
        <v>0</v>
      </c>
      <c r="G23" s="167"/>
      <c r="H23" s="167">
        <v>150000</v>
      </c>
      <c r="I23" s="167">
        <v>225000</v>
      </c>
      <c r="J23" s="167">
        <v>4275000</v>
      </c>
      <c r="K23" s="167">
        <v>3700000</v>
      </c>
      <c r="L23" s="167">
        <v>450000</v>
      </c>
      <c r="M23" s="167">
        <v>600000</v>
      </c>
      <c r="N23" s="167"/>
      <c r="O23" s="167">
        <f t="shared" si="4"/>
        <v>22000000</v>
      </c>
    </row>
    <row r="24" spans="1:15" s="155" customFormat="1" ht="47.25" x14ac:dyDescent="0.3">
      <c r="A24" s="127" t="s">
        <v>55</v>
      </c>
      <c r="B24" s="129" t="s">
        <v>234</v>
      </c>
      <c r="C24" s="168">
        <f>C25+C26</f>
        <v>23906500</v>
      </c>
      <c r="D24" s="168">
        <f t="shared" ref="D24:N24" si="8">D25+D26</f>
        <v>150000</v>
      </c>
      <c r="E24" s="167">
        <f t="shared" si="8"/>
        <v>0</v>
      </c>
      <c r="F24" s="167">
        <f t="shared" si="8"/>
        <v>0</v>
      </c>
      <c r="G24" s="167">
        <f t="shared" si="8"/>
        <v>0</v>
      </c>
      <c r="H24" s="167">
        <f t="shared" si="8"/>
        <v>0</v>
      </c>
      <c r="I24" s="167">
        <f t="shared" si="8"/>
        <v>0</v>
      </c>
      <c r="J24" s="167">
        <f t="shared" si="8"/>
        <v>0</v>
      </c>
      <c r="K24" s="167">
        <f t="shared" si="8"/>
        <v>0</v>
      </c>
      <c r="L24" s="167">
        <f t="shared" si="8"/>
        <v>0</v>
      </c>
      <c r="M24" s="167">
        <f t="shared" si="8"/>
        <v>3000000</v>
      </c>
      <c r="N24" s="167">
        <f t="shared" si="8"/>
        <v>0</v>
      </c>
      <c r="O24" s="167">
        <f t="shared" si="4"/>
        <v>3150000</v>
      </c>
    </row>
    <row r="25" spans="1:15" ht="48" x14ac:dyDescent="0.3">
      <c r="A25" s="127"/>
      <c r="B25" s="150" t="s">
        <v>181</v>
      </c>
      <c r="C25" s="166">
        <v>23906500</v>
      </c>
      <c r="D25" s="167">
        <v>150000</v>
      </c>
      <c r="E25" s="167">
        <v>0</v>
      </c>
      <c r="F25" s="167">
        <v>0</v>
      </c>
      <c r="G25" s="167"/>
      <c r="H25" s="167"/>
      <c r="I25" s="167"/>
      <c r="J25" s="167"/>
      <c r="K25" s="167"/>
      <c r="L25" s="167"/>
      <c r="M25" s="167">
        <v>3000000</v>
      </c>
      <c r="N25" s="167"/>
      <c r="O25" s="167">
        <f t="shared" si="4"/>
        <v>3150000</v>
      </c>
    </row>
    <row r="26" spans="1:15" ht="31.5" x14ac:dyDescent="0.3">
      <c r="A26" s="127"/>
      <c r="B26" s="153" t="s">
        <v>57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>
        <f t="shared" si="4"/>
        <v>0</v>
      </c>
    </row>
    <row r="27" spans="1:15" ht="16.5" x14ac:dyDescent="0.3">
      <c r="A27" s="127" t="s">
        <v>72</v>
      </c>
      <c r="B27" s="128" t="s">
        <v>235</v>
      </c>
      <c r="C27" s="170">
        <v>13925000</v>
      </c>
      <c r="D27" s="168">
        <v>150000</v>
      </c>
      <c r="E27" s="167">
        <v>150000</v>
      </c>
      <c r="F27" s="167">
        <v>0</v>
      </c>
      <c r="G27" s="192">
        <f>75000*2</f>
        <v>150000</v>
      </c>
      <c r="H27" s="167"/>
      <c r="I27" s="167">
        <v>150000</v>
      </c>
      <c r="J27" s="167"/>
      <c r="K27" s="167">
        <v>300000</v>
      </c>
      <c r="L27" s="167">
        <v>900000</v>
      </c>
      <c r="M27" s="167">
        <v>150000</v>
      </c>
      <c r="N27" s="167"/>
      <c r="O27" s="167">
        <f t="shared" si="4"/>
        <v>1950000</v>
      </c>
    </row>
    <row r="28" spans="1:15" ht="31.5" x14ac:dyDescent="0.3">
      <c r="A28" s="127" t="s">
        <v>83</v>
      </c>
      <c r="B28" s="130" t="s">
        <v>236</v>
      </c>
      <c r="C28" s="167">
        <v>0</v>
      </c>
      <c r="D28" s="167">
        <v>0</v>
      </c>
      <c r="E28" s="167">
        <v>0</v>
      </c>
      <c r="F28" s="167">
        <v>0</v>
      </c>
      <c r="G28" s="167"/>
      <c r="H28" s="167"/>
      <c r="I28" s="167"/>
      <c r="J28" s="167"/>
      <c r="K28" s="167"/>
      <c r="L28" s="167"/>
      <c r="M28" s="167"/>
      <c r="N28" s="167"/>
      <c r="O28" s="167">
        <f t="shared" si="4"/>
        <v>0</v>
      </c>
    </row>
    <row r="29" spans="1:15" s="155" customFormat="1" ht="31.5" x14ac:dyDescent="0.3">
      <c r="A29" s="127" t="s">
        <v>87</v>
      </c>
      <c r="B29" s="130" t="s">
        <v>88</v>
      </c>
      <c r="C29" s="170">
        <v>26400000</v>
      </c>
      <c r="D29" s="168">
        <f t="shared" ref="D29:N29" si="9">D30</f>
        <v>2400000</v>
      </c>
      <c r="E29" s="167">
        <f t="shared" si="9"/>
        <v>0</v>
      </c>
      <c r="F29" s="167">
        <f t="shared" si="9"/>
        <v>0</v>
      </c>
      <c r="G29" s="167">
        <f t="shared" si="9"/>
        <v>0</v>
      </c>
      <c r="H29" s="167">
        <f t="shared" si="9"/>
        <v>0</v>
      </c>
      <c r="I29" s="167">
        <f t="shared" si="9"/>
        <v>600000</v>
      </c>
      <c r="J29" s="167">
        <f t="shared" si="9"/>
        <v>0</v>
      </c>
      <c r="K29" s="167">
        <f t="shared" si="9"/>
        <v>1350000</v>
      </c>
      <c r="L29" s="167">
        <f t="shared" si="9"/>
        <v>0</v>
      </c>
      <c r="M29" s="167">
        <f t="shared" si="9"/>
        <v>375000</v>
      </c>
      <c r="N29" s="167">
        <f t="shared" si="9"/>
        <v>0</v>
      </c>
      <c r="O29" s="167">
        <f t="shared" si="4"/>
        <v>4725000</v>
      </c>
    </row>
    <row r="30" spans="1:15" ht="31.5" x14ac:dyDescent="0.3">
      <c r="A30" s="127"/>
      <c r="B30" s="152" t="s">
        <v>182</v>
      </c>
      <c r="C30" s="167"/>
      <c r="D30" s="167">
        <v>2400000</v>
      </c>
      <c r="E30" s="167">
        <v>0</v>
      </c>
      <c r="F30" s="167">
        <v>0</v>
      </c>
      <c r="G30" s="167"/>
      <c r="H30" s="167"/>
      <c r="I30" s="167">
        <v>600000</v>
      </c>
      <c r="J30" s="167"/>
      <c r="K30" s="167">
        <v>1350000</v>
      </c>
      <c r="L30" s="167"/>
      <c r="M30" s="167">
        <v>375000</v>
      </c>
      <c r="N30" s="167"/>
      <c r="O30" s="167">
        <f t="shared" si="4"/>
        <v>4725000</v>
      </c>
    </row>
    <row r="31" spans="1:15" ht="31.5" x14ac:dyDescent="0.3">
      <c r="A31" s="127" t="s">
        <v>94</v>
      </c>
      <c r="B31" s="130" t="s">
        <v>237</v>
      </c>
      <c r="C31" s="171">
        <v>6345000</v>
      </c>
      <c r="D31" s="168">
        <v>300000</v>
      </c>
      <c r="E31" s="167">
        <v>0</v>
      </c>
      <c r="F31" s="167">
        <v>0</v>
      </c>
      <c r="G31" s="167"/>
      <c r="H31" s="167"/>
      <c r="I31" s="167"/>
      <c r="J31" s="167"/>
      <c r="K31" s="167">
        <v>300000</v>
      </c>
      <c r="L31" s="167"/>
      <c r="M31" s="167"/>
      <c r="N31" s="167"/>
      <c r="O31" s="167">
        <f t="shared" si="4"/>
        <v>600000</v>
      </c>
    </row>
    <row r="32" spans="1:15" ht="31.5" x14ac:dyDescent="0.3">
      <c r="A32" s="127" t="s">
        <v>238</v>
      </c>
      <c r="B32" s="130" t="s">
        <v>105</v>
      </c>
      <c r="C32" s="171">
        <v>51957000</v>
      </c>
      <c r="D32" s="168">
        <v>3830000</v>
      </c>
      <c r="E32" s="167">
        <v>0</v>
      </c>
      <c r="F32" s="167">
        <v>0</v>
      </c>
      <c r="G32" s="167"/>
      <c r="H32" s="167"/>
      <c r="I32" s="167"/>
      <c r="J32" s="167"/>
      <c r="K32" s="167">
        <v>8000000</v>
      </c>
      <c r="L32" s="167">
        <v>7979000</v>
      </c>
      <c r="M32" s="167"/>
      <c r="N32" s="167"/>
      <c r="O32" s="167">
        <f t="shared" si="4"/>
        <v>19809000</v>
      </c>
    </row>
    <row r="33" spans="1:15" ht="16.5" x14ac:dyDescent="0.3">
      <c r="A33" s="127" t="s">
        <v>141</v>
      </c>
      <c r="B33" s="131" t="s">
        <v>113</v>
      </c>
      <c r="C33" s="171">
        <v>23415000</v>
      </c>
      <c r="D33" s="168">
        <f t="shared" ref="D33:N33" si="10">D34+D35</f>
        <v>750000</v>
      </c>
      <c r="E33" s="167">
        <f t="shared" si="10"/>
        <v>75000</v>
      </c>
      <c r="F33" s="167">
        <f t="shared" si="10"/>
        <v>225000</v>
      </c>
      <c r="G33" s="167">
        <f t="shared" si="10"/>
        <v>300000</v>
      </c>
      <c r="H33" s="167">
        <f t="shared" si="10"/>
        <v>300000</v>
      </c>
      <c r="I33" s="167">
        <f t="shared" si="10"/>
        <v>375000</v>
      </c>
      <c r="J33" s="167">
        <f t="shared" si="10"/>
        <v>0</v>
      </c>
      <c r="K33" s="167">
        <f t="shared" si="10"/>
        <v>750000</v>
      </c>
      <c r="L33" s="167">
        <f t="shared" si="10"/>
        <v>150000</v>
      </c>
      <c r="M33" s="167">
        <f t="shared" si="10"/>
        <v>3300000</v>
      </c>
      <c r="N33" s="167">
        <f t="shared" si="10"/>
        <v>0</v>
      </c>
      <c r="O33" s="167">
        <f t="shared" si="4"/>
        <v>6225000</v>
      </c>
    </row>
    <row r="34" spans="1:15" ht="63" x14ac:dyDescent="0.3">
      <c r="A34" s="127"/>
      <c r="B34" s="149" t="s">
        <v>183</v>
      </c>
      <c r="C34" s="167"/>
      <c r="D34" s="167">
        <v>750000</v>
      </c>
      <c r="E34" s="167">
        <v>75000</v>
      </c>
      <c r="F34" s="167">
        <v>225000</v>
      </c>
      <c r="G34" s="167">
        <v>225000</v>
      </c>
      <c r="H34" s="167">
        <v>300000</v>
      </c>
      <c r="I34" s="167">
        <v>375000</v>
      </c>
      <c r="J34" s="167"/>
      <c r="K34" s="167">
        <v>750000</v>
      </c>
      <c r="L34" s="167">
        <v>150000</v>
      </c>
      <c r="M34" s="167">
        <v>150000</v>
      </c>
      <c r="N34" s="167"/>
      <c r="O34" s="167">
        <f t="shared" si="4"/>
        <v>3000000</v>
      </c>
    </row>
    <row r="35" spans="1:15" ht="51.95" customHeight="1" x14ac:dyDescent="0.3">
      <c r="A35" s="127"/>
      <c r="B35" s="149" t="s">
        <v>184</v>
      </c>
      <c r="C35" s="167"/>
      <c r="D35" s="167">
        <v>0</v>
      </c>
      <c r="E35" s="167">
        <v>0</v>
      </c>
      <c r="F35" s="167">
        <v>0</v>
      </c>
      <c r="G35" s="167">
        <v>75000</v>
      </c>
      <c r="H35" s="167"/>
      <c r="I35" s="167"/>
      <c r="J35" s="167"/>
      <c r="K35" s="167"/>
      <c r="L35" s="167"/>
      <c r="M35" s="167">
        <v>3150000</v>
      </c>
      <c r="N35" s="167"/>
      <c r="O35" s="167">
        <f t="shared" si="4"/>
        <v>3225000</v>
      </c>
    </row>
    <row r="36" spans="1:15" s="155" customFormat="1" ht="63" x14ac:dyDescent="0.3">
      <c r="A36" s="127" t="s">
        <v>144</v>
      </c>
      <c r="B36" s="130" t="s">
        <v>239</v>
      </c>
      <c r="C36" s="170">
        <v>27375000</v>
      </c>
      <c r="D36" s="168">
        <f t="shared" ref="D36:N36" si="11">D37+D38+D39</f>
        <v>1650000</v>
      </c>
      <c r="E36" s="167">
        <f t="shared" si="11"/>
        <v>0</v>
      </c>
      <c r="F36" s="167">
        <f t="shared" si="11"/>
        <v>0</v>
      </c>
      <c r="G36" s="167">
        <f t="shared" si="11"/>
        <v>0</v>
      </c>
      <c r="H36" s="167">
        <f t="shared" si="11"/>
        <v>0</v>
      </c>
      <c r="I36" s="167">
        <f t="shared" si="11"/>
        <v>300000</v>
      </c>
      <c r="J36" s="167">
        <f t="shared" si="11"/>
        <v>0</v>
      </c>
      <c r="K36" s="167">
        <f t="shared" si="11"/>
        <v>675000</v>
      </c>
      <c r="L36" s="167">
        <f t="shared" si="11"/>
        <v>0</v>
      </c>
      <c r="M36" s="167">
        <f t="shared" si="11"/>
        <v>0</v>
      </c>
      <c r="N36" s="167">
        <f t="shared" si="11"/>
        <v>0</v>
      </c>
      <c r="O36" s="167">
        <f t="shared" si="4"/>
        <v>2625000</v>
      </c>
    </row>
    <row r="37" spans="1:15" ht="47.25" x14ac:dyDescent="0.3">
      <c r="A37" s="127"/>
      <c r="B37" s="149" t="s">
        <v>185</v>
      </c>
      <c r="C37" s="167"/>
      <c r="D37" s="167">
        <v>1650000</v>
      </c>
      <c r="E37" s="167">
        <v>0</v>
      </c>
      <c r="F37" s="167">
        <v>0</v>
      </c>
      <c r="G37" s="167"/>
      <c r="H37" s="167"/>
      <c r="I37" s="167">
        <v>300000</v>
      </c>
      <c r="J37" s="167"/>
      <c r="K37" s="167">
        <v>675000</v>
      </c>
      <c r="L37" s="167"/>
      <c r="M37" s="167"/>
      <c r="N37" s="167"/>
      <c r="O37" s="167">
        <f t="shared" si="4"/>
        <v>2625000</v>
      </c>
    </row>
    <row r="38" spans="1:15" ht="33.950000000000003" customHeight="1" x14ac:dyDescent="0.3">
      <c r="A38" s="127"/>
      <c r="B38" s="149" t="s">
        <v>186</v>
      </c>
      <c r="C38" s="167"/>
      <c r="D38" s="167">
        <v>0</v>
      </c>
      <c r="E38" s="167">
        <v>0</v>
      </c>
      <c r="F38" s="167">
        <v>0</v>
      </c>
      <c r="G38" s="167"/>
      <c r="H38" s="167"/>
      <c r="I38" s="167"/>
      <c r="J38" s="167"/>
      <c r="K38" s="167"/>
      <c r="L38" s="167"/>
      <c r="M38" s="167"/>
      <c r="N38" s="167"/>
      <c r="O38" s="167">
        <f t="shared" si="4"/>
        <v>0</v>
      </c>
    </row>
    <row r="39" spans="1:15" ht="47.25" x14ac:dyDescent="0.3">
      <c r="A39" s="127"/>
      <c r="B39" s="149" t="s">
        <v>187</v>
      </c>
      <c r="C39" s="167"/>
      <c r="D39" s="167">
        <v>0</v>
      </c>
      <c r="E39" s="167">
        <v>0</v>
      </c>
      <c r="F39" s="167">
        <v>0</v>
      </c>
      <c r="G39" s="167"/>
      <c r="H39" s="167"/>
      <c r="I39" s="167"/>
      <c r="J39" s="167"/>
      <c r="K39" s="167"/>
      <c r="L39" s="167"/>
      <c r="M39" s="167"/>
      <c r="N39" s="167"/>
      <c r="O39" s="167">
        <f t="shared" si="4"/>
        <v>0</v>
      </c>
    </row>
    <row r="40" spans="1:15" ht="51.95" customHeight="1" x14ac:dyDescent="0.3">
      <c r="A40" s="127" t="s">
        <v>148</v>
      </c>
      <c r="B40" s="130" t="s">
        <v>240</v>
      </c>
      <c r="C40" s="170">
        <v>7175000</v>
      </c>
      <c r="D40" s="168">
        <v>225000</v>
      </c>
      <c r="E40" s="167">
        <v>0</v>
      </c>
      <c r="F40" s="167"/>
      <c r="G40" s="167"/>
      <c r="H40" s="167"/>
      <c r="I40" s="167"/>
      <c r="J40" s="167"/>
      <c r="K40" s="167"/>
      <c r="L40" s="167"/>
      <c r="M40" s="167"/>
      <c r="N40" s="167"/>
      <c r="O40" s="167">
        <f t="shared" si="4"/>
        <v>225000</v>
      </c>
    </row>
    <row r="41" spans="1:15" ht="16.5" x14ac:dyDescent="0.3">
      <c r="A41" s="127" t="s">
        <v>153</v>
      </c>
      <c r="B41" s="130" t="s">
        <v>241</v>
      </c>
      <c r="C41" s="167">
        <v>0</v>
      </c>
      <c r="D41" s="167">
        <v>0</v>
      </c>
      <c r="E41" s="167">
        <v>0</v>
      </c>
      <c r="F41" s="167">
        <v>0</v>
      </c>
      <c r="G41" s="167"/>
      <c r="H41" s="167"/>
      <c r="I41" s="167"/>
      <c r="J41" s="167"/>
      <c r="K41" s="167"/>
      <c r="L41" s="167"/>
      <c r="M41" s="167"/>
      <c r="N41" s="167"/>
      <c r="O41" s="167">
        <f t="shared" si="4"/>
        <v>0</v>
      </c>
    </row>
    <row r="42" spans="1:15" ht="31.5" x14ac:dyDescent="0.3">
      <c r="A42" s="127" t="s">
        <v>160</v>
      </c>
      <c r="B42" s="130" t="s">
        <v>242</v>
      </c>
      <c r="C42" s="167">
        <v>0</v>
      </c>
      <c r="D42" s="167">
        <v>0</v>
      </c>
      <c r="E42" s="167">
        <v>0</v>
      </c>
      <c r="F42" s="167">
        <v>0</v>
      </c>
      <c r="G42" s="167"/>
      <c r="H42" s="167"/>
      <c r="I42" s="167"/>
      <c r="J42" s="167"/>
      <c r="K42" s="167"/>
      <c r="L42" s="167"/>
      <c r="M42" s="167"/>
      <c r="N42" s="167"/>
      <c r="O42" s="167">
        <f t="shared" si="4"/>
        <v>0</v>
      </c>
    </row>
    <row r="43" spans="1:15" s="155" customFormat="1" ht="78.75" x14ac:dyDescent="0.3">
      <c r="A43" s="132" t="s">
        <v>243</v>
      </c>
      <c r="B43" s="133" t="s">
        <v>244</v>
      </c>
      <c r="C43" s="168">
        <f>C44+C46+C47+C48+C49</f>
        <v>62188500</v>
      </c>
      <c r="D43" s="168">
        <f t="shared" ref="D43:N43" si="12">D44+D46+D47+D48+D49</f>
        <v>2475000</v>
      </c>
      <c r="E43" s="167">
        <f t="shared" si="12"/>
        <v>0</v>
      </c>
      <c r="F43" s="167">
        <f t="shared" si="12"/>
        <v>0</v>
      </c>
      <c r="G43" s="167">
        <f t="shared" si="12"/>
        <v>0</v>
      </c>
      <c r="H43" s="167">
        <f t="shared" si="12"/>
        <v>0</v>
      </c>
      <c r="I43" s="167">
        <f t="shared" si="12"/>
        <v>0</v>
      </c>
      <c r="J43" s="167">
        <f t="shared" si="12"/>
        <v>0</v>
      </c>
      <c r="K43" s="167">
        <f t="shared" si="12"/>
        <v>11865000</v>
      </c>
      <c r="L43" s="167">
        <f t="shared" si="12"/>
        <v>0</v>
      </c>
      <c r="M43" s="167">
        <f t="shared" si="12"/>
        <v>0</v>
      </c>
      <c r="N43" s="167">
        <f t="shared" si="12"/>
        <v>0</v>
      </c>
      <c r="O43" s="167">
        <f t="shared" si="4"/>
        <v>14340000</v>
      </c>
    </row>
    <row r="44" spans="1:15" ht="31.5" x14ac:dyDescent="0.3">
      <c r="A44" s="134" t="s">
        <v>20</v>
      </c>
      <c r="B44" s="135" t="s">
        <v>245</v>
      </c>
      <c r="C44" s="170">
        <v>7230000</v>
      </c>
      <c r="D44" s="168">
        <f t="shared" ref="D44:N44" si="13">D45</f>
        <v>0</v>
      </c>
      <c r="E44" s="167">
        <f t="shared" si="13"/>
        <v>0</v>
      </c>
      <c r="F44" s="167">
        <f t="shared" si="13"/>
        <v>0</v>
      </c>
      <c r="G44" s="167">
        <f t="shared" si="13"/>
        <v>0</v>
      </c>
      <c r="H44" s="167">
        <f t="shared" si="13"/>
        <v>0</v>
      </c>
      <c r="I44" s="167">
        <f t="shared" si="13"/>
        <v>0</v>
      </c>
      <c r="J44" s="167">
        <f t="shared" si="13"/>
        <v>0</v>
      </c>
      <c r="K44" s="167">
        <f t="shared" si="13"/>
        <v>3480000</v>
      </c>
      <c r="L44" s="167">
        <f t="shared" si="13"/>
        <v>0</v>
      </c>
      <c r="M44" s="167">
        <f t="shared" si="13"/>
        <v>0</v>
      </c>
      <c r="N44" s="167">
        <f t="shared" si="13"/>
        <v>0</v>
      </c>
      <c r="O44" s="167">
        <f t="shared" si="4"/>
        <v>3480000</v>
      </c>
    </row>
    <row r="45" spans="1:15" ht="63" x14ac:dyDescent="0.3">
      <c r="A45" s="134"/>
      <c r="B45" s="149" t="s">
        <v>188</v>
      </c>
      <c r="C45" s="168"/>
      <c r="D45" s="167">
        <v>0</v>
      </c>
      <c r="E45" s="167">
        <v>0</v>
      </c>
      <c r="F45" s="167">
        <v>0</v>
      </c>
      <c r="G45" s="167"/>
      <c r="H45" s="167"/>
      <c r="I45" s="167"/>
      <c r="J45" s="167"/>
      <c r="K45" s="167">
        <v>3480000</v>
      </c>
      <c r="L45" s="167"/>
      <c r="M45" s="167"/>
      <c r="N45" s="167"/>
      <c r="O45" s="167">
        <f t="shared" si="4"/>
        <v>3480000</v>
      </c>
    </row>
    <row r="46" spans="1:15" ht="16.5" x14ac:dyDescent="0.3">
      <c r="A46" s="134" t="s">
        <v>36</v>
      </c>
      <c r="B46" s="124" t="s">
        <v>246</v>
      </c>
      <c r="C46" s="171">
        <v>5700000</v>
      </c>
      <c r="D46" s="168">
        <v>0</v>
      </c>
      <c r="E46" s="167">
        <v>0</v>
      </c>
      <c r="F46" s="167">
        <v>0</v>
      </c>
      <c r="G46" s="167"/>
      <c r="H46" s="167"/>
      <c r="I46" s="167"/>
      <c r="J46" s="167"/>
      <c r="K46" s="167"/>
      <c r="L46" s="167"/>
      <c r="M46" s="167"/>
      <c r="N46" s="167"/>
      <c r="O46" s="167">
        <f t="shared" si="4"/>
        <v>0</v>
      </c>
    </row>
    <row r="47" spans="1:15" ht="31.5" x14ac:dyDescent="0.3">
      <c r="A47" s="134" t="s">
        <v>45</v>
      </c>
      <c r="B47" s="135" t="s">
        <v>247</v>
      </c>
      <c r="C47" s="171">
        <v>6960000</v>
      </c>
      <c r="D47" s="168">
        <v>0</v>
      </c>
      <c r="E47" s="167">
        <v>0</v>
      </c>
      <c r="F47" s="167">
        <v>0</v>
      </c>
      <c r="G47" s="167"/>
      <c r="H47" s="167"/>
      <c r="I47" s="167"/>
      <c r="J47" s="167"/>
      <c r="K47" s="167">
        <v>3480000</v>
      </c>
      <c r="L47" s="167"/>
      <c r="M47" s="167"/>
      <c r="N47" s="167"/>
      <c r="O47" s="167">
        <f t="shared" si="4"/>
        <v>3480000</v>
      </c>
    </row>
    <row r="48" spans="1:15" ht="31.5" x14ac:dyDescent="0.3">
      <c r="A48" s="134" t="s">
        <v>55</v>
      </c>
      <c r="B48" s="135" t="s">
        <v>248</v>
      </c>
      <c r="C48" s="170">
        <v>21718500</v>
      </c>
      <c r="D48" s="168">
        <v>900000</v>
      </c>
      <c r="E48" s="167">
        <v>0</v>
      </c>
      <c r="F48" s="167">
        <v>0</v>
      </c>
      <c r="G48" s="167"/>
      <c r="H48" s="167"/>
      <c r="I48" s="167"/>
      <c r="J48" s="167"/>
      <c r="K48" s="167">
        <v>1980000</v>
      </c>
      <c r="L48" s="167"/>
      <c r="M48" s="167"/>
      <c r="N48" s="167"/>
      <c r="O48" s="167">
        <f t="shared" si="4"/>
        <v>2880000</v>
      </c>
    </row>
    <row r="49" spans="1:15" ht="31.5" x14ac:dyDescent="0.3">
      <c r="A49" s="134" t="s">
        <v>72</v>
      </c>
      <c r="B49" s="135" t="s">
        <v>249</v>
      </c>
      <c r="C49" s="171">
        <v>20580000</v>
      </c>
      <c r="D49" s="168">
        <v>1575000</v>
      </c>
      <c r="E49" s="167">
        <v>0</v>
      </c>
      <c r="F49" s="167">
        <v>0</v>
      </c>
      <c r="G49" s="167"/>
      <c r="H49" s="167"/>
      <c r="I49" s="167"/>
      <c r="J49" s="167"/>
      <c r="K49" s="167">
        <v>2925000</v>
      </c>
      <c r="L49" s="167"/>
      <c r="M49" s="167"/>
      <c r="N49" s="167"/>
      <c r="O49" s="167">
        <f t="shared" si="4"/>
        <v>4500000</v>
      </c>
    </row>
    <row r="50" spans="1:15" s="155" customFormat="1" ht="47.25" x14ac:dyDescent="0.3">
      <c r="A50" s="136" t="s">
        <v>250</v>
      </c>
      <c r="B50" s="137" t="s">
        <v>251</v>
      </c>
      <c r="C50" s="168">
        <f>SUM(C51:C54)</f>
        <v>41459000</v>
      </c>
      <c r="D50" s="168">
        <f t="shared" ref="D50:N50" si="14">SUM(D51:D54)</f>
        <v>2015000</v>
      </c>
      <c r="E50" s="167">
        <f t="shared" si="14"/>
        <v>1110000</v>
      </c>
      <c r="F50" s="167">
        <f t="shared" si="14"/>
        <v>225000</v>
      </c>
      <c r="G50" s="167">
        <f t="shared" si="14"/>
        <v>0</v>
      </c>
      <c r="H50" s="167">
        <f>SUM(H51:H54)</f>
        <v>225000</v>
      </c>
      <c r="I50" s="167">
        <f t="shared" si="14"/>
        <v>465000</v>
      </c>
      <c r="J50" s="167">
        <f t="shared" si="14"/>
        <v>0</v>
      </c>
      <c r="K50" s="167">
        <f t="shared" si="14"/>
        <v>5865000</v>
      </c>
      <c r="L50" s="167">
        <f t="shared" si="14"/>
        <v>0</v>
      </c>
      <c r="M50" s="167">
        <f t="shared" si="14"/>
        <v>8717950</v>
      </c>
      <c r="N50" s="167">
        <f t="shared" si="14"/>
        <v>0</v>
      </c>
      <c r="O50" s="167">
        <f t="shared" si="4"/>
        <v>18622950</v>
      </c>
    </row>
    <row r="51" spans="1:15" ht="31.5" x14ac:dyDescent="0.3">
      <c r="A51" s="134" t="s">
        <v>20</v>
      </c>
      <c r="B51" s="135" t="s">
        <v>252</v>
      </c>
      <c r="C51" s="168">
        <v>28648500</v>
      </c>
      <c r="D51" s="168">
        <v>1940000</v>
      </c>
      <c r="E51" s="167">
        <v>390000</v>
      </c>
      <c r="F51" s="167">
        <v>0</v>
      </c>
      <c r="G51" s="167"/>
      <c r="H51" s="167"/>
      <c r="I51" s="167">
        <v>390000</v>
      </c>
      <c r="J51" s="167"/>
      <c r="K51" s="167">
        <v>5640000</v>
      </c>
      <c r="L51" s="167"/>
      <c r="M51" s="167">
        <v>390000</v>
      </c>
      <c r="N51" s="167"/>
      <c r="O51" s="167">
        <f t="shared" si="4"/>
        <v>8750000</v>
      </c>
    </row>
    <row r="52" spans="1:15" ht="31.5" x14ac:dyDescent="0.3">
      <c r="A52" s="134" t="s">
        <v>36</v>
      </c>
      <c r="B52" s="135" t="s">
        <v>253</v>
      </c>
      <c r="C52" s="168">
        <v>9011500</v>
      </c>
      <c r="D52" s="168">
        <v>0</v>
      </c>
      <c r="E52" s="167">
        <v>720000</v>
      </c>
      <c r="F52" s="167">
        <v>0</v>
      </c>
      <c r="G52" s="167"/>
      <c r="H52" s="167"/>
      <c r="I52" s="167"/>
      <c r="J52" s="167"/>
      <c r="K52" s="167"/>
      <c r="L52" s="167"/>
      <c r="M52" s="167">
        <v>8102950</v>
      </c>
      <c r="N52" s="167"/>
      <c r="O52" s="167">
        <f t="shared" si="4"/>
        <v>8822950</v>
      </c>
    </row>
    <row r="53" spans="1:15" ht="31.5" x14ac:dyDescent="0.3">
      <c r="A53" s="134" t="s">
        <v>45</v>
      </c>
      <c r="B53" s="135" t="s">
        <v>254</v>
      </c>
      <c r="C53" s="168">
        <v>1474000</v>
      </c>
      <c r="D53" s="168">
        <v>0</v>
      </c>
      <c r="E53" s="167">
        <v>0</v>
      </c>
      <c r="F53" s="167">
        <v>0</v>
      </c>
      <c r="G53" s="167"/>
      <c r="H53" s="167"/>
      <c r="I53" s="167"/>
      <c r="J53" s="167"/>
      <c r="K53" s="167"/>
      <c r="L53" s="167"/>
      <c r="M53" s="167"/>
      <c r="N53" s="167"/>
      <c r="O53" s="167">
        <f t="shared" si="4"/>
        <v>0</v>
      </c>
    </row>
    <row r="54" spans="1:15" ht="16.5" x14ac:dyDescent="0.3">
      <c r="A54" s="134" t="s">
        <v>55</v>
      </c>
      <c r="B54" s="124" t="s">
        <v>201</v>
      </c>
      <c r="C54" s="168">
        <v>2325000</v>
      </c>
      <c r="D54" s="168">
        <v>75000</v>
      </c>
      <c r="E54" s="167">
        <v>0</v>
      </c>
      <c r="F54" s="167">
        <v>225000</v>
      </c>
      <c r="G54" s="167"/>
      <c r="H54" s="167">
        <v>225000</v>
      </c>
      <c r="I54" s="167">
        <v>75000</v>
      </c>
      <c r="J54" s="167"/>
      <c r="K54" s="167">
        <v>225000</v>
      </c>
      <c r="L54" s="167"/>
      <c r="M54" s="167">
        <v>225000</v>
      </c>
      <c r="N54" s="167"/>
      <c r="O54" s="167">
        <f t="shared" si="4"/>
        <v>1050000</v>
      </c>
    </row>
    <row r="55" spans="1:15" s="155" customFormat="1" ht="47.25" x14ac:dyDescent="0.3">
      <c r="A55" s="138" t="s">
        <v>255</v>
      </c>
      <c r="B55" s="139" t="s">
        <v>204</v>
      </c>
      <c r="C55" s="168">
        <f>SUM(C56:C60)</f>
        <v>69410000</v>
      </c>
      <c r="D55" s="168">
        <f t="shared" ref="D55:N55" si="15">SUM(D56:D60)</f>
        <v>6000000</v>
      </c>
      <c r="E55" s="167">
        <f t="shared" si="15"/>
        <v>6300000</v>
      </c>
      <c r="F55" s="167">
        <f t="shared" si="15"/>
        <v>0</v>
      </c>
      <c r="G55" s="167">
        <f t="shared" si="15"/>
        <v>6300000</v>
      </c>
      <c r="H55" s="167">
        <f t="shared" si="15"/>
        <v>0</v>
      </c>
      <c r="I55" s="167">
        <f t="shared" si="15"/>
        <v>12600000</v>
      </c>
      <c r="J55" s="167">
        <f t="shared" si="15"/>
        <v>0</v>
      </c>
      <c r="K55" s="167">
        <f t="shared" ref="K55" si="16">SUM(K56:K60)</f>
        <v>12600000</v>
      </c>
      <c r="L55" s="167">
        <f t="shared" si="15"/>
        <v>6300000</v>
      </c>
      <c r="M55" s="167">
        <f t="shared" si="15"/>
        <v>6300000</v>
      </c>
      <c r="N55" s="167">
        <f t="shared" si="15"/>
        <v>0</v>
      </c>
      <c r="O55" s="167">
        <f t="shared" si="4"/>
        <v>56400000</v>
      </c>
    </row>
    <row r="56" spans="1:15" ht="16.5" x14ac:dyDescent="0.3">
      <c r="A56" s="134" t="s">
        <v>20</v>
      </c>
      <c r="B56" s="135" t="s">
        <v>206</v>
      </c>
      <c r="C56" s="171">
        <v>34705000</v>
      </c>
      <c r="D56" s="168">
        <v>3000000</v>
      </c>
      <c r="E56" s="167">
        <v>3150000</v>
      </c>
      <c r="F56" s="167">
        <v>0</v>
      </c>
      <c r="G56" s="167">
        <v>3150000</v>
      </c>
      <c r="H56" s="167"/>
      <c r="I56" s="167">
        <v>6300000</v>
      </c>
      <c r="J56" s="167"/>
      <c r="K56" s="167">
        <v>6300000</v>
      </c>
      <c r="L56" s="167">
        <v>3150000</v>
      </c>
      <c r="M56" s="167">
        <v>3150000</v>
      </c>
      <c r="N56" s="167"/>
      <c r="O56" s="167">
        <f t="shared" si="4"/>
        <v>28200000</v>
      </c>
    </row>
    <row r="57" spans="1:15" ht="16.5" x14ac:dyDescent="0.3">
      <c r="A57" s="134" t="s">
        <v>36</v>
      </c>
      <c r="B57" s="135" t="s">
        <v>207</v>
      </c>
      <c r="C57" s="171">
        <v>34705000</v>
      </c>
      <c r="D57" s="168">
        <v>3000000</v>
      </c>
      <c r="E57" s="167">
        <v>3150000</v>
      </c>
      <c r="F57" s="167">
        <v>0</v>
      </c>
      <c r="G57" s="167">
        <v>3150000</v>
      </c>
      <c r="H57" s="167"/>
      <c r="I57" s="167">
        <v>6300000</v>
      </c>
      <c r="J57" s="167"/>
      <c r="K57" s="167">
        <v>6300000</v>
      </c>
      <c r="L57" s="167">
        <v>3150000</v>
      </c>
      <c r="M57" s="167">
        <v>3150000</v>
      </c>
      <c r="N57" s="167"/>
      <c r="O57" s="167">
        <f t="shared" si="4"/>
        <v>28200000</v>
      </c>
    </row>
    <row r="58" spans="1:15" ht="16.5" x14ac:dyDescent="0.3">
      <c r="A58" s="134" t="s">
        <v>45</v>
      </c>
      <c r="B58" s="135" t="s">
        <v>208</v>
      </c>
      <c r="C58" s="170"/>
      <c r="D58" s="168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>
        <f t="shared" si="4"/>
        <v>0</v>
      </c>
    </row>
    <row r="59" spans="1:15" ht="16.5" x14ac:dyDescent="0.3">
      <c r="A59" s="134" t="s">
        <v>55</v>
      </c>
      <c r="B59" s="135" t="s">
        <v>262</v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>
        <f t="shared" si="4"/>
        <v>0</v>
      </c>
    </row>
    <row r="60" spans="1:15" ht="16.5" x14ac:dyDescent="0.3">
      <c r="A60" s="134" t="s">
        <v>72</v>
      </c>
      <c r="B60" s="135" t="s">
        <v>263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>
        <f t="shared" si="4"/>
        <v>0</v>
      </c>
    </row>
    <row r="61" spans="1:15" ht="30" customHeight="1" x14ac:dyDescent="0.3">
      <c r="A61" s="144"/>
      <c r="B61" s="154" t="s">
        <v>18</v>
      </c>
      <c r="C61" s="167"/>
      <c r="D61" s="167">
        <f>D9+D15+D43+D50+D55</f>
        <v>34345000</v>
      </c>
      <c r="E61" s="167">
        <f t="shared" ref="E61:N61" si="17">E9+E15+E43+E50+E55</f>
        <v>7635000</v>
      </c>
      <c r="F61" s="167">
        <f t="shared" si="17"/>
        <v>450000</v>
      </c>
      <c r="G61" s="167">
        <f t="shared" si="17"/>
        <v>6750000</v>
      </c>
      <c r="H61" s="167">
        <f t="shared" si="17"/>
        <v>675000</v>
      </c>
      <c r="I61" s="167">
        <f t="shared" si="17"/>
        <v>16365000</v>
      </c>
      <c r="J61" s="167">
        <f t="shared" si="17"/>
        <v>4275000</v>
      </c>
      <c r="K61" s="167">
        <f t="shared" si="17"/>
        <v>46005000</v>
      </c>
      <c r="L61" s="167">
        <f t="shared" si="17"/>
        <v>16154000</v>
      </c>
      <c r="M61" s="167">
        <f t="shared" si="17"/>
        <v>22667950</v>
      </c>
      <c r="N61" s="167">
        <f t="shared" si="17"/>
        <v>0</v>
      </c>
      <c r="O61" s="167">
        <f>SUM(D61:N61)</f>
        <v>155321950</v>
      </c>
    </row>
    <row r="64" spans="1:15" x14ac:dyDescent="0.25">
      <c r="M64" s="13" t="s">
        <v>319</v>
      </c>
      <c r="N64" s="13"/>
    </row>
    <row r="65" spans="13:15" x14ac:dyDescent="0.25">
      <c r="M65" s="13" t="s">
        <v>279</v>
      </c>
      <c r="N65" s="13"/>
    </row>
    <row r="66" spans="13:15" x14ac:dyDescent="0.25">
      <c r="M66" s="13"/>
      <c r="N66" s="13"/>
    </row>
    <row r="67" spans="13:15" x14ac:dyDescent="0.25">
      <c r="M67" s="13"/>
      <c r="N67" s="13"/>
    </row>
    <row r="68" spans="13:15" x14ac:dyDescent="0.25">
      <c r="M68" s="13"/>
      <c r="N68" s="13"/>
    </row>
    <row r="69" spans="13:15" x14ac:dyDescent="0.25">
      <c r="M69" s="220" t="s">
        <v>291</v>
      </c>
      <c r="N69" s="220"/>
      <c r="O69" s="220"/>
    </row>
    <row r="70" spans="13:15" x14ac:dyDescent="0.25">
      <c r="M70" s="220" t="s">
        <v>292</v>
      </c>
      <c r="N70" s="220"/>
      <c r="O70" s="220"/>
    </row>
  </sheetData>
  <mergeCells count="9">
    <mergeCell ref="M69:O69"/>
    <mergeCell ref="M70:O70"/>
    <mergeCell ref="A1:O1"/>
    <mergeCell ref="A2:O2"/>
    <mergeCell ref="D6:N6"/>
    <mergeCell ref="A6:A7"/>
    <mergeCell ref="B6:B7"/>
    <mergeCell ref="C6:C7"/>
    <mergeCell ref="O6:O7"/>
  </mergeCells>
  <pageMargins left="0.7" right="0.7" top="0.75" bottom="0.75" header="0.3" footer="0.3"/>
  <pageSetup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78" workbookViewId="0">
      <selection activeCell="C21" sqref="C21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29" t="s">
        <v>2</v>
      </c>
      <c r="B6" s="229"/>
      <c r="C6" s="229"/>
      <c r="D6" s="184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84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84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84" t="s">
        <v>295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5"/>
      <c r="H14" s="226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75000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75000</v>
      </c>
      <c r="F178" s="77" t="s">
        <v>18</v>
      </c>
      <c r="G178" s="77">
        <f>SUM(G165:G170)</f>
        <v>0</v>
      </c>
      <c r="H178" s="71">
        <f>G178+E178</f>
        <v>75000</v>
      </c>
      <c r="I178" s="179">
        <f>H178/C178*100</f>
        <v>0.32030749519538759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720000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>
        <v>720000</v>
      </c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1110000</v>
      </c>
      <c r="F323" s="179">
        <f>E323/C323*100</f>
        <v>2.6773438819074267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7635000</v>
      </c>
    </row>
    <row r="339" spans="6:7" x14ac:dyDescent="0.25">
      <c r="F339" s="13" t="s">
        <v>302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97" workbookViewId="0">
      <selection activeCell="G46" sqref="G46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83"/>
      <c r="B4" s="183"/>
      <c r="C4" s="183"/>
      <c r="D4" s="183"/>
      <c r="E4" s="183"/>
      <c r="F4" s="183"/>
    </row>
    <row r="5" spans="1:9" x14ac:dyDescent="0.25">
      <c r="A5" s="183"/>
      <c r="B5" s="183"/>
      <c r="C5" s="183"/>
      <c r="D5" s="183"/>
      <c r="E5" s="183"/>
      <c r="F5" s="183"/>
    </row>
    <row r="6" spans="1:9" x14ac:dyDescent="0.25">
      <c r="A6" s="229" t="s">
        <v>2</v>
      </c>
      <c r="B6" s="229"/>
      <c r="C6" s="229"/>
      <c r="D6" s="184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84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84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84" t="s">
        <v>296</v>
      </c>
      <c r="E9" s="3"/>
      <c r="F9" s="183"/>
    </row>
    <row r="10" spans="1:9" x14ac:dyDescent="0.25">
      <c r="A10" s="182"/>
      <c r="B10" s="182"/>
      <c r="C10" s="182"/>
      <c r="D10" s="184"/>
      <c r="E10" s="3"/>
      <c r="F10" s="183"/>
    </row>
    <row r="11" spans="1:9" x14ac:dyDescent="0.25">
      <c r="A11" s="5" t="s">
        <v>6</v>
      </c>
      <c r="B11" s="6"/>
      <c r="C11" s="5"/>
      <c r="D11" s="183"/>
      <c r="E11" s="3"/>
      <c r="F11" s="183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205">
        <v>1</v>
      </c>
      <c r="B14" s="158" t="s">
        <v>278</v>
      </c>
      <c r="C14" s="159">
        <v>41459000</v>
      </c>
      <c r="D14" s="17" t="s">
        <v>13</v>
      </c>
      <c r="E14" s="206"/>
      <c r="F14" s="19"/>
      <c r="G14" s="225"/>
      <c r="H14" s="226"/>
      <c r="I14" s="13"/>
    </row>
    <row r="15" spans="1:9" x14ac:dyDescent="0.25">
      <c r="A15" s="205"/>
      <c r="B15" s="20"/>
      <c r="C15" s="159"/>
      <c r="D15" s="17" t="s">
        <v>14</v>
      </c>
      <c r="E15" s="206"/>
      <c r="F15" s="19"/>
      <c r="G15" s="13"/>
      <c r="H15" s="13"/>
      <c r="I15" s="13"/>
    </row>
    <row r="16" spans="1:9" x14ac:dyDescent="0.25">
      <c r="A16" s="205"/>
      <c r="B16" s="20"/>
      <c r="C16" s="16"/>
      <c r="D16" s="21" t="s">
        <v>15</v>
      </c>
      <c r="E16" s="206"/>
      <c r="F16" s="19"/>
      <c r="G16" s="13"/>
      <c r="H16" s="13"/>
      <c r="I16" s="13"/>
    </row>
    <row r="17" spans="1:9" x14ac:dyDescent="0.25">
      <c r="A17" s="205"/>
      <c r="B17" s="20"/>
      <c r="C17" s="16"/>
      <c r="D17" s="22" t="s">
        <v>16</v>
      </c>
      <c r="E17" s="206"/>
      <c r="F17" s="19"/>
      <c r="G17" s="13"/>
      <c r="H17" s="13"/>
      <c r="I17" s="13"/>
    </row>
    <row r="18" spans="1:9" ht="25.5" x14ac:dyDescent="0.25">
      <c r="A18" s="205"/>
      <c r="B18" s="20"/>
      <c r="C18" s="16"/>
      <c r="D18" s="23" t="s">
        <v>17</v>
      </c>
      <c r="E18" s="206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207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208">
        <v>1</v>
      </c>
      <c r="B26" s="158" t="s">
        <v>278</v>
      </c>
      <c r="C26" s="159">
        <v>29860000</v>
      </c>
      <c r="D26" s="118" t="s">
        <v>176</v>
      </c>
      <c r="E26" s="209"/>
      <c r="F26" s="42" t="s">
        <v>177</v>
      </c>
      <c r="G26" s="156"/>
      <c r="H26" s="210"/>
      <c r="I26" s="44"/>
    </row>
    <row r="27" spans="1:9" ht="25.5" x14ac:dyDescent="0.25">
      <c r="A27" s="205"/>
      <c r="B27" s="20"/>
      <c r="C27" s="16"/>
      <c r="D27" s="45" t="s">
        <v>23</v>
      </c>
      <c r="E27" s="46"/>
      <c r="F27" s="50" t="s">
        <v>24</v>
      </c>
      <c r="G27" s="48"/>
      <c r="H27" s="206"/>
      <c r="I27" s="19"/>
    </row>
    <row r="28" spans="1:9" ht="25.5" x14ac:dyDescent="0.25">
      <c r="A28" s="205"/>
      <c r="B28" s="20"/>
      <c r="C28" s="16"/>
      <c r="D28" s="49" t="s">
        <v>25</v>
      </c>
      <c r="E28" s="46"/>
      <c r="F28" s="50" t="s">
        <v>26</v>
      </c>
      <c r="G28" s="51"/>
      <c r="H28" s="206"/>
      <c r="I28" s="19"/>
    </row>
    <row r="29" spans="1:9" ht="38.25" x14ac:dyDescent="0.25">
      <c r="A29" s="205"/>
      <c r="B29" s="20"/>
      <c r="C29" s="16"/>
      <c r="D29" s="52" t="s">
        <v>27</v>
      </c>
      <c r="E29" s="53"/>
      <c r="F29" s="54" t="s">
        <v>28</v>
      </c>
      <c r="G29" s="51"/>
      <c r="H29" s="206"/>
      <c r="I29" s="19"/>
    </row>
    <row r="30" spans="1:9" x14ac:dyDescent="0.25">
      <c r="A30" s="205"/>
      <c r="B30" s="20"/>
      <c r="C30" s="16"/>
      <c r="D30" s="49" t="s">
        <v>29</v>
      </c>
      <c r="E30" s="46"/>
      <c r="F30" s="55"/>
      <c r="G30" s="48"/>
      <c r="H30" s="206"/>
      <c r="I30" s="19"/>
    </row>
    <row r="31" spans="1:9" x14ac:dyDescent="0.25">
      <c r="A31" s="205"/>
      <c r="B31" s="20"/>
      <c r="C31" s="16"/>
      <c r="D31" s="45" t="s">
        <v>30</v>
      </c>
      <c r="E31" s="46"/>
      <c r="F31" s="56"/>
      <c r="G31" s="48"/>
      <c r="H31" s="206"/>
      <c r="I31" s="19"/>
    </row>
    <row r="32" spans="1:9" x14ac:dyDescent="0.25">
      <c r="A32" s="205"/>
      <c r="B32" s="20"/>
      <c r="C32" s="16"/>
      <c r="D32" s="45" t="s">
        <v>31</v>
      </c>
      <c r="E32" s="46"/>
      <c r="F32" s="56"/>
      <c r="G32" s="48"/>
      <c r="H32" s="206"/>
      <c r="I32" s="19"/>
    </row>
    <row r="33" spans="1:9" x14ac:dyDescent="0.25">
      <c r="A33" s="205"/>
      <c r="B33" s="20"/>
      <c r="C33" s="16"/>
      <c r="D33" s="52" t="s">
        <v>32</v>
      </c>
      <c r="E33" s="53"/>
      <c r="F33" s="57"/>
      <c r="G33" s="51"/>
      <c r="H33" s="206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21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203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203"/>
      <c r="E70" s="78"/>
      <c r="F70" s="78"/>
      <c r="G70" s="78"/>
      <c r="H70" s="78"/>
      <c r="I70" s="78"/>
    </row>
    <row r="71" spans="1:9" x14ac:dyDescent="0.25">
      <c r="A71" s="13"/>
      <c r="B71" s="13"/>
      <c r="C71" s="78"/>
      <c r="D71" s="204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303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E7" sqref="E7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86"/>
      <c r="B4" s="186"/>
      <c r="C4" s="186"/>
      <c r="D4" s="186"/>
      <c r="E4" s="186"/>
      <c r="F4" s="186"/>
    </row>
    <row r="5" spans="1:9" x14ac:dyDescent="0.25">
      <c r="A5" s="186"/>
      <c r="B5" s="186"/>
      <c r="C5" s="186"/>
      <c r="D5" s="186"/>
      <c r="E5" s="186"/>
      <c r="F5" s="186"/>
    </row>
    <row r="6" spans="1:9" x14ac:dyDescent="0.25">
      <c r="A6" s="229" t="s">
        <v>2</v>
      </c>
      <c r="B6" s="229"/>
      <c r="C6" s="229"/>
      <c r="D6" s="187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87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87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87" t="s">
        <v>299</v>
      </c>
      <c r="E9" s="3"/>
      <c r="F9" s="186"/>
    </row>
    <row r="10" spans="1:9" x14ac:dyDescent="0.25">
      <c r="A10" s="185"/>
      <c r="B10" s="185"/>
      <c r="C10" s="185"/>
      <c r="D10" s="187"/>
      <c r="E10" s="3"/>
      <c r="F10" s="186"/>
    </row>
    <row r="11" spans="1:9" x14ac:dyDescent="0.25">
      <c r="A11" s="5" t="s">
        <v>6</v>
      </c>
      <c r="B11" s="6"/>
      <c r="C11" s="5"/>
      <c r="D11" s="186"/>
      <c r="E11" s="3"/>
      <c r="F11" s="186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0</v>
      </c>
      <c r="F68" s="178">
        <f>E68/C68*100</f>
        <v>0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ht="15.75" x14ac:dyDescent="0.25">
      <c r="A97" s="69"/>
      <c r="B97" s="69"/>
      <c r="C97" s="69"/>
      <c r="D97" s="57" t="s">
        <v>80</v>
      </c>
      <c r="E97" s="192">
        <f>75000*2</f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ht="26.25" x14ac:dyDescent="0.25">
      <c r="A171" s="69"/>
      <c r="B171" s="69"/>
      <c r="C171" s="69"/>
      <c r="D171" s="50" t="s">
        <v>119</v>
      </c>
      <c r="E171" s="69"/>
      <c r="F171" s="86" t="s">
        <v>297</v>
      </c>
      <c r="G171" s="192">
        <v>75000</v>
      </c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225000</v>
      </c>
      <c r="F178" s="77" t="s">
        <v>18</v>
      </c>
      <c r="G178" s="77">
        <f>SUM(G165:G170)</f>
        <v>0</v>
      </c>
      <c r="H178" s="71">
        <f>G178+E178</f>
        <v>225000</v>
      </c>
      <c r="I178" s="179">
        <f>H178/C178*100</f>
        <v>0.96092248558616278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/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3150000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6300000</v>
      </c>
      <c r="F336" s="179">
        <f>E336/C336*100</f>
        <v>9.0765019449647024</v>
      </c>
      <c r="G336" s="14"/>
      <c r="H336" s="14"/>
      <c r="I336" s="14"/>
    </row>
    <row r="339" spans="6:7" x14ac:dyDescent="0.25">
      <c r="F339" s="13" t="s">
        <v>298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229" workbookViewId="0">
      <selection activeCell="F69" sqref="F69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89"/>
      <c r="B4" s="189"/>
      <c r="C4" s="189"/>
      <c r="D4" s="189"/>
      <c r="E4" s="189"/>
      <c r="F4" s="189"/>
    </row>
    <row r="5" spans="1:9" x14ac:dyDescent="0.25">
      <c r="A5" s="189"/>
      <c r="B5" s="189"/>
      <c r="C5" s="189"/>
      <c r="D5" s="189"/>
      <c r="E5" s="189"/>
      <c r="F5" s="189"/>
    </row>
    <row r="6" spans="1:9" x14ac:dyDescent="0.25">
      <c r="A6" s="229" t="s">
        <v>2</v>
      </c>
      <c r="B6" s="229"/>
      <c r="C6" s="229"/>
      <c r="D6" s="190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90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90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90" t="s">
        <v>300</v>
      </c>
      <c r="E9" s="3"/>
      <c r="F9" s="189"/>
    </row>
    <row r="10" spans="1:9" x14ac:dyDescent="0.25">
      <c r="A10" s="188"/>
      <c r="B10" s="188"/>
      <c r="C10" s="188"/>
      <c r="D10" s="190"/>
      <c r="E10" s="3"/>
      <c r="F10" s="189"/>
    </row>
    <row r="11" spans="1:9" x14ac:dyDescent="0.25">
      <c r="A11" s="5" t="s">
        <v>6</v>
      </c>
      <c r="B11" s="6"/>
      <c r="C11" s="5"/>
      <c r="D11" s="189"/>
      <c r="E11" s="3"/>
      <c r="F11" s="189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150000</v>
      </c>
      <c r="F68" s="212">
        <f>E68/C68*100</f>
        <v>0.26132404181184671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2">
        <v>150000</v>
      </c>
      <c r="F166" s="50" t="s">
        <v>117</v>
      </c>
      <c r="G166" s="69">
        <v>150000</v>
      </c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150000</v>
      </c>
      <c r="F178" s="77" t="s">
        <v>18</v>
      </c>
      <c r="G178" s="77">
        <f>SUM(G165:G170)</f>
        <v>150000</v>
      </c>
      <c r="H178" s="71">
        <f>G178+E178</f>
        <v>300000</v>
      </c>
      <c r="I178" s="179">
        <f>H178/C178*100</f>
        <v>1.2812299807815504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225000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>
        <v>150000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225000</v>
      </c>
      <c r="F323" s="179">
        <f>E323/C323*100</f>
        <v>0.54270484092718108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9" spans="6:7" x14ac:dyDescent="0.25">
      <c r="F339" s="13" t="s">
        <v>301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opLeftCell="A331" workbookViewId="0">
      <selection activeCell="H320" sqref="H32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94"/>
      <c r="B4" s="194"/>
      <c r="C4" s="194"/>
      <c r="D4" s="194"/>
      <c r="E4" s="194"/>
      <c r="F4" s="194"/>
    </row>
    <row r="5" spans="1:9" x14ac:dyDescent="0.25">
      <c r="A5" s="194"/>
      <c r="B5" s="194"/>
      <c r="C5" s="194"/>
      <c r="D5" s="194"/>
      <c r="E5" s="194"/>
      <c r="F5" s="194"/>
    </row>
    <row r="6" spans="1:9" x14ac:dyDescent="0.25">
      <c r="A6" s="229" t="s">
        <v>2</v>
      </c>
      <c r="B6" s="229"/>
      <c r="C6" s="229"/>
      <c r="D6" s="195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95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95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95" t="s">
        <v>304</v>
      </c>
      <c r="E9" s="3"/>
      <c r="F9" s="194"/>
    </row>
    <row r="10" spans="1:9" x14ac:dyDescent="0.25">
      <c r="A10" s="193"/>
      <c r="B10" s="193"/>
      <c r="C10" s="193"/>
      <c r="D10" s="195"/>
      <c r="E10" s="3"/>
      <c r="F10" s="194"/>
    </row>
    <row r="11" spans="1:9" x14ac:dyDescent="0.25">
      <c r="A11" s="5" t="s">
        <v>6</v>
      </c>
      <c r="B11" s="6"/>
      <c r="C11" s="5"/>
      <c r="D11" s="194"/>
      <c r="E11" s="3"/>
      <c r="F11" s="194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>
        <v>1050000</v>
      </c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1650000</v>
      </c>
      <c r="F38" s="30"/>
      <c r="G38" s="30">
        <f>G27+G28+G29</f>
        <v>0</v>
      </c>
      <c r="H38" s="174">
        <f>E38+G38</f>
        <v>1650000</v>
      </c>
      <c r="I38" s="177">
        <f>H38/C38*100</f>
        <v>5.5257870060281311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/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75000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225000</v>
      </c>
      <c r="F68" s="178">
        <f>E68/C68*100</f>
        <v>0.39198606271777003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150000</v>
      </c>
      <c r="F101" s="179">
        <f>E101/C101*100</f>
        <v>1.0771992818671454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600000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600000</v>
      </c>
      <c r="F126" s="179">
        <f>E126/C126*100</f>
        <v>2.2727272727272729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199">
        <v>225000</v>
      </c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>
        <v>150000</v>
      </c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375000</v>
      </c>
      <c r="F178" s="77" t="s">
        <v>18</v>
      </c>
      <c r="G178" s="77">
        <f>SUM(G165:G170)</f>
        <v>0</v>
      </c>
      <c r="H178" s="71">
        <f>G178+E178</f>
        <v>375000</v>
      </c>
      <c r="I178" s="179">
        <f>H178/C178*100</f>
        <v>1.6015374759769379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>
        <v>300000</v>
      </c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300000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300000</v>
      </c>
      <c r="I201" s="179">
        <f>H201/C201*100</f>
        <v>1.095890410958904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390000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>
        <v>390000</v>
      </c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 t="s">
        <v>307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75000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>
        <v>75000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465000</v>
      </c>
      <c r="F323" s="179">
        <f>E323/C323*100</f>
        <v>1.1215900045828409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>
        <v>6300000</v>
      </c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>
        <v>6300000</v>
      </c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12600000</v>
      </c>
      <c r="F336" s="179">
        <f>E336/C336*100</f>
        <v>18.153003889929405</v>
      </c>
      <c r="G336" s="14"/>
      <c r="H336" s="14"/>
      <c r="I336" s="14"/>
    </row>
    <row r="339" spans="6:7" x14ac:dyDescent="0.25">
      <c r="F339" s="13" t="s">
        <v>305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F344:G344"/>
    <mergeCell ref="F345:G345"/>
    <mergeCell ref="A9:C9"/>
    <mergeCell ref="G14:H14"/>
    <mergeCell ref="B204:C204"/>
    <mergeCell ref="B229:C229"/>
    <mergeCell ref="B240:C240"/>
    <mergeCell ref="B327:C327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workbookViewId="0">
      <selection activeCell="I340" sqref="I340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197"/>
      <c r="B4" s="197"/>
      <c r="C4" s="197"/>
      <c r="D4" s="197"/>
      <c r="E4" s="197"/>
      <c r="F4" s="197"/>
    </row>
    <row r="5" spans="1:9" x14ac:dyDescent="0.25">
      <c r="A5" s="197"/>
      <c r="B5" s="197"/>
      <c r="C5" s="197"/>
      <c r="D5" s="197"/>
      <c r="E5" s="197"/>
      <c r="F5" s="197"/>
    </row>
    <row r="6" spans="1:9" x14ac:dyDescent="0.25">
      <c r="A6" s="229" t="s">
        <v>2</v>
      </c>
      <c r="B6" s="229"/>
      <c r="C6" s="229"/>
      <c r="D6" s="198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198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198" t="s">
        <v>280</v>
      </c>
      <c r="E8" s="3"/>
      <c r="F8" s="3"/>
    </row>
    <row r="9" spans="1:9" x14ac:dyDescent="0.25">
      <c r="A9" s="224" t="s">
        <v>5</v>
      </c>
      <c r="B9" s="224"/>
      <c r="C9" s="224"/>
      <c r="D9" s="198" t="s">
        <v>306</v>
      </c>
      <c r="E9" s="3"/>
      <c r="F9" s="197"/>
    </row>
    <row r="10" spans="1:9" x14ac:dyDescent="0.25">
      <c r="A10" s="196"/>
      <c r="B10" s="196"/>
      <c r="C10" s="196"/>
      <c r="D10" s="198"/>
      <c r="E10" s="3"/>
      <c r="F10" s="197"/>
    </row>
    <row r="11" spans="1:9" x14ac:dyDescent="0.25">
      <c r="A11" s="5" t="s">
        <v>6</v>
      </c>
      <c r="B11" s="6"/>
      <c r="C11" s="5"/>
      <c r="D11" s="197"/>
      <c r="E11" s="3"/>
      <c r="F11" s="197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/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0</v>
      </c>
      <c r="F38" s="30"/>
      <c r="G38" s="30">
        <f>G27+G28+G29</f>
        <v>0</v>
      </c>
      <c r="H38" s="174">
        <f>E38+G38</f>
        <v>0</v>
      </c>
      <c r="I38" s="177">
        <f>H38/C38*100</f>
        <v>0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/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4275000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/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/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/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4275000</v>
      </c>
      <c r="F68" s="178">
        <f>E68/C68*100</f>
        <v>7.4477351916376309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/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/>
      <c r="E100" s="69"/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SUM(E91:E99)</f>
        <v>0</v>
      </c>
      <c r="F101" s="179">
        <f>E101/C101*100</f>
        <v>0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/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/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s="176" customFormat="1" x14ac:dyDescent="0.25">
      <c r="A158" s="71"/>
      <c r="B158" s="71"/>
      <c r="C158" s="180">
        <f>C149</f>
        <v>51957000</v>
      </c>
      <c r="D158" s="77" t="s">
        <v>18</v>
      </c>
      <c r="E158" s="71">
        <f>SUM(E149:E157)</f>
        <v>0</v>
      </c>
      <c r="F158" s="179">
        <f>E158/C158*100</f>
        <v>0</v>
      </c>
      <c r="G158" s="14"/>
      <c r="H158" s="14"/>
      <c r="I158" s="14"/>
    </row>
    <row r="159" spans="1:9" x14ac:dyDescent="0.25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4" t="s">
        <v>141</v>
      </c>
      <c r="B161" s="14" t="s">
        <v>113</v>
      </c>
      <c r="C161" s="13"/>
      <c r="D161" s="13"/>
      <c r="E161" s="13"/>
      <c r="F161" s="13"/>
      <c r="G161" s="13"/>
      <c r="H161" s="13"/>
      <c r="I161" s="13"/>
    </row>
    <row r="162" spans="1:9" ht="38.25" customHeight="1" x14ac:dyDescent="0.25">
      <c r="A162" s="36" t="s">
        <v>7</v>
      </c>
      <c r="B162" s="36" t="s">
        <v>22</v>
      </c>
      <c r="C162" s="36" t="s">
        <v>9</v>
      </c>
      <c r="D162" s="37" t="s">
        <v>10</v>
      </c>
      <c r="E162" s="38" t="s">
        <v>11</v>
      </c>
      <c r="F162" s="37" t="s">
        <v>10</v>
      </c>
      <c r="G162" s="38" t="s">
        <v>11</v>
      </c>
      <c r="H162" s="38" t="s">
        <v>210</v>
      </c>
      <c r="I162" s="36" t="s">
        <v>12</v>
      </c>
    </row>
    <row r="163" spans="1:9" x14ac:dyDescent="0.25">
      <c r="A163" s="39">
        <v>1</v>
      </c>
      <c r="B163" s="39">
        <v>2</v>
      </c>
      <c r="C163" s="39">
        <v>3</v>
      </c>
      <c r="D163" s="39">
        <v>4</v>
      </c>
      <c r="E163" s="39">
        <v>5</v>
      </c>
      <c r="F163" s="39">
        <v>6</v>
      </c>
      <c r="G163" s="39">
        <v>7</v>
      </c>
      <c r="H163" s="40">
        <v>8</v>
      </c>
      <c r="I163" s="39">
        <v>9</v>
      </c>
    </row>
    <row r="164" spans="1:9" ht="76.5" x14ac:dyDescent="0.25">
      <c r="A164" s="69"/>
      <c r="B164" s="158" t="s">
        <v>278</v>
      </c>
      <c r="C164" s="159">
        <v>23415000</v>
      </c>
      <c r="D164" s="42" t="s">
        <v>183</v>
      </c>
      <c r="E164" s="162" t="s">
        <v>269</v>
      </c>
      <c r="F164" s="42" t="s">
        <v>184</v>
      </c>
      <c r="G164" s="162" t="s">
        <v>268</v>
      </c>
      <c r="H164" s="69"/>
      <c r="I164" s="69"/>
    </row>
    <row r="165" spans="1:9" x14ac:dyDescent="0.25">
      <c r="A165" s="69"/>
      <c r="B165" s="69"/>
      <c r="C165" s="69"/>
      <c r="D165" s="105" t="s">
        <v>114</v>
      </c>
      <c r="E165" s="69"/>
      <c r="F165" s="50" t="s">
        <v>74</v>
      </c>
      <c r="G165" s="69"/>
      <c r="H165" s="69"/>
      <c r="I165" s="69"/>
    </row>
    <row r="166" spans="1:9" ht="24" customHeight="1" x14ac:dyDescent="0.25">
      <c r="A166" s="69"/>
      <c r="B166" s="69"/>
      <c r="C166" s="69"/>
      <c r="D166" s="50" t="s">
        <v>115</v>
      </c>
      <c r="E166" s="69"/>
      <c r="F166" s="50" t="s">
        <v>117</v>
      </c>
      <c r="G166" s="69"/>
      <c r="H166" s="69"/>
      <c r="I166" s="69"/>
    </row>
    <row r="167" spans="1:9" ht="38.25" x14ac:dyDescent="0.25">
      <c r="A167" s="69"/>
      <c r="B167" s="69"/>
      <c r="C167" s="69"/>
      <c r="D167" s="50" t="s">
        <v>126</v>
      </c>
      <c r="E167" s="69"/>
      <c r="F167" s="50" t="s">
        <v>120</v>
      </c>
      <c r="G167" s="69"/>
      <c r="H167" s="69"/>
      <c r="I167" s="69"/>
    </row>
    <row r="168" spans="1:9" ht="26.25" x14ac:dyDescent="0.25">
      <c r="A168" s="69"/>
      <c r="B168" s="69"/>
      <c r="C168" s="69"/>
      <c r="D168" s="105" t="s">
        <v>116</v>
      </c>
      <c r="E168" s="69"/>
      <c r="F168" s="105" t="s">
        <v>121</v>
      </c>
      <c r="G168" s="69"/>
      <c r="H168" s="69"/>
      <c r="I168" s="69"/>
    </row>
    <row r="169" spans="1:9" ht="25.5" x14ac:dyDescent="0.25">
      <c r="A169" s="69"/>
      <c r="B169" s="69"/>
      <c r="C169" s="69"/>
      <c r="D169" s="50" t="s">
        <v>74</v>
      </c>
      <c r="E169" s="69"/>
      <c r="F169" s="50" t="s">
        <v>123</v>
      </c>
      <c r="G169" s="69"/>
      <c r="H169" s="69"/>
      <c r="I169" s="69"/>
    </row>
    <row r="170" spans="1:9" ht="51.75" x14ac:dyDescent="0.25">
      <c r="A170" s="69"/>
      <c r="B170" s="69"/>
      <c r="C170" s="69"/>
      <c r="D170" s="50" t="s">
        <v>118</v>
      </c>
      <c r="E170" s="69"/>
      <c r="F170" s="105" t="s">
        <v>127</v>
      </c>
      <c r="G170" s="69"/>
      <c r="H170" s="69"/>
      <c r="I170" s="69"/>
    </row>
    <row r="171" spans="1:9" x14ac:dyDescent="0.25">
      <c r="A171" s="69"/>
      <c r="B171" s="69"/>
      <c r="C171" s="69"/>
      <c r="D171" s="50" t="s">
        <v>119</v>
      </c>
      <c r="E171" s="69"/>
      <c r="F171" s="69"/>
      <c r="G171" s="69"/>
      <c r="H171" s="69"/>
      <c r="I171" s="69"/>
    </row>
    <row r="172" spans="1:9" ht="26.25" x14ac:dyDescent="0.25">
      <c r="A172" s="69"/>
      <c r="B172" s="69"/>
      <c r="C172" s="69"/>
      <c r="D172" s="105" t="s">
        <v>122</v>
      </c>
      <c r="E172" s="69"/>
      <c r="F172" s="69"/>
      <c r="G172" s="69"/>
      <c r="H172" s="69"/>
      <c r="I172" s="69"/>
    </row>
    <row r="173" spans="1:9" ht="25.5" x14ac:dyDescent="0.25">
      <c r="A173" s="69"/>
      <c r="B173" s="69"/>
      <c r="C173" s="69"/>
      <c r="D173" s="50" t="s">
        <v>124</v>
      </c>
      <c r="E173" s="69"/>
      <c r="F173" s="69"/>
      <c r="G173" s="69"/>
      <c r="H173" s="69"/>
      <c r="I173" s="69"/>
    </row>
    <row r="174" spans="1:9" x14ac:dyDescent="0.25">
      <c r="A174" s="69"/>
      <c r="B174" s="69"/>
      <c r="C174" s="69"/>
      <c r="D174" s="50" t="s">
        <v>125</v>
      </c>
      <c r="E174" s="69"/>
      <c r="F174" s="69"/>
      <c r="G174" s="69"/>
      <c r="H174" s="69"/>
      <c r="I174" s="69"/>
    </row>
    <row r="175" spans="1:9" ht="39" x14ac:dyDescent="0.25">
      <c r="A175" s="69"/>
      <c r="B175" s="69"/>
      <c r="C175" s="69"/>
      <c r="D175" s="105" t="s">
        <v>127</v>
      </c>
      <c r="E175" s="69"/>
      <c r="F175" s="69"/>
      <c r="G175" s="69"/>
      <c r="H175" s="69"/>
      <c r="I175" s="69"/>
    </row>
    <row r="176" spans="1:9" x14ac:dyDescent="0.25">
      <c r="A176" s="69"/>
      <c r="B176" s="69"/>
      <c r="C176" s="69"/>
      <c r="D176" s="50" t="s">
        <v>128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69"/>
      <c r="E177" s="69"/>
      <c r="F177" s="69"/>
      <c r="G177" s="69"/>
      <c r="H177" s="69"/>
      <c r="I177" s="69"/>
    </row>
    <row r="178" spans="1:9" s="176" customFormat="1" x14ac:dyDescent="0.25">
      <c r="A178" s="71"/>
      <c r="B178" s="71"/>
      <c r="C178" s="180">
        <f>C164</f>
        <v>23415000</v>
      </c>
      <c r="D178" s="106" t="s">
        <v>18</v>
      </c>
      <c r="E178" s="77">
        <f>SUM(E165:E176)</f>
        <v>0</v>
      </c>
      <c r="F178" s="77" t="s">
        <v>18</v>
      </c>
      <c r="G178" s="77">
        <f>SUM(G165:G170)</f>
        <v>0</v>
      </c>
      <c r="H178" s="71">
        <f>G178+E178</f>
        <v>0</v>
      </c>
      <c r="I178" s="179">
        <f>H178/C178*100</f>
        <v>0</v>
      </c>
    </row>
    <row r="179" spans="1:9" x14ac:dyDescent="0.25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4" t="s">
        <v>144</v>
      </c>
      <c r="B182" s="14" t="s">
        <v>129</v>
      </c>
      <c r="C182" s="13"/>
      <c r="D182" s="13"/>
      <c r="E182" s="13"/>
      <c r="F182" s="13"/>
      <c r="G182" s="13"/>
      <c r="H182" s="13"/>
      <c r="I182" s="13"/>
    </row>
    <row r="183" spans="1:9" ht="54" customHeight="1" x14ac:dyDescent="0.25">
      <c r="A183" s="36" t="s">
        <v>7</v>
      </c>
      <c r="B183" s="36" t="s">
        <v>22</v>
      </c>
      <c r="C183" s="36" t="s">
        <v>9</v>
      </c>
      <c r="D183" s="37" t="s">
        <v>10</v>
      </c>
      <c r="E183" s="38" t="s">
        <v>11</v>
      </c>
      <c r="F183" s="37" t="s">
        <v>10</v>
      </c>
      <c r="G183" s="38" t="s">
        <v>11</v>
      </c>
      <c r="H183" s="38" t="s">
        <v>210</v>
      </c>
      <c r="I183" s="36" t="s">
        <v>214</v>
      </c>
    </row>
    <row r="184" spans="1:9" x14ac:dyDescent="0.25">
      <c r="A184" s="39">
        <v>1</v>
      </c>
      <c r="B184" s="39">
        <v>2</v>
      </c>
      <c r="C184" s="39">
        <v>3</v>
      </c>
      <c r="D184" s="39">
        <v>4</v>
      </c>
      <c r="E184" s="39">
        <v>5</v>
      </c>
      <c r="F184" s="39">
        <v>6</v>
      </c>
      <c r="G184" s="39">
        <v>7</v>
      </c>
      <c r="H184" s="40">
        <v>8</v>
      </c>
      <c r="I184" s="39">
        <v>9</v>
      </c>
    </row>
    <row r="185" spans="1:9" ht="51" x14ac:dyDescent="0.25">
      <c r="A185" s="69"/>
      <c r="B185" s="158" t="s">
        <v>278</v>
      </c>
      <c r="C185" s="159">
        <v>27375000</v>
      </c>
      <c r="D185" s="42" t="s">
        <v>185</v>
      </c>
      <c r="E185" s="162" t="s">
        <v>266</v>
      </c>
      <c r="F185" s="42" t="s">
        <v>186</v>
      </c>
      <c r="G185" s="162" t="s">
        <v>267</v>
      </c>
      <c r="H185" s="69"/>
      <c r="I185" s="69"/>
    </row>
    <row r="186" spans="1:9" ht="51" x14ac:dyDescent="0.25">
      <c r="A186" s="69"/>
      <c r="B186" s="69"/>
      <c r="C186" s="69"/>
      <c r="D186" s="50" t="s">
        <v>130</v>
      </c>
      <c r="E186" s="69"/>
      <c r="F186" s="50" t="s">
        <v>130</v>
      </c>
      <c r="G186" s="69"/>
      <c r="H186" s="69"/>
      <c r="I186" s="69"/>
    </row>
    <row r="187" spans="1:9" ht="63.75" x14ac:dyDescent="0.25">
      <c r="A187" s="69"/>
      <c r="B187" s="69"/>
      <c r="C187" s="69"/>
      <c r="D187" s="50" t="s">
        <v>131</v>
      </c>
      <c r="E187" s="69"/>
      <c r="F187" s="50" t="s">
        <v>131</v>
      </c>
      <c r="G187" s="69"/>
      <c r="H187" s="69"/>
      <c r="I187" s="69"/>
    </row>
    <row r="188" spans="1:9" ht="26.25" x14ac:dyDescent="0.25">
      <c r="A188" s="69"/>
      <c r="B188" s="69"/>
      <c r="C188" s="69"/>
      <c r="D188" s="105" t="s">
        <v>133</v>
      </c>
      <c r="E188" s="69"/>
      <c r="F188" s="105" t="s">
        <v>133</v>
      </c>
      <c r="G188" s="69"/>
      <c r="H188" s="69"/>
      <c r="I188" s="69"/>
    </row>
    <row r="189" spans="1:9" ht="39" x14ac:dyDescent="0.25">
      <c r="A189" s="69"/>
      <c r="B189" s="69"/>
      <c r="C189" s="69"/>
      <c r="D189" s="105" t="s">
        <v>134</v>
      </c>
      <c r="E189" s="69"/>
      <c r="F189" s="50" t="s">
        <v>132</v>
      </c>
      <c r="G189" s="69"/>
      <c r="H189" s="69"/>
      <c r="I189" s="69"/>
    </row>
    <row r="190" spans="1:9" x14ac:dyDescent="0.25">
      <c r="A190" s="69"/>
      <c r="B190" s="69"/>
      <c r="C190" s="69"/>
      <c r="D190" s="50" t="s">
        <v>135</v>
      </c>
      <c r="E190" s="69"/>
      <c r="F190" s="69"/>
      <c r="G190" s="69"/>
      <c r="H190" s="69"/>
      <c r="I190" s="69"/>
    </row>
    <row r="191" spans="1:9" x14ac:dyDescent="0.25">
      <c r="A191" s="69"/>
      <c r="B191" s="69"/>
      <c r="C191" s="69"/>
      <c r="D191" s="50" t="s">
        <v>136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290</v>
      </c>
      <c r="E192" s="69"/>
      <c r="F192" s="69"/>
      <c r="G192" s="69"/>
      <c r="H192" s="69"/>
      <c r="I192" s="69"/>
    </row>
    <row r="193" spans="1:9" ht="25.5" x14ac:dyDescent="0.25">
      <c r="A193" s="69"/>
      <c r="B193" s="69"/>
      <c r="C193" s="69"/>
      <c r="D193" s="50" t="s">
        <v>294</v>
      </c>
      <c r="E193" s="69"/>
      <c r="F193" s="69"/>
      <c r="G193" s="69"/>
      <c r="H193" s="69"/>
      <c r="I193" s="69"/>
    </row>
    <row r="194" spans="1:9" x14ac:dyDescent="0.25">
      <c r="A194" s="69"/>
      <c r="B194" s="69"/>
      <c r="C194" s="76"/>
      <c r="D194" s="106" t="s">
        <v>18</v>
      </c>
      <c r="E194" s="77">
        <f>SUM(E186:E193)</f>
        <v>0</v>
      </c>
      <c r="F194" s="106" t="s">
        <v>18</v>
      </c>
      <c r="G194" s="77">
        <f>SUM(G186:G192)</f>
        <v>0</v>
      </c>
      <c r="H194" s="69"/>
      <c r="I194" s="69"/>
    </row>
    <row r="195" spans="1:9" x14ac:dyDescent="0.25">
      <c r="A195" s="69"/>
      <c r="B195" s="69"/>
      <c r="C195" s="69"/>
      <c r="D195" s="69"/>
      <c r="E195" s="69"/>
      <c r="F195" s="69"/>
      <c r="G195" s="69"/>
      <c r="H195" s="69"/>
      <c r="I195" s="69"/>
    </row>
    <row r="196" spans="1:9" ht="38.25" x14ac:dyDescent="0.25">
      <c r="A196" s="69"/>
      <c r="B196" s="69"/>
      <c r="C196" s="69"/>
      <c r="D196" s="42" t="s">
        <v>187</v>
      </c>
      <c r="E196" s="162" t="s">
        <v>265</v>
      </c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50" t="s">
        <v>130</v>
      </c>
      <c r="E197" s="69"/>
      <c r="F197" s="69"/>
      <c r="G197" s="69"/>
      <c r="H197" s="69"/>
      <c r="I197" s="69"/>
    </row>
    <row r="198" spans="1:9" x14ac:dyDescent="0.25">
      <c r="A198" s="69"/>
      <c r="B198" s="69"/>
      <c r="C198" s="69"/>
      <c r="D198" s="50"/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s="176" customFormat="1" x14ac:dyDescent="0.25">
      <c r="A201" s="71"/>
      <c r="B201" s="71"/>
      <c r="C201" s="180">
        <f>C185</f>
        <v>27375000</v>
      </c>
      <c r="D201" s="106" t="s">
        <v>18</v>
      </c>
      <c r="E201" s="71">
        <f>E197</f>
        <v>0</v>
      </c>
      <c r="F201" s="71"/>
      <c r="G201" s="71"/>
      <c r="H201" s="71">
        <f>E194+G194+E201</f>
        <v>0</v>
      </c>
      <c r="I201" s="179">
        <f>H201/C201*100</f>
        <v>0</v>
      </c>
    </row>
    <row r="202" spans="1:9" x14ac:dyDescent="0.25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42.75" customHeight="1" x14ac:dyDescent="0.25">
      <c r="A204" s="15" t="s">
        <v>148</v>
      </c>
      <c r="B204" s="221" t="s">
        <v>142</v>
      </c>
      <c r="C204" s="221"/>
      <c r="D204" s="13"/>
      <c r="E204" s="13"/>
      <c r="F204" s="13"/>
      <c r="G204" s="13"/>
      <c r="H204" s="13"/>
      <c r="I204" s="13"/>
    </row>
    <row r="205" spans="1:9" ht="38.25" x14ac:dyDescent="0.25">
      <c r="A205" s="36" t="s">
        <v>7</v>
      </c>
      <c r="B205" s="36" t="s">
        <v>22</v>
      </c>
      <c r="C205" s="36" t="s">
        <v>9</v>
      </c>
      <c r="D205" s="37" t="s">
        <v>10</v>
      </c>
      <c r="E205" s="38" t="s">
        <v>11</v>
      </c>
      <c r="F205" s="36" t="s">
        <v>12</v>
      </c>
      <c r="G205" s="13"/>
      <c r="H205" s="13"/>
      <c r="I205" s="13"/>
    </row>
    <row r="206" spans="1:9" x14ac:dyDescent="0.25">
      <c r="A206" s="39">
        <v>1</v>
      </c>
      <c r="B206" s="39">
        <v>2</v>
      </c>
      <c r="C206" s="39">
        <v>3</v>
      </c>
      <c r="D206" s="39">
        <v>4</v>
      </c>
      <c r="E206" s="40">
        <v>5</v>
      </c>
      <c r="F206" s="39">
        <v>6</v>
      </c>
      <c r="G206" s="13"/>
      <c r="H206" s="13"/>
      <c r="I206" s="13"/>
    </row>
    <row r="207" spans="1:9" ht="25.5" x14ac:dyDescent="0.25">
      <c r="A207" s="69"/>
      <c r="B207" s="158" t="s">
        <v>278</v>
      </c>
      <c r="C207" s="159">
        <v>7175000</v>
      </c>
      <c r="D207" s="107" t="s">
        <v>143</v>
      </c>
      <c r="E207" s="69"/>
      <c r="F207" s="69"/>
      <c r="G207" s="13"/>
      <c r="H207" s="13"/>
      <c r="I207" s="13"/>
    </row>
    <row r="208" spans="1:9" ht="38.25" x14ac:dyDescent="0.25">
      <c r="A208" s="69"/>
      <c r="B208" s="69"/>
      <c r="C208" s="69"/>
      <c r="D208" s="108" t="s">
        <v>137</v>
      </c>
      <c r="E208" s="69"/>
      <c r="F208" s="69"/>
      <c r="G208" s="13"/>
      <c r="H208" s="13"/>
      <c r="I208" s="13"/>
    </row>
    <row r="209" spans="1:9" x14ac:dyDescent="0.25">
      <c r="A209" s="69"/>
      <c r="B209" s="69"/>
      <c r="C209" s="69"/>
      <c r="D209" s="109" t="s">
        <v>138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139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140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10" t="s">
        <v>125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69"/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s="176" customFormat="1" x14ac:dyDescent="0.25">
      <c r="A215" s="71"/>
      <c r="B215" s="71"/>
      <c r="C215" s="180">
        <f>C207</f>
        <v>7175000</v>
      </c>
      <c r="D215" s="106" t="s">
        <v>18</v>
      </c>
      <c r="E215" s="71">
        <f>SUM(E207:E212)</f>
        <v>0</v>
      </c>
      <c r="F215" s="179">
        <f>E215/C215*100</f>
        <v>0</v>
      </c>
      <c r="G215" s="14"/>
      <c r="H215" s="14"/>
      <c r="I215" s="14"/>
    </row>
    <row r="216" spans="1:9" x14ac:dyDescent="0.25">
      <c r="A216" s="13"/>
      <c r="B216" s="13"/>
      <c r="C216" s="13"/>
      <c r="D216" s="111"/>
      <c r="E216" s="13"/>
      <c r="F216" s="13"/>
      <c r="G216" s="13"/>
      <c r="H216" s="13"/>
      <c r="I216" s="13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4" t="s">
        <v>153</v>
      </c>
      <c r="B219" s="14" t="s">
        <v>145</v>
      </c>
      <c r="C219" s="14"/>
      <c r="D219" s="13"/>
      <c r="E219" s="13"/>
      <c r="F219" s="13"/>
      <c r="G219" s="13"/>
      <c r="H219" s="13"/>
      <c r="I219" s="13"/>
    </row>
    <row r="220" spans="1:9" ht="38.25" x14ac:dyDescent="0.25">
      <c r="A220" s="36" t="s">
        <v>7</v>
      </c>
      <c r="B220" s="36" t="s">
        <v>22</v>
      </c>
      <c r="C220" s="36" t="s">
        <v>9</v>
      </c>
      <c r="D220" s="37" t="s">
        <v>10</v>
      </c>
      <c r="E220" s="38" t="s">
        <v>11</v>
      </c>
      <c r="F220" s="36" t="s">
        <v>12</v>
      </c>
      <c r="G220" s="13"/>
      <c r="H220" s="13"/>
      <c r="I220" s="13"/>
    </row>
    <row r="221" spans="1:9" x14ac:dyDescent="0.25">
      <c r="A221" s="39">
        <v>1</v>
      </c>
      <c r="B221" s="39">
        <v>2</v>
      </c>
      <c r="C221" s="39">
        <v>3</v>
      </c>
      <c r="D221" s="39">
        <v>4</v>
      </c>
      <c r="E221" s="40">
        <v>5</v>
      </c>
      <c r="F221" s="39">
        <v>6</v>
      </c>
      <c r="G221" s="13"/>
      <c r="H221" s="13"/>
      <c r="I221" s="13"/>
    </row>
    <row r="222" spans="1:9" ht="25.5" x14ac:dyDescent="0.25">
      <c r="A222" s="69"/>
      <c r="B222" s="158" t="s">
        <v>278</v>
      </c>
      <c r="C222" s="159">
        <v>0</v>
      </c>
      <c r="D222" s="108" t="s">
        <v>146</v>
      </c>
      <c r="E222" s="69"/>
      <c r="F222" s="69"/>
      <c r="G222" s="13"/>
      <c r="H222" s="13"/>
      <c r="I222" s="13"/>
    </row>
    <row r="223" spans="1:9" ht="25.5" x14ac:dyDescent="0.25">
      <c r="A223" s="69"/>
      <c r="B223" s="69"/>
      <c r="C223" s="69"/>
      <c r="D223" s="108" t="s">
        <v>115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147</v>
      </c>
      <c r="E224" s="69"/>
      <c r="F224" s="69"/>
      <c r="G224" s="13"/>
      <c r="H224" s="13"/>
      <c r="I224" s="13"/>
    </row>
    <row r="225" spans="1:9" s="176" customFormat="1" x14ac:dyDescent="0.25">
      <c r="A225" s="71"/>
      <c r="B225" s="71"/>
      <c r="C225" s="42">
        <f>C222</f>
        <v>0</v>
      </c>
      <c r="D225" s="112" t="s">
        <v>18</v>
      </c>
      <c r="E225" s="71">
        <f>SUM(E222:E224)</f>
        <v>0</v>
      </c>
      <c r="F225" s="71"/>
      <c r="G225" s="14"/>
      <c r="H225" s="14"/>
      <c r="I225" s="14"/>
    </row>
    <row r="226" spans="1:9" x14ac:dyDescent="0.25">
      <c r="A226" s="78"/>
      <c r="B226" s="78"/>
      <c r="C226" s="78"/>
      <c r="D226" s="113"/>
      <c r="E226" s="78"/>
      <c r="F226" s="78"/>
      <c r="G226" s="13"/>
      <c r="H226" s="13"/>
      <c r="I226" s="13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x14ac:dyDescent="0.25">
      <c r="A229" s="14" t="s">
        <v>160</v>
      </c>
      <c r="B229" s="222" t="s">
        <v>149</v>
      </c>
      <c r="C229" s="222"/>
      <c r="D229" s="13"/>
      <c r="E229" s="13"/>
      <c r="F229" s="13"/>
      <c r="G229" s="13"/>
      <c r="H229" s="13"/>
      <c r="I229" s="13"/>
    </row>
    <row r="230" spans="1:9" ht="38.25" x14ac:dyDescent="0.25">
      <c r="A230" s="36" t="s">
        <v>7</v>
      </c>
      <c r="B230" s="36" t="s">
        <v>22</v>
      </c>
      <c r="C230" s="36" t="s">
        <v>9</v>
      </c>
      <c r="D230" s="37" t="s">
        <v>10</v>
      </c>
      <c r="E230" s="38" t="s">
        <v>11</v>
      </c>
      <c r="F230" s="36" t="s">
        <v>12</v>
      </c>
      <c r="G230" s="13"/>
      <c r="H230" s="13"/>
      <c r="I230" s="13"/>
    </row>
    <row r="231" spans="1:9" x14ac:dyDescent="0.25">
      <c r="A231" s="39">
        <v>1</v>
      </c>
      <c r="B231" s="39">
        <v>2</v>
      </c>
      <c r="C231" s="39">
        <v>3</v>
      </c>
      <c r="D231" s="39">
        <v>4</v>
      </c>
      <c r="E231" s="40">
        <v>5</v>
      </c>
      <c r="F231" s="39">
        <v>6</v>
      </c>
      <c r="G231" s="13"/>
      <c r="H231" s="13"/>
      <c r="I231" s="13"/>
    </row>
    <row r="232" spans="1:9" ht="25.5" x14ac:dyDescent="0.25">
      <c r="A232" s="69"/>
      <c r="B232" s="158" t="s">
        <v>278</v>
      </c>
      <c r="C232" s="159">
        <v>0</v>
      </c>
      <c r="D232" s="105" t="s">
        <v>150</v>
      </c>
      <c r="E232" s="69"/>
      <c r="F232" s="69"/>
      <c r="G232" s="13"/>
      <c r="H232" s="13"/>
      <c r="I232" s="13"/>
    </row>
    <row r="233" spans="1:9" ht="26.25" x14ac:dyDescent="0.25">
      <c r="A233" s="69"/>
      <c r="B233" s="69"/>
      <c r="C233" s="69"/>
      <c r="D233" s="105" t="s">
        <v>115</v>
      </c>
      <c r="E233" s="69"/>
      <c r="F233" s="69"/>
      <c r="G233" s="13"/>
      <c r="H233" s="13"/>
      <c r="I233" s="13"/>
    </row>
    <row r="234" spans="1:9" x14ac:dyDescent="0.25">
      <c r="A234" s="69"/>
      <c r="B234" s="69"/>
      <c r="C234" s="69"/>
      <c r="D234" s="105" t="s">
        <v>151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152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69"/>
      <c r="E236" s="69"/>
      <c r="F236" s="69"/>
      <c r="G236" s="13"/>
      <c r="H236" s="13"/>
      <c r="I236" s="13"/>
    </row>
    <row r="237" spans="1:9" s="176" customFormat="1" x14ac:dyDescent="0.25">
      <c r="A237" s="71"/>
      <c r="B237" s="71"/>
      <c r="C237" s="42">
        <f>C232</f>
        <v>0</v>
      </c>
      <c r="D237" s="112" t="s">
        <v>18</v>
      </c>
      <c r="E237" s="71">
        <f>SUM(E232:E235)</f>
        <v>0</v>
      </c>
      <c r="F237" s="71"/>
      <c r="G237" s="14"/>
      <c r="H237" s="14"/>
      <c r="I237" s="14"/>
    </row>
    <row r="238" spans="1:9" x14ac:dyDescent="0.25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4" t="s">
        <v>167</v>
      </c>
      <c r="B240" s="222" t="s">
        <v>154</v>
      </c>
      <c r="C240" s="222"/>
      <c r="D240" s="13"/>
      <c r="E240" s="13"/>
      <c r="F240" s="13"/>
      <c r="G240" s="13"/>
      <c r="H240" s="13"/>
      <c r="I240" s="13"/>
    </row>
    <row r="241" spans="1:9" ht="38.25" x14ac:dyDescent="0.25">
      <c r="A241" s="36" t="s">
        <v>7</v>
      </c>
      <c r="B241" s="36" t="s">
        <v>22</v>
      </c>
      <c r="C241" s="36" t="s">
        <v>9</v>
      </c>
      <c r="D241" s="37" t="s">
        <v>10</v>
      </c>
      <c r="E241" s="38" t="s">
        <v>11</v>
      </c>
      <c r="F241" s="36" t="s">
        <v>12</v>
      </c>
      <c r="G241" s="13"/>
      <c r="H241" s="13"/>
      <c r="I241" s="13"/>
    </row>
    <row r="242" spans="1:9" x14ac:dyDescent="0.25">
      <c r="A242" s="39">
        <v>1</v>
      </c>
      <c r="B242" s="39">
        <v>2</v>
      </c>
      <c r="C242" s="39">
        <v>3</v>
      </c>
      <c r="D242" s="39">
        <v>4</v>
      </c>
      <c r="E242" s="40">
        <v>5</v>
      </c>
      <c r="F242" s="39">
        <v>6</v>
      </c>
      <c r="G242" s="13"/>
      <c r="H242" s="13"/>
      <c r="I242" s="13"/>
    </row>
    <row r="243" spans="1:9" ht="38.25" x14ac:dyDescent="0.25">
      <c r="A243" s="69"/>
      <c r="B243" s="158" t="s">
        <v>278</v>
      </c>
      <c r="C243" s="159">
        <v>7230000</v>
      </c>
      <c r="D243" s="42" t="s">
        <v>188</v>
      </c>
      <c r="E243" s="162" t="s">
        <v>264</v>
      </c>
      <c r="F243" s="69"/>
      <c r="G243" s="13"/>
      <c r="H243" s="13"/>
      <c r="I243" s="13"/>
    </row>
    <row r="244" spans="1:9" ht="25.5" x14ac:dyDescent="0.25">
      <c r="A244" s="69"/>
      <c r="B244" s="69"/>
      <c r="C244" s="69"/>
      <c r="D244" s="50" t="s">
        <v>155</v>
      </c>
      <c r="E244" s="69"/>
      <c r="F244" s="69"/>
      <c r="G244" s="13"/>
      <c r="H244" s="13"/>
      <c r="I244" s="13"/>
    </row>
    <row r="245" spans="1:9" ht="26.25" x14ac:dyDescent="0.25">
      <c r="A245" s="69"/>
      <c r="B245" s="69"/>
      <c r="C245" s="69"/>
      <c r="D245" s="105" t="s">
        <v>156</v>
      </c>
      <c r="E245" s="69"/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157</v>
      </c>
      <c r="E246" s="69"/>
      <c r="F246" s="69"/>
      <c r="G246" s="13"/>
      <c r="H246" s="13"/>
      <c r="I246" s="13"/>
    </row>
    <row r="247" spans="1:9" x14ac:dyDescent="0.25">
      <c r="A247" s="69"/>
      <c r="B247" s="69"/>
      <c r="C247" s="69"/>
      <c r="D247" s="105" t="s">
        <v>158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159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69"/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s="176" customFormat="1" x14ac:dyDescent="0.25">
      <c r="A252" s="71"/>
      <c r="B252" s="71"/>
      <c r="C252" s="180">
        <f>C243</f>
        <v>7230000</v>
      </c>
      <c r="D252" s="112" t="s">
        <v>18</v>
      </c>
      <c r="E252" s="71">
        <f>SUM(E244:E248)</f>
        <v>0</v>
      </c>
      <c r="F252" s="71"/>
      <c r="G252" s="14"/>
      <c r="H252" s="14"/>
      <c r="I252" s="14"/>
    </row>
    <row r="253" spans="1:9" x14ac:dyDescent="0.25">
      <c r="A253" s="13"/>
      <c r="B253" s="13"/>
      <c r="C253" s="13"/>
      <c r="D253" s="113"/>
      <c r="E253" s="13"/>
      <c r="F253" s="13"/>
      <c r="G253" s="13"/>
      <c r="H253" s="13"/>
      <c r="I253" s="13"/>
    </row>
    <row r="254" spans="1:9" x14ac:dyDescent="0.25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x14ac:dyDescent="0.25">
      <c r="A255" s="14" t="s">
        <v>190</v>
      </c>
      <c r="B255" s="14" t="s">
        <v>161</v>
      </c>
      <c r="C255" s="13"/>
      <c r="D255" s="13"/>
      <c r="E255" s="13"/>
      <c r="F255" s="13"/>
      <c r="G255" s="13"/>
      <c r="H255" s="13"/>
      <c r="I255" s="13"/>
    </row>
    <row r="256" spans="1:9" ht="38.25" x14ac:dyDescent="0.25">
      <c r="A256" s="36" t="s">
        <v>7</v>
      </c>
      <c r="B256" s="36" t="s">
        <v>22</v>
      </c>
      <c r="C256" s="36" t="s">
        <v>9</v>
      </c>
      <c r="D256" s="37" t="s">
        <v>10</v>
      </c>
      <c r="E256" s="38" t="s">
        <v>11</v>
      </c>
      <c r="F256" s="36" t="s">
        <v>12</v>
      </c>
      <c r="G256" s="13"/>
      <c r="H256" s="13"/>
      <c r="I256" s="13"/>
    </row>
    <row r="257" spans="1:9" x14ac:dyDescent="0.25">
      <c r="A257" s="39">
        <v>1</v>
      </c>
      <c r="B257" s="39">
        <v>2</v>
      </c>
      <c r="C257" s="39">
        <v>3</v>
      </c>
      <c r="D257" s="39">
        <v>4</v>
      </c>
      <c r="E257" s="40">
        <v>5</v>
      </c>
      <c r="F257" s="39">
        <v>6</v>
      </c>
      <c r="G257" s="13"/>
      <c r="H257" s="13"/>
      <c r="I257" s="13"/>
    </row>
    <row r="258" spans="1:9" ht="25.5" x14ac:dyDescent="0.25">
      <c r="A258" s="69"/>
      <c r="B258" s="158" t="s">
        <v>278</v>
      </c>
      <c r="C258" s="159">
        <v>5700000</v>
      </c>
      <c r="D258" s="50" t="s">
        <v>162</v>
      </c>
      <c r="E258" s="69"/>
      <c r="F258" s="69"/>
      <c r="G258" s="13"/>
      <c r="H258" s="13"/>
      <c r="I258" s="13"/>
    </row>
    <row r="259" spans="1:9" ht="25.5" x14ac:dyDescent="0.25">
      <c r="A259" s="69"/>
      <c r="B259" s="69"/>
      <c r="C259" s="69"/>
      <c r="D259" s="50" t="s">
        <v>163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164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165</v>
      </c>
      <c r="E261" s="69"/>
      <c r="F261" s="69"/>
      <c r="G261" s="13"/>
      <c r="H261" s="13"/>
      <c r="I261" s="13"/>
    </row>
    <row r="262" spans="1:9" x14ac:dyDescent="0.25">
      <c r="A262" s="69"/>
      <c r="B262" s="69"/>
      <c r="C262" s="69"/>
      <c r="D262" s="50" t="s">
        <v>166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69"/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s="176" customFormat="1" x14ac:dyDescent="0.25">
      <c r="A265" s="71"/>
      <c r="B265" s="71"/>
      <c r="C265" s="180">
        <f>C258</f>
        <v>5700000</v>
      </c>
      <c r="D265" s="112" t="s">
        <v>18</v>
      </c>
      <c r="E265" s="71">
        <f>SUM(E258:E262)</f>
        <v>0</v>
      </c>
      <c r="F265" s="71"/>
      <c r="G265" s="14"/>
      <c r="H265" s="14"/>
      <c r="I265" s="14"/>
    </row>
    <row r="266" spans="1:9" x14ac:dyDescent="0.25">
      <c r="A266" s="13"/>
      <c r="B266" s="13"/>
      <c r="C266" s="13"/>
      <c r="D266" s="113"/>
      <c r="E266" s="13"/>
      <c r="F266" s="13"/>
      <c r="G266" s="13"/>
      <c r="H266" s="13"/>
      <c r="I266" s="13"/>
    </row>
    <row r="267" spans="1:9" x14ac:dyDescent="0.25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x14ac:dyDescent="0.25">
      <c r="A268" s="14" t="s">
        <v>205</v>
      </c>
      <c r="B268" s="14" t="s">
        <v>168</v>
      </c>
      <c r="C268" s="14"/>
      <c r="D268" s="13"/>
      <c r="E268" s="13"/>
      <c r="F268" s="13"/>
      <c r="G268" s="13"/>
      <c r="H268" s="13"/>
      <c r="I268" s="13"/>
    </row>
    <row r="269" spans="1:9" ht="38.25" x14ac:dyDescent="0.25">
      <c r="A269" s="36" t="s">
        <v>7</v>
      </c>
      <c r="B269" s="36" t="s">
        <v>22</v>
      </c>
      <c r="C269" s="36" t="s">
        <v>9</v>
      </c>
      <c r="D269" s="37" t="s">
        <v>10</v>
      </c>
      <c r="E269" s="38" t="s">
        <v>11</v>
      </c>
      <c r="F269" s="36" t="s">
        <v>12</v>
      </c>
      <c r="G269" s="13"/>
      <c r="H269" s="13"/>
      <c r="I269" s="13"/>
    </row>
    <row r="270" spans="1:9" x14ac:dyDescent="0.25">
      <c r="A270" s="39">
        <v>1</v>
      </c>
      <c r="B270" s="39">
        <v>2</v>
      </c>
      <c r="C270" s="39">
        <v>3</v>
      </c>
      <c r="D270" s="39">
        <v>4</v>
      </c>
      <c r="E270" s="40">
        <v>5</v>
      </c>
      <c r="F270" s="39">
        <v>6</v>
      </c>
      <c r="G270" s="13"/>
      <c r="H270" s="13"/>
      <c r="I270" s="13"/>
    </row>
    <row r="271" spans="1:9" ht="26.25" x14ac:dyDescent="0.25">
      <c r="A271" s="69"/>
      <c r="B271" s="158" t="s">
        <v>278</v>
      </c>
      <c r="C271" s="159">
        <v>6960000</v>
      </c>
      <c r="D271" s="105" t="s">
        <v>169</v>
      </c>
      <c r="E271" s="69"/>
      <c r="F271" s="69"/>
      <c r="G271" s="13"/>
      <c r="H271" s="13"/>
      <c r="I271" s="13"/>
    </row>
    <row r="272" spans="1:9" ht="26.25" x14ac:dyDescent="0.25">
      <c r="A272" s="69"/>
      <c r="B272" s="69"/>
      <c r="C272" s="69"/>
      <c r="D272" s="105" t="s">
        <v>170</v>
      </c>
      <c r="E272" s="69"/>
      <c r="F272" s="69"/>
      <c r="G272" s="13"/>
      <c r="H272" s="13"/>
      <c r="I272" s="13"/>
    </row>
    <row r="273" spans="1:9" ht="38.25" x14ac:dyDescent="0.25">
      <c r="A273" s="69"/>
      <c r="B273" s="69"/>
      <c r="C273" s="69"/>
      <c r="D273" s="50" t="s">
        <v>171</v>
      </c>
      <c r="E273" s="69"/>
      <c r="F273" s="69"/>
      <c r="G273" s="13"/>
      <c r="H273" s="13"/>
      <c r="I273" s="13"/>
    </row>
    <row r="274" spans="1:9" x14ac:dyDescent="0.25">
      <c r="A274" s="69"/>
      <c r="B274" s="69"/>
      <c r="C274" s="69"/>
      <c r="D274" s="69"/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/>
      <c r="E275" s="69"/>
      <c r="F275" s="69"/>
      <c r="G275" s="13"/>
      <c r="H275" s="13"/>
      <c r="I275" s="13"/>
    </row>
    <row r="276" spans="1:9" s="176" customFormat="1" x14ac:dyDescent="0.25">
      <c r="A276" s="71"/>
      <c r="B276" s="71"/>
      <c r="C276" s="180">
        <f>C271</f>
        <v>6960000</v>
      </c>
      <c r="D276" s="112" t="s">
        <v>18</v>
      </c>
      <c r="E276" s="71">
        <f>SUM(E271:E274)</f>
        <v>0</v>
      </c>
      <c r="F276" s="71"/>
      <c r="G276" s="14"/>
      <c r="H276" s="14"/>
      <c r="I276" s="14"/>
    </row>
    <row r="277" spans="1:9" x14ac:dyDescent="0.25">
      <c r="A277" s="13"/>
      <c r="B277" s="13"/>
      <c r="C277" s="13"/>
      <c r="D277" s="113"/>
      <c r="E277" s="13"/>
      <c r="F277" s="13"/>
      <c r="G277" s="13"/>
      <c r="H277" s="13"/>
      <c r="I277" s="13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4" t="s">
        <v>211</v>
      </c>
      <c r="B279" s="14" t="s">
        <v>172</v>
      </c>
      <c r="C279" s="14"/>
      <c r="D279" s="13"/>
      <c r="E279" s="13"/>
      <c r="F279" s="13"/>
      <c r="G279" s="13"/>
      <c r="H279" s="13"/>
      <c r="I279" s="13"/>
    </row>
    <row r="280" spans="1:9" ht="38.25" x14ac:dyDescent="0.25">
      <c r="A280" s="36" t="s">
        <v>7</v>
      </c>
      <c r="B280" s="36" t="s">
        <v>22</v>
      </c>
      <c r="C280" s="36" t="s">
        <v>9</v>
      </c>
      <c r="D280" s="37" t="s">
        <v>10</v>
      </c>
      <c r="E280" s="38" t="s">
        <v>11</v>
      </c>
      <c r="F280" s="36" t="s">
        <v>12</v>
      </c>
      <c r="G280" s="13"/>
      <c r="H280" s="13"/>
      <c r="I280" s="13"/>
    </row>
    <row r="281" spans="1:9" x14ac:dyDescent="0.25">
      <c r="A281" s="39">
        <v>1</v>
      </c>
      <c r="B281" s="39">
        <v>2</v>
      </c>
      <c r="C281" s="39">
        <v>3</v>
      </c>
      <c r="D281" s="39">
        <v>4</v>
      </c>
      <c r="E281" s="40">
        <v>5</v>
      </c>
      <c r="F281" s="39">
        <v>6</v>
      </c>
      <c r="G281" s="13"/>
      <c r="H281" s="13"/>
      <c r="I281" s="13"/>
    </row>
    <row r="282" spans="1:9" ht="25.5" x14ac:dyDescent="0.25">
      <c r="A282" s="69"/>
      <c r="B282" s="158" t="s">
        <v>278</v>
      </c>
      <c r="C282" s="159">
        <v>21718500</v>
      </c>
      <c r="D282" s="105" t="s">
        <v>74</v>
      </c>
      <c r="E282" s="69"/>
      <c r="F282" s="69"/>
      <c r="G282" s="13"/>
      <c r="H282" s="13"/>
      <c r="I282" s="13"/>
    </row>
    <row r="283" spans="1:9" x14ac:dyDescent="0.25">
      <c r="A283" s="69"/>
      <c r="B283" s="69"/>
      <c r="C283" s="69"/>
      <c r="D283" s="105" t="s">
        <v>173</v>
      </c>
      <c r="E283" s="69"/>
      <c r="F283" s="69"/>
      <c r="G283" s="13"/>
      <c r="H283" s="13"/>
      <c r="I283" s="13"/>
    </row>
    <row r="284" spans="1:9" ht="26.25" x14ac:dyDescent="0.25">
      <c r="A284" s="69"/>
      <c r="B284" s="69"/>
      <c r="C284" s="69"/>
      <c r="D284" s="105" t="s">
        <v>174</v>
      </c>
      <c r="E284" s="69"/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175</v>
      </c>
      <c r="E285" s="69"/>
      <c r="F285" s="69"/>
      <c r="G285" s="13"/>
      <c r="H285" s="13"/>
      <c r="I285" s="13"/>
    </row>
    <row r="286" spans="1:9" x14ac:dyDescent="0.25">
      <c r="A286" s="69"/>
      <c r="B286" s="69"/>
      <c r="C286" s="69"/>
      <c r="D286" s="69"/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s="176" customFormat="1" x14ac:dyDescent="0.25">
      <c r="A288" s="71"/>
      <c r="B288" s="71"/>
      <c r="C288" s="180">
        <f>C282</f>
        <v>21718500</v>
      </c>
      <c r="D288" s="77" t="s">
        <v>18</v>
      </c>
      <c r="E288" s="71">
        <f>SUM(E282:E285)</f>
        <v>0</v>
      </c>
      <c r="F288" s="179">
        <f>E288/C288*100</f>
        <v>0</v>
      </c>
      <c r="G288" s="14"/>
      <c r="H288" s="14"/>
      <c r="I288" s="14"/>
    </row>
    <row r="289" spans="1:9" x14ac:dyDescent="0.25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4" t="s">
        <v>212</v>
      </c>
      <c r="B291" s="14" t="s">
        <v>260</v>
      </c>
      <c r="C291" s="14"/>
      <c r="D291" s="13"/>
      <c r="E291" s="13"/>
      <c r="F291" s="13"/>
      <c r="G291" s="13"/>
      <c r="H291" s="13"/>
      <c r="I291" s="13"/>
    </row>
    <row r="292" spans="1:9" ht="38.25" x14ac:dyDescent="0.25">
      <c r="A292" s="36" t="s">
        <v>7</v>
      </c>
      <c r="B292" s="36" t="s">
        <v>22</v>
      </c>
      <c r="C292" s="36" t="s">
        <v>9</v>
      </c>
      <c r="D292" s="37" t="s">
        <v>10</v>
      </c>
      <c r="E292" s="38" t="s">
        <v>11</v>
      </c>
      <c r="F292" s="36" t="s">
        <v>12</v>
      </c>
      <c r="G292" s="13"/>
      <c r="H292" s="13"/>
      <c r="I292" s="13"/>
    </row>
    <row r="293" spans="1:9" x14ac:dyDescent="0.25">
      <c r="A293" s="39">
        <v>1</v>
      </c>
      <c r="B293" s="39">
        <v>2</v>
      </c>
      <c r="C293" s="39">
        <v>3</v>
      </c>
      <c r="D293" s="39">
        <v>4</v>
      </c>
      <c r="E293" s="40">
        <v>5</v>
      </c>
      <c r="F293" s="39">
        <v>6</v>
      </c>
      <c r="G293" s="13"/>
      <c r="H293" s="13"/>
      <c r="I293" s="13"/>
    </row>
    <row r="294" spans="1:9" ht="25.5" x14ac:dyDescent="0.25">
      <c r="A294" s="69"/>
      <c r="B294" s="158" t="s">
        <v>278</v>
      </c>
      <c r="C294" s="161">
        <v>20580000</v>
      </c>
      <c r="D294" s="105" t="s">
        <v>285</v>
      </c>
      <c r="E294" s="69"/>
      <c r="F294" s="69"/>
      <c r="G294" s="13"/>
      <c r="H294" s="13"/>
      <c r="I294" s="13"/>
    </row>
    <row r="295" spans="1:9" x14ac:dyDescent="0.25">
      <c r="A295" s="69"/>
      <c r="B295" s="158"/>
      <c r="C295" s="161"/>
      <c r="D295" s="105" t="s">
        <v>286</v>
      </c>
      <c r="E295" s="69"/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287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/>
      <c r="E297" s="69"/>
      <c r="F297" s="69"/>
      <c r="G297" s="13"/>
      <c r="H297" s="13"/>
      <c r="I297" s="13"/>
    </row>
    <row r="298" spans="1:9" x14ac:dyDescent="0.25">
      <c r="A298" s="69"/>
      <c r="B298" s="69"/>
      <c r="C298" s="69"/>
      <c r="D298" s="69"/>
      <c r="E298" s="69"/>
      <c r="F298" s="69"/>
      <c r="G298" s="13"/>
      <c r="H298" s="13"/>
      <c r="I298" s="13"/>
    </row>
    <row r="299" spans="1:9" s="176" customFormat="1" x14ac:dyDescent="0.25">
      <c r="A299" s="71"/>
      <c r="B299" s="71"/>
      <c r="C299" s="180">
        <f>C294</f>
        <v>20580000</v>
      </c>
      <c r="D299" s="77" t="s">
        <v>18</v>
      </c>
      <c r="E299" s="71">
        <f>SUM(E294:E298)</f>
        <v>0</v>
      </c>
      <c r="F299" s="179">
        <f>E299/C299*100</f>
        <v>0</v>
      </c>
      <c r="G299" s="14"/>
      <c r="H299" s="14"/>
      <c r="I299" s="14"/>
    </row>
    <row r="300" spans="1:9" x14ac:dyDescent="0.25">
      <c r="A300" s="78"/>
      <c r="B300" s="78"/>
      <c r="C300" s="79"/>
      <c r="D300" s="80"/>
      <c r="E300" s="78"/>
      <c r="F300" s="78"/>
      <c r="G300" s="13"/>
      <c r="H300" s="13"/>
      <c r="I300" s="13"/>
    </row>
    <row r="301" spans="1:9" x14ac:dyDescent="0.25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25">
      <c r="A302" s="14" t="s">
        <v>213</v>
      </c>
      <c r="B302" s="14" t="s">
        <v>189</v>
      </c>
      <c r="C302" s="14"/>
      <c r="D302" s="13"/>
      <c r="E302" s="13"/>
      <c r="F302" s="13"/>
      <c r="G302" s="13"/>
      <c r="H302" s="13"/>
      <c r="I302" s="13"/>
    </row>
    <row r="303" spans="1:9" ht="38.25" x14ac:dyDescent="0.25">
      <c r="A303" s="36" t="s">
        <v>7</v>
      </c>
      <c r="B303" s="36" t="s">
        <v>22</v>
      </c>
      <c r="C303" s="36" t="s">
        <v>9</v>
      </c>
      <c r="D303" s="37" t="s">
        <v>10</v>
      </c>
      <c r="E303" s="38" t="s">
        <v>11</v>
      </c>
      <c r="F303" s="36" t="s">
        <v>12</v>
      </c>
      <c r="G303" s="13"/>
      <c r="H303" s="13"/>
      <c r="I303" s="13"/>
    </row>
    <row r="304" spans="1:9" x14ac:dyDescent="0.25">
      <c r="A304" s="39">
        <v>1</v>
      </c>
      <c r="B304" s="39">
        <v>2</v>
      </c>
      <c r="C304" s="39">
        <v>3</v>
      </c>
      <c r="D304" s="39">
        <v>4</v>
      </c>
      <c r="E304" s="40">
        <v>5</v>
      </c>
      <c r="F304" s="39">
        <v>6</v>
      </c>
      <c r="G304" s="13"/>
      <c r="H304" s="13"/>
      <c r="I304" s="13"/>
    </row>
    <row r="305" spans="1:9" ht="25.5" x14ac:dyDescent="0.25">
      <c r="A305" s="69"/>
      <c r="B305" s="158" t="s">
        <v>278</v>
      </c>
      <c r="C305" s="159">
        <v>41459000</v>
      </c>
      <c r="D305" s="114" t="s">
        <v>191</v>
      </c>
      <c r="E305" s="69">
        <f>SUM(E306:E310)</f>
        <v>0</v>
      </c>
      <c r="F305" s="69"/>
      <c r="G305" s="13"/>
      <c r="H305" s="13"/>
      <c r="I305" s="13"/>
    </row>
    <row r="306" spans="1:9" x14ac:dyDescent="0.25">
      <c r="A306" s="69"/>
      <c r="B306" s="69"/>
      <c r="C306" s="69"/>
      <c r="D306" s="56" t="s">
        <v>192</v>
      </c>
      <c r="E306" s="69"/>
      <c r="F306" s="69"/>
      <c r="G306" s="13"/>
      <c r="H306" s="13"/>
      <c r="I306" s="13"/>
    </row>
    <row r="307" spans="1:9" ht="25.5" x14ac:dyDescent="0.25">
      <c r="A307" s="69"/>
      <c r="B307" s="69"/>
      <c r="C307" s="69"/>
      <c r="D307" s="57" t="s">
        <v>193</v>
      </c>
      <c r="E307" s="69"/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0" t="s">
        <v>194</v>
      </c>
      <c r="E308" s="69"/>
      <c r="F308" s="69"/>
      <c r="G308" s="13"/>
      <c r="H308" s="13"/>
      <c r="I308" s="13"/>
    </row>
    <row r="309" spans="1:9" x14ac:dyDescent="0.25">
      <c r="A309" s="69"/>
      <c r="B309" s="69"/>
      <c r="C309" s="69"/>
      <c r="D309" s="56" t="s">
        <v>195</v>
      </c>
      <c r="E309" s="69"/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284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/>
      <c r="E311" s="69"/>
      <c r="F311" s="69"/>
      <c r="G311" s="13"/>
      <c r="H311" s="13"/>
      <c r="I311" s="13"/>
    </row>
    <row r="312" spans="1:9" ht="24.75" customHeight="1" x14ac:dyDescent="0.25">
      <c r="A312" s="69"/>
      <c r="B312" s="69"/>
      <c r="C312" s="70"/>
      <c r="D312" s="115" t="s">
        <v>196</v>
      </c>
      <c r="E312" s="69">
        <f>SUM(E313:E314)</f>
        <v>0</v>
      </c>
      <c r="F312" s="69"/>
      <c r="G312" s="13"/>
      <c r="H312" s="13"/>
      <c r="I312" s="13"/>
    </row>
    <row r="313" spans="1:9" x14ac:dyDescent="0.25">
      <c r="A313" s="69"/>
      <c r="B313" s="69"/>
      <c r="C313" s="69"/>
      <c r="D313" s="56" t="s">
        <v>197</v>
      </c>
      <c r="E313" s="69"/>
      <c r="F313" s="69"/>
      <c r="G313" s="13"/>
      <c r="H313" s="13"/>
      <c r="I313" s="13"/>
    </row>
    <row r="314" spans="1:9" ht="25.5" x14ac:dyDescent="0.25">
      <c r="A314" s="69"/>
      <c r="B314" s="69"/>
      <c r="C314" s="69"/>
      <c r="D314" s="57" t="s">
        <v>198</v>
      </c>
      <c r="E314" s="69"/>
      <c r="F314" s="69"/>
      <c r="G314" s="13"/>
      <c r="H314" s="13"/>
      <c r="I314" s="13"/>
    </row>
    <row r="315" spans="1:9" x14ac:dyDescent="0.25">
      <c r="A315" s="69"/>
      <c r="B315" s="69"/>
      <c r="C315" s="69"/>
      <c r="D315" s="114"/>
      <c r="E315" s="69"/>
      <c r="F315" s="69"/>
      <c r="G315" s="13"/>
      <c r="H315" s="13"/>
      <c r="I315" s="13"/>
    </row>
    <row r="316" spans="1:9" ht="25.5" x14ac:dyDescent="0.25">
      <c r="A316" s="69"/>
      <c r="B316" s="69"/>
      <c r="C316" s="70"/>
      <c r="D316" s="115" t="s">
        <v>199</v>
      </c>
      <c r="E316" s="69">
        <f>E317</f>
        <v>0</v>
      </c>
      <c r="F316" s="69"/>
      <c r="G316" s="13"/>
      <c r="H316" s="13"/>
      <c r="I316" s="13"/>
    </row>
    <row r="317" spans="1:9" x14ac:dyDescent="0.25">
      <c r="A317" s="69"/>
      <c r="B317" s="69"/>
      <c r="C317" s="69"/>
      <c r="D317" s="56" t="s">
        <v>200</v>
      </c>
      <c r="E317" s="69"/>
      <c r="F317" s="69"/>
      <c r="G317" s="13"/>
      <c r="H317" s="13"/>
      <c r="I317" s="13"/>
    </row>
    <row r="318" spans="1:9" x14ac:dyDescent="0.25">
      <c r="A318" s="69"/>
      <c r="B318" s="69"/>
      <c r="C318" s="69"/>
      <c r="D318" s="114"/>
      <c r="E318" s="69"/>
      <c r="F318" s="69"/>
      <c r="G318" s="13"/>
      <c r="H318" s="13"/>
      <c r="I318" s="13"/>
    </row>
    <row r="319" spans="1:9" x14ac:dyDescent="0.25">
      <c r="A319" s="69"/>
      <c r="B319" s="69"/>
      <c r="C319" s="70"/>
      <c r="D319" s="114" t="s">
        <v>201</v>
      </c>
      <c r="E319" s="69">
        <f>SUM(E320:E321)</f>
        <v>0</v>
      </c>
      <c r="F319" s="69"/>
      <c r="G319" s="13"/>
      <c r="H319" s="13"/>
      <c r="I319" s="13"/>
    </row>
    <row r="320" spans="1:9" x14ac:dyDescent="0.25">
      <c r="A320" s="69"/>
      <c r="B320" s="69"/>
      <c r="C320" s="69"/>
      <c r="D320" s="47" t="s">
        <v>202</v>
      </c>
      <c r="E320" s="69"/>
      <c r="F320" s="69"/>
      <c r="G320" s="13"/>
      <c r="H320" s="13"/>
      <c r="I320" s="13"/>
    </row>
    <row r="321" spans="1:9" x14ac:dyDescent="0.25">
      <c r="A321" s="69"/>
      <c r="B321" s="69"/>
      <c r="C321" s="69"/>
      <c r="D321" s="56" t="s">
        <v>203</v>
      </c>
      <c r="E321" s="69"/>
      <c r="F321" s="69"/>
      <c r="G321" s="13"/>
      <c r="H321" s="13"/>
      <c r="I321" s="13"/>
    </row>
    <row r="322" spans="1:9" x14ac:dyDescent="0.25">
      <c r="A322" s="69"/>
      <c r="B322" s="69"/>
      <c r="C322" s="69"/>
      <c r="D322" s="116"/>
      <c r="E322" s="69"/>
      <c r="F322" s="69"/>
      <c r="G322" s="13"/>
      <c r="H322" s="13"/>
      <c r="I322" s="13"/>
    </row>
    <row r="323" spans="1:9" s="176" customFormat="1" x14ac:dyDescent="0.25">
      <c r="A323" s="71"/>
      <c r="B323" s="71"/>
      <c r="C323" s="180">
        <f>C305</f>
        <v>41459000</v>
      </c>
      <c r="D323" s="30" t="s">
        <v>18</v>
      </c>
      <c r="E323" s="71">
        <f>E305+E312+E316+E319</f>
        <v>0</v>
      </c>
      <c r="F323" s="179">
        <f>E323/C323*100</f>
        <v>0</v>
      </c>
      <c r="G323" s="14"/>
      <c r="H323" s="14"/>
      <c r="I323" s="14"/>
    </row>
    <row r="324" spans="1:9" x14ac:dyDescent="0.25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28.5" customHeight="1" x14ac:dyDescent="0.25">
      <c r="A327" s="117" t="s">
        <v>213</v>
      </c>
      <c r="B327" s="223" t="s">
        <v>204</v>
      </c>
      <c r="C327" s="223"/>
      <c r="D327" s="13"/>
      <c r="E327" s="13"/>
      <c r="F327" s="13"/>
      <c r="G327" s="13"/>
      <c r="H327" s="13"/>
      <c r="I327" s="13"/>
    </row>
    <row r="328" spans="1:9" ht="38.25" x14ac:dyDescent="0.25">
      <c r="A328" s="36" t="s">
        <v>7</v>
      </c>
      <c r="B328" s="36" t="s">
        <v>22</v>
      </c>
      <c r="C328" s="36" t="s">
        <v>9</v>
      </c>
      <c r="D328" s="37" t="s">
        <v>10</v>
      </c>
      <c r="E328" s="38" t="s">
        <v>11</v>
      </c>
      <c r="F328" s="36" t="s">
        <v>12</v>
      </c>
      <c r="G328" s="13"/>
      <c r="H328" s="13"/>
      <c r="I328" s="13"/>
    </row>
    <row r="329" spans="1:9" x14ac:dyDescent="0.25">
      <c r="A329" s="39">
        <v>1</v>
      </c>
      <c r="B329" s="39">
        <v>2</v>
      </c>
      <c r="C329" s="39">
        <v>3</v>
      </c>
      <c r="D329" s="39">
        <v>4</v>
      </c>
      <c r="E329" s="40">
        <v>5</v>
      </c>
      <c r="F329" s="39">
        <v>6</v>
      </c>
      <c r="G329" s="13"/>
      <c r="H329" s="13"/>
      <c r="I329" s="13"/>
    </row>
    <row r="330" spans="1:9" ht="25.5" x14ac:dyDescent="0.25">
      <c r="A330" s="69"/>
      <c r="B330" s="158" t="s">
        <v>278</v>
      </c>
      <c r="C330" s="159">
        <v>69410000</v>
      </c>
      <c r="D330" s="120" t="s">
        <v>206</v>
      </c>
      <c r="E330" s="69"/>
      <c r="F330" s="69"/>
      <c r="G330" s="13"/>
      <c r="H330" s="13"/>
      <c r="I330" s="13"/>
    </row>
    <row r="331" spans="1:9" x14ac:dyDescent="0.25">
      <c r="A331" s="69"/>
      <c r="B331" s="69"/>
      <c r="C331" s="70"/>
      <c r="D331" s="120" t="s">
        <v>207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69"/>
      <c r="D332" s="120" t="s">
        <v>208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262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263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69"/>
      <c r="E335" s="69"/>
      <c r="F335" s="69"/>
      <c r="G335" s="13"/>
      <c r="H335" s="13"/>
      <c r="I335" s="13"/>
    </row>
    <row r="336" spans="1:9" s="176" customFormat="1" x14ac:dyDescent="0.25">
      <c r="A336" s="71"/>
      <c r="B336" s="71"/>
      <c r="C336" s="180">
        <f>C330</f>
        <v>69410000</v>
      </c>
      <c r="D336" s="30" t="s">
        <v>18</v>
      </c>
      <c r="E336" s="71">
        <f>SUM(E330:E334)</f>
        <v>0</v>
      </c>
      <c r="F336" s="179">
        <f>E336/C336*100</f>
        <v>0</v>
      </c>
      <c r="G336" s="14"/>
      <c r="H336" s="14"/>
      <c r="I336" s="14"/>
    </row>
    <row r="337" spans="6:7" x14ac:dyDescent="0.25">
      <c r="F337" s="191">
        <f>SUM(E20+H38+H50+E68+H85+E101+E111+E126+E143+E158+H178+H201+E215+E225+E237+E252+E265+E276+E288+E299+E323+E336)</f>
        <v>4275000</v>
      </c>
    </row>
    <row r="339" spans="6:7" x14ac:dyDescent="0.25">
      <c r="F339" s="13" t="s">
        <v>308</v>
      </c>
      <c r="G339" s="13"/>
    </row>
    <row r="340" spans="6:7" x14ac:dyDescent="0.25">
      <c r="F340" s="13" t="s">
        <v>279</v>
      </c>
      <c r="G340" s="13"/>
    </row>
    <row r="341" spans="6:7" x14ac:dyDescent="0.25">
      <c r="F341" s="13"/>
      <c r="G341" s="13"/>
    </row>
    <row r="342" spans="6:7" x14ac:dyDescent="0.25">
      <c r="F342" s="13"/>
      <c r="G342" s="13"/>
    </row>
    <row r="343" spans="6:7" x14ac:dyDescent="0.25">
      <c r="F343" s="13"/>
      <c r="G343" s="13"/>
    </row>
    <row r="344" spans="6:7" x14ac:dyDescent="0.25">
      <c r="F344" s="220" t="s">
        <v>291</v>
      </c>
      <c r="G344" s="220"/>
    </row>
    <row r="345" spans="6:7" x14ac:dyDescent="0.25">
      <c r="F345" s="220" t="s">
        <v>292</v>
      </c>
      <c r="G345" s="220"/>
    </row>
  </sheetData>
  <mergeCells count="14">
    <mergeCell ref="A8:C8"/>
    <mergeCell ref="A1:F1"/>
    <mergeCell ref="A2:F2"/>
    <mergeCell ref="A3:F3"/>
    <mergeCell ref="A6:C6"/>
    <mergeCell ref="A7:C7"/>
    <mergeCell ref="F344:G344"/>
    <mergeCell ref="F345:G345"/>
    <mergeCell ref="A9:C9"/>
    <mergeCell ref="G14:H14"/>
    <mergeCell ref="B204:C204"/>
    <mergeCell ref="B229:C229"/>
    <mergeCell ref="B240:C240"/>
    <mergeCell ref="B327:C32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workbookViewId="0">
      <selection activeCell="E345" sqref="E345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201"/>
      <c r="B4" s="201"/>
      <c r="C4" s="201"/>
      <c r="D4" s="201"/>
      <c r="E4" s="201"/>
      <c r="F4" s="201"/>
    </row>
    <row r="5" spans="1:9" x14ac:dyDescent="0.25">
      <c r="A5" s="201"/>
      <c r="B5" s="201"/>
      <c r="C5" s="201"/>
      <c r="D5" s="201"/>
      <c r="E5" s="201"/>
      <c r="F5" s="201"/>
    </row>
    <row r="6" spans="1:9" x14ac:dyDescent="0.25">
      <c r="A6" s="229" t="s">
        <v>2</v>
      </c>
      <c r="B6" s="229"/>
      <c r="C6" s="229"/>
      <c r="D6" s="202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202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202" t="s">
        <v>280</v>
      </c>
      <c r="E8" s="3"/>
      <c r="F8" s="3"/>
    </row>
    <row r="9" spans="1:9" x14ac:dyDescent="0.25">
      <c r="A9" s="224" t="s">
        <v>5</v>
      </c>
      <c r="B9" s="224"/>
      <c r="C9" s="224"/>
      <c r="D9" s="202" t="s">
        <v>309</v>
      </c>
      <c r="E9" s="3"/>
      <c r="F9" s="201"/>
    </row>
    <row r="10" spans="1:9" x14ac:dyDescent="0.25">
      <c r="A10" s="200"/>
      <c r="B10" s="200"/>
      <c r="C10" s="200"/>
      <c r="D10" s="202"/>
      <c r="E10" s="3"/>
      <c r="F10" s="201"/>
    </row>
    <row r="11" spans="1:9" x14ac:dyDescent="0.25">
      <c r="A11" s="5" t="s">
        <v>6</v>
      </c>
      <c r="B11" s="6"/>
      <c r="C11" s="5"/>
      <c r="D11" s="201"/>
      <c r="E11" s="3"/>
      <c r="F11" s="201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600000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600000</v>
      </c>
      <c r="F38" s="30"/>
      <c r="G38" s="30">
        <f>G27+G28+G29</f>
        <v>0</v>
      </c>
      <c r="H38" s="174">
        <f>E38+G38</f>
        <v>600000</v>
      </c>
      <c r="I38" s="177">
        <f>H38/C38*100</f>
        <v>2.0093770931011385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150000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69">
        <v>1425000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475000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150000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1500000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3700000</v>
      </c>
      <c r="F68" s="178">
        <f>E68/C68*100</f>
        <v>6.4459930313588849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150000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/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310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300000</v>
      </c>
      <c r="F101" s="179">
        <f>E101/C101*100</f>
        <v>2.1543985637342908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>
        <v>150000</v>
      </c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1200000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1350000</v>
      </c>
      <c r="F126" s="179">
        <f>E126/C126*100</f>
        <v>5.1136363636363642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300000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300000</v>
      </c>
      <c r="F143" s="179">
        <f>E143/C143*100</f>
        <v>4.7281323877068555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/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/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8000000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8000000</v>
      </c>
      <c r="F159" s="179">
        <f>E159/C159*100</f>
        <v>15.397347806840273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300000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450000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750000</v>
      </c>
      <c r="F179" s="77" t="s">
        <v>18</v>
      </c>
      <c r="G179" s="77">
        <f>SUM(G166:G171)</f>
        <v>0</v>
      </c>
      <c r="H179" s="71">
        <f>G179+E179</f>
        <v>750000</v>
      </c>
      <c r="I179" s="179">
        <f>H179/C179*100</f>
        <v>3.2030749519538757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150000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375000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150000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675000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675000</v>
      </c>
      <c r="I202" s="179">
        <f>H202/C202*100</f>
        <v>2.4657534246575343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21" t="s">
        <v>142</v>
      </c>
      <c r="C205" s="221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22" t="s">
        <v>149</v>
      </c>
      <c r="C230" s="222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22" t="s">
        <v>154</v>
      </c>
      <c r="C241" s="222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3480000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3480000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3480000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3480000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1980000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1980000</v>
      </c>
      <c r="F289" s="179">
        <f>E289/C289*100</f>
        <v>9.1166517024656404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75000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2850000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2925000</v>
      </c>
      <c r="F300" s="179">
        <f>E300/C300*100</f>
        <v>14.212827988338192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5640000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390000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f>675000+1575000+3000000</f>
        <v>5250000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225000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150000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75000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5865000</v>
      </c>
      <c r="F324" s="179">
        <f>E324/C324*100</f>
        <v>14.146506186835186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23" t="s">
        <v>204</v>
      </c>
      <c r="C328" s="223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/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/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0</v>
      </c>
      <c r="F337" s="179">
        <f>E337/C337*100</f>
        <v>0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33405000</v>
      </c>
    </row>
    <row r="340" spans="1:9" x14ac:dyDescent="0.25">
      <c r="F340" s="13" t="s">
        <v>318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20" t="s">
        <v>291</v>
      </c>
      <c r="G345" s="220"/>
    </row>
    <row r="346" spans="1:9" x14ac:dyDescent="0.25">
      <c r="F346" s="220" t="s">
        <v>292</v>
      </c>
      <c r="G346" s="220"/>
    </row>
  </sheetData>
  <mergeCells count="14">
    <mergeCell ref="F345:G345"/>
    <mergeCell ref="F346:G346"/>
    <mergeCell ref="A9:C9"/>
    <mergeCell ref="G14:H14"/>
    <mergeCell ref="B205:C205"/>
    <mergeCell ref="B230:C230"/>
    <mergeCell ref="B241:C241"/>
    <mergeCell ref="B328:C328"/>
    <mergeCell ref="A8:C8"/>
    <mergeCell ref="A1:F1"/>
    <mergeCell ref="A2:F2"/>
    <mergeCell ref="A3:F3"/>
    <mergeCell ref="A6:C6"/>
    <mergeCell ref="A7:C7"/>
  </mergeCells>
  <pageMargins left="1.2" right="0.45" top="0.75" bottom="0.75" header="0.3" footer="0.3"/>
  <pageSetup paperSize="10000" scale="5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workbookViewId="0">
      <selection activeCell="D9" sqref="D9"/>
    </sheetView>
  </sheetViews>
  <sheetFormatPr defaultRowHeight="15" x14ac:dyDescent="0.25"/>
  <cols>
    <col min="1" max="1" width="5.7109375" customWidth="1"/>
    <col min="2" max="2" width="9.140625" customWidth="1"/>
    <col min="3" max="3" width="21.5703125" customWidth="1"/>
    <col min="4" max="4" width="26.42578125" customWidth="1"/>
    <col min="5" max="5" width="14.85546875" customWidth="1"/>
    <col min="6" max="6" width="17.28515625" customWidth="1"/>
    <col min="7" max="7" width="11.5703125" customWidth="1"/>
    <col min="8" max="8" width="18.85546875" customWidth="1"/>
    <col min="9" max="9" width="17.28515625" customWidth="1"/>
  </cols>
  <sheetData>
    <row r="1" spans="1:9" x14ac:dyDescent="0.25">
      <c r="A1" s="227" t="s">
        <v>0</v>
      </c>
      <c r="B1" s="227"/>
      <c r="C1" s="227"/>
      <c r="D1" s="227"/>
      <c r="E1" s="227"/>
      <c r="F1" s="227"/>
    </row>
    <row r="2" spans="1:9" x14ac:dyDescent="0.25">
      <c r="A2" s="228" t="s">
        <v>1</v>
      </c>
      <c r="B2" s="228"/>
      <c r="C2" s="228"/>
      <c r="D2" s="228"/>
      <c r="E2" s="228"/>
      <c r="F2" s="228"/>
    </row>
    <row r="3" spans="1:9" x14ac:dyDescent="0.25">
      <c r="A3" s="228" t="s">
        <v>261</v>
      </c>
      <c r="B3" s="228"/>
      <c r="C3" s="228"/>
      <c r="D3" s="228"/>
      <c r="E3" s="228"/>
      <c r="F3" s="228"/>
    </row>
    <row r="4" spans="1:9" x14ac:dyDescent="0.25">
      <c r="A4" s="214"/>
      <c r="B4" s="214"/>
      <c r="C4" s="214"/>
      <c r="D4" s="214"/>
      <c r="E4" s="214"/>
      <c r="F4" s="214"/>
    </row>
    <row r="5" spans="1:9" x14ac:dyDescent="0.25">
      <c r="A5" s="214"/>
      <c r="B5" s="214"/>
      <c r="C5" s="214"/>
      <c r="D5" s="214"/>
      <c r="E5" s="214"/>
      <c r="F5" s="214"/>
    </row>
    <row r="6" spans="1:9" x14ac:dyDescent="0.25">
      <c r="A6" s="229" t="s">
        <v>2</v>
      </c>
      <c r="B6" s="229"/>
      <c r="C6" s="229"/>
      <c r="D6" s="215" t="s">
        <v>3</v>
      </c>
      <c r="E6" s="3"/>
      <c r="F6" s="3"/>
    </row>
    <row r="7" spans="1:9" ht="30" customHeight="1" x14ac:dyDescent="0.25">
      <c r="A7" s="224" t="s">
        <v>4</v>
      </c>
      <c r="B7" s="224"/>
      <c r="C7" s="224"/>
      <c r="D7" s="215" t="s">
        <v>276</v>
      </c>
      <c r="E7" s="3"/>
      <c r="F7" s="3"/>
    </row>
    <row r="8" spans="1:9" ht="18" customHeight="1" x14ac:dyDescent="0.25">
      <c r="A8" s="224" t="s">
        <v>22</v>
      </c>
      <c r="B8" s="224"/>
      <c r="C8" s="224"/>
      <c r="D8" s="215" t="s">
        <v>280</v>
      </c>
      <c r="E8" s="3"/>
      <c r="F8" s="3"/>
    </row>
    <row r="9" spans="1:9" x14ac:dyDescent="0.25">
      <c r="A9" s="224" t="s">
        <v>5</v>
      </c>
      <c r="B9" s="224"/>
      <c r="C9" s="224"/>
      <c r="D9" s="215" t="s">
        <v>316</v>
      </c>
      <c r="E9" s="3"/>
      <c r="F9" s="214"/>
    </row>
    <row r="10" spans="1:9" x14ac:dyDescent="0.25">
      <c r="A10" s="213"/>
      <c r="B10" s="213"/>
      <c r="C10" s="213"/>
      <c r="D10" s="215"/>
      <c r="E10" s="3"/>
      <c r="F10" s="214"/>
    </row>
    <row r="11" spans="1:9" x14ac:dyDescent="0.25">
      <c r="A11" s="5" t="s">
        <v>6</v>
      </c>
      <c r="B11" s="6"/>
      <c r="C11" s="5"/>
      <c r="D11" s="214"/>
      <c r="E11" s="3"/>
      <c r="F11" s="214"/>
    </row>
    <row r="12" spans="1:9" ht="31.5" x14ac:dyDescent="0.25">
      <c r="A12" s="7" t="s">
        <v>7</v>
      </c>
      <c r="B12" s="7" t="s">
        <v>8</v>
      </c>
      <c r="C12" s="7" t="s">
        <v>9</v>
      </c>
      <c r="D12" s="7" t="s">
        <v>10</v>
      </c>
      <c r="E12" s="8" t="s">
        <v>11</v>
      </c>
      <c r="F12" s="7" t="s">
        <v>12</v>
      </c>
    </row>
    <row r="13" spans="1:9" x14ac:dyDescent="0.25">
      <c r="A13" s="9">
        <v>1</v>
      </c>
      <c r="B13" s="9">
        <v>2</v>
      </c>
      <c r="C13" s="9">
        <v>3</v>
      </c>
      <c r="D13" s="9">
        <v>4</v>
      </c>
      <c r="E13" s="10">
        <v>5</v>
      </c>
      <c r="F13" s="9">
        <v>6</v>
      </c>
    </row>
    <row r="14" spans="1:9" ht="39.950000000000003" customHeight="1" x14ac:dyDescent="0.25">
      <c r="A14" s="13">
        <v>1</v>
      </c>
      <c r="B14" s="158" t="s">
        <v>278</v>
      </c>
      <c r="C14" s="159">
        <v>41459000</v>
      </c>
      <c r="D14" s="17" t="s">
        <v>13</v>
      </c>
      <c r="E14" s="18"/>
      <c r="F14" s="19"/>
      <c r="G14" s="225"/>
      <c r="H14" s="226"/>
      <c r="I14" s="13"/>
    </row>
    <row r="15" spans="1:9" x14ac:dyDescent="0.25">
      <c r="A15" s="13"/>
      <c r="B15" s="20"/>
      <c r="C15" s="159"/>
      <c r="D15" s="17" t="s">
        <v>14</v>
      </c>
      <c r="E15" s="18"/>
      <c r="F15" s="19"/>
      <c r="G15" s="13"/>
      <c r="H15" s="13"/>
      <c r="I15" s="13"/>
    </row>
    <row r="16" spans="1:9" x14ac:dyDescent="0.25">
      <c r="A16" s="13"/>
      <c r="B16" s="20"/>
      <c r="C16" s="16"/>
      <c r="D16" s="21" t="s">
        <v>15</v>
      </c>
      <c r="E16" s="18"/>
      <c r="F16" s="19"/>
      <c r="G16" s="13"/>
      <c r="H16" s="13"/>
      <c r="I16" s="13"/>
    </row>
    <row r="17" spans="1:9" x14ac:dyDescent="0.25">
      <c r="A17" s="13"/>
      <c r="B17" s="20"/>
      <c r="C17" s="16"/>
      <c r="D17" s="22" t="s">
        <v>16</v>
      </c>
      <c r="E17" s="18"/>
      <c r="F17" s="19"/>
      <c r="G17" s="13"/>
      <c r="H17" s="13"/>
      <c r="I17" s="13"/>
    </row>
    <row r="18" spans="1:9" ht="25.5" x14ac:dyDescent="0.25">
      <c r="A18" s="13"/>
      <c r="B18" s="20"/>
      <c r="C18" s="16"/>
      <c r="D18" s="23" t="s">
        <v>17</v>
      </c>
      <c r="E18" s="18"/>
      <c r="F18" s="19"/>
      <c r="G18" s="13"/>
      <c r="H18" s="13"/>
      <c r="I18" s="13"/>
    </row>
    <row r="19" spans="1:9" x14ac:dyDescent="0.25">
      <c r="A19" s="24"/>
      <c r="B19" s="25"/>
      <c r="C19" s="26"/>
      <c r="D19" s="27"/>
      <c r="E19" s="28"/>
      <c r="F19" s="19"/>
      <c r="G19" s="13"/>
      <c r="H19" s="13"/>
      <c r="I19" s="13"/>
    </row>
    <row r="20" spans="1:9" s="176" customFormat="1" x14ac:dyDescent="0.25">
      <c r="A20" s="172"/>
      <c r="B20" s="173"/>
      <c r="C20" s="160">
        <f>SUM(C14:C18)</f>
        <v>41459000</v>
      </c>
      <c r="D20" s="30" t="s">
        <v>18</v>
      </c>
      <c r="E20" s="174">
        <f>SUM(E14:E19)</f>
        <v>0</v>
      </c>
      <c r="F20" s="175">
        <f>E20/C20*100</f>
        <v>0</v>
      </c>
      <c r="G20" s="14"/>
      <c r="H20" s="14"/>
      <c r="I20" s="14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31" t="s">
        <v>19</v>
      </c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32" t="s">
        <v>20</v>
      </c>
      <c r="B23" s="33" t="s">
        <v>21</v>
      </c>
      <c r="C23" s="33"/>
      <c r="D23" s="34"/>
      <c r="E23" s="34"/>
      <c r="F23" s="34"/>
      <c r="G23" s="34"/>
      <c r="H23" s="35"/>
      <c r="I23" s="34"/>
    </row>
    <row r="24" spans="1:9" ht="51" customHeight="1" x14ac:dyDescent="0.25">
      <c r="A24" s="36" t="s">
        <v>7</v>
      </c>
      <c r="B24" s="36" t="s">
        <v>22</v>
      </c>
      <c r="C24" s="36" t="s">
        <v>9</v>
      </c>
      <c r="D24" s="37" t="s">
        <v>10</v>
      </c>
      <c r="E24" s="38" t="s">
        <v>11</v>
      </c>
      <c r="F24" s="37" t="s">
        <v>10</v>
      </c>
      <c r="G24" s="38" t="s">
        <v>11</v>
      </c>
      <c r="H24" s="38" t="s">
        <v>210</v>
      </c>
      <c r="I24" s="36" t="s">
        <v>214</v>
      </c>
    </row>
    <row r="25" spans="1:9" x14ac:dyDescent="0.25">
      <c r="A25" s="39">
        <v>1</v>
      </c>
      <c r="B25" s="39">
        <v>2</v>
      </c>
      <c r="C25" s="39">
        <v>3</v>
      </c>
      <c r="D25" s="39">
        <v>4</v>
      </c>
      <c r="E25" s="39">
        <v>5</v>
      </c>
      <c r="F25" s="39">
        <v>6</v>
      </c>
      <c r="G25" s="39">
        <v>7</v>
      </c>
      <c r="H25" s="40">
        <v>8</v>
      </c>
      <c r="I25" s="39">
        <v>9</v>
      </c>
    </row>
    <row r="26" spans="1:9" s="11" customFormat="1" ht="38.25" x14ac:dyDescent="0.25">
      <c r="A26" s="41">
        <v>1</v>
      </c>
      <c r="B26" s="158" t="s">
        <v>278</v>
      </c>
      <c r="C26" s="159">
        <v>29860000</v>
      </c>
      <c r="D26" s="118" t="s">
        <v>176</v>
      </c>
      <c r="E26" s="121"/>
      <c r="F26" s="42" t="s">
        <v>177</v>
      </c>
      <c r="G26" s="156"/>
      <c r="H26" s="43"/>
      <c r="I26" s="44"/>
    </row>
    <row r="27" spans="1:9" ht="25.5" x14ac:dyDescent="0.25">
      <c r="A27" s="13"/>
      <c r="B27" s="20"/>
      <c r="C27" s="16"/>
      <c r="D27" s="45" t="s">
        <v>23</v>
      </c>
      <c r="E27" s="46"/>
      <c r="F27" s="50" t="s">
        <v>24</v>
      </c>
      <c r="G27" s="48"/>
      <c r="H27" s="18"/>
      <c r="I27" s="19"/>
    </row>
    <row r="28" spans="1:9" ht="25.5" x14ac:dyDescent="0.25">
      <c r="A28" s="13"/>
      <c r="B28" s="20"/>
      <c r="C28" s="16"/>
      <c r="D28" s="49" t="s">
        <v>25</v>
      </c>
      <c r="E28" s="46"/>
      <c r="F28" s="50" t="s">
        <v>26</v>
      </c>
      <c r="G28" s="51"/>
      <c r="H28" s="18"/>
      <c r="I28" s="19"/>
    </row>
    <row r="29" spans="1:9" ht="38.25" x14ac:dyDescent="0.25">
      <c r="A29" s="13"/>
      <c r="B29" s="20"/>
      <c r="C29" s="16"/>
      <c r="D29" s="52" t="s">
        <v>27</v>
      </c>
      <c r="E29" s="53"/>
      <c r="F29" s="54" t="s">
        <v>28</v>
      </c>
      <c r="G29" s="51"/>
      <c r="H29" s="18"/>
      <c r="I29" s="19"/>
    </row>
    <row r="30" spans="1:9" x14ac:dyDescent="0.25">
      <c r="A30" s="13"/>
      <c r="B30" s="20"/>
      <c r="C30" s="16"/>
      <c r="D30" s="49" t="s">
        <v>29</v>
      </c>
      <c r="E30" s="46">
        <v>375000</v>
      </c>
      <c r="F30" s="55"/>
      <c r="G30" s="48"/>
      <c r="H30" s="18"/>
      <c r="I30" s="19"/>
    </row>
    <row r="31" spans="1:9" x14ac:dyDescent="0.25">
      <c r="A31" s="13"/>
      <c r="B31" s="20"/>
      <c r="C31" s="16"/>
      <c r="D31" s="45" t="s">
        <v>30</v>
      </c>
      <c r="E31" s="46"/>
      <c r="F31" s="56"/>
      <c r="G31" s="48"/>
      <c r="H31" s="18"/>
      <c r="I31" s="19"/>
    </row>
    <row r="32" spans="1:9" x14ac:dyDescent="0.25">
      <c r="A32" s="13"/>
      <c r="B32" s="20"/>
      <c r="C32" s="16"/>
      <c r="D32" s="45" t="s">
        <v>31</v>
      </c>
      <c r="E32" s="46"/>
      <c r="F32" s="56"/>
      <c r="G32" s="48"/>
      <c r="H32" s="18"/>
      <c r="I32" s="19"/>
    </row>
    <row r="33" spans="1:9" x14ac:dyDescent="0.25">
      <c r="A33" s="13"/>
      <c r="B33" s="20"/>
      <c r="C33" s="16"/>
      <c r="D33" s="52" t="s">
        <v>32</v>
      </c>
      <c r="E33" s="53"/>
      <c r="F33" s="57"/>
      <c r="G33" s="51"/>
      <c r="H33" s="18"/>
      <c r="I33" s="19"/>
    </row>
    <row r="34" spans="1:9" x14ac:dyDescent="0.25">
      <c r="A34" s="24"/>
      <c r="B34" s="25"/>
      <c r="C34" s="26"/>
      <c r="D34" s="23" t="s">
        <v>33</v>
      </c>
      <c r="E34" s="51"/>
      <c r="F34" s="51"/>
      <c r="G34" s="51"/>
      <c r="H34" s="58"/>
      <c r="I34" s="59"/>
    </row>
    <row r="35" spans="1:9" ht="25.5" x14ac:dyDescent="0.25">
      <c r="A35" s="24"/>
      <c r="B35" s="25"/>
      <c r="C35" s="26"/>
      <c r="D35" s="57" t="s">
        <v>34</v>
      </c>
      <c r="E35" s="51"/>
      <c r="F35" s="57"/>
      <c r="G35" s="51"/>
      <c r="H35" s="60"/>
      <c r="I35" s="29"/>
    </row>
    <row r="36" spans="1:9" ht="25.5" x14ac:dyDescent="0.25">
      <c r="A36" s="24"/>
      <c r="B36" s="25"/>
      <c r="C36" s="26"/>
      <c r="D36" s="61" t="s">
        <v>35</v>
      </c>
      <c r="E36" s="22"/>
      <c r="F36" s="48"/>
      <c r="G36" s="22"/>
      <c r="H36" s="60"/>
      <c r="I36" s="29"/>
    </row>
    <row r="37" spans="1:9" x14ac:dyDescent="0.25">
      <c r="A37" s="24"/>
      <c r="B37" s="25"/>
      <c r="C37" s="26"/>
      <c r="D37" s="27"/>
      <c r="E37" s="27"/>
      <c r="F37" s="27"/>
      <c r="G37" s="62"/>
      <c r="H37" s="60"/>
      <c r="I37" s="29"/>
    </row>
    <row r="38" spans="1:9" s="176" customFormat="1" x14ac:dyDescent="0.25">
      <c r="A38" s="172"/>
      <c r="B38" s="173"/>
      <c r="C38" s="160">
        <f>C26</f>
        <v>29860000</v>
      </c>
      <c r="D38" s="30" t="s">
        <v>18</v>
      </c>
      <c r="E38" s="30">
        <f>SUM(E27:E36)</f>
        <v>375000</v>
      </c>
      <c r="F38" s="30"/>
      <c r="G38" s="30">
        <f>G27+G28+G29</f>
        <v>0</v>
      </c>
      <c r="H38" s="174">
        <f>E38+G38</f>
        <v>375000</v>
      </c>
      <c r="I38" s="177">
        <f>H38/C38*100</f>
        <v>1.2558606831882118</v>
      </c>
    </row>
    <row r="39" spans="1:9" x14ac:dyDescent="0.25">
      <c r="A39" s="63"/>
      <c r="B39" s="64"/>
      <c r="C39" s="65"/>
      <c r="D39" s="66"/>
      <c r="E39" s="66"/>
      <c r="F39" s="66"/>
      <c r="G39" s="66"/>
      <c r="H39" s="67"/>
      <c r="I39" s="68"/>
    </row>
    <row r="40" spans="1:9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32" t="s">
        <v>36</v>
      </c>
      <c r="B41" s="33" t="s">
        <v>37</v>
      </c>
      <c r="C41" s="33"/>
      <c r="D41" s="13"/>
      <c r="E41" s="13"/>
      <c r="F41" s="13"/>
      <c r="G41" s="13"/>
      <c r="H41" s="13"/>
      <c r="I41" s="13"/>
    </row>
    <row r="42" spans="1:9" ht="51" x14ac:dyDescent="0.25">
      <c r="A42" s="36" t="s">
        <v>7</v>
      </c>
      <c r="B42" s="36" t="s">
        <v>22</v>
      </c>
      <c r="C42" s="36" t="s">
        <v>9</v>
      </c>
      <c r="D42" s="37" t="s">
        <v>10</v>
      </c>
      <c r="E42" s="38" t="s">
        <v>11</v>
      </c>
      <c r="F42" s="37" t="s">
        <v>10</v>
      </c>
      <c r="G42" s="38" t="s">
        <v>11</v>
      </c>
      <c r="H42" s="38" t="s">
        <v>11</v>
      </c>
      <c r="I42" s="36" t="s">
        <v>12</v>
      </c>
    </row>
    <row r="43" spans="1:9" x14ac:dyDescent="0.25">
      <c r="A43" s="39">
        <v>1</v>
      </c>
      <c r="B43" s="39">
        <v>2</v>
      </c>
      <c r="C43" s="39">
        <v>3</v>
      </c>
      <c r="D43" s="39">
        <v>4</v>
      </c>
      <c r="E43" s="39">
        <v>5</v>
      </c>
      <c r="F43" s="39">
        <v>6</v>
      </c>
      <c r="G43" s="39">
        <v>7</v>
      </c>
      <c r="H43" s="40">
        <v>8</v>
      </c>
      <c r="I43" s="39">
        <v>9</v>
      </c>
    </row>
    <row r="44" spans="1:9" ht="25.5" x14ac:dyDescent="0.25">
      <c r="A44" s="69"/>
      <c r="B44" s="158" t="s">
        <v>278</v>
      </c>
      <c r="C44" s="159">
        <v>1725000</v>
      </c>
      <c r="D44" s="42" t="s">
        <v>178</v>
      </c>
      <c r="E44" s="121"/>
      <c r="F44" s="92" t="s">
        <v>38</v>
      </c>
      <c r="G44" s="121"/>
      <c r="H44" s="69"/>
      <c r="I44" s="69"/>
    </row>
    <row r="45" spans="1:9" ht="24" customHeight="1" x14ac:dyDescent="0.25">
      <c r="A45" s="69"/>
      <c r="B45" s="69"/>
      <c r="C45" s="69"/>
      <c r="D45" s="72" t="s">
        <v>39</v>
      </c>
      <c r="E45" s="69"/>
      <c r="F45" s="72" t="s">
        <v>42</v>
      </c>
      <c r="G45" s="69"/>
      <c r="H45" s="69"/>
      <c r="I45" s="69"/>
    </row>
    <row r="46" spans="1:9" ht="91.5" customHeight="1" x14ac:dyDescent="0.25">
      <c r="A46" s="69"/>
      <c r="B46" s="69"/>
      <c r="C46" s="69"/>
      <c r="D46" s="73" t="s">
        <v>40</v>
      </c>
      <c r="E46" s="69"/>
      <c r="F46" s="72" t="s">
        <v>43</v>
      </c>
      <c r="G46" s="69"/>
      <c r="H46" s="69"/>
      <c r="I46" s="69"/>
    </row>
    <row r="47" spans="1:9" ht="37.5" customHeight="1" x14ac:dyDescent="0.25">
      <c r="A47" s="69"/>
      <c r="B47" s="69"/>
      <c r="C47" s="69"/>
      <c r="D47" s="73" t="s">
        <v>41</v>
      </c>
      <c r="E47" s="74"/>
      <c r="F47" s="75" t="s">
        <v>44</v>
      </c>
      <c r="G47" s="69"/>
      <c r="H47" s="69"/>
      <c r="I47" s="69"/>
    </row>
    <row r="48" spans="1:9" ht="25.5" customHeight="1" x14ac:dyDescent="0.25">
      <c r="A48" s="69"/>
      <c r="B48" s="69"/>
      <c r="C48" s="69"/>
      <c r="D48" s="73" t="s">
        <v>179</v>
      </c>
      <c r="E48" s="74"/>
      <c r="F48" s="73"/>
      <c r="G48" s="69"/>
      <c r="H48" s="69"/>
      <c r="I48" s="69"/>
    </row>
    <row r="49" spans="1:9" x14ac:dyDescent="0.25">
      <c r="A49" s="69"/>
      <c r="B49" s="69"/>
      <c r="C49" s="69"/>
      <c r="D49" s="72"/>
      <c r="E49" s="69"/>
      <c r="F49" s="69"/>
      <c r="G49" s="69"/>
      <c r="H49" s="69"/>
      <c r="I49" s="69"/>
    </row>
    <row r="50" spans="1:9" s="176" customFormat="1" x14ac:dyDescent="0.25">
      <c r="A50" s="71"/>
      <c r="B50" s="71"/>
      <c r="C50" s="178">
        <f>C44</f>
        <v>1725000</v>
      </c>
      <c r="D50" s="77" t="s">
        <v>18</v>
      </c>
      <c r="E50" s="77">
        <f>SUM(E45:E48)</f>
        <v>0</v>
      </c>
      <c r="F50" s="77" t="s">
        <v>18</v>
      </c>
      <c r="G50" s="77">
        <f>SUM(G45:G48)</f>
        <v>0</v>
      </c>
      <c r="H50" s="77">
        <f>E50+G50</f>
        <v>0</v>
      </c>
      <c r="I50" s="179">
        <f>H50/C50*100</f>
        <v>0</v>
      </c>
    </row>
    <row r="51" spans="1:9" x14ac:dyDescent="0.25">
      <c r="A51" s="78"/>
      <c r="B51" s="78"/>
      <c r="C51" s="79"/>
      <c r="D51" s="80"/>
      <c r="E51" s="81"/>
      <c r="F51" s="80"/>
      <c r="G51" s="81"/>
      <c r="H51" s="81"/>
      <c r="I51" s="78"/>
    </row>
    <row r="52" spans="1:9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9" x14ac:dyDescent="0.25">
      <c r="A53" s="82" t="s">
        <v>45</v>
      </c>
      <c r="B53" s="82" t="s">
        <v>46</v>
      </c>
      <c r="C53" s="82"/>
      <c r="D53" s="82"/>
      <c r="E53" s="13"/>
      <c r="F53" s="13"/>
      <c r="G53" s="13"/>
      <c r="H53" s="13"/>
      <c r="I53" s="13"/>
    </row>
    <row r="54" spans="1:9" ht="38.25" x14ac:dyDescent="0.25">
      <c r="A54" s="36" t="s">
        <v>7</v>
      </c>
      <c r="B54" s="36" t="s">
        <v>22</v>
      </c>
      <c r="C54" s="36" t="s">
        <v>9</v>
      </c>
      <c r="D54" s="37" t="s">
        <v>10</v>
      </c>
      <c r="E54" s="38" t="s">
        <v>11</v>
      </c>
      <c r="F54" s="36" t="s">
        <v>12</v>
      </c>
      <c r="G54" s="83"/>
      <c r="H54" s="13"/>
      <c r="I54" s="13"/>
    </row>
    <row r="55" spans="1:9" x14ac:dyDescent="0.25">
      <c r="A55" s="39">
        <v>1</v>
      </c>
      <c r="B55" s="39">
        <v>2</v>
      </c>
      <c r="C55" s="39">
        <v>3</v>
      </c>
      <c r="D55" s="39">
        <v>4</v>
      </c>
      <c r="E55" s="40">
        <v>5</v>
      </c>
      <c r="F55" s="39">
        <v>6</v>
      </c>
      <c r="G55" s="84"/>
      <c r="H55" s="13"/>
      <c r="I55" s="13"/>
    </row>
    <row r="56" spans="1:9" ht="25.5" x14ac:dyDescent="0.25">
      <c r="A56" s="69"/>
      <c r="B56" s="158" t="s">
        <v>278</v>
      </c>
      <c r="C56" s="159">
        <v>57400000</v>
      </c>
      <c r="D56" s="71" t="s">
        <v>180</v>
      </c>
      <c r="E56" s="162" t="s">
        <v>273</v>
      </c>
      <c r="F56" s="69"/>
      <c r="G56" s="78"/>
      <c r="H56" s="13"/>
      <c r="I56" s="13"/>
    </row>
    <row r="57" spans="1:9" ht="25.5" x14ac:dyDescent="0.25">
      <c r="A57" s="69"/>
      <c r="B57" s="69"/>
      <c r="C57" s="69"/>
      <c r="D57" s="85" t="s">
        <v>47</v>
      </c>
      <c r="E57" s="69">
        <v>0</v>
      </c>
      <c r="F57" s="69"/>
      <c r="G57" s="78"/>
      <c r="H57" s="13"/>
      <c r="I57" s="13"/>
    </row>
    <row r="58" spans="1:9" ht="25.5" x14ac:dyDescent="0.25">
      <c r="A58" s="69"/>
      <c r="B58" s="69"/>
      <c r="C58" s="69"/>
      <c r="D58" s="85" t="s">
        <v>48</v>
      </c>
      <c r="E58" s="69"/>
      <c r="F58" s="69"/>
      <c r="G58" s="78"/>
      <c r="H58" s="13"/>
      <c r="I58" s="13"/>
    </row>
    <row r="59" spans="1:9" ht="77.25" x14ac:dyDescent="0.25">
      <c r="A59" s="69"/>
      <c r="B59" s="69"/>
      <c r="C59" s="69"/>
      <c r="D59" s="86" t="s">
        <v>54</v>
      </c>
      <c r="E59" s="219">
        <v>450000</v>
      </c>
      <c r="F59" s="69"/>
      <c r="G59" s="78"/>
      <c r="H59" s="13"/>
      <c r="I59" s="13"/>
    </row>
    <row r="60" spans="1:9" ht="25.5" x14ac:dyDescent="0.25">
      <c r="A60" s="69"/>
      <c r="B60" s="69"/>
      <c r="C60" s="69"/>
      <c r="D60" s="85" t="s">
        <v>49</v>
      </c>
      <c r="E60" s="69"/>
      <c r="F60" s="69"/>
      <c r="G60" s="78"/>
      <c r="H60" s="13"/>
      <c r="I60" s="13"/>
    </row>
    <row r="61" spans="1:9" ht="25.5" x14ac:dyDescent="0.25">
      <c r="A61" s="69"/>
      <c r="B61" s="69"/>
      <c r="C61" s="69"/>
      <c r="D61" s="85" t="s">
        <v>50</v>
      </c>
      <c r="E61" s="69"/>
      <c r="F61" s="69"/>
      <c r="G61" s="78"/>
      <c r="H61" s="13"/>
      <c r="I61" s="13"/>
    </row>
    <row r="62" spans="1:9" x14ac:dyDescent="0.25">
      <c r="A62" s="69"/>
      <c r="B62" s="69"/>
      <c r="C62" s="69"/>
      <c r="D62" s="87" t="s">
        <v>51</v>
      </c>
      <c r="E62" s="69">
        <v>0</v>
      </c>
      <c r="F62" s="69"/>
      <c r="G62" s="78"/>
      <c r="H62" s="13"/>
      <c r="I62" s="13"/>
    </row>
    <row r="63" spans="1:9" x14ac:dyDescent="0.25">
      <c r="A63" s="69"/>
      <c r="B63" s="69"/>
      <c r="C63" s="69"/>
      <c r="D63" s="87" t="s">
        <v>52</v>
      </c>
      <c r="E63" s="69">
        <v>0</v>
      </c>
      <c r="F63" s="69"/>
      <c r="G63" s="78"/>
      <c r="H63" s="13"/>
      <c r="I63" s="13"/>
    </row>
    <row r="64" spans="1:9" x14ac:dyDescent="0.25">
      <c r="A64" s="69"/>
      <c r="B64" s="69"/>
      <c r="C64" s="69"/>
      <c r="D64" s="87" t="s">
        <v>53</v>
      </c>
      <c r="E64" s="69"/>
      <c r="F64" s="69"/>
      <c r="G64" s="78"/>
      <c r="H64" s="13"/>
      <c r="I64" s="13"/>
    </row>
    <row r="65" spans="1:9" ht="25.5" x14ac:dyDescent="0.25">
      <c r="A65" s="69"/>
      <c r="B65" s="69"/>
      <c r="C65" s="69"/>
      <c r="D65" s="85" t="s">
        <v>281</v>
      </c>
      <c r="E65" s="69"/>
      <c r="F65" s="69"/>
      <c r="G65" s="78"/>
      <c r="H65" s="13"/>
      <c r="I65" s="13"/>
    </row>
    <row r="66" spans="1:9" x14ac:dyDescent="0.25">
      <c r="A66" s="69"/>
      <c r="B66" s="69"/>
      <c r="C66" s="69"/>
      <c r="D66" s="87" t="s">
        <v>282</v>
      </c>
      <c r="E66" s="69"/>
      <c r="F66" s="69"/>
      <c r="G66" s="78"/>
      <c r="H66" s="13"/>
      <c r="I66" s="13"/>
    </row>
    <row r="67" spans="1:9" x14ac:dyDescent="0.25">
      <c r="A67" s="69"/>
      <c r="B67" s="69"/>
      <c r="C67" s="69"/>
      <c r="D67" s="87" t="s">
        <v>283</v>
      </c>
      <c r="E67" s="69">
        <v>0</v>
      </c>
      <c r="F67" s="69"/>
      <c r="G67" s="78"/>
      <c r="H67" s="13"/>
      <c r="I67" s="13"/>
    </row>
    <row r="68" spans="1:9" s="176" customFormat="1" x14ac:dyDescent="0.25">
      <c r="A68" s="71"/>
      <c r="B68" s="71"/>
      <c r="C68" s="180">
        <f>C56</f>
        <v>57400000</v>
      </c>
      <c r="D68" s="88" t="s">
        <v>18</v>
      </c>
      <c r="E68" s="71">
        <f>SUM(E57:E67)</f>
        <v>450000</v>
      </c>
      <c r="F68" s="178">
        <f>E68/C68*100</f>
        <v>0.78397212543554007</v>
      </c>
      <c r="G68" s="181"/>
      <c r="H68" s="14"/>
      <c r="I68" s="14"/>
    </row>
    <row r="69" spans="1:9" x14ac:dyDescent="0.25">
      <c r="A69" s="78"/>
      <c r="B69" s="78"/>
      <c r="C69" s="78"/>
      <c r="D69" s="89"/>
      <c r="E69" s="78"/>
      <c r="F69" s="78"/>
      <c r="G69" s="78"/>
      <c r="H69" s="78"/>
      <c r="I69" s="78"/>
    </row>
    <row r="70" spans="1:9" x14ac:dyDescent="0.25">
      <c r="A70" s="78"/>
      <c r="B70" s="78"/>
      <c r="C70" s="78"/>
      <c r="D70" s="89"/>
      <c r="E70" s="78"/>
      <c r="F70" s="78"/>
      <c r="G70" s="78"/>
      <c r="H70" s="78"/>
      <c r="I70" s="78"/>
    </row>
    <row r="71" spans="1:9" x14ac:dyDescent="0.25">
      <c r="A71" s="13"/>
      <c r="B71" s="13"/>
      <c r="C71" s="13"/>
      <c r="D71" s="90"/>
      <c r="E71" s="13"/>
      <c r="F71" s="13"/>
      <c r="G71" s="13"/>
      <c r="H71" s="13"/>
      <c r="I71" s="13"/>
    </row>
    <row r="72" spans="1:9" x14ac:dyDescent="0.25">
      <c r="A72" s="82" t="s">
        <v>55</v>
      </c>
      <c r="B72" s="82" t="s">
        <v>56</v>
      </c>
      <c r="C72" s="82"/>
      <c r="D72" s="34"/>
      <c r="E72" s="13"/>
      <c r="F72" s="13"/>
      <c r="G72" s="13"/>
      <c r="H72" s="13"/>
      <c r="I72" s="13"/>
    </row>
    <row r="73" spans="1:9" ht="49.5" customHeight="1" x14ac:dyDescent="0.25">
      <c r="A73" s="36" t="s">
        <v>7</v>
      </c>
      <c r="B73" s="36" t="s">
        <v>22</v>
      </c>
      <c r="C73" s="36" t="s">
        <v>9</v>
      </c>
      <c r="D73" s="37" t="s">
        <v>10</v>
      </c>
      <c r="E73" s="38" t="s">
        <v>11</v>
      </c>
      <c r="F73" s="37" t="s">
        <v>10</v>
      </c>
      <c r="G73" s="38" t="s">
        <v>11</v>
      </c>
      <c r="H73" s="38" t="s">
        <v>210</v>
      </c>
      <c r="I73" s="36" t="s">
        <v>12</v>
      </c>
    </row>
    <row r="74" spans="1:9" x14ac:dyDescent="0.25">
      <c r="A74" s="39">
        <v>1</v>
      </c>
      <c r="B74" s="39">
        <v>2</v>
      </c>
      <c r="C74" s="39">
        <v>3</v>
      </c>
      <c r="D74" s="39">
        <v>4</v>
      </c>
      <c r="E74" s="39">
        <v>5</v>
      </c>
      <c r="F74" s="39">
        <v>6</v>
      </c>
      <c r="G74" s="39">
        <v>7</v>
      </c>
      <c r="H74" s="40">
        <v>8</v>
      </c>
      <c r="I74" s="39">
        <v>9</v>
      </c>
    </row>
    <row r="75" spans="1:9" ht="51" x14ac:dyDescent="0.25">
      <c r="A75" s="69"/>
      <c r="B75" s="158" t="s">
        <v>278</v>
      </c>
      <c r="C75" s="159">
        <v>23906500</v>
      </c>
      <c r="D75" s="91" t="s">
        <v>271</v>
      </c>
      <c r="E75" s="162" t="s">
        <v>270</v>
      </c>
      <c r="F75" s="92" t="s">
        <v>57</v>
      </c>
      <c r="G75" s="162" t="s">
        <v>272</v>
      </c>
      <c r="H75" s="69"/>
      <c r="I75" s="69"/>
    </row>
    <row r="76" spans="1:9" ht="25.5" x14ac:dyDescent="0.25">
      <c r="A76" s="69"/>
      <c r="B76" s="69"/>
      <c r="C76" s="69"/>
      <c r="D76" s="93" t="s">
        <v>58</v>
      </c>
      <c r="E76" s="69"/>
      <c r="F76" s="57" t="s">
        <v>62</v>
      </c>
      <c r="G76" s="69"/>
      <c r="H76" s="69"/>
      <c r="I76" s="69"/>
    </row>
    <row r="77" spans="1:9" ht="25.5" x14ac:dyDescent="0.25">
      <c r="A77" s="69"/>
      <c r="B77" s="69"/>
      <c r="C77" s="69"/>
      <c r="D77" s="93" t="s">
        <v>61</v>
      </c>
      <c r="E77" s="69"/>
      <c r="F77" s="57" t="s">
        <v>66</v>
      </c>
      <c r="G77" s="69"/>
      <c r="H77" s="69"/>
      <c r="I77" s="69"/>
    </row>
    <row r="78" spans="1:9" ht="25.5" x14ac:dyDescent="0.25">
      <c r="A78" s="69"/>
      <c r="B78" s="69"/>
      <c r="C78" s="69"/>
      <c r="D78" s="75" t="s">
        <v>59</v>
      </c>
      <c r="E78" s="69"/>
      <c r="F78" s="50" t="s">
        <v>70</v>
      </c>
      <c r="G78" s="69"/>
      <c r="H78" s="69"/>
      <c r="I78" s="69"/>
    </row>
    <row r="79" spans="1:9" ht="63.75" x14ac:dyDescent="0.25">
      <c r="A79" s="69"/>
      <c r="B79" s="69"/>
      <c r="C79" s="69"/>
      <c r="D79" s="75" t="s">
        <v>60</v>
      </c>
      <c r="E79" s="69"/>
      <c r="F79" s="50" t="s">
        <v>68</v>
      </c>
      <c r="G79" s="69"/>
      <c r="H79" s="69"/>
      <c r="I79" s="69"/>
    </row>
    <row r="80" spans="1:9" ht="63.75" x14ac:dyDescent="0.25">
      <c r="A80" s="69"/>
      <c r="B80" s="69"/>
      <c r="C80" s="69"/>
      <c r="D80" s="47" t="s">
        <v>63</v>
      </c>
      <c r="E80" s="69"/>
      <c r="F80" s="94" t="s">
        <v>69</v>
      </c>
      <c r="G80" s="69"/>
      <c r="H80" s="69"/>
      <c r="I80" s="69"/>
    </row>
    <row r="81" spans="1:9" x14ac:dyDescent="0.25">
      <c r="A81" s="69"/>
      <c r="B81" s="69"/>
      <c r="C81" s="69"/>
      <c r="D81" s="47" t="s">
        <v>64</v>
      </c>
      <c r="E81" s="69"/>
      <c r="F81" s="69"/>
      <c r="G81" s="69"/>
      <c r="H81" s="69"/>
      <c r="I81" s="69"/>
    </row>
    <row r="82" spans="1:9" x14ac:dyDescent="0.25">
      <c r="A82" s="69"/>
      <c r="B82" s="69"/>
      <c r="C82" s="69"/>
      <c r="D82" s="47" t="s">
        <v>65</v>
      </c>
      <c r="E82" s="69"/>
      <c r="F82" s="69"/>
      <c r="G82" s="69"/>
      <c r="H82" s="69"/>
      <c r="I82" s="69"/>
    </row>
    <row r="83" spans="1:9" x14ac:dyDescent="0.25">
      <c r="A83" s="69"/>
      <c r="B83" s="69"/>
      <c r="C83" s="69"/>
      <c r="D83" s="47" t="s">
        <v>67</v>
      </c>
      <c r="E83" s="69"/>
      <c r="F83" s="69"/>
      <c r="G83" s="69"/>
      <c r="H83" s="69"/>
      <c r="I83" s="69"/>
    </row>
    <row r="84" spans="1:9" x14ac:dyDescent="0.25">
      <c r="A84" s="69"/>
      <c r="B84" s="69"/>
      <c r="C84" s="69"/>
      <c r="D84" s="69"/>
      <c r="E84" s="69"/>
      <c r="F84" s="69"/>
      <c r="G84" s="69"/>
      <c r="H84" s="69"/>
      <c r="I84" s="69"/>
    </row>
    <row r="85" spans="1:9" s="176" customFormat="1" x14ac:dyDescent="0.25">
      <c r="A85" s="71"/>
      <c r="B85" s="71"/>
      <c r="C85" s="180">
        <f>C75</f>
        <v>23906500</v>
      </c>
      <c r="D85" s="95" t="s">
        <v>71</v>
      </c>
      <c r="E85" s="71">
        <f>SUM(E76:E83)</f>
        <v>0</v>
      </c>
      <c r="F85" s="71"/>
      <c r="G85" s="71">
        <f>SUM(G76:G83)</f>
        <v>0</v>
      </c>
      <c r="H85" s="71">
        <f>E85+G85</f>
        <v>0</v>
      </c>
      <c r="I85" s="179">
        <f>H85/C85*100</f>
        <v>0</v>
      </c>
    </row>
    <row r="86" spans="1:9" x14ac:dyDescent="0.25">
      <c r="A86" s="13"/>
      <c r="B86" s="13"/>
      <c r="C86" s="13"/>
      <c r="D86" s="13"/>
      <c r="E86" s="13"/>
      <c r="F86" s="13"/>
      <c r="G86" s="13"/>
      <c r="H86" s="13"/>
      <c r="I86" s="13"/>
    </row>
    <row r="87" spans="1:9" x14ac:dyDescent="0.25">
      <c r="A87" s="13"/>
      <c r="B87" s="13"/>
      <c r="C87" s="13"/>
      <c r="D87" s="13"/>
      <c r="E87" s="13"/>
      <c r="F87" s="13"/>
      <c r="G87" s="13"/>
      <c r="H87" s="13"/>
      <c r="I87" s="13"/>
    </row>
    <row r="88" spans="1:9" x14ac:dyDescent="0.25">
      <c r="A88" s="14" t="s">
        <v>72</v>
      </c>
      <c r="B88" s="14" t="s">
        <v>73</v>
      </c>
      <c r="C88" s="13"/>
      <c r="D88" s="13"/>
      <c r="E88" s="13"/>
      <c r="F88" s="13"/>
      <c r="G88" s="13"/>
      <c r="H88" s="13"/>
      <c r="I88" s="13"/>
    </row>
    <row r="89" spans="1:9" ht="38.25" x14ac:dyDescent="0.25">
      <c r="A89" s="96" t="s">
        <v>7</v>
      </c>
      <c r="B89" s="96" t="s">
        <v>22</v>
      </c>
      <c r="C89" s="96" t="s">
        <v>9</v>
      </c>
      <c r="D89" s="96" t="s">
        <v>10</v>
      </c>
      <c r="E89" s="96" t="s">
        <v>11</v>
      </c>
      <c r="F89" s="36" t="s">
        <v>12</v>
      </c>
      <c r="G89" s="83"/>
      <c r="H89" s="83"/>
      <c r="I89" s="83"/>
    </row>
    <row r="90" spans="1:9" x14ac:dyDescent="0.25">
      <c r="A90" s="39">
        <v>1</v>
      </c>
      <c r="B90" s="39">
        <v>2</v>
      </c>
      <c r="C90" s="39">
        <v>3</v>
      </c>
      <c r="D90" s="39">
        <v>4</v>
      </c>
      <c r="E90" s="40">
        <v>5</v>
      </c>
      <c r="F90" s="39">
        <v>6</v>
      </c>
      <c r="G90" s="84"/>
      <c r="H90" s="97"/>
      <c r="I90" s="84"/>
    </row>
    <row r="91" spans="1:9" ht="25.5" x14ac:dyDescent="0.25">
      <c r="A91" s="69"/>
      <c r="B91" s="158" t="s">
        <v>278</v>
      </c>
      <c r="C91" s="159">
        <v>13925000</v>
      </c>
      <c r="D91" s="56" t="s">
        <v>74</v>
      </c>
      <c r="E91" s="69"/>
      <c r="F91" s="69"/>
      <c r="G91" s="13"/>
      <c r="H91" s="13"/>
      <c r="I91" s="13"/>
    </row>
    <row r="92" spans="1:9" x14ac:dyDescent="0.25">
      <c r="A92" s="69"/>
      <c r="B92" s="69"/>
      <c r="C92" s="69"/>
      <c r="D92" s="56" t="s">
        <v>75</v>
      </c>
      <c r="E92" s="69"/>
      <c r="F92" s="69"/>
      <c r="G92" s="13"/>
      <c r="H92" s="13"/>
      <c r="I92" s="13"/>
    </row>
    <row r="93" spans="1:9" x14ac:dyDescent="0.25">
      <c r="A93" s="69"/>
      <c r="B93" s="69"/>
      <c r="C93" s="69"/>
      <c r="D93" s="56" t="s">
        <v>76</v>
      </c>
      <c r="E93" s="69"/>
      <c r="F93" s="69"/>
      <c r="G93" s="13"/>
      <c r="H93" s="13"/>
      <c r="I93" s="13"/>
    </row>
    <row r="94" spans="1:9" ht="38.25" x14ac:dyDescent="0.25">
      <c r="A94" s="69"/>
      <c r="B94" s="69"/>
      <c r="C94" s="69"/>
      <c r="D94" s="57" t="s">
        <v>77</v>
      </c>
      <c r="E94" s="69"/>
      <c r="F94" s="69"/>
      <c r="G94" s="13"/>
      <c r="H94" s="13"/>
      <c r="I94" s="13"/>
    </row>
    <row r="95" spans="1:9" x14ac:dyDescent="0.25">
      <c r="A95" s="69"/>
      <c r="B95" s="69"/>
      <c r="C95" s="69"/>
      <c r="D95" s="56" t="s">
        <v>78</v>
      </c>
      <c r="E95" s="69"/>
      <c r="F95" s="69"/>
      <c r="G95" s="13"/>
      <c r="H95" s="13"/>
      <c r="I95" s="13"/>
    </row>
    <row r="96" spans="1:9" ht="38.25" x14ac:dyDescent="0.25">
      <c r="A96" s="69"/>
      <c r="B96" s="69"/>
      <c r="C96" s="69"/>
      <c r="D96" s="57" t="s">
        <v>79</v>
      </c>
      <c r="E96" s="69"/>
      <c r="F96" s="69"/>
      <c r="G96" s="13"/>
      <c r="H96" s="13"/>
      <c r="I96" s="13"/>
    </row>
    <row r="97" spans="1:9" x14ac:dyDescent="0.25">
      <c r="A97" s="69"/>
      <c r="B97" s="69"/>
      <c r="C97" s="69"/>
      <c r="D97" s="57" t="s">
        <v>80</v>
      </c>
      <c r="E97" s="69">
        <v>0</v>
      </c>
      <c r="F97" s="69"/>
      <c r="G97" s="13"/>
      <c r="H97" s="13"/>
      <c r="I97" s="13"/>
    </row>
    <row r="98" spans="1:9" x14ac:dyDescent="0.25">
      <c r="A98" s="69"/>
      <c r="B98" s="69"/>
      <c r="C98" s="69"/>
      <c r="D98" s="57" t="s">
        <v>81</v>
      </c>
      <c r="E98" s="69"/>
      <c r="F98" s="69"/>
      <c r="G98" s="13"/>
      <c r="H98" s="13"/>
      <c r="I98" s="13"/>
    </row>
    <row r="99" spans="1:9" x14ac:dyDescent="0.25">
      <c r="A99" s="69"/>
      <c r="B99" s="69"/>
      <c r="C99" s="69"/>
      <c r="D99" s="57" t="s">
        <v>82</v>
      </c>
      <c r="E99" s="69">
        <v>750000</v>
      </c>
      <c r="F99" s="69"/>
      <c r="G99" s="13"/>
      <c r="H99" s="13"/>
      <c r="I99" s="13"/>
    </row>
    <row r="100" spans="1:9" x14ac:dyDescent="0.25">
      <c r="A100" s="69"/>
      <c r="B100" s="69"/>
      <c r="C100" s="69"/>
      <c r="D100" s="69" t="s">
        <v>313</v>
      </c>
      <c r="E100" s="69">
        <v>150000</v>
      </c>
      <c r="F100" s="69"/>
      <c r="G100" s="13"/>
      <c r="H100" s="13"/>
      <c r="I100" s="13"/>
    </row>
    <row r="101" spans="1:9" s="176" customFormat="1" x14ac:dyDescent="0.25">
      <c r="A101" s="71"/>
      <c r="B101" s="71"/>
      <c r="C101" s="180">
        <f>C91</f>
        <v>13925000</v>
      </c>
      <c r="D101" s="95" t="s">
        <v>71</v>
      </c>
      <c r="E101" s="71">
        <f>SUM(E91:E100)</f>
        <v>900000</v>
      </c>
      <c r="F101" s="179">
        <f>E101/C101*100</f>
        <v>6.4631956912028716</v>
      </c>
      <c r="G101" s="14"/>
      <c r="H101" s="14"/>
      <c r="I101" s="14"/>
    </row>
    <row r="102" spans="1:9" x14ac:dyDescent="0.25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x14ac:dyDescent="0.25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x14ac:dyDescent="0.25">
      <c r="A104" s="14" t="s">
        <v>83</v>
      </c>
      <c r="B104" s="14" t="s">
        <v>84</v>
      </c>
      <c r="C104" s="14"/>
      <c r="D104" s="13"/>
      <c r="E104" s="13"/>
      <c r="F104" s="13"/>
      <c r="G104" s="13"/>
      <c r="H104" s="13"/>
      <c r="I104" s="13"/>
    </row>
    <row r="105" spans="1:9" ht="38.25" x14ac:dyDescent="0.25">
      <c r="A105" s="96" t="s">
        <v>7</v>
      </c>
      <c r="B105" s="96" t="s">
        <v>22</v>
      </c>
      <c r="C105" s="96" t="s">
        <v>9</v>
      </c>
      <c r="D105" s="96" t="s">
        <v>10</v>
      </c>
      <c r="E105" s="96" t="s">
        <v>11</v>
      </c>
      <c r="F105" s="36" t="s">
        <v>12</v>
      </c>
      <c r="G105" s="13"/>
      <c r="H105" s="13"/>
      <c r="I105" s="13"/>
    </row>
    <row r="106" spans="1:9" x14ac:dyDescent="0.25">
      <c r="A106" s="39">
        <v>1</v>
      </c>
      <c r="B106" s="39">
        <v>2</v>
      </c>
      <c r="C106" s="39">
        <v>3</v>
      </c>
      <c r="D106" s="39">
        <v>4</v>
      </c>
      <c r="E106" s="40">
        <v>5</v>
      </c>
      <c r="F106" s="39">
        <v>6</v>
      </c>
      <c r="G106" s="13"/>
      <c r="H106" s="13"/>
      <c r="I106" s="13"/>
    </row>
    <row r="107" spans="1:9" ht="38.25" x14ac:dyDescent="0.25">
      <c r="A107" s="69"/>
      <c r="B107" s="158" t="s">
        <v>278</v>
      </c>
      <c r="C107" s="159">
        <v>0</v>
      </c>
      <c r="D107" s="50" t="s">
        <v>85</v>
      </c>
      <c r="E107" s="69"/>
      <c r="F107" s="69"/>
      <c r="G107" s="13"/>
      <c r="H107" s="13"/>
      <c r="I107" s="13"/>
    </row>
    <row r="108" spans="1:9" x14ac:dyDescent="0.25">
      <c r="A108" s="69"/>
      <c r="B108" s="69"/>
      <c r="C108" s="69"/>
      <c r="D108" s="98" t="s">
        <v>86</v>
      </c>
      <c r="E108" s="69"/>
      <c r="F108" s="69"/>
      <c r="G108" s="13"/>
      <c r="H108" s="13"/>
      <c r="I108" s="13"/>
    </row>
    <row r="109" spans="1:9" x14ac:dyDescent="0.25">
      <c r="A109" s="69"/>
      <c r="B109" s="69"/>
      <c r="C109" s="69"/>
      <c r="D109" s="69"/>
      <c r="E109" s="69"/>
      <c r="F109" s="69"/>
      <c r="G109" s="13"/>
      <c r="H109" s="13"/>
      <c r="I109" s="13"/>
    </row>
    <row r="110" spans="1:9" x14ac:dyDescent="0.25">
      <c r="A110" s="69"/>
      <c r="B110" s="69"/>
      <c r="C110" s="69"/>
      <c r="D110" s="69"/>
      <c r="E110" s="69"/>
      <c r="F110" s="69"/>
      <c r="G110" s="13"/>
      <c r="H110" s="13"/>
      <c r="I110" s="13"/>
    </row>
    <row r="111" spans="1:9" s="176" customFormat="1" x14ac:dyDescent="0.25">
      <c r="A111" s="71"/>
      <c r="B111" s="71"/>
      <c r="C111" s="42">
        <f>C107</f>
        <v>0</v>
      </c>
      <c r="D111" s="95" t="s">
        <v>71</v>
      </c>
      <c r="E111" s="71">
        <f>E107+E108</f>
        <v>0</v>
      </c>
      <c r="F111" s="71"/>
      <c r="G111" s="14"/>
      <c r="H111" s="14"/>
      <c r="I111" s="14"/>
    </row>
    <row r="112" spans="1:9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x14ac:dyDescent="0.25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x14ac:dyDescent="0.25">
      <c r="A115" s="14" t="s">
        <v>87</v>
      </c>
      <c r="B115" s="14" t="s">
        <v>88</v>
      </c>
      <c r="C115" s="14"/>
      <c r="D115" s="13"/>
      <c r="E115" s="13"/>
      <c r="F115" s="13"/>
      <c r="G115" s="13"/>
      <c r="H115" s="13"/>
      <c r="I115" s="13"/>
    </row>
    <row r="116" spans="1:9" ht="38.25" x14ac:dyDescent="0.25">
      <c r="A116" s="36" t="s">
        <v>7</v>
      </c>
      <c r="B116" s="36" t="s">
        <v>22</v>
      </c>
      <c r="C116" s="36" t="s">
        <v>9</v>
      </c>
      <c r="D116" s="37" t="s">
        <v>10</v>
      </c>
      <c r="E116" s="96" t="s">
        <v>11</v>
      </c>
      <c r="F116" s="36" t="s">
        <v>12</v>
      </c>
      <c r="G116" s="83"/>
      <c r="H116" s="83"/>
      <c r="I116" s="83"/>
    </row>
    <row r="117" spans="1:9" x14ac:dyDescent="0.25">
      <c r="A117" s="39">
        <v>1</v>
      </c>
      <c r="B117" s="39">
        <v>2</v>
      </c>
      <c r="C117" s="39">
        <v>3</v>
      </c>
      <c r="D117" s="39">
        <v>4</v>
      </c>
      <c r="E117" s="40">
        <v>5</v>
      </c>
      <c r="F117" s="39">
        <v>6</v>
      </c>
      <c r="G117" s="84"/>
      <c r="H117" s="97"/>
      <c r="I117" s="84"/>
    </row>
    <row r="118" spans="1:9" ht="23.25" customHeight="1" x14ac:dyDescent="0.25">
      <c r="A118" s="69"/>
      <c r="B118" s="158" t="s">
        <v>278</v>
      </c>
      <c r="C118" s="159">
        <v>26400000</v>
      </c>
      <c r="D118" s="99" t="s">
        <v>182</v>
      </c>
      <c r="E118" s="69"/>
      <c r="F118" s="69"/>
      <c r="G118" s="13"/>
      <c r="H118" s="13"/>
      <c r="I118" s="13"/>
    </row>
    <row r="119" spans="1:9" x14ac:dyDescent="0.25">
      <c r="A119" s="69"/>
      <c r="B119" s="69"/>
      <c r="C119" s="69"/>
      <c r="D119" s="69" t="s">
        <v>89</v>
      </c>
      <c r="E119" s="69"/>
      <c r="F119" s="69"/>
      <c r="G119" s="13"/>
      <c r="H119" s="13"/>
      <c r="I119" s="13"/>
    </row>
    <row r="120" spans="1:9" ht="26.25" x14ac:dyDescent="0.25">
      <c r="A120" s="69"/>
      <c r="B120" s="69"/>
      <c r="C120" s="69"/>
      <c r="D120" s="86" t="s">
        <v>90</v>
      </c>
      <c r="E120" s="69"/>
      <c r="F120" s="69"/>
      <c r="G120" s="13"/>
      <c r="H120" s="13"/>
      <c r="I120" s="13"/>
    </row>
    <row r="121" spans="1:9" ht="26.25" x14ac:dyDescent="0.25">
      <c r="A121" s="69"/>
      <c r="B121" s="69"/>
      <c r="C121" s="69"/>
      <c r="D121" s="86" t="s">
        <v>91</v>
      </c>
      <c r="E121" s="69">
        <v>0</v>
      </c>
      <c r="F121" s="69"/>
      <c r="G121" s="13"/>
      <c r="H121" s="13"/>
      <c r="I121" s="13"/>
    </row>
    <row r="122" spans="1:9" ht="26.25" x14ac:dyDescent="0.25">
      <c r="A122" s="69"/>
      <c r="B122" s="69"/>
      <c r="C122" s="69"/>
      <c r="D122" s="86" t="s">
        <v>92</v>
      </c>
      <c r="E122" s="69"/>
      <c r="F122" s="69"/>
      <c r="G122" s="13"/>
      <c r="H122" s="13"/>
      <c r="I122" s="13"/>
    </row>
    <row r="123" spans="1:9" x14ac:dyDescent="0.25">
      <c r="A123" s="69"/>
      <c r="B123" s="69"/>
      <c r="C123" s="69"/>
      <c r="D123" s="86" t="s">
        <v>93</v>
      </c>
      <c r="E123" s="69"/>
      <c r="F123" s="69"/>
      <c r="G123" s="13"/>
      <c r="H123" s="13"/>
      <c r="I123" s="13"/>
    </row>
    <row r="124" spans="1:9" x14ac:dyDescent="0.25">
      <c r="A124" s="69"/>
      <c r="B124" s="69"/>
      <c r="C124" s="69"/>
      <c r="D124" s="69"/>
      <c r="E124" s="69"/>
      <c r="F124" s="69"/>
      <c r="G124" s="13"/>
      <c r="H124" s="13"/>
      <c r="I124" s="13"/>
    </row>
    <row r="125" spans="1:9" x14ac:dyDescent="0.25">
      <c r="A125" s="69"/>
      <c r="B125" s="69"/>
      <c r="C125" s="69"/>
      <c r="D125" s="69"/>
      <c r="E125" s="69"/>
      <c r="F125" s="69"/>
      <c r="G125" s="13"/>
      <c r="H125" s="13"/>
      <c r="I125" s="13"/>
    </row>
    <row r="126" spans="1:9" s="176" customFormat="1" x14ac:dyDescent="0.25">
      <c r="A126" s="71"/>
      <c r="B126" s="71"/>
      <c r="C126" s="180">
        <f>C118</f>
        <v>26400000</v>
      </c>
      <c r="D126" s="95" t="s">
        <v>71</v>
      </c>
      <c r="E126" s="71">
        <f>SUM(E119:E123)</f>
        <v>0</v>
      </c>
      <c r="F126" s="179">
        <f>E126/C126*100</f>
        <v>0</v>
      </c>
      <c r="G126" s="14"/>
      <c r="H126" s="14"/>
      <c r="I126" s="14"/>
    </row>
    <row r="127" spans="1:9" x14ac:dyDescent="0.25">
      <c r="A127" s="78"/>
      <c r="B127" s="78"/>
      <c r="C127" s="78"/>
      <c r="D127" s="100"/>
      <c r="E127" s="78"/>
      <c r="F127" s="13"/>
      <c r="G127" s="13"/>
      <c r="H127" s="13"/>
      <c r="I127" s="13"/>
    </row>
    <row r="128" spans="1:9" x14ac:dyDescent="0.25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x14ac:dyDescent="0.25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x14ac:dyDescent="0.25">
      <c r="A130" s="14" t="s">
        <v>94</v>
      </c>
      <c r="B130" s="14" t="s">
        <v>209</v>
      </c>
      <c r="C130" s="14"/>
      <c r="D130" s="13"/>
      <c r="E130" s="13"/>
      <c r="F130" s="13"/>
      <c r="G130" s="13"/>
      <c r="H130" s="13"/>
      <c r="I130" s="13"/>
    </row>
    <row r="131" spans="1:9" ht="38.25" x14ac:dyDescent="0.25">
      <c r="A131" s="36" t="s">
        <v>7</v>
      </c>
      <c r="B131" s="36" t="s">
        <v>22</v>
      </c>
      <c r="C131" s="36" t="s">
        <v>9</v>
      </c>
      <c r="D131" s="37" t="s">
        <v>10</v>
      </c>
      <c r="E131" s="96" t="s">
        <v>11</v>
      </c>
      <c r="F131" s="36" t="s">
        <v>12</v>
      </c>
      <c r="G131" s="13"/>
      <c r="H131" s="13"/>
      <c r="I131" s="13"/>
    </row>
    <row r="132" spans="1:9" x14ac:dyDescent="0.25">
      <c r="A132" s="101">
        <v>1</v>
      </c>
      <c r="B132" s="39">
        <v>2</v>
      </c>
      <c r="C132" s="39">
        <v>3</v>
      </c>
      <c r="D132" s="39">
        <v>4</v>
      </c>
      <c r="E132" s="40">
        <v>5</v>
      </c>
      <c r="F132" s="39">
        <v>6</v>
      </c>
      <c r="G132" s="13"/>
      <c r="H132" s="13"/>
      <c r="I132" s="13"/>
    </row>
    <row r="133" spans="1:9" ht="38.25" x14ac:dyDescent="0.25">
      <c r="A133" s="69"/>
      <c r="B133" s="158" t="s">
        <v>278</v>
      </c>
      <c r="C133" s="159">
        <v>6345000</v>
      </c>
      <c r="D133" s="50" t="s">
        <v>95</v>
      </c>
      <c r="E133" s="102">
        <v>0</v>
      </c>
      <c r="F133" s="69"/>
      <c r="G133" s="13"/>
      <c r="H133" s="13"/>
      <c r="I133" s="13"/>
    </row>
    <row r="134" spans="1:9" ht="25.5" x14ac:dyDescent="0.25">
      <c r="A134" s="69"/>
      <c r="B134" s="69"/>
      <c r="C134" s="69"/>
      <c r="D134" s="50" t="s">
        <v>96</v>
      </c>
      <c r="E134" s="102"/>
      <c r="F134" s="69"/>
      <c r="G134" s="13"/>
      <c r="H134" s="13"/>
      <c r="I134" s="13"/>
    </row>
    <row r="135" spans="1:9" ht="25.5" x14ac:dyDescent="0.25">
      <c r="A135" s="69"/>
      <c r="B135" s="69"/>
      <c r="C135" s="69"/>
      <c r="D135" s="50" t="s">
        <v>97</v>
      </c>
      <c r="E135" s="102"/>
      <c r="F135" s="69"/>
      <c r="G135" s="13"/>
      <c r="H135" s="13"/>
      <c r="I135" s="13"/>
    </row>
    <row r="136" spans="1:9" x14ac:dyDescent="0.25">
      <c r="A136" s="69"/>
      <c r="B136" s="69"/>
      <c r="C136" s="69"/>
      <c r="D136" s="103" t="s">
        <v>98</v>
      </c>
      <c r="E136" s="102"/>
      <c r="F136" s="69"/>
      <c r="G136" s="13"/>
      <c r="H136" s="13"/>
      <c r="I136" s="13"/>
    </row>
    <row r="137" spans="1:9" x14ac:dyDescent="0.25">
      <c r="A137" s="69"/>
      <c r="B137" s="69"/>
      <c r="C137" s="69"/>
      <c r="D137" s="103" t="s">
        <v>99</v>
      </c>
      <c r="E137" s="102"/>
      <c r="F137" s="69"/>
      <c r="G137" s="13"/>
      <c r="H137" s="13"/>
      <c r="I137" s="13"/>
    </row>
    <row r="138" spans="1:9" x14ac:dyDescent="0.25">
      <c r="A138" s="69"/>
      <c r="B138" s="69"/>
      <c r="C138" s="69"/>
      <c r="D138" s="47" t="s">
        <v>103</v>
      </c>
      <c r="E138" s="102"/>
      <c r="F138" s="69"/>
      <c r="G138" s="13"/>
      <c r="H138" s="13"/>
      <c r="I138" s="13"/>
    </row>
    <row r="139" spans="1:9" x14ac:dyDescent="0.25">
      <c r="A139" s="69"/>
      <c r="B139" s="69"/>
      <c r="C139" s="69"/>
      <c r="D139" s="104" t="s">
        <v>100</v>
      </c>
      <c r="E139" s="102"/>
      <c r="F139" s="69"/>
      <c r="G139" s="13"/>
      <c r="H139" s="13"/>
      <c r="I139" s="13"/>
    </row>
    <row r="140" spans="1:9" x14ac:dyDescent="0.25">
      <c r="A140" s="69"/>
      <c r="B140" s="69"/>
      <c r="C140" s="69"/>
      <c r="D140" s="104" t="s">
        <v>101</v>
      </c>
      <c r="E140" s="102"/>
      <c r="F140" s="69"/>
      <c r="G140" s="13"/>
      <c r="H140" s="13"/>
      <c r="I140" s="13"/>
    </row>
    <row r="141" spans="1:9" x14ac:dyDescent="0.25">
      <c r="A141" s="69"/>
      <c r="B141" s="69"/>
      <c r="C141" s="69"/>
      <c r="D141" s="104" t="s">
        <v>102</v>
      </c>
      <c r="E141" s="102"/>
      <c r="F141" s="69"/>
      <c r="G141" s="13"/>
      <c r="H141" s="13"/>
      <c r="I141" s="13"/>
    </row>
    <row r="142" spans="1:9" x14ac:dyDescent="0.25">
      <c r="A142" s="69"/>
      <c r="B142" s="69"/>
      <c r="C142" s="69"/>
      <c r="D142" s="69"/>
      <c r="E142" s="69"/>
      <c r="F142" s="69"/>
      <c r="G142" s="13"/>
      <c r="H142" s="13"/>
      <c r="I142" s="13"/>
    </row>
    <row r="143" spans="1:9" s="176" customFormat="1" x14ac:dyDescent="0.25">
      <c r="A143" s="71"/>
      <c r="B143" s="71"/>
      <c r="C143" s="180">
        <f>C133</f>
        <v>6345000</v>
      </c>
      <c r="D143" s="77" t="s">
        <v>18</v>
      </c>
      <c r="E143" s="71">
        <f>SUM(E133:E141)</f>
        <v>0</v>
      </c>
      <c r="F143" s="179">
        <f>E143/C143*100</f>
        <v>0</v>
      </c>
      <c r="G143" s="14"/>
      <c r="H143" s="14"/>
      <c r="I143" s="14"/>
    </row>
    <row r="144" spans="1:9" x14ac:dyDescent="0.25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x14ac:dyDescent="0.25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x14ac:dyDescent="0.25">
      <c r="A146" s="14" t="s">
        <v>104</v>
      </c>
      <c r="B146" s="14" t="s">
        <v>105</v>
      </c>
      <c r="C146" s="14"/>
      <c r="D146" s="13"/>
      <c r="E146" s="13"/>
      <c r="F146" s="13"/>
      <c r="G146" s="13"/>
      <c r="H146" s="13"/>
      <c r="I146" s="13"/>
    </row>
    <row r="147" spans="1:9" ht="38.25" x14ac:dyDescent="0.25">
      <c r="A147" s="36" t="s">
        <v>7</v>
      </c>
      <c r="B147" s="36" t="s">
        <v>22</v>
      </c>
      <c r="C147" s="36" t="s">
        <v>9</v>
      </c>
      <c r="D147" s="37" t="s">
        <v>10</v>
      </c>
      <c r="E147" s="96" t="s">
        <v>11</v>
      </c>
      <c r="F147" s="36" t="s">
        <v>12</v>
      </c>
      <c r="G147" s="13"/>
      <c r="H147" s="13"/>
      <c r="I147" s="13"/>
    </row>
    <row r="148" spans="1:9" x14ac:dyDescent="0.25">
      <c r="A148" s="39">
        <v>1</v>
      </c>
      <c r="B148" s="39">
        <v>2</v>
      </c>
      <c r="C148" s="39">
        <v>3</v>
      </c>
      <c r="D148" s="39">
        <v>4</v>
      </c>
      <c r="E148" s="40">
        <v>5</v>
      </c>
      <c r="F148" s="39">
        <v>6</v>
      </c>
      <c r="G148" s="13"/>
      <c r="H148" s="13"/>
      <c r="I148" s="13"/>
    </row>
    <row r="149" spans="1:9" ht="26.25" x14ac:dyDescent="0.25">
      <c r="A149" s="69"/>
      <c r="B149" s="158" t="s">
        <v>278</v>
      </c>
      <c r="C149" s="159">
        <v>51957000</v>
      </c>
      <c r="D149" s="105" t="s">
        <v>106</v>
      </c>
      <c r="E149" s="69">
        <v>4499000</v>
      </c>
      <c r="F149" s="69"/>
      <c r="G149" s="13"/>
      <c r="H149" s="13"/>
      <c r="I149" s="13"/>
    </row>
    <row r="150" spans="1:9" ht="26.25" x14ac:dyDescent="0.25">
      <c r="A150" s="69"/>
      <c r="B150" s="69"/>
      <c r="C150" s="69"/>
      <c r="D150" s="105" t="s">
        <v>107</v>
      </c>
      <c r="E150" s="69"/>
      <c r="F150" s="69"/>
      <c r="G150" s="13"/>
      <c r="H150" s="13"/>
      <c r="I150" s="13"/>
    </row>
    <row r="151" spans="1:9" x14ac:dyDescent="0.25">
      <c r="A151" s="69"/>
      <c r="B151" s="69"/>
      <c r="C151" s="69"/>
      <c r="D151" s="103" t="s">
        <v>108</v>
      </c>
      <c r="E151" s="69"/>
      <c r="F151" s="69"/>
      <c r="G151" s="13"/>
      <c r="H151" s="13"/>
      <c r="I151" s="13"/>
    </row>
    <row r="152" spans="1:9" x14ac:dyDescent="0.25">
      <c r="A152" s="69"/>
      <c r="B152" s="69"/>
      <c r="C152" s="69"/>
      <c r="D152" s="103" t="s">
        <v>109</v>
      </c>
      <c r="E152" s="69"/>
      <c r="F152" s="69"/>
      <c r="G152" s="13"/>
      <c r="H152" s="13"/>
      <c r="I152" s="13"/>
    </row>
    <row r="153" spans="1:9" x14ac:dyDescent="0.25">
      <c r="A153" s="69"/>
      <c r="B153" s="69"/>
      <c r="C153" s="69"/>
      <c r="D153" s="103" t="s">
        <v>110</v>
      </c>
      <c r="E153" s="69"/>
      <c r="F153" s="69"/>
      <c r="G153" s="13"/>
      <c r="H153" s="13"/>
      <c r="I153" s="13"/>
    </row>
    <row r="154" spans="1:9" x14ac:dyDescent="0.25">
      <c r="A154" s="69"/>
      <c r="B154" s="69"/>
      <c r="C154" s="69"/>
      <c r="D154" s="103" t="s">
        <v>111</v>
      </c>
      <c r="E154" s="69"/>
      <c r="F154" s="69"/>
      <c r="G154" s="13"/>
      <c r="H154" s="13"/>
      <c r="I154" s="13"/>
    </row>
    <row r="155" spans="1:9" ht="51" x14ac:dyDescent="0.25">
      <c r="A155" s="69"/>
      <c r="B155" s="69"/>
      <c r="C155" s="69"/>
      <c r="D155" s="57" t="s">
        <v>112</v>
      </c>
      <c r="E155" s="69"/>
      <c r="F155" s="69"/>
      <c r="G155" s="13"/>
      <c r="H155" s="13"/>
      <c r="I155" s="13"/>
    </row>
    <row r="156" spans="1:9" ht="25.5" x14ac:dyDescent="0.25">
      <c r="A156" s="69"/>
      <c r="B156" s="69"/>
      <c r="C156" s="69"/>
      <c r="D156" s="57" t="s">
        <v>289</v>
      </c>
      <c r="E156" s="69">
        <v>3480000</v>
      </c>
      <c r="F156" s="69"/>
      <c r="G156" s="13"/>
      <c r="H156" s="13"/>
      <c r="I156" s="13"/>
    </row>
    <row r="157" spans="1:9" ht="26.25" x14ac:dyDescent="0.25">
      <c r="A157" s="69"/>
      <c r="B157" s="69"/>
      <c r="C157" s="69"/>
      <c r="D157" s="86" t="s">
        <v>288</v>
      </c>
      <c r="E157" s="69"/>
      <c r="F157" s="69"/>
      <c r="G157" s="13"/>
      <c r="H157" s="13"/>
      <c r="I157" s="13"/>
    </row>
    <row r="158" spans="1:9" ht="26.25" x14ac:dyDescent="0.25">
      <c r="A158" s="69"/>
      <c r="B158" s="69"/>
      <c r="C158" s="69"/>
      <c r="D158" s="86" t="s">
        <v>311</v>
      </c>
      <c r="E158" s="69">
        <v>0</v>
      </c>
      <c r="F158" s="69"/>
      <c r="G158" s="13"/>
      <c r="H158" s="13"/>
      <c r="I158" s="13"/>
    </row>
    <row r="159" spans="1:9" s="176" customFormat="1" x14ac:dyDescent="0.25">
      <c r="A159" s="71"/>
      <c r="B159" s="71"/>
      <c r="C159" s="180">
        <f>C149</f>
        <v>51957000</v>
      </c>
      <c r="D159" s="77" t="s">
        <v>18</v>
      </c>
      <c r="E159" s="71">
        <f>SUM(E149:E158)</f>
        <v>7979000</v>
      </c>
      <c r="F159" s="179">
        <f>E159/C159*100</f>
        <v>15.356929768847316</v>
      </c>
      <c r="G159" s="14"/>
      <c r="H159" s="14"/>
      <c r="I159" s="14"/>
    </row>
    <row r="160" spans="1:9" x14ac:dyDescent="0.25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x14ac:dyDescent="0.25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x14ac:dyDescent="0.25">
      <c r="A162" s="14" t="s">
        <v>141</v>
      </c>
      <c r="B162" s="14" t="s">
        <v>113</v>
      </c>
      <c r="C162" s="13"/>
      <c r="D162" s="13"/>
      <c r="E162" s="13"/>
      <c r="F162" s="13"/>
      <c r="G162" s="13"/>
      <c r="H162" s="13"/>
      <c r="I162" s="13"/>
    </row>
    <row r="163" spans="1:9" ht="38.25" customHeight="1" x14ac:dyDescent="0.25">
      <c r="A163" s="36" t="s">
        <v>7</v>
      </c>
      <c r="B163" s="36" t="s">
        <v>22</v>
      </c>
      <c r="C163" s="36" t="s">
        <v>9</v>
      </c>
      <c r="D163" s="37" t="s">
        <v>10</v>
      </c>
      <c r="E163" s="38" t="s">
        <v>11</v>
      </c>
      <c r="F163" s="37" t="s">
        <v>10</v>
      </c>
      <c r="G163" s="38" t="s">
        <v>11</v>
      </c>
      <c r="H163" s="38" t="s">
        <v>210</v>
      </c>
      <c r="I163" s="36" t="s">
        <v>12</v>
      </c>
    </row>
    <row r="164" spans="1:9" x14ac:dyDescent="0.25">
      <c r="A164" s="39">
        <v>1</v>
      </c>
      <c r="B164" s="39">
        <v>2</v>
      </c>
      <c r="C164" s="39">
        <v>3</v>
      </c>
      <c r="D164" s="39">
        <v>4</v>
      </c>
      <c r="E164" s="39">
        <v>5</v>
      </c>
      <c r="F164" s="39">
        <v>6</v>
      </c>
      <c r="G164" s="39">
        <v>7</v>
      </c>
      <c r="H164" s="40">
        <v>8</v>
      </c>
      <c r="I164" s="39">
        <v>9</v>
      </c>
    </row>
    <row r="165" spans="1:9" ht="76.5" x14ac:dyDescent="0.25">
      <c r="A165" s="69"/>
      <c r="B165" s="158" t="s">
        <v>278</v>
      </c>
      <c r="C165" s="159">
        <v>23415000</v>
      </c>
      <c r="D165" s="42" t="s">
        <v>183</v>
      </c>
      <c r="E165" s="162" t="s">
        <v>269</v>
      </c>
      <c r="F165" s="42" t="s">
        <v>184</v>
      </c>
      <c r="G165" s="162" t="s">
        <v>268</v>
      </c>
      <c r="H165" s="69"/>
      <c r="I165" s="69"/>
    </row>
    <row r="166" spans="1:9" x14ac:dyDescent="0.25">
      <c r="A166" s="69"/>
      <c r="B166" s="69"/>
      <c r="C166" s="69"/>
      <c r="D166" s="105" t="s">
        <v>114</v>
      </c>
      <c r="E166" s="69"/>
      <c r="F166" s="50" t="s">
        <v>74</v>
      </c>
      <c r="G166" s="69"/>
      <c r="H166" s="69"/>
      <c r="I166" s="69"/>
    </row>
    <row r="167" spans="1:9" ht="24" customHeight="1" x14ac:dyDescent="0.25">
      <c r="A167" s="69"/>
      <c r="B167" s="69"/>
      <c r="C167" s="69"/>
      <c r="D167" s="50" t="s">
        <v>115</v>
      </c>
      <c r="E167" s="69">
        <v>150000</v>
      </c>
      <c r="F167" s="50" t="s">
        <v>117</v>
      </c>
      <c r="G167" s="69"/>
      <c r="H167" s="69"/>
      <c r="I167" s="69"/>
    </row>
    <row r="168" spans="1:9" ht="38.25" x14ac:dyDescent="0.25">
      <c r="A168" s="69"/>
      <c r="B168" s="69"/>
      <c r="C168" s="69"/>
      <c r="D168" s="50" t="s">
        <v>126</v>
      </c>
      <c r="E168" s="69">
        <v>0</v>
      </c>
      <c r="F168" s="50" t="s">
        <v>120</v>
      </c>
      <c r="G168" s="69"/>
      <c r="H168" s="69"/>
      <c r="I168" s="69"/>
    </row>
    <row r="169" spans="1:9" ht="26.25" x14ac:dyDescent="0.25">
      <c r="A169" s="69"/>
      <c r="B169" s="69"/>
      <c r="C169" s="69"/>
      <c r="D169" s="105" t="s">
        <v>116</v>
      </c>
      <c r="E169" s="69"/>
      <c r="F169" s="105" t="s">
        <v>121</v>
      </c>
      <c r="G169" s="69"/>
      <c r="H169" s="69"/>
      <c r="I169" s="69"/>
    </row>
    <row r="170" spans="1:9" ht="25.5" x14ac:dyDescent="0.25">
      <c r="A170" s="69"/>
      <c r="B170" s="69"/>
      <c r="C170" s="69"/>
      <c r="D170" s="50" t="s">
        <v>74</v>
      </c>
      <c r="E170" s="69"/>
      <c r="F170" s="50" t="s">
        <v>123</v>
      </c>
      <c r="G170" s="69"/>
      <c r="H170" s="69"/>
      <c r="I170" s="69"/>
    </row>
    <row r="171" spans="1:9" ht="51.75" x14ac:dyDescent="0.25">
      <c r="A171" s="69"/>
      <c r="B171" s="69"/>
      <c r="C171" s="69"/>
      <c r="D171" s="50" t="s">
        <v>118</v>
      </c>
      <c r="E171" s="69"/>
      <c r="F171" s="105" t="s">
        <v>127</v>
      </c>
      <c r="G171" s="69"/>
      <c r="H171" s="69"/>
      <c r="I171" s="69"/>
    </row>
    <row r="172" spans="1:9" x14ac:dyDescent="0.25">
      <c r="A172" s="69"/>
      <c r="B172" s="69"/>
      <c r="C172" s="69"/>
      <c r="D172" s="50" t="s">
        <v>119</v>
      </c>
      <c r="E172" s="69"/>
      <c r="F172" s="69"/>
      <c r="G172" s="69"/>
      <c r="H172" s="69"/>
      <c r="I172" s="69"/>
    </row>
    <row r="173" spans="1:9" ht="26.25" x14ac:dyDescent="0.25">
      <c r="A173" s="69"/>
      <c r="B173" s="69"/>
      <c r="C173" s="69"/>
      <c r="D173" s="105" t="s">
        <v>122</v>
      </c>
      <c r="E173" s="69"/>
      <c r="F173" s="69"/>
      <c r="G173" s="69"/>
      <c r="H173" s="69"/>
      <c r="I173" s="69"/>
    </row>
    <row r="174" spans="1:9" ht="25.5" x14ac:dyDescent="0.25">
      <c r="A174" s="69"/>
      <c r="B174" s="69"/>
      <c r="C174" s="69"/>
      <c r="D174" s="50" t="s">
        <v>124</v>
      </c>
      <c r="E174" s="69"/>
      <c r="F174" s="69"/>
      <c r="G174" s="69"/>
      <c r="H174" s="69"/>
      <c r="I174" s="69"/>
    </row>
    <row r="175" spans="1:9" x14ac:dyDescent="0.25">
      <c r="A175" s="69"/>
      <c r="B175" s="69"/>
      <c r="C175" s="69"/>
      <c r="D175" s="50" t="s">
        <v>125</v>
      </c>
      <c r="E175" s="69"/>
      <c r="F175" s="69"/>
      <c r="G175" s="69"/>
      <c r="H175" s="69"/>
      <c r="I175" s="69"/>
    </row>
    <row r="176" spans="1:9" ht="39" x14ac:dyDescent="0.25">
      <c r="A176" s="69"/>
      <c r="B176" s="69"/>
      <c r="C176" s="69"/>
      <c r="D176" s="105" t="s">
        <v>127</v>
      </c>
      <c r="E176" s="69"/>
      <c r="F176" s="69"/>
      <c r="G176" s="69"/>
      <c r="H176" s="69"/>
      <c r="I176" s="69"/>
    </row>
    <row r="177" spans="1:9" x14ac:dyDescent="0.25">
      <c r="A177" s="69"/>
      <c r="B177" s="69"/>
      <c r="C177" s="69"/>
      <c r="D177" s="50" t="s">
        <v>128</v>
      </c>
      <c r="E177" s="69"/>
      <c r="F177" s="69"/>
      <c r="G177" s="69"/>
      <c r="H177" s="69"/>
      <c r="I177" s="69"/>
    </row>
    <row r="178" spans="1:9" x14ac:dyDescent="0.25">
      <c r="A178" s="69"/>
      <c r="B178" s="69"/>
      <c r="C178" s="69"/>
      <c r="D178" s="69"/>
      <c r="E178" s="69"/>
      <c r="F178" s="69"/>
      <c r="G178" s="69"/>
      <c r="H178" s="69"/>
      <c r="I178" s="69"/>
    </row>
    <row r="179" spans="1:9" s="176" customFormat="1" x14ac:dyDescent="0.25">
      <c r="A179" s="71"/>
      <c r="B179" s="71"/>
      <c r="C179" s="180">
        <f>C165</f>
        <v>23415000</v>
      </c>
      <c r="D179" s="106" t="s">
        <v>18</v>
      </c>
      <c r="E179" s="77">
        <f>SUM(E166:E177)</f>
        <v>150000</v>
      </c>
      <c r="F179" s="77" t="s">
        <v>18</v>
      </c>
      <c r="G179" s="77">
        <f>SUM(G166:G171)</f>
        <v>0</v>
      </c>
      <c r="H179" s="71">
        <f>G179+E179</f>
        <v>150000</v>
      </c>
      <c r="I179" s="179">
        <f>H179/C179*100</f>
        <v>0.64061499039077519</v>
      </c>
    </row>
    <row r="180" spans="1:9" x14ac:dyDescent="0.25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x14ac:dyDescent="0.25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x14ac:dyDescent="0.25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x14ac:dyDescent="0.25">
      <c r="A183" s="14" t="s">
        <v>144</v>
      </c>
      <c r="B183" s="14" t="s">
        <v>129</v>
      </c>
      <c r="C183" s="13"/>
      <c r="D183" s="13"/>
      <c r="E183" s="13"/>
      <c r="F183" s="13"/>
      <c r="G183" s="13"/>
      <c r="H183" s="13"/>
      <c r="I183" s="13"/>
    </row>
    <row r="184" spans="1:9" ht="54" customHeight="1" x14ac:dyDescent="0.25">
      <c r="A184" s="36" t="s">
        <v>7</v>
      </c>
      <c r="B184" s="36" t="s">
        <v>22</v>
      </c>
      <c r="C184" s="36" t="s">
        <v>9</v>
      </c>
      <c r="D184" s="37" t="s">
        <v>10</v>
      </c>
      <c r="E184" s="38" t="s">
        <v>11</v>
      </c>
      <c r="F184" s="37" t="s">
        <v>10</v>
      </c>
      <c r="G184" s="38" t="s">
        <v>11</v>
      </c>
      <c r="H184" s="38" t="s">
        <v>210</v>
      </c>
      <c r="I184" s="36" t="s">
        <v>214</v>
      </c>
    </row>
    <row r="185" spans="1:9" x14ac:dyDescent="0.25">
      <c r="A185" s="39">
        <v>1</v>
      </c>
      <c r="B185" s="39">
        <v>2</v>
      </c>
      <c r="C185" s="39">
        <v>3</v>
      </c>
      <c r="D185" s="39">
        <v>4</v>
      </c>
      <c r="E185" s="39">
        <v>5</v>
      </c>
      <c r="F185" s="39">
        <v>6</v>
      </c>
      <c r="G185" s="39">
        <v>7</v>
      </c>
      <c r="H185" s="40">
        <v>8</v>
      </c>
      <c r="I185" s="39">
        <v>9</v>
      </c>
    </row>
    <row r="186" spans="1:9" ht="51" x14ac:dyDescent="0.25">
      <c r="A186" s="69"/>
      <c r="B186" s="158" t="s">
        <v>278</v>
      </c>
      <c r="C186" s="159">
        <v>27375000</v>
      </c>
      <c r="D186" s="42" t="s">
        <v>185</v>
      </c>
      <c r="E186" s="162" t="s">
        <v>266</v>
      </c>
      <c r="F186" s="42" t="s">
        <v>186</v>
      </c>
      <c r="G186" s="162" t="s">
        <v>267</v>
      </c>
      <c r="H186" s="69"/>
      <c r="I186" s="69"/>
    </row>
    <row r="187" spans="1:9" ht="51" x14ac:dyDescent="0.25">
      <c r="A187" s="69"/>
      <c r="B187" s="69"/>
      <c r="C187" s="69"/>
      <c r="D187" s="50" t="s">
        <v>130</v>
      </c>
      <c r="E187" s="69"/>
      <c r="F187" s="50" t="s">
        <v>130</v>
      </c>
      <c r="G187" s="69"/>
      <c r="H187" s="69"/>
      <c r="I187" s="69"/>
    </row>
    <row r="188" spans="1:9" ht="63.75" x14ac:dyDescent="0.25">
      <c r="A188" s="69"/>
      <c r="B188" s="69"/>
      <c r="C188" s="69"/>
      <c r="D188" s="50" t="s">
        <v>131</v>
      </c>
      <c r="E188" s="69">
        <v>0</v>
      </c>
      <c r="F188" s="50" t="s">
        <v>131</v>
      </c>
      <c r="G188" s="69"/>
      <c r="H188" s="69"/>
      <c r="I188" s="69"/>
    </row>
    <row r="189" spans="1:9" ht="26.25" x14ac:dyDescent="0.25">
      <c r="A189" s="69"/>
      <c r="B189" s="69"/>
      <c r="C189" s="69"/>
      <c r="D189" s="105" t="s">
        <v>133</v>
      </c>
      <c r="E189" s="69"/>
      <c r="F189" s="105" t="s">
        <v>133</v>
      </c>
      <c r="G189" s="69"/>
      <c r="H189" s="69"/>
      <c r="I189" s="69"/>
    </row>
    <row r="190" spans="1:9" ht="39" x14ac:dyDescent="0.25">
      <c r="A190" s="69"/>
      <c r="B190" s="69"/>
      <c r="C190" s="69"/>
      <c r="D190" s="105" t="s">
        <v>134</v>
      </c>
      <c r="E190" s="69"/>
      <c r="F190" s="50" t="s">
        <v>132</v>
      </c>
      <c r="G190" s="69"/>
      <c r="H190" s="69"/>
      <c r="I190" s="69"/>
    </row>
    <row r="191" spans="1:9" x14ac:dyDescent="0.25">
      <c r="A191" s="69"/>
      <c r="B191" s="69"/>
      <c r="C191" s="69"/>
      <c r="D191" s="50" t="s">
        <v>135</v>
      </c>
      <c r="E191" s="69"/>
      <c r="F191" s="69"/>
      <c r="G191" s="69"/>
      <c r="H191" s="69"/>
      <c r="I191" s="69"/>
    </row>
    <row r="192" spans="1:9" x14ac:dyDescent="0.25">
      <c r="A192" s="69"/>
      <c r="B192" s="69"/>
      <c r="C192" s="69"/>
      <c r="D192" s="50" t="s">
        <v>136</v>
      </c>
      <c r="E192" s="69"/>
      <c r="F192" s="69"/>
      <c r="G192" s="69"/>
      <c r="H192" s="69"/>
      <c r="I192" s="69"/>
    </row>
    <row r="193" spans="1:9" x14ac:dyDescent="0.25">
      <c r="A193" s="69"/>
      <c r="B193" s="69"/>
      <c r="C193" s="69"/>
      <c r="D193" s="50" t="s">
        <v>290</v>
      </c>
      <c r="E193" s="69">
        <v>0</v>
      </c>
      <c r="F193" s="69"/>
      <c r="G193" s="69"/>
      <c r="H193" s="69"/>
      <c r="I193" s="69"/>
    </row>
    <row r="194" spans="1:9" ht="25.5" x14ac:dyDescent="0.25">
      <c r="A194" s="69"/>
      <c r="B194" s="69"/>
      <c r="C194" s="69"/>
      <c r="D194" s="50" t="s">
        <v>294</v>
      </c>
      <c r="E194" s="69">
        <v>0</v>
      </c>
      <c r="F194" s="69"/>
      <c r="G194" s="69"/>
      <c r="H194" s="69"/>
      <c r="I194" s="69"/>
    </row>
    <row r="195" spans="1:9" x14ac:dyDescent="0.25">
      <c r="A195" s="69"/>
      <c r="B195" s="69"/>
      <c r="C195" s="76"/>
      <c r="D195" s="106" t="s">
        <v>18</v>
      </c>
      <c r="E195" s="77">
        <f>SUM(E187:E194)</f>
        <v>0</v>
      </c>
      <c r="F195" s="106" t="s">
        <v>18</v>
      </c>
      <c r="G195" s="77">
        <f>SUM(G187:G193)</f>
        <v>0</v>
      </c>
      <c r="H195" s="69"/>
      <c r="I195" s="69"/>
    </row>
    <row r="196" spans="1:9" x14ac:dyDescent="0.25">
      <c r="A196" s="69"/>
      <c r="B196" s="69"/>
      <c r="C196" s="69"/>
      <c r="D196" s="69"/>
      <c r="E196" s="69"/>
      <c r="F196" s="69"/>
      <c r="G196" s="69"/>
      <c r="H196" s="69"/>
      <c r="I196" s="69"/>
    </row>
    <row r="197" spans="1:9" ht="38.25" x14ac:dyDescent="0.25">
      <c r="A197" s="69"/>
      <c r="B197" s="69"/>
      <c r="C197" s="69"/>
      <c r="D197" s="42" t="s">
        <v>187</v>
      </c>
      <c r="E197" s="162" t="s">
        <v>265</v>
      </c>
      <c r="F197" s="69"/>
      <c r="G197" s="69"/>
      <c r="H197" s="69"/>
      <c r="I197" s="69"/>
    </row>
    <row r="198" spans="1:9" ht="38.25" x14ac:dyDescent="0.25">
      <c r="A198" s="69"/>
      <c r="B198" s="69"/>
      <c r="C198" s="69"/>
      <c r="D198" s="50" t="s">
        <v>130</v>
      </c>
      <c r="E198" s="69"/>
      <c r="F198" s="69"/>
      <c r="G198" s="69"/>
      <c r="H198" s="69"/>
      <c r="I198" s="69"/>
    </row>
    <row r="199" spans="1:9" x14ac:dyDescent="0.25">
      <c r="A199" s="69"/>
      <c r="B199" s="69"/>
      <c r="C199" s="69"/>
      <c r="D199" s="50"/>
      <c r="E199" s="69"/>
      <c r="F199" s="69"/>
      <c r="G199" s="69"/>
      <c r="H199" s="69"/>
      <c r="I199" s="69"/>
    </row>
    <row r="200" spans="1:9" x14ac:dyDescent="0.25">
      <c r="A200" s="69"/>
      <c r="B200" s="69"/>
      <c r="C200" s="69"/>
      <c r="D200" s="50"/>
      <c r="E200" s="69"/>
      <c r="F200" s="69"/>
      <c r="G200" s="69"/>
      <c r="H200" s="69"/>
      <c r="I200" s="69"/>
    </row>
    <row r="201" spans="1:9" x14ac:dyDescent="0.25">
      <c r="A201" s="69"/>
      <c r="B201" s="69"/>
      <c r="C201" s="69"/>
      <c r="D201" s="50"/>
      <c r="E201" s="69"/>
      <c r="F201" s="69"/>
      <c r="G201" s="69"/>
      <c r="H201" s="69"/>
      <c r="I201" s="69"/>
    </row>
    <row r="202" spans="1:9" s="176" customFormat="1" x14ac:dyDescent="0.25">
      <c r="A202" s="71"/>
      <c r="B202" s="71"/>
      <c r="C202" s="180">
        <f>C186</f>
        <v>27375000</v>
      </c>
      <c r="D202" s="106" t="s">
        <v>18</v>
      </c>
      <c r="E202" s="71">
        <f>E198</f>
        <v>0</v>
      </c>
      <c r="F202" s="71"/>
      <c r="G202" s="71"/>
      <c r="H202" s="71">
        <f>E195+G195+E202</f>
        <v>0</v>
      </c>
      <c r="I202" s="179">
        <f>H202/C202*100</f>
        <v>0</v>
      </c>
    </row>
    <row r="203" spans="1:9" x14ac:dyDescent="0.25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x14ac:dyDescent="0.25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42.75" customHeight="1" x14ac:dyDescent="0.25">
      <c r="A205" s="15" t="s">
        <v>148</v>
      </c>
      <c r="B205" s="221" t="s">
        <v>142</v>
      </c>
      <c r="C205" s="221"/>
      <c r="D205" s="13"/>
      <c r="E205" s="13"/>
      <c r="F205" s="13"/>
      <c r="G205" s="13"/>
      <c r="H205" s="13"/>
      <c r="I205" s="13"/>
    </row>
    <row r="206" spans="1:9" ht="38.25" x14ac:dyDescent="0.25">
      <c r="A206" s="36" t="s">
        <v>7</v>
      </c>
      <c r="B206" s="36" t="s">
        <v>22</v>
      </c>
      <c r="C206" s="36" t="s">
        <v>9</v>
      </c>
      <c r="D206" s="37" t="s">
        <v>10</v>
      </c>
      <c r="E206" s="38" t="s">
        <v>11</v>
      </c>
      <c r="F206" s="36" t="s">
        <v>12</v>
      </c>
      <c r="G206" s="13"/>
      <c r="H206" s="13"/>
      <c r="I206" s="13"/>
    </row>
    <row r="207" spans="1:9" x14ac:dyDescent="0.25">
      <c r="A207" s="39">
        <v>1</v>
      </c>
      <c r="B207" s="39">
        <v>2</v>
      </c>
      <c r="C207" s="39">
        <v>3</v>
      </c>
      <c r="D207" s="39">
        <v>4</v>
      </c>
      <c r="E207" s="40">
        <v>5</v>
      </c>
      <c r="F207" s="39">
        <v>6</v>
      </c>
      <c r="G207" s="13"/>
      <c r="H207" s="13"/>
      <c r="I207" s="13"/>
    </row>
    <row r="208" spans="1:9" ht="25.5" x14ac:dyDescent="0.25">
      <c r="A208" s="69"/>
      <c r="B208" s="158" t="s">
        <v>278</v>
      </c>
      <c r="C208" s="159">
        <v>7175000</v>
      </c>
      <c r="D208" s="107" t="s">
        <v>143</v>
      </c>
      <c r="E208" s="69"/>
      <c r="F208" s="69"/>
      <c r="G208" s="13"/>
      <c r="H208" s="13"/>
      <c r="I208" s="13"/>
    </row>
    <row r="209" spans="1:9" ht="38.25" x14ac:dyDescent="0.25">
      <c r="A209" s="69"/>
      <c r="B209" s="69"/>
      <c r="C209" s="69"/>
      <c r="D209" s="108" t="s">
        <v>137</v>
      </c>
      <c r="E209" s="69"/>
      <c r="F209" s="69"/>
      <c r="G209" s="13"/>
      <c r="H209" s="13"/>
      <c r="I209" s="13"/>
    </row>
    <row r="210" spans="1:9" x14ac:dyDescent="0.25">
      <c r="A210" s="69"/>
      <c r="B210" s="69"/>
      <c r="C210" s="69"/>
      <c r="D210" s="109" t="s">
        <v>138</v>
      </c>
      <c r="E210" s="69"/>
      <c r="F210" s="69"/>
      <c r="G210" s="13"/>
      <c r="H210" s="13"/>
      <c r="I210" s="13"/>
    </row>
    <row r="211" spans="1:9" x14ac:dyDescent="0.25">
      <c r="A211" s="69"/>
      <c r="B211" s="69"/>
      <c r="C211" s="69"/>
      <c r="D211" s="109" t="s">
        <v>139</v>
      </c>
      <c r="E211" s="69"/>
      <c r="F211" s="69"/>
      <c r="G211" s="13"/>
      <c r="H211" s="13"/>
      <c r="I211" s="13"/>
    </row>
    <row r="212" spans="1:9" x14ac:dyDescent="0.25">
      <c r="A212" s="69"/>
      <c r="B212" s="69"/>
      <c r="C212" s="69"/>
      <c r="D212" s="109" t="s">
        <v>140</v>
      </c>
      <c r="E212" s="69"/>
      <c r="F212" s="69"/>
      <c r="G212" s="13"/>
      <c r="H212" s="13"/>
      <c r="I212" s="13"/>
    </row>
    <row r="213" spans="1:9" x14ac:dyDescent="0.25">
      <c r="A213" s="69"/>
      <c r="B213" s="69"/>
      <c r="C213" s="69"/>
      <c r="D213" s="110" t="s">
        <v>125</v>
      </c>
      <c r="E213" s="69"/>
      <c r="F213" s="69"/>
      <c r="G213" s="13"/>
      <c r="H213" s="13"/>
      <c r="I213" s="13"/>
    </row>
    <row r="214" spans="1:9" x14ac:dyDescent="0.25">
      <c r="A214" s="69"/>
      <c r="B214" s="69"/>
      <c r="C214" s="69"/>
      <c r="D214" s="69"/>
      <c r="E214" s="69"/>
      <c r="F214" s="69"/>
      <c r="G214" s="13"/>
      <c r="H214" s="13"/>
      <c r="I214" s="13"/>
    </row>
    <row r="215" spans="1:9" x14ac:dyDescent="0.25">
      <c r="A215" s="69"/>
      <c r="B215" s="69"/>
      <c r="C215" s="69"/>
      <c r="D215" s="69"/>
      <c r="E215" s="69"/>
      <c r="F215" s="69"/>
      <c r="G215" s="13"/>
      <c r="H215" s="13"/>
      <c r="I215" s="13"/>
    </row>
    <row r="216" spans="1:9" s="176" customFormat="1" x14ac:dyDescent="0.25">
      <c r="A216" s="71"/>
      <c r="B216" s="71"/>
      <c r="C216" s="180">
        <f>C208</f>
        <v>7175000</v>
      </c>
      <c r="D216" s="106" t="s">
        <v>18</v>
      </c>
      <c r="E216" s="71">
        <f>SUM(E208:E213)</f>
        <v>0</v>
      </c>
      <c r="F216" s="179">
        <f>E216/C216*100</f>
        <v>0</v>
      </c>
      <c r="G216" s="14"/>
      <c r="H216" s="14"/>
      <c r="I216" s="14"/>
    </row>
    <row r="217" spans="1:9" x14ac:dyDescent="0.25">
      <c r="A217" s="13"/>
      <c r="B217" s="13"/>
      <c r="C217" s="13"/>
      <c r="D217" s="111"/>
      <c r="E217" s="13"/>
      <c r="F217" s="13"/>
      <c r="G217" s="13"/>
      <c r="H217" s="13"/>
      <c r="I217" s="13"/>
    </row>
    <row r="218" spans="1:9" x14ac:dyDescent="0.25">
      <c r="A218" s="13"/>
      <c r="B218" s="13"/>
      <c r="C218" s="13"/>
      <c r="D218" s="111"/>
      <c r="E218" s="13"/>
      <c r="F218" s="13"/>
      <c r="G218" s="13"/>
      <c r="H218" s="13"/>
      <c r="I218" s="13"/>
    </row>
    <row r="219" spans="1:9" x14ac:dyDescent="0.25">
      <c r="A219" s="13"/>
      <c r="B219" s="13"/>
      <c r="C219" s="13"/>
      <c r="D219" s="111"/>
      <c r="E219" s="13"/>
      <c r="F219" s="13"/>
      <c r="G219" s="13"/>
      <c r="H219" s="13"/>
      <c r="I219" s="13"/>
    </row>
    <row r="220" spans="1:9" x14ac:dyDescent="0.25">
      <c r="A220" s="14" t="s">
        <v>153</v>
      </c>
      <c r="B220" s="14" t="s">
        <v>145</v>
      </c>
      <c r="C220" s="14"/>
      <c r="D220" s="13"/>
      <c r="E220" s="13"/>
      <c r="F220" s="13"/>
      <c r="G220" s="13"/>
      <c r="H220" s="13"/>
      <c r="I220" s="13"/>
    </row>
    <row r="221" spans="1:9" ht="38.25" x14ac:dyDescent="0.25">
      <c r="A221" s="36" t="s">
        <v>7</v>
      </c>
      <c r="B221" s="36" t="s">
        <v>22</v>
      </c>
      <c r="C221" s="36" t="s">
        <v>9</v>
      </c>
      <c r="D221" s="37" t="s">
        <v>10</v>
      </c>
      <c r="E221" s="38" t="s">
        <v>11</v>
      </c>
      <c r="F221" s="36" t="s">
        <v>12</v>
      </c>
      <c r="G221" s="13"/>
      <c r="H221" s="13"/>
      <c r="I221" s="13"/>
    </row>
    <row r="222" spans="1:9" x14ac:dyDescent="0.25">
      <c r="A222" s="39">
        <v>1</v>
      </c>
      <c r="B222" s="39">
        <v>2</v>
      </c>
      <c r="C222" s="39">
        <v>3</v>
      </c>
      <c r="D222" s="39">
        <v>4</v>
      </c>
      <c r="E222" s="40">
        <v>5</v>
      </c>
      <c r="F222" s="39">
        <v>6</v>
      </c>
      <c r="G222" s="13"/>
      <c r="H222" s="13"/>
      <c r="I222" s="13"/>
    </row>
    <row r="223" spans="1:9" ht="25.5" x14ac:dyDescent="0.25">
      <c r="A223" s="69"/>
      <c r="B223" s="158" t="s">
        <v>278</v>
      </c>
      <c r="C223" s="159">
        <v>0</v>
      </c>
      <c r="D223" s="108" t="s">
        <v>146</v>
      </c>
      <c r="E223" s="69"/>
      <c r="F223" s="69"/>
      <c r="G223" s="13"/>
      <c r="H223" s="13"/>
      <c r="I223" s="13"/>
    </row>
    <row r="224" spans="1:9" ht="25.5" x14ac:dyDescent="0.25">
      <c r="A224" s="69"/>
      <c r="B224" s="69"/>
      <c r="C224" s="69"/>
      <c r="D224" s="108" t="s">
        <v>115</v>
      </c>
      <c r="E224" s="69"/>
      <c r="F224" s="69"/>
      <c r="G224" s="13"/>
      <c r="H224" s="13"/>
      <c r="I224" s="13"/>
    </row>
    <row r="225" spans="1:9" ht="25.5" x14ac:dyDescent="0.25">
      <c r="A225" s="69"/>
      <c r="B225" s="69"/>
      <c r="C225" s="69"/>
      <c r="D225" s="108" t="s">
        <v>147</v>
      </c>
      <c r="E225" s="69"/>
      <c r="F225" s="69"/>
      <c r="G225" s="13"/>
      <c r="H225" s="13"/>
      <c r="I225" s="13"/>
    </row>
    <row r="226" spans="1:9" s="176" customFormat="1" x14ac:dyDescent="0.25">
      <c r="A226" s="71"/>
      <c r="B226" s="71"/>
      <c r="C226" s="42">
        <f>C223</f>
        <v>0</v>
      </c>
      <c r="D226" s="112" t="s">
        <v>18</v>
      </c>
      <c r="E226" s="71">
        <f>SUM(E223:E225)</f>
        <v>0</v>
      </c>
      <c r="F226" s="71"/>
      <c r="G226" s="14"/>
      <c r="H226" s="14"/>
      <c r="I226" s="14"/>
    </row>
    <row r="227" spans="1:9" x14ac:dyDescent="0.25">
      <c r="A227" s="78"/>
      <c r="B227" s="78"/>
      <c r="C227" s="78"/>
      <c r="D227" s="113"/>
      <c r="E227" s="78"/>
      <c r="F227" s="78"/>
      <c r="G227" s="13"/>
      <c r="H227" s="13"/>
      <c r="I227" s="13"/>
    </row>
    <row r="228" spans="1:9" x14ac:dyDescent="0.25">
      <c r="A228" s="78"/>
      <c r="B228" s="78"/>
      <c r="C228" s="78"/>
      <c r="D228" s="113"/>
      <c r="E228" s="78"/>
      <c r="F228" s="78"/>
      <c r="G228" s="13"/>
      <c r="H228" s="13"/>
      <c r="I228" s="13"/>
    </row>
    <row r="229" spans="1:9" x14ac:dyDescent="0.25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x14ac:dyDescent="0.25">
      <c r="A230" s="14" t="s">
        <v>160</v>
      </c>
      <c r="B230" s="222" t="s">
        <v>149</v>
      </c>
      <c r="C230" s="222"/>
      <c r="D230" s="13"/>
      <c r="E230" s="13"/>
      <c r="F230" s="13"/>
      <c r="G230" s="13"/>
      <c r="H230" s="13"/>
      <c r="I230" s="13"/>
    </row>
    <row r="231" spans="1:9" ht="38.25" x14ac:dyDescent="0.25">
      <c r="A231" s="36" t="s">
        <v>7</v>
      </c>
      <c r="B231" s="36" t="s">
        <v>22</v>
      </c>
      <c r="C231" s="36" t="s">
        <v>9</v>
      </c>
      <c r="D231" s="37" t="s">
        <v>10</v>
      </c>
      <c r="E231" s="38" t="s">
        <v>11</v>
      </c>
      <c r="F231" s="36" t="s">
        <v>12</v>
      </c>
      <c r="G231" s="13"/>
      <c r="H231" s="13"/>
      <c r="I231" s="13"/>
    </row>
    <row r="232" spans="1:9" x14ac:dyDescent="0.25">
      <c r="A232" s="39">
        <v>1</v>
      </c>
      <c r="B232" s="39">
        <v>2</v>
      </c>
      <c r="C232" s="39">
        <v>3</v>
      </c>
      <c r="D232" s="39">
        <v>4</v>
      </c>
      <c r="E232" s="40">
        <v>5</v>
      </c>
      <c r="F232" s="39">
        <v>6</v>
      </c>
      <c r="G232" s="13"/>
      <c r="H232" s="13"/>
      <c r="I232" s="13"/>
    </row>
    <row r="233" spans="1:9" ht="25.5" x14ac:dyDescent="0.25">
      <c r="A233" s="69"/>
      <c r="B233" s="158" t="s">
        <v>278</v>
      </c>
      <c r="C233" s="159">
        <v>0</v>
      </c>
      <c r="D233" s="105" t="s">
        <v>150</v>
      </c>
      <c r="E233" s="69"/>
      <c r="F233" s="69"/>
      <c r="G233" s="13"/>
      <c r="H233" s="13"/>
      <c r="I233" s="13"/>
    </row>
    <row r="234" spans="1:9" ht="26.25" x14ac:dyDescent="0.25">
      <c r="A234" s="69"/>
      <c r="B234" s="69"/>
      <c r="C234" s="69"/>
      <c r="D234" s="105" t="s">
        <v>115</v>
      </c>
      <c r="E234" s="69"/>
      <c r="F234" s="69"/>
      <c r="G234" s="13"/>
      <c r="H234" s="13"/>
      <c r="I234" s="13"/>
    </row>
    <row r="235" spans="1:9" x14ac:dyDescent="0.25">
      <c r="A235" s="69"/>
      <c r="B235" s="69"/>
      <c r="C235" s="69"/>
      <c r="D235" s="105" t="s">
        <v>151</v>
      </c>
      <c r="E235" s="69"/>
      <c r="F235" s="69"/>
      <c r="G235" s="13"/>
      <c r="H235" s="13"/>
      <c r="I235" s="13"/>
    </row>
    <row r="236" spans="1:9" x14ac:dyDescent="0.25">
      <c r="A236" s="69"/>
      <c r="B236" s="69"/>
      <c r="C236" s="69"/>
      <c r="D236" s="105" t="s">
        <v>152</v>
      </c>
      <c r="E236" s="69"/>
      <c r="F236" s="69"/>
      <c r="G236" s="13"/>
      <c r="H236" s="13"/>
      <c r="I236" s="13"/>
    </row>
    <row r="237" spans="1:9" x14ac:dyDescent="0.25">
      <c r="A237" s="69"/>
      <c r="B237" s="69"/>
      <c r="C237" s="69"/>
      <c r="D237" s="69"/>
      <c r="E237" s="69"/>
      <c r="F237" s="69"/>
      <c r="G237" s="13"/>
      <c r="H237" s="13"/>
      <c r="I237" s="13"/>
    </row>
    <row r="238" spans="1:9" s="176" customFormat="1" x14ac:dyDescent="0.25">
      <c r="A238" s="71"/>
      <c r="B238" s="71"/>
      <c r="C238" s="42">
        <f>C233</f>
        <v>0</v>
      </c>
      <c r="D238" s="112" t="s">
        <v>18</v>
      </c>
      <c r="E238" s="71">
        <f>SUM(E233:E236)</f>
        <v>0</v>
      </c>
      <c r="F238" s="71"/>
      <c r="G238" s="14"/>
      <c r="H238" s="14"/>
      <c r="I238" s="14"/>
    </row>
    <row r="239" spans="1:9" x14ac:dyDescent="0.25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x14ac:dyDescent="0.25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x14ac:dyDescent="0.25">
      <c r="A241" s="14" t="s">
        <v>167</v>
      </c>
      <c r="B241" s="222" t="s">
        <v>154</v>
      </c>
      <c r="C241" s="222"/>
      <c r="D241" s="13"/>
      <c r="E241" s="13"/>
      <c r="F241" s="13"/>
      <c r="G241" s="13"/>
      <c r="H241" s="13"/>
      <c r="I241" s="13"/>
    </row>
    <row r="242" spans="1:9" ht="38.25" x14ac:dyDescent="0.25">
      <c r="A242" s="36" t="s">
        <v>7</v>
      </c>
      <c r="B242" s="36" t="s">
        <v>22</v>
      </c>
      <c r="C242" s="36" t="s">
        <v>9</v>
      </c>
      <c r="D242" s="37" t="s">
        <v>10</v>
      </c>
      <c r="E242" s="38" t="s">
        <v>11</v>
      </c>
      <c r="F242" s="36" t="s">
        <v>12</v>
      </c>
      <c r="G242" s="13"/>
      <c r="H242" s="13"/>
      <c r="I242" s="13"/>
    </row>
    <row r="243" spans="1:9" x14ac:dyDescent="0.25">
      <c r="A243" s="39">
        <v>1</v>
      </c>
      <c r="B243" s="39">
        <v>2</v>
      </c>
      <c r="C243" s="39">
        <v>3</v>
      </c>
      <c r="D243" s="39">
        <v>4</v>
      </c>
      <c r="E243" s="40">
        <v>5</v>
      </c>
      <c r="F243" s="39">
        <v>6</v>
      </c>
      <c r="G243" s="13"/>
      <c r="H243" s="13"/>
      <c r="I243" s="13"/>
    </row>
    <row r="244" spans="1:9" ht="38.25" x14ac:dyDescent="0.25">
      <c r="A244" s="69"/>
      <c r="B244" s="158" t="s">
        <v>278</v>
      </c>
      <c r="C244" s="159">
        <v>7230000</v>
      </c>
      <c r="D244" s="42" t="s">
        <v>188</v>
      </c>
      <c r="E244" s="162" t="s">
        <v>264</v>
      </c>
      <c r="F244" s="69"/>
      <c r="G244" s="13"/>
      <c r="H244" s="13"/>
      <c r="I244" s="13"/>
    </row>
    <row r="245" spans="1:9" ht="25.5" x14ac:dyDescent="0.25">
      <c r="A245" s="69"/>
      <c r="B245" s="69"/>
      <c r="C245" s="69"/>
      <c r="D245" s="50" t="s">
        <v>155</v>
      </c>
      <c r="E245" s="69">
        <v>0</v>
      </c>
      <c r="F245" s="69"/>
      <c r="G245" s="13"/>
      <c r="H245" s="13"/>
      <c r="I245" s="13"/>
    </row>
    <row r="246" spans="1:9" ht="26.25" x14ac:dyDescent="0.25">
      <c r="A246" s="69"/>
      <c r="B246" s="69"/>
      <c r="C246" s="69"/>
      <c r="D246" s="105" t="s">
        <v>156</v>
      </c>
      <c r="E246" s="69"/>
      <c r="F246" s="69"/>
      <c r="G246" s="13"/>
      <c r="H246" s="13"/>
      <c r="I246" s="13"/>
    </row>
    <row r="247" spans="1:9" ht="26.25" x14ac:dyDescent="0.25">
      <c r="A247" s="69"/>
      <c r="B247" s="69"/>
      <c r="C247" s="69"/>
      <c r="D247" s="105" t="s">
        <v>157</v>
      </c>
      <c r="E247" s="69"/>
      <c r="F247" s="69"/>
      <c r="G247" s="13"/>
      <c r="H247" s="13"/>
      <c r="I247" s="13"/>
    </row>
    <row r="248" spans="1:9" x14ac:dyDescent="0.25">
      <c r="A248" s="69"/>
      <c r="B248" s="69"/>
      <c r="C248" s="69"/>
      <c r="D248" s="105" t="s">
        <v>158</v>
      </c>
      <c r="E248" s="69"/>
      <c r="F248" s="69"/>
      <c r="G248" s="13"/>
      <c r="H248" s="13"/>
      <c r="I248" s="13"/>
    </row>
    <row r="249" spans="1:9" x14ac:dyDescent="0.25">
      <c r="A249" s="69"/>
      <c r="B249" s="69"/>
      <c r="C249" s="69"/>
      <c r="D249" s="105" t="s">
        <v>159</v>
      </c>
      <c r="E249" s="69"/>
      <c r="F249" s="69"/>
      <c r="G249" s="13"/>
      <c r="H249" s="13"/>
      <c r="I249" s="13"/>
    </row>
    <row r="250" spans="1:9" x14ac:dyDescent="0.25">
      <c r="A250" s="69"/>
      <c r="B250" s="69"/>
      <c r="C250" s="69"/>
      <c r="D250" s="69"/>
      <c r="E250" s="69"/>
      <c r="F250" s="69"/>
      <c r="G250" s="13"/>
      <c r="H250" s="13"/>
      <c r="I250" s="13"/>
    </row>
    <row r="251" spans="1:9" x14ac:dyDescent="0.25">
      <c r="A251" s="69"/>
      <c r="B251" s="69"/>
      <c r="C251" s="69"/>
      <c r="D251" s="69"/>
      <c r="E251" s="69"/>
      <c r="F251" s="69"/>
      <c r="G251" s="13"/>
      <c r="H251" s="13"/>
      <c r="I251" s="13"/>
    </row>
    <row r="252" spans="1:9" x14ac:dyDescent="0.25">
      <c r="A252" s="69"/>
      <c r="B252" s="69"/>
      <c r="C252" s="69"/>
      <c r="D252" s="69"/>
      <c r="E252" s="69"/>
      <c r="F252" s="69"/>
      <c r="G252" s="13"/>
      <c r="H252" s="13"/>
      <c r="I252" s="13"/>
    </row>
    <row r="253" spans="1:9" s="176" customFormat="1" x14ac:dyDescent="0.25">
      <c r="A253" s="71"/>
      <c r="B253" s="71"/>
      <c r="C253" s="180">
        <f>C244</f>
        <v>7230000</v>
      </c>
      <c r="D253" s="112" t="s">
        <v>18</v>
      </c>
      <c r="E253" s="71">
        <f>SUM(E245:E249)</f>
        <v>0</v>
      </c>
      <c r="F253" s="71"/>
      <c r="G253" s="14"/>
      <c r="H253" s="14"/>
      <c r="I253" s="14"/>
    </row>
    <row r="254" spans="1:9" x14ac:dyDescent="0.25">
      <c r="A254" s="13"/>
      <c r="B254" s="13"/>
      <c r="C254" s="13"/>
      <c r="D254" s="113"/>
      <c r="E254" s="13"/>
      <c r="F254" s="13"/>
      <c r="G254" s="13"/>
      <c r="H254" s="13"/>
      <c r="I254" s="13"/>
    </row>
    <row r="255" spans="1:9" x14ac:dyDescent="0.25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x14ac:dyDescent="0.25">
      <c r="A256" s="14" t="s">
        <v>190</v>
      </c>
      <c r="B256" s="14" t="s">
        <v>161</v>
      </c>
      <c r="C256" s="13"/>
      <c r="D256" s="13"/>
      <c r="E256" s="13"/>
      <c r="F256" s="13"/>
      <c r="G256" s="13"/>
      <c r="H256" s="13"/>
      <c r="I256" s="13"/>
    </row>
    <row r="257" spans="1:9" ht="38.25" x14ac:dyDescent="0.25">
      <c r="A257" s="36" t="s">
        <v>7</v>
      </c>
      <c r="B257" s="36" t="s">
        <v>22</v>
      </c>
      <c r="C257" s="36" t="s">
        <v>9</v>
      </c>
      <c r="D257" s="37" t="s">
        <v>10</v>
      </c>
      <c r="E257" s="38" t="s">
        <v>11</v>
      </c>
      <c r="F257" s="36" t="s">
        <v>12</v>
      </c>
      <c r="G257" s="13"/>
      <c r="H257" s="13"/>
      <c r="I257" s="13"/>
    </row>
    <row r="258" spans="1:9" x14ac:dyDescent="0.25">
      <c r="A258" s="39">
        <v>1</v>
      </c>
      <c r="B258" s="39">
        <v>2</v>
      </c>
      <c r="C258" s="39">
        <v>3</v>
      </c>
      <c r="D258" s="39">
        <v>4</v>
      </c>
      <c r="E258" s="40">
        <v>5</v>
      </c>
      <c r="F258" s="39">
        <v>6</v>
      </c>
      <c r="G258" s="13"/>
      <c r="H258" s="13"/>
      <c r="I258" s="13"/>
    </row>
    <row r="259" spans="1:9" ht="25.5" x14ac:dyDescent="0.25">
      <c r="A259" s="69"/>
      <c r="B259" s="158" t="s">
        <v>278</v>
      </c>
      <c r="C259" s="159">
        <v>5700000</v>
      </c>
      <c r="D259" s="50" t="s">
        <v>162</v>
      </c>
      <c r="E259" s="69"/>
      <c r="F259" s="69"/>
      <c r="G259" s="13"/>
      <c r="H259" s="13"/>
      <c r="I259" s="13"/>
    </row>
    <row r="260" spans="1:9" ht="25.5" x14ac:dyDescent="0.25">
      <c r="A260" s="69"/>
      <c r="B260" s="69"/>
      <c r="C260" s="69"/>
      <c r="D260" s="50" t="s">
        <v>163</v>
      </c>
      <c r="E260" s="69"/>
      <c r="F260" s="69"/>
      <c r="G260" s="13"/>
      <c r="H260" s="13"/>
      <c r="I260" s="13"/>
    </row>
    <row r="261" spans="1:9" ht="25.5" x14ac:dyDescent="0.25">
      <c r="A261" s="69"/>
      <c r="B261" s="69"/>
      <c r="C261" s="69"/>
      <c r="D261" s="50" t="s">
        <v>164</v>
      </c>
      <c r="E261" s="69"/>
      <c r="F261" s="69"/>
      <c r="G261" s="13"/>
      <c r="H261" s="13"/>
      <c r="I261" s="13"/>
    </row>
    <row r="262" spans="1:9" ht="25.5" x14ac:dyDescent="0.25">
      <c r="A262" s="69"/>
      <c r="B262" s="69"/>
      <c r="C262" s="69"/>
      <c r="D262" s="50" t="s">
        <v>165</v>
      </c>
      <c r="E262" s="69"/>
      <c r="F262" s="69"/>
      <c r="G262" s="13"/>
      <c r="H262" s="13"/>
      <c r="I262" s="13"/>
    </row>
    <row r="263" spans="1:9" x14ac:dyDescent="0.25">
      <c r="A263" s="69"/>
      <c r="B263" s="69"/>
      <c r="C263" s="69"/>
      <c r="D263" s="50" t="s">
        <v>166</v>
      </c>
      <c r="E263" s="69"/>
      <c r="F263" s="69"/>
      <c r="G263" s="13"/>
      <c r="H263" s="13"/>
      <c r="I263" s="13"/>
    </row>
    <row r="264" spans="1:9" x14ac:dyDescent="0.25">
      <c r="A264" s="69"/>
      <c r="B264" s="69"/>
      <c r="C264" s="69"/>
      <c r="D264" s="69"/>
      <c r="E264" s="69"/>
      <c r="F264" s="69"/>
      <c r="G264" s="13"/>
      <c r="H264" s="13"/>
      <c r="I264" s="13"/>
    </row>
    <row r="265" spans="1:9" x14ac:dyDescent="0.25">
      <c r="A265" s="69"/>
      <c r="B265" s="69"/>
      <c r="C265" s="69"/>
      <c r="D265" s="69"/>
      <c r="E265" s="69"/>
      <c r="F265" s="69"/>
      <c r="G265" s="13"/>
      <c r="H265" s="13"/>
      <c r="I265" s="13"/>
    </row>
    <row r="266" spans="1:9" s="176" customFormat="1" x14ac:dyDescent="0.25">
      <c r="A266" s="71"/>
      <c r="B266" s="71"/>
      <c r="C266" s="180">
        <f>C259</f>
        <v>5700000</v>
      </c>
      <c r="D266" s="112" t="s">
        <v>18</v>
      </c>
      <c r="E266" s="71">
        <f>SUM(E259:E263)</f>
        <v>0</v>
      </c>
      <c r="F266" s="71"/>
      <c r="G266" s="14"/>
      <c r="H266" s="14"/>
      <c r="I266" s="14"/>
    </row>
    <row r="267" spans="1:9" x14ac:dyDescent="0.25">
      <c r="A267" s="13"/>
      <c r="B267" s="13"/>
      <c r="C267" s="13"/>
      <c r="D267" s="113"/>
      <c r="E267" s="13"/>
      <c r="F267" s="13"/>
      <c r="G267" s="13"/>
      <c r="H267" s="13"/>
      <c r="I267" s="13"/>
    </row>
    <row r="268" spans="1:9" x14ac:dyDescent="0.25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x14ac:dyDescent="0.25">
      <c r="A269" s="14" t="s">
        <v>205</v>
      </c>
      <c r="B269" s="14" t="s">
        <v>168</v>
      </c>
      <c r="C269" s="14"/>
      <c r="D269" s="13"/>
      <c r="E269" s="13"/>
      <c r="F269" s="13"/>
      <c r="G269" s="13"/>
      <c r="H269" s="13"/>
      <c r="I269" s="13"/>
    </row>
    <row r="270" spans="1:9" ht="38.25" x14ac:dyDescent="0.25">
      <c r="A270" s="36" t="s">
        <v>7</v>
      </c>
      <c r="B270" s="36" t="s">
        <v>22</v>
      </c>
      <c r="C270" s="36" t="s">
        <v>9</v>
      </c>
      <c r="D270" s="37" t="s">
        <v>10</v>
      </c>
      <c r="E270" s="38" t="s">
        <v>11</v>
      </c>
      <c r="F270" s="36" t="s">
        <v>12</v>
      </c>
      <c r="G270" s="13"/>
      <c r="H270" s="13"/>
      <c r="I270" s="13"/>
    </row>
    <row r="271" spans="1:9" x14ac:dyDescent="0.25">
      <c r="A271" s="39">
        <v>1</v>
      </c>
      <c r="B271" s="39">
        <v>2</v>
      </c>
      <c r="C271" s="39">
        <v>3</v>
      </c>
      <c r="D271" s="39">
        <v>4</v>
      </c>
      <c r="E271" s="40">
        <v>5</v>
      </c>
      <c r="F271" s="39">
        <v>6</v>
      </c>
      <c r="G271" s="13"/>
      <c r="H271" s="13"/>
      <c r="I271" s="13"/>
    </row>
    <row r="272" spans="1:9" ht="26.25" x14ac:dyDescent="0.25">
      <c r="A272" s="69"/>
      <c r="B272" s="158" t="s">
        <v>278</v>
      </c>
      <c r="C272" s="159">
        <v>6960000</v>
      </c>
      <c r="D272" s="105" t="s">
        <v>169</v>
      </c>
      <c r="E272" s="69"/>
      <c r="F272" s="69"/>
      <c r="G272" s="13"/>
      <c r="H272" s="13"/>
      <c r="I272" s="13"/>
    </row>
    <row r="273" spans="1:9" ht="26.25" x14ac:dyDescent="0.25">
      <c r="A273" s="69"/>
      <c r="B273" s="69"/>
      <c r="C273" s="69"/>
      <c r="D273" s="105" t="s">
        <v>170</v>
      </c>
      <c r="E273" s="69"/>
      <c r="F273" s="69"/>
      <c r="G273" s="13"/>
      <c r="H273" s="13"/>
      <c r="I273" s="13"/>
    </row>
    <row r="274" spans="1:9" ht="38.25" x14ac:dyDescent="0.25">
      <c r="A274" s="69"/>
      <c r="B274" s="69"/>
      <c r="C274" s="69"/>
      <c r="D274" s="50" t="s">
        <v>171</v>
      </c>
      <c r="E274" s="69"/>
      <c r="F274" s="69"/>
      <c r="G274" s="13"/>
      <c r="H274" s="13"/>
      <c r="I274" s="13"/>
    </row>
    <row r="275" spans="1:9" x14ac:dyDescent="0.25">
      <c r="A275" s="69"/>
      <c r="B275" s="69"/>
      <c r="C275" s="69"/>
      <c r="D275" s="69" t="s">
        <v>312</v>
      </c>
      <c r="E275" s="69">
        <v>0</v>
      </c>
      <c r="F275" s="69"/>
      <c r="G275" s="13"/>
      <c r="H275" s="13"/>
      <c r="I275" s="13"/>
    </row>
    <row r="276" spans="1:9" x14ac:dyDescent="0.25">
      <c r="A276" s="69"/>
      <c r="B276" s="69"/>
      <c r="C276" s="69"/>
      <c r="D276" s="69"/>
      <c r="E276" s="69"/>
      <c r="F276" s="69"/>
      <c r="G276" s="13"/>
      <c r="H276" s="13"/>
      <c r="I276" s="13"/>
    </row>
    <row r="277" spans="1:9" s="176" customFormat="1" x14ac:dyDescent="0.25">
      <c r="A277" s="71"/>
      <c r="B277" s="71"/>
      <c r="C277" s="180">
        <f>C272</f>
        <v>6960000</v>
      </c>
      <c r="D277" s="112" t="s">
        <v>18</v>
      </c>
      <c r="E277" s="71">
        <f>SUM(E272:E275)</f>
        <v>0</v>
      </c>
      <c r="F277" s="71"/>
      <c r="G277" s="14"/>
      <c r="H277" s="14"/>
      <c r="I277" s="14"/>
    </row>
    <row r="278" spans="1:9" x14ac:dyDescent="0.25">
      <c r="A278" s="13"/>
      <c r="B278" s="13"/>
      <c r="C278" s="13"/>
      <c r="D278" s="113"/>
      <c r="E278" s="13"/>
      <c r="F278" s="13"/>
      <c r="G278" s="13"/>
      <c r="H278" s="13"/>
      <c r="I278" s="13"/>
    </row>
    <row r="279" spans="1:9" x14ac:dyDescent="0.25">
      <c r="A279" s="13"/>
      <c r="B279" s="13"/>
      <c r="C279" s="13"/>
      <c r="D279" s="113"/>
      <c r="E279" s="13"/>
      <c r="F279" s="13"/>
      <c r="G279" s="13"/>
      <c r="H279" s="13"/>
      <c r="I279" s="13"/>
    </row>
    <row r="280" spans="1:9" x14ac:dyDescent="0.25">
      <c r="A280" s="14" t="s">
        <v>211</v>
      </c>
      <c r="B280" s="14" t="s">
        <v>172</v>
      </c>
      <c r="C280" s="14"/>
      <c r="D280" s="13"/>
      <c r="E280" s="13"/>
      <c r="F280" s="13"/>
      <c r="G280" s="13"/>
      <c r="H280" s="13"/>
      <c r="I280" s="13"/>
    </row>
    <row r="281" spans="1:9" ht="38.25" x14ac:dyDescent="0.25">
      <c r="A281" s="36" t="s">
        <v>7</v>
      </c>
      <c r="B281" s="36" t="s">
        <v>22</v>
      </c>
      <c r="C281" s="36" t="s">
        <v>9</v>
      </c>
      <c r="D281" s="37" t="s">
        <v>10</v>
      </c>
      <c r="E281" s="38" t="s">
        <v>11</v>
      </c>
      <c r="F281" s="36" t="s">
        <v>12</v>
      </c>
      <c r="G281" s="13"/>
      <c r="H281" s="13"/>
      <c r="I281" s="13"/>
    </row>
    <row r="282" spans="1:9" x14ac:dyDescent="0.25">
      <c r="A282" s="39">
        <v>1</v>
      </c>
      <c r="B282" s="39">
        <v>2</v>
      </c>
      <c r="C282" s="39">
        <v>3</v>
      </c>
      <c r="D282" s="39">
        <v>4</v>
      </c>
      <c r="E282" s="40">
        <v>5</v>
      </c>
      <c r="F282" s="39">
        <v>6</v>
      </c>
      <c r="G282" s="13"/>
      <c r="H282" s="13"/>
      <c r="I282" s="13"/>
    </row>
    <row r="283" spans="1:9" ht="25.5" x14ac:dyDescent="0.25">
      <c r="A283" s="69"/>
      <c r="B283" s="158" t="s">
        <v>278</v>
      </c>
      <c r="C283" s="159">
        <v>21718500</v>
      </c>
      <c r="D283" s="105" t="s">
        <v>74</v>
      </c>
      <c r="E283" s="69"/>
      <c r="F283" s="69"/>
      <c r="G283" s="13"/>
      <c r="H283" s="13"/>
      <c r="I283" s="13"/>
    </row>
    <row r="284" spans="1:9" x14ac:dyDescent="0.25">
      <c r="A284" s="69"/>
      <c r="B284" s="69"/>
      <c r="C284" s="69"/>
      <c r="D284" s="105" t="s">
        <v>173</v>
      </c>
      <c r="E284" s="69">
        <v>0</v>
      </c>
      <c r="F284" s="69"/>
      <c r="G284" s="13"/>
      <c r="H284" s="13"/>
      <c r="I284" s="13"/>
    </row>
    <row r="285" spans="1:9" ht="26.25" x14ac:dyDescent="0.25">
      <c r="A285" s="69"/>
      <c r="B285" s="69"/>
      <c r="C285" s="69"/>
      <c r="D285" s="105" t="s">
        <v>174</v>
      </c>
      <c r="E285" s="69"/>
      <c r="F285" s="69"/>
      <c r="G285" s="13"/>
      <c r="H285" s="13"/>
      <c r="I285" s="13"/>
    </row>
    <row r="286" spans="1:9" ht="26.25" x14ac:dyDescent="0.25">
      <c r="A286" s="69"/>
      <c r="B286" s="69"/>
      <c r="C286" s="69"/>
      <c r="D286" s="105" t="s">
        <v>175</v>
      </c>
      <c r="E286" s="69"/>
      <c r="F286" s="69"/>
      <c r="G286" s="13"/>
      <c r="H286" s="13"/>
      <c r="I286" s="13"/>
    </row>
    <row r="287" spans="1:9" x14ac:dyDescent="0.25">
      <c r="A287" s="69"/>
      <c r="B287" s="69"/>
      <c r="C287" s="69"/>
      <c r="D287" s="69"/>
      <c r="E287" s="69"/>
      <c r="F287" s="69"/>
      <c r="G287" s="13"/>
      <c r="H287" s="13"/>
      <c r="I287" s="13"/>
    </row>
    <row r="288" spans="1:9" x14ac:dyDescent="0.25">
      <c r="A288" s="69"/>
      <c r="B288" s="69"/>
      <c r="C288" s="69"/>
      <c r="D288" s="69"/>
      <c r="E288" s="69"/>
      <c r="F288" s="69"/>
      <c r="G288" s="13"/>
      <c r="H288" s="13"/>
      <c r="I288" s="13"/>
    </row>
    <row r="289" spans="1:9" s="176" customFormat="1" x14ac:dyDescent="0.25">
      <c r="A289" s="71"/>
      <c r="B289" s="71"/>
      <c r="C289" s="180">
        <f>C283</f>
        <v>21718500</v>
      </c>
      <c r="D289" s="77" t="s">
        <v>18</v>
      </c>
      <c r="E289" s="71">
        <f>SUM(E283:E286)</f>
        <v>0</v>
      </c>
      <c r="F289" s="179">
        <f>E289/C289*100</f>
        <v>0</v>
      </c>
      <c r="G289" s="14"/>
      <c r="H289" s="14"/>
      <c r="I289" s="14"/>
    </row>
    <row r="290" spans="1:9" x14ac:dyDescent="0.25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25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25">
      <c r="A292" s="14" t="s">
        <v>212</v>
      </c>
      <c r="B292" s="14" t="s">
        <v>260</v>
      </c>
      <c r="C292" s="14"/>
      <c r="D292" s="13"/>
      <c r="E292" s="13"/>
      <c r="F292" s="13"/>
      <c r="G292" s="13"/>
      <c r="H292" s="13"/>
      <c r="I292" s="13"/>
    </row>
    <row r="293" spans="1:9" ht="38.25" x14ac:dyDescent="0.25">
      <c r="A293" s="36" t="s">
        <v>7</v>
      </c>
      <c r="B293" s="36" t="s">
        <v>22</v>
      </c>
      <c r="C293" s="36" t="s">
        <v>9</v>
      </c>
      <c r="D293" s="37" t="s">
        <v>10</v>
      </c>
      <c r="E293" s="38" t="s">
        <v>11</v>
      </c>
      <c r="F293" s="36" t="s">
        <v>12</v>
      </c>
      <c r="G293" s="13"/>
      <c r="H293" s="13"/>
      <c r="I293" s="13"/>
    </row>
    <row r="294" spans="1:9" x14ac:dyDescent="0.25">
      <c r="A294" s="39">
        <v>1</v>
      </c>
      <c r="B294" s="39">
        <v>2</v>
      </c>
      <c r="C294" s="39">
        <v>3</v>
      </c>
      <c r="D294" s="39">
        <v>4</v>
      </c>
      <c r="E294" s="40">
        <v>5</v>
      </c>
      <c r="F294" s="39">
        <v>6</v>
      </c>
      <c r="G294" s="13"/>
      <c r="H294" s="13"/>
      <c r="I294" s="13"/>
    </row>
    <row r="295" spans="1:9" ht="25.5" x14ac:dyDescent="0.25">
      <c r="A295" s="69"/>
      <c r="B295" s="158" t="s">
        <v>278</v>
      </c>
      <c r="C295" s="161">
        <v>20580000</v>
      </c>
      <c r="D295" s="105" t="s">
        <v>285</v>
      </c>
      <c r="E295" s="69">
        <v>0</v>
      </c>
      <c r="F295" s="69"/>
      <c r="G295" s="13"/>
      <c r="H295" s="13"/>
      <c r="I295" s="13"/>
    </row>
    <row r="296" spans="1:9" x14ac:dyDescent="0.25">
      <c r="A296" s="69"/>
      <c r="B296" s="158"/>
      <c r="C296" s="161"/>
      <c r="D296" s="105" t="s">
        <v>286</v>
      </c>
      <c r="E296" s="69"/>
      <c r="F296" s="69"/>
      <c r="G296" s="13"/>
      <c r="H296" s="13"/>
      <c r="I296" s="13"/>
    </row>
    <row r="297" spans="1:9" x14ac:dyDescent="0.25">
      <c r="A297" s="69"/>
      <c r="B297" s="158"/>
      <c r="C297" s="161"/>
      <c r="D297" s="105" t="s">
        <v>287</v>
      </c>
      <c r="E297" s="69">
        <v>0</v>
      </c>
      <c r="F297" s="69"/>
      <c r="G297" s="13"/>
      <c r="H297" s="13"/>
      <c r="I297" s="13"/>
    </row>
    <row r="298" spans="1:9" x14ac:dyDescent="0.25">
      <c r="A298" s="69"/>
      <c r="B298" s="158"/>
      <c r="C298" s="161"/>
      <c r="D298" s="105"/>
      <c r="E298" s="69"/>
      <c r="F298" s="69"/>
      <c r="G298" s="13"/>
      <c r="H298" s="13"/>
      <c r="I298" s="13"/>
    </row>
    <row r="299" spans="1:9" x14ac:dyDescent="0.25">
      <c r="A299" s="69"/>
      <c r="B299" s="69"/>
      <c r="C299" s="69"/>
      <c r="D299" s="69"/>
      <c r="E299" s="69"/>
      <c r="F299" s="69"/>
      <c r="G299" s="13"/>
      <c r="H299" s="13"/>
      <c r="I299" s="13"/>
    </row>
    <row r="300" spans="1:9" s="176" customFormat="1" x14ac:dyDescent="0.25">
      <c r="A300" s="71"/>
      <c r="B300" s="71"/>
      <c r="C300" s="180">
        <f>C295</f>
        <v>20580000</v>
      </c>
      <c r="D300" s="77" t="s">
        <v>18</v>
      </c>
      <c r="E300" s="71">
        <f>SUM(E295:E299)</f>
        <v>0</v>
      </c>
      <c r="F300" s="179">
        <f>E300/C300*100</f>
        <v>0</v>
      </c>
      <c r="G300" s="14"/>
      <c r="H300" s="14"/>
      <c r="I300" s="14"/>
    </row>
    <row r="301" spans="1:9" x14ac:dyDescent="0.25">
      <c r="A301" s="78"/>
      <c r="B301" s="78"/>
      <c r="C301" s="79"/>
      <c r="D301" s="80"/>
      <c r="E301" s="78"/>
      <c r="F301" s="78"/>
      <c r="G301" s="13"/>
      <c r="H301" s="13"/>
      <c r="I301" s="13"/>
    </row>
    <row r="302" spans="1:9" x14ac:dyDescent="0.25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25">
      <c r="A303" s="14" t="s">
        <v>213</v>
      </c>
      <c r="B303" s="14" t="s">
        <v>189</v>
      </c>
      <c r="C303" s="14"/>
      <c r="D303" s="13"/>
      <c r="E303" s="13"/>
      <c r="F303" s="13"/>
      <c r="G303" s="13"/>
      <c r="H303" s="13"/>
      <c r="I303" s="13"/>
    </row>
    <row r="304" spans="1:9" ht="38.25" x14ac:dyDescent="0.25">
      <c r="A304" s="36" t="s">
        <v>7</v>
      </c>
      <c r="B304" s="36" t="s">
        <v>22</v>
      </c>
      <c r="C304" s="36" t="s">
        <v>9</v>
      </c>
      <c r="D304" s="37" t="s">
        <v>10</v>
      </c>
      <c r="E304" s="38" t="s">
        <v>11</v>
      </c>
      <c r="F304" s="36" t="s">
        <v>12</v>
      </c>
      <c r="G304" s="13"/>
      <c r="H304" s="13"/>
      <c r="I304" s="13"/>
    </row>
    <row r="305" spans="1:9" x14ac:dyDescent="0.25">
      <c r="A305" s="39">
        <v>1</v>
      </c>
      <c r="B305" s="39">
        <v>2</v>
      </c>
      <c r="C305" s="39">
        <v>3</v>
      </c>
      <c r="D305" s="39">
        <v>4</v>
      </c>
      <c r="E305" s="40">
        <v>5</v>
      </c>
      <c r="F305" s="39">
        <v>6</v>
      </c>
      <c r="G305" s="13"/>
      <c r="H305" s="13"/>
      <c r="I305" s="13"/>
    </row>
    <row r="306" spans="1:9" ht="25.5" x14ac:dyDescent="0.25">
      <c r="A306" s="69"/>
      <c r="B306" s="158" t="s">
        <v>278</v>
      </c>
      <c r="C306" s="159">
        <v>41459000</v>
      </c>
      <c r="D306" s="114" t="s">
        <v>191</v>
      </c>
      <c r="E306" s="69">
        <f>SUM(E307:E311)</f>
        <v>0</v>
      </c>
      <c r="F306" s="69"/>
      <c r="G306" s="13"/>
      <c r="H306" s="13"/>
      <c r="I306" s="13"/>
    </row>
    <row r="307" spans="1:9" x14ac:dyDescent="0.25">
      <c r="A307" s="69"/>
      <c r="B307" s="69"/>
      <c r="C307" s="69"/>
      <c r="D307" s="56" t="s">
        <v>192</v>
      </c>
      <c r="E307" s="69">
        <v>0</v>
      </c>
      <c r="F307" s="69"/>
      <c r="G307" s="13"/>
      <c r="H307" s="13"/>
      <c r="I307" s="13"/>
    </row>
    <row r="308" spans="1:9" ht="25.5" x14ac:dyDescent="0.25">
      <c r="A308" s="69"/>
      <c r="B308" s="69"/>
      <c r="C308" s="69"/>
      <c r="D308" s="57" t="s">
        <v>193</v>
      </c>
      <c r="E308" s="69"/>
      <c r="F308" s="69"/>
      <c r="G308" s="13"/>
      <c r="H308" s="13"/>
      <c r="I308" s="13"/>
    </row>
    <row r="309" spans="1:9" ht="25.5" x14ac:dyDescent="0.25">
      <c r="A309" s="69"/>
      <c r="B309" s="69"/>
      <c r="C309" s="69"/>
      <c r="D309" s="50" t="s">
        <v>194</v>
      </c>
      <c r="E309" s="69">
        <v>0</v>
      </c>
      <c r="F309" s="69"/>
      <c r="G309" s="13"/>
      <c r="H309" s="13"/>
      <c r="I309" s="13"/>
    </row>
    <row r="310" spans="1:9" x14ac:dyDescent="0.25">
      <c r="A310" s="69"/>
      <c r="B310" s="69"/>
      <c r="C310" s="69"/>
      <c r="D310" s="56" t="s">
        <v>195</v>
      </c>
      <c r="E310" s="69"/>
      <c r="F310" s="69"/>
      <c r="G310" s="13"/>
      <c r="H310" s="13"/>
      <c r="I310" s="13"/>
    </row>
    <row r="311" spans="1:9" x14ac:dyDescent="0.25">
      <c r="A311" s="69"/>
      <c r="B311" s="69"/>
      <c r="C311" s="69"/>
      <c r="D311" s="56" t="s">
        <v>284</v>
      </c>
      <c r="E311" s="69"/>
      <c r="F311" s="69"/>
      <c r="G311" s="13"/>
      <c r="H311" s="13"/>
      <c r="I311" s="13"/>
    </row>
    <row r="312" spans="1:9" x14ac:dyDescent="0.25">
      <c r="A312" s="69"/>
      <c r="B312" s="69"/>
      <c r="C312" s="69"/>
      <c r="D312" s="56"/>
      <c r="E312" s="69"/>
      <c r="F312" s="69"/>
      <c r="G312" s="13"/>
      <c r="H312" s="13"/>
      <c r="I312" s="13"/>
    </row>
    <row r="313" spans="1:9" ht="24.75" customHeight="1" x14ac:dyDescent="0.25">
      <c r="A313" s="69"/>
      <c r="B313" s="69"/>
      <c r="C313" s="70"/>
      <c r="D313" s="115" t="s">
        <v>196</v>
      </c>
      <c r="E313" s="69">
        <f>SUM(E314:E315)</f>
        <v>0</v>
      </c>
      <c r="F313" s="69"/>
      <c r="G313" s="13"/>
      <c r="H313" s="13"/>
      <c r="I313" s="13"/>
    </row>
    <row r="314" spans="1:9" x14ac:dyDescent="0.25">
      <c r="A314" s="69"/>
      <c r="B314" s="69"/>
      <c r="C314" s="69"/>
      <c r="D314" s="56" t="s">
        <v>197</v>
      </c>
      <c r="E314" s="69"/>
      <c r="F314" s="69"/>
      <c r="G314" s="13"/>
      <c r="H314" s="13"/>
      <c r="I314" s="13"/>
    </row>
    <row r="315" spans="1:9" ht="25.5" x14ac:dyDescent="0.25">
      <c r="A315" s="69"/>
      <c r="B315" s="69"/>
      <c r="C315" s="69"/>
      <c r="D315" s="57" t="s">
        <v>198</v>
      </c>
      <c r="E315" s="69"/>
      <c r="F315" s="69"/>
      <c r="G315" s="13"/>
      <c r="H315" s="13"/>
      <c r="I315" s="13"/>
    </row>
    <row r="316" spans="1:9" x14ac:dyDescent="0.25">
      <c r="A316" s="69"/>
      <c r="B316" s="69"/>
      <c r="C316" s="69"/>
      <c r="D316" s="114"/>
      <c r="E316" s="69"/>
      <c r="F316" s="69"/>
      <c r="G316" s="13"/>
      <c r="H316" s="13"/>
      <c r="I316" s="13"/>
    </row>
    <row r="317" spans="1:9" ht="25.5" x14ac:dyDescent="0.25">
      <c r="A317" s="69"/>
      <c r="B317" s="69"/>
      <c r="C317" s="70"/>
      <c r="D317" s="115" t="s">
        <v>199</v>
      </c>
      <c r="E317" s="69">
        <f>E318</f>
        <v>0</v>
      </c>
      <c r="F317" s="69"/>
      <c r="G317" s="13"/>
      <c r="H317" s="13"/>
      <c r="I317" s="13"/>
    </row>
    <row r="318" spans="1:9" x14ac:dyDescent="0.25">
      <c r="A318" s="69"/>
      <c r="B318" s="69"/>
      <c r="C318" s="69"/>
      <c r="D318" s="56" t="s">
        <v>200</v>
      </c>
      <c r="E318" s="69"/>
      <c r="F318" s="69"/>
      <c r="G318" s="13"/>
      <c r="H318" s="13"/>
      <c r="I318" s="13"/>
    </row>
    <row r="319" spans="1:9" x14ac:dyDescent="0.25">
      <c r="A319" s="69"/>
      <c r="B319" s="69"/>
      <c r="C319" s="69"/>
      <c r="D319" s="114"/>
      <c r="E319" s="69"/>
      <c r="F319" s="69"/>
      <c r="G319" s="13"/>
      <c r="H319" s="13"/>
      <c r="I319" s="13"/>
    </row>
    <row r="320" spans="1:9" x14ac:dyDescent="0.25">
      <c r="A320" s="69"/>
      <c r="B320" s="69"/>
      <c r="C320" s="70"/>
      <c r="D320" s="114" t="s">
        <v>201</v>
      </c>
      <c r="E320" s="69">
        <f>SUM(E321:E322)</f>
        <v>0</v>
      </c>
      <c r="F320" s="69"/>
      <c r="G320" s="13"/>
      <c r="H320" s="13"/>
      <c r="I320" s="13"/>
    </row>
    <row r="321" spans="1:9" x14ac:dyDescent="0.25">
      <c r="A321" s="69"/>
      <c r="B321" s="69"/>
      <c r="C321" s="69"/>
      <c r="D321" s="47" t="s">
        <v>202</v>
      </c>
      <c r="E321" s="69">
        <v>0</v>
      </c>
      <c r="F321" s="69"/>
      <c r="G321" s="13"/>
      <c r="H321" s="13"/>
      <c r="I321" s="13"/>
    </row>
    <row r="322" spans="1:9" x14ac:dyDescent="0.25">
      <c r="A322" s="69"/>
      <c r="B322" s="69"/>
      <c r="C322" s="69"/>
      <c r="D322" s="56" t="s">
        <v>203</v>
      </c>
      <c r="E322" s="69">
        <v>0</v>
      </c>
      <c r="F322" s="69"/>
      <c r="G322" s="13"/>
      <c r="H322" s="13"/>
      <c r="I322" s="13"/>
    </row>
    <row r="323" spans="1:9" x14ac:dyDescent="0.25">
      <c r="A323" s="69"/>
      <c r="B323" s="69"/>
      <c r="C323" s="69"/>
      <c r="D323" s="116"/>
      <c r="E323" s="69"/>
      <c r="F323" s="69"/>
      <c r="G323" s="13"/>
      <c r="H323" s="13"/>
      <c r="I323" s="13"/>
    </row>
    <row r="324" spans="1:9" s="176" customFormat="1" x14ac:dyDescent="0.25">
      <c r="A324" s="71"/>
      <c r="B324" s="71"/>
      <c r="C324" s="180">
        <f>C306</f>
        <v>41459000</v>
      </c>
      <c r="D324" s="30" t="s">
        <v>18</v>
      </c>
      <c r="E324" s="71">
        <f>E306+E313+E317+E320</f>
        <v>0</v>
      </c>
      <c r="F324" s="179">
        <f>E324/C324*100</f>
        <v>0</v>
      </c>
      <c r="G324" s="14"/>
      <c r="H324" s="14"/>
      <c r="I324" s="14"/>
    </row>
    <row r="325" spans="1:9" x14ac:dyDescent="0.25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25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25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28.5" customHeight="1" x14ac:dyDescent="0.25">
      <c r="A328" s="117" t="s">
        <v>213</v>
      </c>
      <c r="B328" s="223" t="s">
        <v>204</v>
      </c>
      <c r="C328" s="223"/>
      <c r="D328" s="13"/>
      <c r="E328" s="13"/>
      <c r="F328" s="13"/>
      <c r="G328" s="13"/>
      <c r="H328" s="13"/>
      <c r="I328" s="13"/>
    </row>
    <row r="329" spans="1:9" ht="38.25" x14ac:dyDescent="0.25">
      <c r="A329" s="36" t="s">
        <v>7</v>
      </c>
      <c r="B329" s="36" t="s">
        <v>22</v>
      </c>
      <c r="C329" s="36" t="s">
        <v>9</v>
      </c>
      <c r="D329" s="37" t="s">
        <v>10</v>
      </c>
      <c r="E329" s="38" t="s">
        <v>11</v>
      </c>
      <c r="F329" s="36" t="s">
        <v>12</v>
      </c>
      <c r="G329" s="13"/>
      <c r="H329" s="13"/>
      <c r="I329" s="13"/>
    </row>
    <row r="330" spans="1:9" x14ac:dyDescent="0.25">
      <c r="A330" s="39">
        <v>1</v>
      </c>
      <c r="B330" s="39">
        <v>2</v>
      </c>
      <c r="C330" s="39">
        <v>3</v>
      </c>
      <c r="D330" s="39">
        <v>4</v>
      </c>
      <c r="E330" s="40">
        <v>5</v>
      </c>
      <c r="F330" s="39">
        <v>6</v>
      </c>
      <c r="G330" s="13"/>
      <c r="H330" s="13"/>
      <c r="I330" s="13"/>
    </row>
    <row r="331" spans="1:9" ht="25.5" x14ac:dyDescent="0.25">
      <c r="A331" s="69"/>
      <c r="B331" s="158" t="s">
        <v>278</v>
      </c>
      <c r="C331" s="159">
        <v>69410000</v>
      </c>
      <c r="D331" s="120" t="s">
        <v>206</v>
      </c>
      <c r="E331" s="69">
        <v>3150000</v>
      </c>
      <c r="F331" s="69"/>
      <c r="G331" s="13"/>
      <c r="H331" s="13"/>
      <c r="I331" s="13"/>
    </row>
    <row r="332" spans="1:9" x14ac:dyDescent="0.25">
      <c r="A332" s="69"/>
      <c r="B332" s="69"/>
      <c r="C332" s="70"/>
      <c r="D332" s="120" t="s">
        <v>207</v>
      </c>
      <c r="E332" s="69">
        <v>3150000</v>
      </c>
      <c r="F332" s="69"/>
      <c r="G332" s="13"/>
      <c r="H332" s="13"/>
      <c r="I332" s="13"/>
    </row>
    <row r="333" spans="1:9" x14ac:dyDescent="0.25">
      <c r="A333" s="69"/>
      <c r="B333" s="69"/>
      <c r="C333" s="69"/>
      <c r="D333" s="120" t="s">
        <v>208</v>
      </c>
      <c r="E333" s="69"/>
      <c r="F333" s="69"/>
      <c r="G333" s="13"/>
      <c r="H333" s="13"/>
      <c r="I333" s="13"/>
    </row>
    <row r="334" spans="1:9" x14ac:dyDescent="0.25">
      <c r="A334" s="69"/>
      <c r="B334" s="69"/>
      <c r="C334" s="69"/>
      <c r="D334" s="120" t="s">
        <v>262</v>
      </c>
      <c r="E334" s="69"/>
      <c r="F334" s="69"/>
      <c r="G334" s="13"/>
      <c r="H334" s="13"/>
      <c r="I334" s="13"/>
    </row>
    <row r="335" spans="1:9" x14ac:dyDescent="0.25">
      <c r="A335" s="69"/>
      <c r="B335" s="69"/>
      <c r="C335" s="69"/>
      <c r="D335" s="120" t="s">
        <v>263</v>
      </c>
      <c r="E335" s="69"/>
      <c r="F335" s="69"/>
      <c r="G335" s="13"/>
      <c r="H335" s="13"/>
      <c r="I335" s="13"/>
    </row>
    <row r="336" spans="1:9" x14ac:dyDescent="0.25">
      <c r="A336" s="69"/>
      <c r="B336" s="69"/>
      <c r="C336" s="69"/>
      <c r="D336" s="69"/>
      <c r="E336" s="69"/>
      <c r="F336" s="69"/>
      <c r="G336" s="13"/>
      <c r="H336" s="13"/>
      <c r="I336" s="13"/>
    </row>
    <row r="337" spans="1:9" s="176" customFormat="1" x14ac:dyDescent="0.25">
      <c r="A337" s="71"/>
      <c r="B337" s="71"/>
      <c r="C337" s="180">
        <f>C331</f>
        <v>69410000</v>
      </c>
      <c r="D337" s="30" t="s">
        <v>18</v>
      </c>
      <c r="E337" s="71">
        <f>SUM(E331:E335)</f>
        <v>6300000</v>
      </c>
      <c r="F337" s="179">
        <f>E337/C337*100</f>
        <v>9.0765019449647024</v>
      </c>
      <c r="G337" s="14"/>
      <c r="H337" s="14"/>
      <c r="I337" s="14"/>
    </row>
    <row r="338" spans="1:9" x14ac:dyDescent="0.25">
      <c r="F338" s="191">
        <f>SUM(E20+H38+H50+E68+H85+E101+E111+E126+E143+E159+H179+H202+E216+E226+E238+E253+E266+E277+E289+E300+E324+E337)</f>
        <v>16154000</v>
      </c>
    </row>
    <row r="340" spans="1:9" x14ac:dyDescent="0.25">
      <c r="F340" s="13" t="s">
        <v>314</v>
      </c>
      <c r="G340" s="13"/>
    </row>
    <row r="341" spans="1:9" x14ac:dyDescent="0.25">
      <c r="F341" s="13" t="s">
        <v>279</v>
      </c>
      <c r="G341" s="13"/>
    </row>
    <row r="342" spans="1:9" x14ac:dyDescent="0.25">
      <c r="F342" s="13"/>
      <c r="G342" s="13"/>
    </row>
    <row r="343" spans="1:9" x14ac:dyDescent="0.25">
      <c r="F343" s="13"/>
      <c r="G343" s="13"/>
    </row>
    <row r="344" spans="1:9" x14ac:dyDescent="0.25">
      <c r="F344" s="13"/>
      <c r="G344" s="13"/>
    </row>
    <row r="345" spans="1:9" x14ac:dyDescent="0.25">
      <c r="F345" s="220" t="s">
        <v>291</v>
      </c>
      <c r="G345" s="220"/>
    </row>
    <row r="346" spans="1:9" x14ac:dyDescent="0.25">
      <c r="F346" s="220" t="s">
        <v>292</v>
      </c>
      <c r="G346" s="220"/>
    </row>
  </sheetData>
  <mergeCells count="14">
    <mergeCell ref="A8:C8"/>
    <mergeCell ref="A1:F1"/>
    <mergeCell ref="A2:F2"/>
    <mergeCell ref="A3:F3"/>
    <mergeCell ref="A6:C6"/>
    <mergeCell ref="A7:C7"/>
    <mergeCell ref="F345:G345"/>
    <mergeCell ref="F346:G346"/>
    <mergeCell ref="A9:C9"/>
    <mergeCell ref="G14:H14"/>
    <mergeCell ref="B205:C205"/>
    <mergeCell ref="B230:C230"/>
    <mergeCell ref="B241:C241"/>
    <mergeCell ref="B328:C328"/>
  </mergeCells>
  <pageMargins left="1.2" right="0.45" top="0.75" bottom="0.75" header="0.3" footer="0.3"/>
  <pageSetup paperSize="10000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REKAP 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PKM-MELONGTENGAH</cp:lastModifiedBy>
  <cp:lastPrinted>2020-09-08T01:54:02Z</cp:lastPrinted>
  <dcterms:created xsi:type="dcterms:W3CDTF">2019-03-21T16:22:35Z</dcterms:created>
  <dcterms:modified xsi:type="dcterms:W3CDTF">2020-12-02T05:56:40Z</dcterms:modified>
</cp:coreProperties>
</file>