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2" activeTab="6"/>
  </bookViews>
  <sheets>
    <sheet name="Februari - MARET 2020" sheetId="1" r:id="rId1"/>
    <sheet name="Maret - April 2020 " sheetId="2" r:id="rId2"/>
    <sheet name="MEI - JUNI 2020" sheetId="3" r:id="rId3"/>
    <sheet name="JUNI - JULI 2020" sheetId="4" r:id="rId4"/>
    <sheet name="Agust - Sept 2020 " sheetId="5" r:id="rId5"/>
    <sheet name="Oktorber 2020 " sheetId="6" r:id="rId6"/>
    <sheet name="November 2020" sheetId="7" r:id="rId7"/>
  </sheets>
  <definedNames>
    <definedName name="_xlnm.Print_Area" localSheetId="4">'Agust - Sept 2020 '!$A$1:$U$49</definedName>
    <definedName name="_xlnm.Print_Area" localSheetId="0">'Februari - MARET 2020'!$A$1:$U$51</definedName>
    <definedName name="_xlnm.Print_Area" localSheetId="3">'JUNI - JULI 2020'!$A$1:$U$49</definedName>
    <definedName name="_xlnm.Print_Area" localSheetId="1">'Maret - April 2020 '!$A$1:$U$51</definedName>
    <definedName name="_xlnm.Print_Area" localSheetId="2">'MEI - JUNI 2020'!$A$1:$U$48</definedName>
    <definedName name="_xlnm.Print_Area" localSheetId="6">'November 2020'!$A$1:$U$49</definedName>
    <definedName name="_xlnm.Print_Area" localSheetId="5">'Oktorber 2020 '!$A$1:$U$49</definedName>
    <definedName name="_xlnm.Print_Titles" localSheetId="4">'Agust - Sept 2020 '!$7:$10</definedName>
    <definedName name="_xlnm.Print_Titles" localSheetId="0">'Februari - MARET 2020'!$7:$10</definedName>
    <definedName name="_xlnm.Print_Titles" localSheetId="3">'JUNI - JULI 2020'!$7:$10</definedName>
    <definedName name="_xlnm.Print_Titles" localSheetId="1">'Maret - April 2020 '!$7:$10</definedName>
    <definedName name="_xlnm.Print_Titles" localSheetId="2">'MEI - JUNI 2020'!$7:$10</definedName>
    <definedName name="_xlnm.Print_Titles" localSheetId="6">'November 2020'!$7:$10</definedName>
    <definedName name="_xlnm.Print_Titles" localSheetId="5">'Oktorber 2020 '!$7:$10</definedName>
  </definedNames>
  <calcPr calcId="144525"/>
</workbook>
</file>

<file path=xl/calcChain.xml><?xml version="1.0" encoding="utf-8"?>
<calcChain xmlns="http://schemas.openxmlformats.org/spreadsheetml/2006/main">
  <c r="Q24" i="7" l="1"/>
  <c r="O40" i="7"/>
  <c r="P40" i="7" s="1"/>
  <c r="L40" i="7"/>
  <c r="Q38" i="7"/>
  <c r="R38" i="7" s="1"/>
  <c r="P38" i="7"/>
  <c r="Q36" i="7"/>
  <c r="P36" i="7"/>
  <c r="Q31" i="7"/>
  <c r="R31" i="7" s="1"/>
  <c r="P31" i="7"/>
  <c r="Q30" i="7"/>
  <c r="R30" i="7" s="1"/>
  <c r="P30" i="7"/>
  <c r="Q29" i="7"/>
  <c r="R29" i="7" s="1"/>
  <c r="P29" i="7"/>
  <c r="Q28" i="7"/>
  <c r="R28" i="7" s="1"/>
  <c r="P28" i="7"/>
  <c r="Q27" i="7"/>
  <c r="R27" i="7" s="1"/>
  <c r="P27" i="7"/>
  <c r="Q26" i="7"/>
  <c r="R26" i="7" s="1"/>
  <c r="P26" i="7"/>
  <c r="R25" i="7"/>
  <c r="Q25" i="7"/>
  <c r="P25" i="7"/>
  <c r="R24" i="7"/>
  <c r="P24" i="7"/>
  <c r="Q17" i="7"/>
  <c r="R17" i="7" s="1"/>
  <c r="Q40" i="7" l="1"/>
  <c r="R40" i="7" s="1"/>
  <c r="O40" i="6"/>
  <c r="P40" i="6" s="1"/>
  <c r="L40" i="6"/>
  <c r="Q38" i="6"/>
  <c r="R38" i="6" s="1"/>
  <c r="P38" i="6"/>
  <c r="Q36" i="6"/>
  <c r="P36" i="6"/>
  <c r="Q31" i="6"/>
  <c r="R31" i="6" s="1"/>
  <c r="P31" i="6"/>
  <c r="R30" i="6"/>
  <c r="Q30" i="6"/>
  <c r="P30" i="6"/>
  <c r="Q29" i="6"/>
  <c r="R29" i="6" s="1"/>
  <c r="P29" i="6"/>
  <c r="Q28" i="6"/>
  <c r="R28" i="6" s="1"/>
  <c r="P28" i="6"/>
  <c r="Q27" i="6"/>
  <c r="R27" i="6" s="1"/>
  <c r="P27" i="6"/>
  <c r="Q26" i="6"/>
  <c r="R26" i="6" s="1"/>
  <c r="P26" i="6"/>
  <c r="Q25" i="6"/>
  <c r="R25" i="6" s="1"/>
  <c r="P25" i="6"/>
  <c r="Q24" i="6"/>
  <c r="R24" i="6" s="1"/>
  <c r="P24" i="6"/>
  <c r="Q17" i="6"/>
  <c r="R17" i="6" s="1"/>
  <c r="Q40" i="6" l="1"/>
  <c r="R40" i="6" s="1"/>
  <c r="P25" i="5"/>
  <c r="P26" i="5"/>
  <c r="P27" i="5"/>
  <c r="P28" i="5"/>
  <c r="P29" i="5"/>
  <c r="P30" i="5"/>
  <c r="P31" i="5"/>
  <c r="P36" i="5"/>
  <c r="P38" i="5"/>
  <c r="P40" i="5"/>
  <c r="P24" i="5"/>
  <c r="O40" i="5"/>
  <c r="L40" i="5"/>
  <c r="Q38" i="5"/>
  <c r="R38" i="5" s="1"/>
  <c r="Q36" i="5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17" i="5"/>
  <c r="Q40" i="5" l="1"/>
  <c r="R40" i="5" s="1"/>
  <c r="R17" i="5"/>
  <c r="Q17" i="3"/>
  <c r="R17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6" i="3"/>
  <c r="Q38" i="3"/>
  <c r="R38" i="3" s="1"/>
  <c r="P40" i="2"/>
  <c r="Q40" i="3" l="1"/>
  <c r="L40" i="4"/>
  <c r="P40" i="4" s="1"/>
  <c r="Q38" i="4"/>
  <c r="R38" i="4" s="1"/>
  <c r="Q36" i="4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17" i="4"/>
  <c r="R17" i="4" s="1"/>
  <c r="O40" i="3"/>
  <c r="L40" i="3"/>
  <c r="P38" i="3"/>
  <c r="P36" i="3"/>
  <c r="P31" i="3"/>
  <c r="P30" i="3"/>
  <c r="P29" i="3"/>
  <c r="P28" i="3"/>
  <c r="P27" i="3"/>
  <c r="P26" i="3"/>
  <c r="P25" i="3"/>
  <c r="P24" i="3"/>
  <c r="P17" i="3"/>
  <c r="O40" i="2"/>
  <c r="L40" i="2"/>
  <c r="Q38" i="2"/>
  <c r="R38" i="2" s="1"/>
  <c r="P38" i="2"/>
  <c r="Q36" i="2"/>
  <c r="P36" i="2"/>
  <c r="Q31" i="2"/>
  <c r="R31" i="2" s="1"/>
  <c r="P31" i="2"/>
  <c r="Q30" i="2"/>
  <c r="R30" i="2" s="1"/>
  <c r="P30" i="2"/>
  <c r="R29" i="2"/>
  <c r="Q29" i="2"/>
  <c r="P29" i="2"/>
  <c r="Q28" i="2"/>
  <c r="R28" i="2" s="1"/>
  <c r="P28" i="2"/>
  <c r="Q27" i="2"/>
  <c r="R27" i="2" s="1"/>
  <c r="P27" i="2"/>
  <c r="Q26" i="2"/>
  <c r="R26" i="2" s="1"/>
  <c r="P26" i="2"/>
  <c r="Q25" i="2"/>
  <c r="R25" i="2" s="1"/>
  <c r="P25" i="2"/>
  <c r="Q24" i="2"/>
  <c r="R24" i="2" s="1"/>
  <c r="P24" i="2"/>
  <c r="Q17" i="2"/>
  <c r="P17" i="2"/>
  <c r="M40" i="1"/>
  <c r="N40" i="1"/>
  <c r="O40" i="1"/>
  <c r="P40" i="1" s="1"/>
  <c r="R27" i="1"/>
  <c r="R28" i="1"/>
  <c r="Q27" i="1"/>
  <c r="Q28" i="1"/>
  <c r="P27" i="1"/>
  <c r="P28" i="1"/>
  <c r="P40" i="3" l="1"/>
  <c r="R40" i="3"/>
  <c r="Q40" i="4"/>
  <c r="R40" i="4" s="1"/>
  <c r="Q40" i="2"/>
  <c r="R40" i="2" s="1"/>
  <c r="R17" i="2"/>
  <c r="L40" i="1" l="1"/>
  <c r="Q38" i="1"/>
  <c r="R38" i="1" s="1"/>
  <c r="P38" i="1"/>
  <c r="Q36" i="1"/>
  <c r="P36" i="1"/>
  <c r="Q31" i="1"/>
  <c r="R31" i="1" s="1"/>
  <c r="P31" i="1"/>
  <c r="Q30" i="1"/>
  <c r="R30" i="1" s="1"/>
  <c r="P30" i="1"/>
  <c r="Q29" i="1"/>
  <c r="R29" i="1" s="1"/>
  <c r="P29" i="1"/>
  <c r="Q26" i="1"/>
  <c r="R26" i="1" s="1"/>
  <c r="P26" i="1"/>
  <c r="R25" i="1"/>
  <c r="Q25" i="1"/>
  <c r="P25" i="1"/>
  <c r="Q24" i="1"/>
  <c r="R24" i="1" s="1"/>
  <c r="P24" i="1"/>
  <c r="Q17" i="1"/>
  <c r="R17" i="1" s="1"/>
  <c r="P17" i="1"/>
  <c r="Q40" i="1" l="1"/>
  <c r="R40" i="1" s="1"/>
</calcChain>
</file>

<file path=xl/sharedStrings.xml><?xml version="1.0" encoding="utf-8"?>
<sst xmlns="http://schemas.openxmlformats.org/spreadsheetml/2006/main" count="1946" uniqueCount="77">
  <si>
    <t>REALISASI FISIK DAN KEUANGAN</t>
  </si>
  <si>
    <t>PROGRAM UPAYA KESEHATAN MASYARAKAT</t>
  </si>
  <si>
    <t>KEGIATAN PENINGKATAN KESEHATAN MASYARAKAT</t>
  </si>
  <si>
    <t xml:space="preserve">SKPD  : DINAS KESEHATAN </t>
  </si>
  <si>
    <t>KODE REKENING</t>
  </si>
  <si>
    <t>KEGIATAN</t>
  </si>
  <si>
    <t>REALISASI</t>
  </si>
  <si>
    <t>KENDALA/ HAMBATAN</t>
  </si>
  <si>
    <t>PENANGGULANGAN</t>
  </si>
  <si>
    <t>S/D BULAN LALU</t>
  </si>
  <si>
    <t>BULAN INI</t>
  </si>
  <si>
    <t>S/D BULAN INI</t>
  </si>
  <si>
    <t>NAMA</t>
  </si>
  <si>
    <t>LOKASI</t>
  </si>
  <si>
    <t>PAGU ANGGARAN (Rp)</t>
  </si>
  <si>
    <t>KEUANGAN</t>
  </si>
  <si>
    <t>FISIK</t>
  </si>
  <si>
    <t>Rp.</t>
  </si>
  <si>
    <t>%</t>
  </si>
  <si>
    <t>1.02.</t>
  </si>
  <si>
    <t>01</t>
  </si>
  <si>
    <t>37</t>
  </si>
  <si>
    <t>22</t>
  </si>
  <si>
    <t>5</t>
  </si>
  <si>
    <t>2</t>
  </si>
  <si>
    <t>BELANJA LANGSUNG</t>
  </si>
  <si>
    <t>1</t>
  </si>
  <si>
    <t>BELANJA PEGAWAI</t>
  </si>
  <si>
    <t>BELANJA BARANG DAN JASA</t>
  </si>
  <si>
    <t>02</t>
  </si>
  <si>
    <t>Hororariun tenaga kontrak / tidak tetap</t>
  </si>
  <si>
    <t>1.02</t>
  </si>
  <si>
    <t>HONORARIUM PNS</t>
  </si>
  <si>
    <t>Honorarium Panitia Pelaksana Kegiatan</t>
  </si>
  <si>
    <t>07</t>
  </si>
  <si>
    <t>Honorarium Tenaga Pendukung Kegiatan PNS</t>
  </si>
  <si>
    <t>08</t>
  </si>
  <si>
    <t>Honorarium Peserta Kegiatan PNS</t>
  </si>
  <si>
    <t>Belanja Alat Tulis Kantor</t>
  </si>
  <si>
    <t>04</t>
  </si>
  <si>
    <t>Belanja Perangko, Materai dan Benda Pos Lainnya</t>
  </si>
  <si>
    <t>16</t>
  </si>
  <si>
    <t>Belanja Dokumentasi dan Media Periklanan</t>
  </si>
  <si>
    <t>06</t>
  </si>
  <si>
    <t>03</t>
  </si>
  <si>
    <t>Belanja Penggandaan</t>
  </si>
  <si>
    <t>11</t>
  </si>
  <si>
    <t>Belanja Makanan dan Minuman</t>
  </si>
  <si>
    <t>15</t>
  </si>
  <si>
    <t>Belanja Perjalanan Dinas Dalam Daerah</t>
  </si>
  <si>
    <t>Belanja Perjalanan Dinas Luar Daerah</t>
  </si>
  <si>
    <t>25</t>
  </si>
  <si>
    <t>Belanja Penyedia Jasa event organozer</t>
  </si>
  <si>
    <t>31</t>
  </si>
  <si>
    <t>Belanja Jasa Instruktur</t>
  </si>
  <si>
    <t>Belanja Jasa Narasumber/ Widyaiswara</t>
  </si>
  <si>
    <t>32</t>
  </si>
  <si>
    <t>Belanja Jasa Tenaga Pendukung Kegiatan Non PNS</t>
  </si>
  <si>
    <t>Belanja Jasa Tenaga Harian Lepas</t>
  </si>
  <si>
    <t>33</t>
  </si>
  <si>
    <t>Belanja Jasa Peserta Kegiatan Non PNS</t>
  </si>
  <si>
    <t>35</t>
  </si>
  <si>
    <t>Belanja Peralatan / Perlengkapan untuk Lapangan</t>
  </si>
  <si>
    <t>JUMLAH</t>
  </si>
  <si>
    <t xml:space="preserve">Cimahi, </t>
  </si>
  <si>
    <t>Mengetahui Kepala Puskesmas Citeureup</t>
  </si>
  <si>
    <t>dr. Juara Pardamean</t>
  </si>
  <si>
    <t>NIP. 197008202007011039</t>
  </si>
  <si>
    <t>Belanja Premi Asuransi Kesehatan</t>
  </si>
  <si>
    <t>Belanja Premi Asuransi Ketenagakerjaan</t>
  </si>
  <si>
    <t>TRIWULAN : I BULAN FEBRUARI - MARET 2020</t>
  </si>
  <si>
    <t>TRIWULAN : I BULAN MARET- APRIL 2020</t>
  </si>
  <si>
    <t>TRIWULAN : I BULAN MEI - JUNI 2020</t>
  </si>
  <si>
    <t>TRIWULAN : I BULAN JUNI - JULI 2020</t>
  </si>
  <si>
    <t>TRIWULAN : I BULAN AGUSTUS - SEPTEMBER 2020</t>
  </si>
  <si>
    <t>TRIWULAN : I BULAN OKTOBER 2020</t>
  </si>
  <si>
    <t>TRIWULAN : I BULAN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</si>
</sst>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39" fontId="6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5" xfId="0" quotePrefix="1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3" fontId="8" fillId="2" borderId="5" xfId="0" applyNumberFormat="1" applyFont="1" applyFill="1" applyBorder="1" applyAlignment="1">
      <alignment vertical="center"/>
    </xf>
    <xf numFmtId="4" fontId="6" fillId="2" borderId="5" xfId="0" applyNumberFormat="1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39" fontId="6" fillId="0" borderId="5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9" fontId="3" fillId="0" borderId="8" xfId="1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6" fillId="0" borderId="1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2" fontId="6" fillId="2" borderId="5" xfId="0" applyNumberFormat="1" applyFont="1" applyFill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6" fillId="2" borderId="1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1" fontId="6" fillId="0" borderId="5" xfId="0" applyNumberFormat="1" applyFont="1" applyBorder="1" applyAlignment="1">
      <alignment vertical="center"/>
    </xf>
    <xf numFmtId="41" fontId="3" fillId="0" borderId="7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Comma [0]" xfId="1" builtinId="6"/>
    <cellStyle name="Comma 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28515625" style="2" customWidth="1"/>
    <col min="15" max="15" width="11.85546875" style="2" customWidth="1"/>
    <col min="16" max="16" width="10.28515625" style="2" customWidth="1"/>
    <col min="17" max="17" width="11.85546875" style="2" customWidth="1"/>
    <col min="18" max="18" width="10.7109375" style="2" customWidth="1"/>
    <col min="19" max="19" width="11.855468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4"/>
      <c r="K8" s="4"/>
      <c r="L8" s="4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4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" t="s">
        <v>17</v>
      </c>
      <c r="N10" s="5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65"/>
      <c r="U10" s="65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14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14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14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14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14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/>
      <c r="N17" s="14"/>
      <c r="O17" s="13">
        <v>6000000</v>
      </c>
      <c r="P17" s="14">
        <f t="shared" ref="P17:P38" si="0">O17/L17*100</f>
        <v>9.0909090909090917</v>
      </c>
      <c r="Q17" s="13">
        <f>O17+M17</f>
        <v>6000000</v>
      </c>
      <c r="R17" s="15">
        <f t="shared" ref="R17:R38" si="1">Q17/L17*100</f>
        <v>9.0909090909090917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14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24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24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24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24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24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/>
      <c r="N24" s="24"/>
      <c r="O24" s="22">
        <v>1552250</v>
      </c>
      <c r="P24" s="24">
        <f t="shared" si="0"/>
        <v>84.718242597898765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/>
      <c r="N25" s="22"/>
      <c r="O25" s="22">
        <v>720000</v>
      </c>
      <c r="P25" s="24">
        <f t="shared" si="0"/>
        <v>100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/>
      <c r="N26" s="24"/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/>
      <c r="N27" s="22"/>
      <c r="O27" s="22">
        <v>240000</v>
      </c>
      <c r="P27" s="24">
        <f t="shared" si="0"/>
        <v>9.0909090909090917</v>
      </c>
      <c r="Q27" s="13">
        <f t="shared" si="2"/>
        <v>240000</v>
      </c>
      <c r="R27" s="25">
        <f t="shared" si="1"/>
        <v>9.0909090909090917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/>
      <c r="N28" s="14"/>
      <c r="O28" s="13">
        <v>60000</v>
      </c>
      <c r="P28" s="24">
        <f t="shared" si="0"/>
        <v>7.7922077922077921</v>
      </c>
      <c r="Q28" s="13">
        <f t="shared" si="2"/>
        <v>60000</v>
      </c>
      <c r="R28" s="25">
        <f t="shared" si="1"/>
        <v>7.7922077922077921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/>
      <c r="N29" s="24"/>
      <c r="O29" s="22">
        <v>700750</v>
      </c>
      <c r="P29" s="24">
        <f t="shared" si="0"/>
        <v>11.22502102438829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/>
      <c r="N30" s="24"/>
      <c r="O30" s="22">
        <v>4850000</v>
      </c>
      <c r="P30" s="24">
        <f t="shared" ref="P30" si="3">O30/L30*100</f>
        <v>3.9674424311832794</v>
      </c>
      <c r="Q30" s="13">
        <f t="shared" si="2"/>
        <v>4850000</v>
      </c>
      <c r="R30" s="25">
        <f t="shared" ref="R30" si="4">Q30/L30*100</f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/>
      <c r="N31" s="24"/>
      <c r="O31" s="22">
        <v>9450000</v>
      </c>
      <c r="P31" s="24">
        <f t="shared" si="0"/>
        <v>8.3832335329341312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24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24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24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24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/>
      <c r="N36" s="24"/>
      <c r="O36" s="22">
        <v>4125000</v>
      </c>
      <c r="P36" s="24">
        <f t="shared" si="0"/>
        <v>5.159474671669793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24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/>
      <c r="N38" s="34"/>
      <c r="O38" s="35">
        <v>1500000</v>
      </c>
      <c r="P38" s="34">
        <f t="shared" si="0"/>
        <v>2.3255813953488373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24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f t="shared" ref="M40:Q40" si="5">SUM(M17:M39)</f>
        <v>0</v>
      </c>
      <c r="N40" s="39">
        <f t="shared" si="5"/>
        <v>0</v>
      </c>
      <c r="O40" s="39">
        <f t="shared" si="5"/>
        <v>29198000</v>
      </c>
      <c r="P40" s="53">
        <f>O40/L40*100</f>
        <v>6.3199134199134201</v>
      </c>
      <c r="Q40" s="39">
        <f t="shared" si="5"/>
        <v>29198000</v>
      </c>
      <c r="R40" s="53">
        <f>Q40/L40*100</f>
        <v>6.3199134199134201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63" t="s">
        <v>65</v>
      </c>
      <c r="S44" s="63"/>
      <c r="T44" s="63"/>
      <c r="U44" s="63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71" t="s">
        <v>66</v>
      </c>
      <c r="S49" s="71"/>
      <c r="T49" s="71"/>
      <c r="U49" s="71"/>
    </row>
    <row r="50" spans="18:21" x14ac:dyDescent="0.2">
      <c r="R50" s="71" t="s">
        <v>67</v>
      </c>
      <c r="S50" s="71"/>
      <c r="T50" s="71"/>
      <c r="U50" s="71"/>
    </row>
  </sheetData>
  <mergeCells count="22"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85546875" style="45" customWidth="1"/>
    <col min="15" max="15" width="11.85546875" style="2" customWidth="1"/>
    <col min="16" max="16" width="11" style="2" customWidth="1"/>
    <col min="17" max="18" width="11.85546875" style="2" customWidth="1"/>
    <col min="19" max="19" width="10.71093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4"/>
      <c r="K8" s="4"/>
      <c r="L8" s="4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4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65"/>
      <c r="U10" s="65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6000000</v>
      </c>
      <c r="N17" s="48">
        <v>9.0909090909090917</v>
      </c>
      <c r="O17" s="13">
        <v>6000000</v>
      </c>
      <c r="P17" s="14">
        <f t="shared" ref="P17:P38" si="0">O17/L17*100</f>
        <v>9.0909090909090917</v>
      </c>
      <c r="Q17" s="13">
        <f>O17+M17</f>
        <v>12000000</v>
      </c>
      <c r="R17" s="15">
        <f t="shared" ref="R17:R38" si="1">Q17/L17*100</f>
        <v>18.181818181818183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240000</v>
      </c>
      <c r="N27" s="49">
        <v>9.0909090909090917</v>
      </c>
      <c r="O27" s="22">
        <v>240000</v>
      </c>
      <c r="P27" s="24">
        <f t="shared" si="0"/>
        <v>9.0909090909090917</v>
      </c>
      <c r="Q27" s="13">
        <f t="shared" si="2"/>
        <v>480000</v>
      </c>
      <c r="R27" s="25">
        <f t="shared" si="1"/>
        <v>18.181818181818183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60000</v>
      </c>
      <c r="N28" s="48">
        <v>7.7922077922077921</v>
      </c>
      <c r="O28" s="13">
        <v>60000</v>
      </c>
      <c r="P28" s="24">
        <f t="shared" si="0"/>
        <v>7.7922077922077921</v>
      </c>
      <c r="Q28" s="13">
        <f t="shared" si="2"/>
        <v>120000</v>
      </c>
      <c r="R28" s="25">
        <f t="shared" si="1"/>
        <v>15.584415584415584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v>29198000</v>
      </c>
      <c r="N40" s="51">
        <v>6.3199134199134201</v>
      </c>
      <c r="O40" s="39">
        <f t="shared" ref="O40:Q40" si="3">SUM(O17:O39)</f>
        <v>6300000</v>
      </c>
      <c r="P40" s="52">
        <f>O40/L40*100</f>
        <v>1.3636363636363635</v>
      </c>
      <c r="Q40" s="39">
        <f t="shared" si="3"/>
        <v>35498000</v>
      </c>
      <c r="R40" s="53">
        <f>Q40/L40*100</f>
        <v>7.6835497835497844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63" t="s">
        <v>65</v>
      </c>
      <c r="S44" s="63"/>
      <c r="T44" s="63"/>
      <c r="U44" s="63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71" t="s">
        <v>66</v>
      </c>
      <c r="S49" s="71"/>
      <c r="T49" s="71"/>
      <c r="U49" s="71"/>
    </row>
    <row r="50" spans="18:21" x14ac:dyDescent="0.2">
      <c r="R50" s="71" t="s">
        <v>67</v>
      </c>
      <c r="S50" s="71"/>
      <c r="T50" s="71"/>
      <c r="U50" s="71"/>
    </row>
  </sheetData>
  <mergeCells count="22"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sqref="A1:U48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140625" style="45" customWidth="1"/>
    <col min="15" max="15" width="11.85546875" style="2" customWidth="1"/>
    <col min="16" max="16" width="9.7109375" style="2" customWidth="1"/>
    <col min="17" max="17" width="11.85546875" style="2" customWidth="1"/>
    <col min="18" max="18" width="9.7109375" style="2" customWidth="1"/>
    <col min="19" max="19" width="10.570312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4"/>
      <c r="K8" s="4"/>
      <c r="L8" s="4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4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65"/>
      <c r="U10" s="65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12000000</v>
      </c>
      <c r="N17" s="48">
        <v>18.181818181818183</v>
      </c>
      <c r="O17" s="13">
        <v>6000000</v>
      </c>
      <c r="P17" s="14">
        <f t="shared" ref="P17:P38" si="0">O17/L17*100</f>
        <v>9.0909090909090917</v>
      </c>
      <c r="Q17" s="13">
        <f>O17+M17</f>
        <v>18000000</v>
      </c>
      <c r="R17" s="15">
        <f t="shared" ref="R17:R38" si="1">Q17/L17*100</f>
        <v>27.27272727272727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480000</v>
      </c>
      <c r="N27" s="49">
        <v>18.181818181818183</v>
      </c>
      <c r="O27" s="22">
        <v>240000</v>
      </c>
      <c r="P27" s="24">
        <f t="shared" si="0"/>
        <v>9.0909090909090917</v>
      </c>
      <c r="Q27" s="13">
        <f t="shared" si="2"/>
        <v>720000</v>
      </c>
      <c r="R27" s="25">
        <f t="shared" si="1"/>
        <v>27.27272727272727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120000</v>
      </c>
      <c r="N28" s="48">
        <v>15.584415584415584</v>
      </c>
      <c r="O28" s="13">
        <v>60000</v>
      </c>
      <c r="P28" s="24">
        <f t="shared" si="0"/>
        <v>7.7922077922077921</v>
      </c>
      <c r="Q28" s="13">
        <f t="shared" si="2"/>
        <v>180000</v>
      </c>
      <c r="R28" s="25">
        <f t="shared" si="1"/>
        <v>23.376623376623375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v>35498000</v>
      </c>
      <c r="N40" s="51">
        <v>7.6835497835497844</v>
      </c>
      <c r="O40" s="39">
        <f t="shared" ref="O40:Q40" si="3">SUM(O17:O39)</f>
        <v>6300000</v>
      </c>
      <c r="P40" s="52">
        <f t="shared" si="3"/>
        <v>25.974025974025977</v>
      </c>
      <c r="Q40" s="39">
        <f t="shared" si="3"/>
        <v>41798000</v>
      </c>
      <c r="R40" s="53">
        <f>Q40/L40*100</f>
        <v>9.0471861471861459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3" t="s">
        <v>65</v>
      </c>
      <c r="S43" s="63"/>
      <c r="T43" s="63"/>
      <c r="U43" s="63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71" t="s">
        <v>66</v>
      </c>
      <c r="S47" s="71"/>
      <c r="T47" s="71"/>
      <c r="U47" s="71"/>
    </row>
    <row r="48" spans="1:21" x14ac:dyDescent="0.2">
      <c r="R48" s="71" t="s">
        <v>67</v>
      </c>
      <c r="S48" s="71"/>
      <c r="T48" s="71"/>
      <c r="U48" s="71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55118110236220474" header="0.31496062992125984" footer="0.31496062992125984"/>
  <pageSetup paperSize="10000"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J44" sqref="J4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9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4"/>
      <c r="K8" s="4"/>
      <c r="L8" s="4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4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65"/>
      <c r="U10" s="65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18000000</v>
      </c>
      <c r="N17" s="48">
        <v>27.27272727272727</v>
      </c>
      <c r="O17" s="13">
        <v>12000000</v>
      </c>
      <c r="P17" s="14">
        <v>18.181818181818183</v>
      </c>
      <c r="Q17" s="13">
        <f>O17+M17</f>
        <v>30000000</v>
      </c>
      <c r="R17" s="15">
        <f t="shared" ref="R17:R38" si="0">Q17/L17*100</f>
        <v>45.454545454545453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720000</v>
      </c>
      <c r="N27" s="49">
        <v>27.27272727272727</v>
      </c>
      <c r="O27" s="22">
        <v>480000</v>
      </c>
      <c r="P27" s="24">
        <v>18.181818181818183</v>
      </c>
      <c r="Q27" s="13">
        <f t="shared" si="1"/>
        <v>1200000</v>
      </c>
      <c r="R27" s="25">
        <f t="shared" si="0"/>
        <v>45.454545454545453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180000</v>
      </c>
      <c r="N28" s="48">
        <v>23.376623376623375</v>
      </c>
      <c r="O28" s="13">
        <v>120000</v>
      </c>
      <c r="P28" s="24">
        <v>15.584415584415584</v>
      </c>
      <c r="Q28" s="13">
        <f t="shared" si="1"/>
        <v>300000</v>
      </c>
      <c r="R28" s="25">
        <f t="shared" si="0"/>
        <v>38.961038961038966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v>0</v>
      </c>
      <c r="Q29" s="13">
        <f t="shared" si="1"/>
        <v>700750</v>
      </c>
      <c r="R29" s="25">
        <f t="shared" si="0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v>0</v>
      </c>
      <c r="Q30" s="13">
        <f t="shared" si="1"/>
        <v>4850000</v>
      </c>
      <c r="R30" s="25">
        <f t="shared" si="0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3150000</v>
      </c>
      <c r="P31" s="24">
        <v>2.7944111776447107</v>
      </c>
      <c r="Q31" s="13">
        <f t="shared" si="1"/>
        <v>12600000</v>
      </c>
      <c r="R31" s="25">
        <f t="shared" si="0"/>
        <v>11.177644710578843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v>0</v>
      </c>
      <c r="Q36" s="13">
        <f t="shared" si="1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v>41798000</v>
      </c>
      <c r="N40" s="51">
        <v>9.0471861471861459</v>
      </c>
      <c r="O40" s="39">
        <v>15750000</v>
      </c>
      <c r="P40" s="52">
        <f>O40/L40*100</f>
        <v>3.4090909090909087</v>
      </c>
      <c r="Q40" s="39">
        <f t="shared" ref="Q40" si="2">SUM(Q17:Q39)</f>
        <v>57548000</v>
      </c>
      <c r="R40" s="53">
        <f>Q40/L40*100</f>
        <v>12.456277056277058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3" t="s">
        <v>65</v>
      </c>
      <c r="S43" s="63"/>
      <c r="T43" s="63"/>
      <c r="U43" s="63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71" t="s">
        <v>66</v>
      </c>
      <c r="S47" s="71"/>
      <c r="T47" s="71"/>
      <c r="U47" s="71"/>
    </row>
    <row r="48" spans="1:21" x14ac:dyDescent="0.2">
      <c r="R48" s="71" t="s">
        <v>67</v>
      </c>
      <c r="S48" s="71"/>
      <c r="T48" s="71"/>
      <c r="U48" s="71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O14" sqref="O1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4"/>
      <c r="K8" s="4"/>
      <c r="L8" s="4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4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65"/>
      <c r="U10" s="65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30000000</v>
      </c>
      <c r="N17" s="48">
        <v>45.454545454545453</v>
      </c>
      <c r="O17" s="13">
        <v>12000000</v>
      </c>
      <c r="P17" s="14"/>
      <c r="Q17" s="13">
        <f>O17+M17</f>
        <v>42000000</v>
      </c>
      <c r="R17" s="15">
        <f t="shared" ref="R17:R38" si="0">Q17/L17*100</f>
        <v>63.636363636363633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/>
      <c r="P24" s="24">
        <f>O24/L24*100</f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/>
      <c r="P25" s="24">
        <f t="shared" ref="P25:P40" si="2">O25/L25*100</f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/>
      <c r="P26" s="24">
        <f t="shared" si="2"/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1200000</v>
      </c>
      <c r="N27" s="49">
        <v>45.454545454545453</v>
      </c>
      <c r="O27" s="22">
        <v>480000</v>
      </c>
      <c r="P27" s="24">
        <f t="shared" si="2"/>
        <v>18.181818181818183</v>
      </c>
      <c r="Q27" s="13">
        <f t="shared" si="1"/>
        <v>1680000</v>
      </c>
      <c r="R27" s="25">
        <f t="shared" si="0"/>
        <v>63.636363636363633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300000</v>
      </c>
      <c r="N28" s="48">
        <v>38.961038961038966</v>
      </c>
      <c r="O28" s="13">
        <v>120000</v>
      </c>
      <c r="P28" s="24">
        <f t="shared" si="2"/>
        <v>15.584415584415584</v>
      </c>
      <c r="Q28" s="13">
        <f t="shared" si="1"/>
        <v>420000</v>
      </c>
      <c r="R28" s="25">
        <f t="shared" si="0"/>
        <v>54.54545454545454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282500</v>
      </c>
      <c r="P29" s="24">
        <f t="shared" si="2"/>
        <v>4.5252492891754432</v>
      </c>
      <c r="Q29" s="13">
        <f t="shared" si="1"/>
        <v>983250</v>
      </c>
      <c r="R29" s="25">
        <f t="shared" si="0"/>
        <v>15.750270313563734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2525000</v>
      </c>
      <c r="P30" s="24">
        <f t="shared" si="2"/>
        <v>2.0655241523170682</v>
      </c>
      <c r="Q30" s="13">
        <f t="shared" si="1"/>
        <v>7375000</v>
      </c>
      <c r="R30" s="25">
        <f t="shared" si="0"/>
        <v>6.0329665835003476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12600000</v>
      </c>
      <c r="N31" s="49">
        <v>11.177644710578843</v>
      </c>
      <c r="O31" s="22">
        <v>6300000</v>
      </c>
      <c r="P31" s="24">
        <f t="shared" si="2"/>
        <v>5.5888223552894214</v>
      </c>
      <c r="Q31" s="13">
        <f t="shared" si="1"/>
        <v>18900000</v>
      </c>
      <c r="R31" s="25">
        <f t="shared" si="0"/>
        <v>16.766467065868262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7500000</v>
      </c>
      <c r="P36" s="24">
        <f t="shared" si="2"/>
        <v>9.3808630393996246</v>
      </c>
      <c r="Q36" s="13">
        <f t="shared" si="1"/>
        <v>11625000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/>
      <c r="P38" s="24">
        <f t="shared" si="2"/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v>57548000</v>
      </c>
      <c r="N40" s="51">
        <v>12.456277056277058</v>
      </c>
      <c r="O40" s="39">
        <f>SUM(O17:O39)</f>
        <v>29207500</v>
      </c>
      <c r="P40" s="54">
        <f t="shared" si="2"/>
        <v>6.3219696969696964</v>
      </c>
      <c r="Q40" s="39">
        <f t="shared" ref="Q40" si="3">SUM(Q17:Q39)</f>
        <v>86755500</v>
      </c>
      <c r="R40" s="53">
        <f>Q40/L40*100</f>
        <v>18.778246753246751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3" t="s">
        <v>65</v>
      </c>
      <c r="S43" s="63"/>
      <c r="T43" s="63"/>
      <c r="U43" s="63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71" t="s">
        <v>66</v>
      </c>
      <c r="S47" s="71"/>
      <c r="T47" s="71"/>
      <c r="U47" s="71"/>
    </row>
    <row r="48" spans="1:21" x14ac:dyDescent="0.2">
      <c r="R48" s="71" t="s">
        <v>67</v>
      </c>
      <c r="S48" s="71"/>
      <c r="T48" s="71"/>
      <c r="U48" s="71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4" zoomScaleNormal="100" workbookViewId="0">
      <selection activeCell="Q17" sqref="Q17:R40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44"/>
      <c r="O5" s="55"/>
      <c r="P5" s="55"/>
      <c r="Q5" s="55"/>
      <c r="R5" s="55"/>
      <c r="S5" s="55"/>
      <c r="T5" s="55"/>
      <c r="U5" s="55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56"/>
      <c r="K8" s="56"/>
      <c r="L8" s="56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56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57" t="s">
        <v>17</v>
      </c>
      <c r="N10" s="46" t="s">
        <v>18</v>
      </c>
      <c r="O10" s="57" t="s">
        <v>17</v>
      </c>
      <c r="P10" s="57" t="s">
        <v>18</v>
      </c>
      <c r="Q10" s="57" t="s">
        <v>17</v>
      </c>
      <c r="R10" s="57" t="s">
        <v>18</v>
      </c>
      <c r="S10" s="57" t="s">
        <v>18</v>
      </c>
      <c r="T10" s="65"/>
      <c r="U10" s="65"/>
    </row>
    <row r="11" spans="1:22" ht="13.5" customHeight="1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42000000</v>
      </c>
      <c r="N17" s="48">
        <v>45.454545454545453</v>
      </c>
      <c r="O17" s="13">
        <v>6000000</v>
      </c>
      <c r="P17" s="14"/>
      <c r="Q17" s="13">
        <f>O17+M17</f>
        <v>48000000</v>
      </c>
      <c r="R17" s="15">
        <f t="shared" ref="R17:R38" si="0">Q17/L17*100</f>
        <v>72.727272727272734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/>
      <c r="P24" s="24">
        <f>O24/L24*100</f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/>
      <c r="P25" s="24">
        <f t="shared" ref="P25:P40" si="2">O25/L25*100</f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/>
      <c r="P26" s="24">
        <f t="shared" si="2"/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1680000</v>
      </c>
      <c r="N27" s="49">
        <v>45.454545454545453</v>
      </c>
      <c r="O27" s="22">
        <v>240000</v>
      </c>
      <c r="P27" s="24">
        <f t="shared" si="2"/>
        <v>9.0909090909090917</v>
      </c>
      <c r="Q27" s="13">
        <f t="shared" si="1"/>
        <v>1920000</v>
      </c>
      <c r="R27" s="25">
        <f t="shared" si="0"/>
        <v>72.727272727272734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420000</v>
      </c>
      <c r="N28" s="48">
        <v>38.961038961038966</v>
      </c>
      <c r="O28" s="13">
        <v>60000</v>
      </c>
      <c r="P28" s="24">
        <f t="shared" si="2"/>
        <v>7.7922077922077921</v>
      </c>
      <c r="Q28" s="13">
        <f t="shared" si="1"/>
        <v>480000</v>
      </c>
      <c r="R28" s="25">
        <f t="shared" si="0"/>
        <v>62.337662337662337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983250</v>
      </c>
      <c r="N29" s="49">
        <v>11.22502102438829</v>
      </c>
      <c r="O29" s="22"/>
      <c r="P29" s="24">
        <f t="shared" si="2"/>
        <v>0</v>
      </c>
      <c r="Q29" s="13">
        <f t="shared" si="1"/>
        <v>983250</v>
      </c>
      <c r="R29" s="25">
        <f t="shared" si="0"/>
        <v>15.750270313563734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7375000</v>
      </c>
      <c r="N30" s="49">
        <v>3.9674424311832794</v>
      </c>
      <c r="O30" s="22">
        <v>3325000</v>
      </c>
      <c r="P30" s="24">
        <f t="shared" si="2"/>
        <v>2.7199476461204957</v>
      </c>
      <c r="Q30" s="13">
        <f t="shared" si="1"/>
        <v>10700000</v>
      </c>
      <c r="R30" s="25">
        <f t="shared" si="0"/>
        <v>8.7529142296208438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18900000</v>
      </c>
      <c r="N31" s="49">
        <v>11.177644710578843</v>
      </c>
      <c r="O31" s="22">
        <v>1725000</v>
      </c>
      <c r="P31" s="24">
        <f t="shared" si="2"/>
        <v>1.5302727877578177</v>
      </c>
      <c r="Q31" s="13">
        <f t="shared" si="1"/>
        <v>20625000</v>
      </c>
      <c r="R31" s="25">
        <f t="shared" si="0"/>
        <v>18.296739853626082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11625000</v>
      </c>
      <c r="N36" s="49"/>
      <c r="O36" s="22"/>
      <c r="P36" s="24">
        <f t="shared" si="2"/>
        <v>0</v>
      </c>
      <c r="Q36" s="13">
        <f t="shared" si="1"/>
        <v>11625000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1425000</v>
      </c>
      <c r="P38" s="24">
        <f t="shared" si="2"/>
        <v>2.2093023255813953</v>
      </c>
      <c r="Q38" s="13">
        <f t="shared" si="1"/>
        <v>2925000</v>
      </c>
      <c r="R38" s="36">
        <f t="shared" si="0"/>
        <v>4.5348837209302326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39">
        <v>86755500</v>
      </c>
      <c r="N40" s="51">
        <v>12.456277056277058</v>
      </c>
      <c r="O40" s="39">
        <f>SUM(O17:O39)</f>
        <v>12775000</v>
      </c>
      <c r="P40" s="54">
        <f t="shared" si="2"/>
        <v>2.7651515151515151</v>
      </c>
      <c r="Q40" s="39">
        <f t="shared" ref="Q40" si="3">SUM(Q17:Q39)</f>
        <v>99530500</v>
      </c>
      <c r="R40" s="53">
        <f>Q40/L40*100</f>
        <v>21.543398268398267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3" t="s">
        <v>65</v>
      </c>
      <c r="S43" s="63"/>
      <c r="T43" s="63"/>
      <c r="U43" s="63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71" t="s">
        <v>66</v>
      </c>
      <c r="S47" s="71"/>
      <c r="T47" s="71"/>
      <c r="U47" s="71"/>
    </row>
    <row r="48" spans="1:21" x14ac:dyDescent="0.2">
      <c r="R48" s="71" t="s">
        <v>67</v>
      </c>
      <c r="S48" s="71"/>
      <c r="T48" s="71"/>
      <c r="U48" s="71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6" zoomScaleNormal="100" workbookViewId="0">
      <selection activeCell="R13" sqref="R13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4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</row>
    <row r="2" spans="1:22" x14ac:dyDescent="0.2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2" x14ac:dyDescent="0.2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2" x14ac:dyDescent="0.2">
      <c r="A4" s="63" t="s">
        <v>76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2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4"/>
      <c r="O5" s="58"/>
      <c r="P5" s="58"/>
      <c r="Q5" s="58"/>
      <c r="R5" s="58"/>
      <c r="S5" s="58"/>
      <c r="T5" s="58"/>
      <c r="U5" s="58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64" t="s">
        <v>4</v>
      </c>
      <c r="B7" s="64"/>
      <c r="C7" s="64"/>
      <c r="D7" s="64"/>
      <c r="E7" s="64"/>
      <c r="F7" s="64"/>
      <c r="G7" s="64"/>
      <c r="H7" s="64"/>
      <c r="I7" s="64"/>
      <c r="J7" s="64" t="s">
        <v>5</v>
      </c>
      <c r="K7" s="64"/>
      <c r="L7" s="64"/>
      <c r="M7" s="66" t="s">
        <v>6</v>
      </c>
      <c r="N7" s="67"/>
      <c r="O7" s="67"/>
      <c r="P7" s="67"/>
      <c r="Q7" s="67"/>
      <c r="R7" s="67"/>
      <c r="S7" s="68"/>
      <c r="T7" s="64" t="s">
        <v>7</v>
      </c>
      <c r="U7" s="64" t="s">
        <v>8</v>
      </c>
    </row>
    <row r="8" spans="1:22" ht="20.2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59"/>
      <c r="K8" s="59"/>
      <c r="L8" s="59"/>
      <c r="M8" s="64" t="s">
        <v>9</v>
      </c>
      <c r="N8" s="64"/>
      <c r="O8" s="64" t="s">
        <v>10</v>
      </c>
      <c r="P8" s="64"/>
      <c r="Q8" s="64" t="s">
        <v>11</v>
      </c>
      <c r="R8" s="64"/>
      <c r="S8" s="64"/>
      <c r="T8" s="64"/>
      <c r="U8" s="64"/>
    </row>
    <row r="9" spans="1:22" ht="12.75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 t="s">
        <v>12</v>
      </c>
      <c r="K9" s="64" t="s">
        <v>13</v>
      </c>
      <c r="L9" s="64" t="s">
        <v>14</v>
      </c>
      <c r="M9" s="64" t="s">
        <v>15</v>
      </c>
      <c r="N9" s="64"/>
      <c r="O9" s="64" t="s">
        <v>15</v>
      </c>
      <c r="P9" s="64"/>
      <c r="Q9" s="64" t="s">
        <v>15</v>
      </c>
      <c r="R9" s="64"/>
      <c r="S9" s="59" t="s">
        <v>16</v>
      </c>
      <c r="T9" s="64"/>
      <c r="U9" s="64"/>
    </row>
    <row r="10" spans="1:22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0" t="s">
        <v>17</v>
      </c>
      <c r="N10" s="46" t="s">
        <v>18</v>
      </c>
      <c r="O10" s="60" t="s">
        <v>17</v>
      </c>
      <c r="P10" s="60" t="s">
        <v>18</v>
      </c>
      <c r="Q10" s="60" t="s">
        <v>17</v>
      </c>
      <c r="R10" s="60" t="s">
        <v>18</v>
      </c>
      <c r="S10" s="60" t="s">
        <v>18</v>
      </c>
      <c r="T10" s="65"/>
      <c r="U10" s="65"/>
    </row>
    <row r="11" spans="1:22" ht="13.5" customHeight="1" x14ac:dyDescent="0.2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48000000</v>
      </c>
      <c r="N17" s="48">
        <v>72.727272727272734</v>
      </c>
      <c r="O17" s="13">
        <v>6000000</v>
      </c>
      <c r="P17" s="14"/>
      <c r="Q17" s="13">
        <f>O17+M17</f>
        <v>54000000</v>
      </c>
      <c r="R17" s="15">
        <f t="shared" ref="R17:R38" si="0">Q17/L17*100</f>
        <v>81.818181818181827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43">
        <v>1552250</v>
      </c>
      <c r="N24" s="49">
        <v>84.718242597898765</v>
      </c>
      <c r="O24" s="22"/>
      <c r="P24" s="24">
        <f>O24/L24*100</f>
        <v>0</v>
      </c>
      <c r="Q24" s="13">
        <f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43">
        <v>720000</v>
      </c>
      <c r="N25" s="49">
        <v>100</v>
      </c>
      <c r="O25" s="22"/>
      <c r="P25" s="24">
        <f t="shared" ref="P25:P40" si="1">O25/L25*100</f>
        <v>0</v>
      </c>
      <c r="Q25" s="13">
        <f t="shared" ref="Q25:Q38" si="2">O25+M25</f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43">
        <v>0</v>
      </c>
      <c r="N26" s="49">
        <v>0</v>
      </c>
      <c r="O26" s="22"/>
      <c r="P26" s="24">
        <f t="shared" si="1"/>
        <v>0</v>
      </c>
      <c r="Q26" s="13">
        <f t="shared" si="2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43">
        <v>1920000</v>
      </c>
      <c r="N27" s="49">
        <v>72.727272727272734</v>
      </c>
      <c r="O27" s="22">
        <v>240000</v>
      </c>
      <c r="P27" s="24">
        <f t="shared" si="1"/>
        <v>9.0909090909090917</v>
      </c>
      <c r="Q27" s="13">
        <f t="shared" si="2"/>
        <v>2160000</v>
      </c>
      <c r="R27" s="25">
        <f t="shared" si="0"/>
        <v>81.818181818181827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43">
        <v>480000</v>
      </c>
      <c r="N28" s="48">
        <v>62.337662337662337</v>
      </c>
      <c r="O28" s="13">
        <v>60000</v>
      </c>
      <c r="P28" s="24">
        <f t="shared" si="1"/>
        <v>7.7922077922077921</v>
      </c>
      <c r="Q28" s="13">
        <f t="shared" si="2"/>
        <v>540000</v>
      </c>
      <c r="R28" s="25">
        <f t="shared" si="0"/>
        <v>70.129870129870127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43">
        <v>983250</v>
      </c>
      <c r="N29" s="49">
        <v>15.750270313563734</v>
      </c>
      <c r="O29" s="22">
        <v>615000</v>
      </c>
      <c r="P29" s="24">
        <f t="shared" si="1"/>
        <v>9.8514276560810536</v>
      </c>
      <c r="Q29" s="13">
        <f t="shared" si="2"/>
        <v>1598250</v>
      </c>
      <c r="R29" s="25">
        <f t="shared" si="0"/>
        <v>25.601697969644789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43">
        <v>10700000</v>
      </c>
      <c r="N30" s="49">
        <v>8.7529142296208438</v>
      </c>
      <c r="O30" s="22"/>
      <c r="P30" s="24">
        <f t="shared" si="1"/>
        <v>0</v>
      </c>
      <c r="Q30" s="13">
        <f t="shared" si="2"/>
        <v>10700000</v>
      </c>
      <c r="R30" s="25">
        <f t="shared" si="0"/>
        <v>8.7529142296208438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43">
        <v>20625000</v>
      </c>
      <c r="N31" s="49">
        <v>18.296739853626082</v>
      </c>
      <c r="O31" s="22">
        <v>4575000</v>
      </c>
      <c r="P31" s="24">
        <f t="shared" si="1"/>
        <v>4.0585495675316032</v>
      </c>
      <c r="Q31" s="13">
        <f t="shared" si="2"/>
        <v>25200000</v>
      </c>
      <c r="R31" s="25">
        <f t="shared" si="0"/>
        <v>22.355289421157686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43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43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43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43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43">
        <v>11625000</v>
      </c>
      <c r="N36" s="49"/>
      <c r="O36" s="22">
        <v>16950000</v>
      </c>
      <c r="P36" s="24">
        <f t="shared" si="1"/>
        <v>21.200750469043154</v>
      </c>
      <c r="Q36" s="13">
        <f t="shared" si="2"/>
        <v>28575000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43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61">
        <v>2925000</v>
      </c>
      <c r="N38" s="50">
        <v>4.5348837209302326</v>
      </c>
      <c r="O38" s="35"/>
      <c r="P38" s="24">
        <f t="shared" si="1"/>
        <v>0</v>
      </c>
      <c r="Q38" s="13">
        <f t="shared" si="2"/>
        <v>2925000</v>
      </c>
      <c r="R38" s="36">
        <f t="shared" si="0"/>
        <v>4.5348837209302326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43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9" t="s">
        <v>63</v>
      </c>
      <c r="B40" s="70"/>
      <c r="C40" s="70"/>
      <c r="D40" s="70"/>
      <c r="E40" s="70"/>
      <c r="F40" s="70"/>
      <c r="G40" s="70"/>
      <c r="H40" s="70"/>
      <c r="I40" s="70"/>
      <c r="J40" s="70"/>
      <c r="K40" s="38"/>
      <c r="L40" s="39">
        <f>SUM(L17:L39)</f>
        <v>462000000</v>
      </c>
      <c r="M40" s="62">
        <v>99530500</v>
      </c>
      <c r="N40" s="51">
        <v>21.543398268398267</v>
      </c>
      <c r="O40" s="39">
        <f>SUM(O17:O39)</f>
        <v>28440000</v>
      </c>
      <c r="P40" s="54">
        <f t="shared" si="1"/>
        <v>6.1558441558441555</v>
      </c>
      <c r="Q40" s="39">
        <f t="shared" ref="Q40" si="3">SUM(Q17:Q39)</f>
        <v>127970500</v>
      </c>
      <c r="R40" s="53">
        <f>Q40/L40*100</f>
        <v>27.699242424242428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3" t="s">
        <v>65</v>
      </c>
      <c r="S43" s="63"/>
      <c r="T43" s="63"/>
      <c r="U43" s="63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71" t="s">
        <v>66</v>
      </c>
      <c r="S47" s="71"/>
      <c r="T47" s="71"/>
      <c r="U47" s="71"/>
    </row>
    <row r="48" spans="1:21" x14ac:dyDescent="0.2">
      <c r="R48" s="71" t="s">
        <v>67</v>
      </c>
      <c r="S48" s="71"/>
      <c r="T48" s="71"/>
      <c r="U48" s="71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Februari - MARET 2020</vt:lpstr>
      <vt:lpstr>Maret - April 2020 </vt:lpstr>
      <vt:lpstr>MEI - JUNI 2020</vt:lpstr>
      <vt:lpstr>JUNI - JULI 2020</vt:lpstr>
      <vt:lpstr>Agust - Sept 2020 </vt:lpstr>
      <vt:lpstr>Oktorber 2020 </vt:lpstr>
      <vt:lpstr>November 2020</vt:lpstr>
      <vt:lpstr>'Agust - Sept 2020 '!Print_Area</vt:lpstr>
      <vt:lpstr>'Februari - MARET 2020'!Print_Area</vt:lpstr>
      <vt:lpstr>'JUNI - JULI 2020'!Print_Area</vt:lpstr>
      <vt:lpstr>'Maret - April 2020 '!Print_Area</vt:lpstr>
      <vt:lpstr>'MEI - JUNI 2020'!Print_Area</vt:lpstr>
      <vt:lpstr>'November 2020'!Print_Area</vt:lpstr>
      <vt:lpstr>'Oktorber 2020 '!Print_Area</vt:lpstr>
      <vt:lpstr>'Agust - Sept 2020 '!Print_Titles</vt:lpstr>
      <vt:lpstr>'Februari - MARET 2020'!Print_Titles</vt:lpstr>
      <vt:lpstr>'JUNI - JULI 2020'!Print_Titles</vt:lpstr>
      <vt:lpstr>'Maret - April 2020 '!Print_Titles</vt:lpstr>
      <vt:lpstr>'MEI - JUNI 2020'!Print_Titles</vt:lpstr>
      <vt:lpstr>'November 2020'!Print_Titles</vt:lpstr>
      <vt:lpstr>'Oktorber 2020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2020-09-08T03:53:07Z</cp:lastPrinted>
  <dcterms:created xsi:type="dcterms:W3CDTF">2020-09-08T02:52:44Z</dcterms:created>
  <dcterms:modified xsi:type="dcterms:W3CDTF">2020-11-30T04:13:14Z</dcterms:modified>
</cp:coreProperties>
</file>