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1835" activeTab="1"/>
  </bookViews>
  <sheets>
    <sheet name="nov 2" sheetId="1" r:id="rId1"/>
    <sheet name="nov 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7" i="2" l="1"/>
  <c r="C226" i="2"/>
  <c r="F226" i="2" s="1"/>
  <c r="F225" i="2"/>
  <c r="F224" i="2"/>
  <c r="C223" i="2"/>
  <c r="E218" i="2"/>
  <c r="F215" i="2"/>
  <c r="C214" i="2"/>
  <c r="F212" i="2"/>
  <c r="C211" i="2"/>
  <c r="F207" i="2"/>
  <c r="F206" i="2"/>
  <c r="F205" i="2"/>
  <c r="F204" i="2"/>
  <c r="F203" i="2"/>
  <c r="C202" i="2"/>
  <c r="C218" i="2" s="1"/>
  <c r="F218" i="2" s="1"/>
  <c r="E194" i="2"/>
  <c r="F193" i="2"/>
  <c r="F191" i="2"/>
  <c r="F190" i="2"/>
  <c r="C189" i="2"/>
  <c r="C194" i="2" s="1"/>
  <c r="F194" i="2" s="1"/>
  <c r="C184" i="2"/>
  <c r="E178" i="2"/>
  <c r="F177" i="2"/>
  <c r="C176" i="2"/>
  <c r="C178" i="2" s="1"/>
  <c r="F178" i="2" s="1"/>
  <c r="E171" i="2"/>
  <c r="F171" i="2" s="1"/>
  <c r="F195" i="2" s="1"/>
  <c r="C171" i="2"/>
  <c r="C195" i="2" s="1"/>
  <c r="F170" i="2"/>
  <c r="F169" i="2"/>
  <c r="C168" i="2"/>
  <c r="C158" i="2"/>
  <c r="C160" i="2" s="1"/>
  <c r="C153" i="2"/>
  <c r="E147" i="2"/>
  <c r="F146" i="2"/>
  <c r="F145" i="2"/>
  <c r="F144" i="2"/>
  <c r="C143" i="2"/>
  <c r="C147" i="2" s="1"/>
  <c r="E137" i="2"/>
  <c r="F137" i="2" s="1"/>
  <c r="F136" i="2"/>
  <c r="F135" i="2"/>
  <c r="C134" i="2"/>
  <c r="C137" i="2" s="1"/>
  <c r="H132" i="2"/>
  <c r="F132" i="2"/>
  <c r="E132" i="2"/>
  <c r="E138" i="2" s="1"/>
  <c r="F138" i="2" s="1"/>
  <c r="C132" i="2"/>
  <c r="C138" i="2" s="1"/>
  <c r="I131" i="2"/>
  <c r="J131" i="2" s="1"/>
  <c r="F130" i="2"/>
  <c r="I129" i="2"/>
  <c r="F129" i="2"/>
  <c r="J129" i="2" s="1"/>
  <c r="C128" i="2"/>
  <c r="H123" i="2"/>
  <c r="I123" i="2" s="1"/>
  <c r="E123" i="2"/>
  <c r="F123" i="2" s="1"/>
  <c r="J123" i="2" s="1"/>
  <c r="J122" i="2"/>
  <c r="I122" i="2"/>
  <c r="I121" i="2"/>
  <c r="J121" i="2" s="1"/>
  <c r="J120" i="2"/>
  <c r="I120" i="2"/>
  <c r="I119" i="2"/>
  <c r="F119" i="2"/>
  <c r="J119" i="2" s="1"/>
  <c r="I118" i="2"/>
  <c r="F118" i="2"/>
  <c r="J118" i="2" s="1"/>
  <c r="J117" i="2"/>
  <c r="I117" i="2"/>
  <c r="F117" i="2"/>
  <c r="C116" i="2"/>
  <c r="C123" i="2" s="1"/>
  <c r="E111" i="2"/>
  <c r="F110" i="2"/>
  <c r="F109" i="2"/>
  <c r="F108" i="2"/>
  <c r="F107" i="2"/>
  <c r="F106" i="2"/>
  <c r="F105" i="2"/>
  <c r="F104" i="2"/>
  <c r="C103" i="2"/>
  <c r="C111" i="2" s="1"/>
  <c r="F111" i="2" s="1"/>
  <c r="E98" i="2"/>
  <c r="F97" i="2"/>
  <c r="F95" i="2"/>
  <c r="F94" i="2"/>
  <c r="C93" i="2"/>
  <c r="C98" i="2" s="1"/>
  <c r="E88" i="2"/>
  <c r="F88" i="2" s="1"/>
  <c r="C88" i="2"/>
  <c r="F87" i="2"/>
  <c r="E87" i="2"/>
  <c r="C86" i="2"/>
  <c r="E81" i="2"/>
  <c r="E75" i="2"/>
  <c r="C75" i="2"/>
  <c r="F75" i="2" s="1"/>
  <c r="F74" i="2"/>
  <c r="F73" i="2"/>
  <c r="C72" i="2"/>
  <c r="H67" i="2"/>
  <c r="E67" i="2"/>
  <c r="F67" i="2" s="1"/>
  <c r="J67" i="2" s="1"/>
  <c r="C67" i="2"/>
  <c r="I67" i="2" s="1"/>
  <c r="J66" i="2"/>
  <c r="F66" i="2"/>
  <c r="F65" i="2"/>
  <c r="J65" i="2" s="1"/>
  <c r="J64" i="2"/>
  <c r="F64" i="2"/>
  <c r="F63" i="2"/>
  <c r="J63" i="2" s="1"/>
  <c r="J62" i="2"/>
  <c r="F61" i="2"/>
  <c r="J61" i="2" s="1"/>
  <c r="J60" i="2"/>
  <c r="F60" i="2"/>
  <c r="F59" i="2"/>
  <c r="J59" i="2" s="1"/>
  <c r="J58" i="2"/>
  <c r="J57" i="2"/>
  <c r="C56" i="2"/>
  <c r="E51" i="2"/>
  <c r="F51" i="2" s="1"/>
  <c r="F50" i="2"/>
  <c r="F49" i="2"/>
  <c r="F48" i="2"/>
  <c r="F47" i="2"/>
  <c r="F46" i="2"/>
  <c r="F45" i="2"/>
  <c r="C44" i="2"/>
  <c r="C51" i="2" s="1"/>
  <c r="H39" i="2"/>
  <c r="E39" i="2"/>
  <c r="F37" i="2"/>
  <c r="C36" i="2"/>
  <c r="C39" i="2" s="1"/>
  <c r="J39" i="2" s="1"/>
  <c r="E31" i="2"/>
  <c r="F30" i="2"/>
  <c r="F29" i="2"/>
  <c r="F28" i="2"/>
  <c r="F27" i="2"/>
  <c r="C26" i="2"/>
  <c r="C31" i="2" s="1"/>
  <c r="E19" i="2"/>
  <c r="E20" i="2" s="1"/>
  <c r="F18" i="2"/>
  <c r="F17" i="2"/>
  <c r="F16" i="2"/>
  <c r="C15" i="2"/>
  <c r="C19" i="2" s="1"/>
  <c r="C20" i="2" s="1"/>
  <c r="F98" i="2" l="1"/>
  <c r="E228" i="2"/>
  <c r="F20" i="2"/>
  <c r="C161" i="2"/>
  <c r="F31" i="2"/>
  <c r="F39" i="2"/>
  <c r="J132" i="2"/>
  <c r="F147" i="2"/>
  <c r="E161" i="2"/>
  <c r="F161" i="2" s="1"/>
  <c r="F19" i="2"/>
  <c r="I132" i="2"/>
  <c r="E195" i="2"/>
  <c r="C227" i="2"/>
  <c r="F227" i="2" s="1"/>
  <c r="D9" i="2" l="1"/>
  <c r="C228" i="2"/>
  <c r="F228" i="2" s="1"/>
  <c r="E227" i="1" l="1"/>
  <c r="F225" i="1"/>
  <c r="F224" i="1"/>
  <c r="C223" i="1"/>
  <c r="C226" i="1" s="1"/>
  <c r="E218" i="1"/>
  <c r="F215" i="1"/>
  <c r="C214" i="1"/>
  <c r="F212" i="1"/>
  <c r="C211" i="1"/>
  <c r="C218" i="1" s="1"/>
  <c r="F207" i="1"/>
  <c r="F206" i="1"/>
  <c r="F205" i="1"/>
  <c r="F204" i="1"/>
  <c r="F203" i="1"/>
  <c r="C202" i="1"/>
  <c r="E194" i="1"/>
  <c r="F193" i="1"/>
  <c r="F191" i="1"/>
  <c r="F190" i="1"/>
  <c r="C189" i="1"/>
  <c r="C194" i="1" s="1"/>
  <c r="C184" i="1"/>
  <c r="E178" i="1"/>
  <c r="F178" i="1" s="1"/>
  <c r="C178" i="1"/>
  <c r="F177" i="1"/>
  <c r="C176" i="1"/>
  <c r="E171" i="1"/>
  <c r="F171" i="1" s="1"/>
  <c r="C171" i="1"/>
  <c r="F170" i="1"/>
  <c r="F169" i="1"/>
  <c r="C168" i="1"/>
  <c r="C158" i="1"/>
  <c r="C160" i="1" s="1"/>
  <c r="C153" i="1"/>
  <c r="E147" i="1"/>
  <c r="F146" i="1"/>
  <c r="F145" i="1"/>
  <c r="F144" i="1"/>
  <c r="C143" i="1"/>
  <c r="C147" i="1" s="1"/>
  <c r="F137" i="1"/>
  <c r="E137" i="1"/>
  <c r="C137" i="1"/>
  <c r="F136" i="1"/>
  <c r="F135" i="1"/>
  <c r="C134" i="1"/>
  <c r="I132" i="1"/>
  <c r="H132" i="1"/>
  <c r="E132" i="1"/>
  <c r="F132" i="1" s="1"/>
  <c r="C132" i="1"/>
  <c r="C138" i="1" s="1"/>
  <c r="J131" i="1"/>
  <c r="I131" i="1"/>
  <c r="F130" i="1"/>
  <c r="I129" i="1"/>
  <c r="J129" i="1" s="1"/>
  <c r="J132" i="1" s="1"/>
  <c r="F129" i="1"/>
  <c r="C128" i="1"/>
  <c r="H123" i="1"/>
  <c r="E123" i="1"/>
  <c r="F123" i="1" s="1"/>
  <c r="J123" i="1" s="1"/>
  <c r="I122" i="1"/>
  <c r="J122" i="1" s="1"/>
  <c r="I121" i="1"/>
  <c r="J121" i="1" s="1"/>
  <c r="I120" i="1"/>
  <c r="J120" i="1" s="1"/>
  <c r="I119" i="1"/>
  <c r="J119" i="1" s="1"/>
  <c r="F119" i="1"/>
  <c r="I118" i="1"/>
  <c r="F118" i="1"/>
  <c r="J118" i="1" s="1"/>
  <c r="I117" i="1"/>
  <c r="F117" i="1"/>
  <c r="J117" i="1" s="1"/>
  <c r="C116" i="1"/>
  <c r="C123" i="1" s="1"/>
  <c r="I123" i="1" s="1"/>
  <c r="E111" i="1"/>
  <c r="F110" i="1"/>
  <c r="F109" i="1"/>
  <c r="F108" i="1"/>
  <c r="F107" i="1"/>
  <c r="F106" i="1"/>
  <c r="F105" i="1"/>
  <c r="F104" i="1"/>
  <c r="C103" i="1"/>
  <c r="C111" i="1" s="1"/>
  <c r="E98" i="1"/>
  <c r="F97" i="1"/>
  <c r="F95" i="1"/>
  <c r="F94" i="1"/>
  <c r="C93" i="1"/>
  <c r="C98" i="1" s="1"/>
  <c r="F98" i="1" s="1"/>
  <c r="E88" i="1"/>
  <c r="F88" i="1" s="1"/>
  <c r="F87" i="1"/>
  <c r="C86" i="1"/>
  <c r="C88" i="1" s="1"/>
  <c r="E81" i="1"/>
  <c r="E75" i="1"/>
  <c r="F75" i="1" s="1"/>
  <c r="C75" i="1"/>
  <c r="F74" i="1"/>
  <c r="F73" i="1"/>
  <c r="C72" i="1"/>
  <c r="H67" i="1"/>
  <c r="E67" i="1"/>
  <c r="F67" i="1" s="1"/>
  <c r="C67" i="1"/>
  <c r="I67" i="1" s="1"/>
  <c r="F66" i="1"/>
  <c r="J66" i="1" s="1"/>
  <c r="F65" i="1"/>
  <c r="J65" i="1" s="1"/>
  <c r="F64" i="1"/>
  <c r="J64" i="1" s="1"/>
  <c r="F63" i="1"/>
  <c r="J63" i="1" s="1"/>
  <c r="J62" i="1"/>
  <c r="F61" i="1"/>
  <c r="J61" i="1" s="1"/>
  <c r="J60" i="1"/>
  <c r="F60" i="1"/>
  <c r="F59" i="1"/>
  <c r="J59" i="1" s="1"/>
  <c r="J58" i="1"/>
  <c r="J57" i="1"/>
  <c r="C56" i="1"/>
  <c r="E51" i="1"/>
  <c r="F51" i="1" s="1"/>
  <c r="F50" i="1"/>
  <c r="F49" i="1"/>
  <c r="F48" i="1"/>
  <c r="F47" i="1"/>
  <c r="F46" i="1"/>
  <c r="F45" i="1"/>
  <c r="C44" i="1"/>
  <c r="C51" i="1" s="1"/>
  <c r="H39" i="1"/>
  <c r="J39" i="1" s="1"/>
  <c r="E39" i="1"/>
  <c r="F37" i="1"/>
  <c r="C36" i="1"/>
  <c r="C39" i="1" s="1"/>
  <c r="E31" i="1"/>
  <c r="F30" i="1"/>
  <c r="F29" i="1"/>
  <c r="F28" i="1"/>
  <c r="F27" i="1"/>
  <c r="C26" i="1"/>
  <c r="C31" i="1" s="1"/>
  <c r="E19" i="1"/>
  <c r="E20" i="1" s="1"/>
  <c r="F18" i="1"/>
  <c r="F17" i="1"/>
  <c r="F16" i="1"/>
  <c r="C15" i="1"/>
  <c r="C19" i="1" s="1"/>
  <c r="C20" i="1" s="1"/>
  <c r="F194" i="1" l="1"/>
  <c r="C227" i="1"/>
  <c r="F227" i="1" s="1"/>
  <c r="F226" i="1"/>
  <c r="C195" i="1"/>
  <c r="F20" i="1"/>
  <c r="J67" i="1"/>
  <c r="F111" i="1"/>
  <c r="F195" i="1"/>
  <c r="C161" i="1"/>
  <c r="C228" i="1" s="1"/>
  <c r="F31" i="1"/>
  <c r="F39" i="1"/>
  <c r="F147" i="1"/>
  <c r="F218" i="1"/>
  <c r="F19" i="1"/>
  <c r="E195" i="1"/>
  <c r="E138" i="1"/>
  <c r="F138" i="1" s="1"/>
  <c r="E161" i="1" l="1"/>
  <c r="F161" i="1" l="1"/>
  <c r="E228" i="1"/>
  <c r="F228" i="1" l="1"/>
</calcChain>
</file>

<file path=xl/sharedStrings.xml><?xml version="1.0" encoding="utf-8"?>
<sst xmlns="http://schemas.openxmlformats.org/spreadsheetml/2006/main" count="723" uniqueCount="173">
  <si>
    <t xml:space="preserve">LAPORAN BULANAN </t>
  </si>
  <si>
    <t>REALISASI DANA BOK UNTUK OPERASIONAL PUSKESMAS</t>
  </si>
  <si>
    <t>TINGKAT KABUPATEN/KOTA TAHUN 2020</t>
  </si>
  <si>
    <t xml:space="preserve">KOTA </t>
  </si>
  <si>
    <t>: CIMAHI</t>
  </si>
  <si>
    <t xml:space="preserve">JUMLAH PUSKESMAS                                                       </t>
  </si>
  <si>
    <t>: PUSKESMAS CIMAHI TENGAH</t>
  </si>
  <si>
    <t xml:space="preserve">JUMLAH PUSKESMAS YANG MENDAPAT DANA BOK   </t>
  </si>
  <si>
    <t xml:space="preserve">: </t>
  </si>
  <si>
    <t xml:space="preserve">PAGU BOK UNTUK  OPERASIONAL PUSKESMAS          </t>
  </si>
  <si>
    <t xml:space="preserve">BULAN                                                                                              </t>
  </si>
  <si>
    <t>: November  2020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</si>
  <si>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</si>
  <si>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</si>
  <si>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</si>
  <si>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</si>
  <si>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</si>
  <si>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</si>
  <si>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</si>
  <si>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CIMAHI TENGAH</t>
  </si>
  <si>
    <t>pendataan Keluarga</t>
  </si>
  <si>
    <t>Intervensi Keluarga</t>
  </si>
  <si>
    <t>Monev Pendataan Keluarga Sehat</t>
  </si>
  <si>
    <t>TOTAL</t>
  </si>
  <si>
    <t>TOTAL I</t>
  </si>
  <si>
    <t xml:space="preserve">II.  UPAYA KESEHATAN ESENSIAL </t>
  </si>
  <si>
    <t>A</t>
  </si>
  <si>
    <t xml:space="preserve">Upaya Kesehatan Ibu </t>
  </si>
  <si>
    <t>PUSKESMAS</t>
  </si>
  <si>
    <t>TOTAL PENYERAPAN BULAN INI 
(Rp)</t>
  </si>
  <si>
    <t>% PENYERAPAN (8/3x 100)</t>
  </si>
  <si>
    <t>Pelayanan kesehatan ibu hamil (1)</t>
  </si>
  <si>
    <t>Pelayanan kesehatan ibu bersalin (2)</t>
  </si>
  <si>
    <t>Pemantauan Bumil, Bufas, Neo Resiko tinggi</t>
  </si>
  <si>
    <t>Pemantauan Bufas resiko tinggi</t>
  </si>
  <si>
    <t>Pelacakan kasus kematian Ibu</t>
  </si>
  <si>
    <t>Pelayanan ibu nifas dan KB</t>
  </si>
  <si>
    <t>Pendataan KIA</t>
  </si>
  <si>
    <t>Kunjungan rumah ibu bersalin</t>
  </si>
  <si>
    <t>Pertemuan Ibu Hamil</t>
  </si>
  <si>
    <t>B</t>
  </si>
  <si>
    <t>UPAYA KESEHATAN NEONATUS DAN BAYI</t>
  </si>
  <si>
    <t>Pelayanan Kesehatan Neonatus (3)</t>
  </si>
  <si>
    <t>Pelayanan Kesehatan Bayi</t>
  </si>
  <si>
    <t>Pelacakan kasus Kematian Bayi</t>
  </si>
  <si>
    <t>Pemantauan Neo risiko tinggi</t>
  </si>
  <si>
    <t>Pemantauan Bayi risiko tinggi</t>
  </si>
  <si>
    <t>C</t>
  </si>
  <si>
    <t>UPAYA KESEHATAN ANAK BALITA DAN PRA SEKOLAH</t>
  </si>
  <si>
    <t>Upaya Kesehatan Balita pra sekolah</t>
  </si>
  <si>
    <t>Pemantauan  kesehatan  balita dan anak pra sekolah (pengukuran pertumbuhan, pemantauan perkembangan, pemberian vitamin A, imunisasi)</t>
  </si>
  <si>
    <t xml:space="preserve">Surveilance dan pelacakan gizi buruk </t>
  </si>
  <si>
    <t>Kunjungan rumah untuk anak gizi kurang atau gizi buruk</t>
  </si>
  <si>
    <t>Pendistribusian Vit A pada Balita</t>
  </si>
  <si>
    <t>Sweeping  Vit A pada Balita</t>
  </si>
  <si>
    <t>Pemantauan kesehatan anak Balita dan Prasekolah</t>
  </si>
  <si>
    <t>D</t>
  </si>
  <si>
    <t>UPAYA KESEHATAN ANAK USIA SEKOLAH DAN REMAJA</t>
  </si>
  <si>
    <t>Pelayanan Kesehatan anak usia sekolah (5)</t>
  </si>
  <si>
    <t>Upaya Kesehatan Remaja</t>
  </si>
  <si>
    <t>Pemberian / pendistrbusian TTD untuk remaja putri</t>
  </si>
  <si>
    <t>Pembinaan UKGS / FGD guru UKS SMP &amp; SMA</t>
  </si>
  <si>
    <t>Penjaringan peserta didik (kelas 1,7,10)</t>
  </si>
  <si>
    <t>Monev  TTD pada rematri</t>
  </si>
  <si>
    <t>Pemeriksaan berkala peserta didik Kls (2-6)</t>
  </si>
  <si>
    <t>Pembinaan Kader kesehatan remaja</t>
  </si>
  <si>
    <t>Pemeriksaan berkala peserta didik (Kls 8-9)</t>
  </si>
  <si>
    <t>Penemuan dan tata laksana kasus kepatuhan minum obat (TTD) pada rematri</t>
  </si>
  <si>
    <t>BIAS Anak sekolah:</t>
  </si>
  <si>
    <t>Penyuluhan Kesehatan Reproduksi pada Kader Kesehatan Remaja</t>
  </si>
  <si>
    <t>a. BIAS Campak</t>
  </si>
  <si>
    <t>b. BIAS DT/Td</t>
  </si>
  <si>
    <t>Sweeping BIAS DT TD</t>
  </si>
  <si>
    <t>Pembinaan UKGS / FGD guru UKS SD</t>
  </si>
  <si>
    <t xml:space="preserve">TOTAL </t>
  </si>
  <si>
    <t>E</t>
  </si>
  <si>
    <t>IMUNISASI</t>
  </si>
  <si>
    <t>Pendataan sasaran</t>
  </si>
  <si>
    <t>Sweeping Imnunisasi Dasar Lengkap</t>
  </si>
  <si>
    <t>F</t>
  </si>
  <si>
    <t>Pelayanan kesehatan usia reproduksi</t>
  </si>
  <si>
    <t>G</t>
  </si>
  <si>
    <t>Upaya kesehatan lanjut usia</t>
  </si>
  <si>
    <t>Upaya kesehatan lanjut usia (6)</t>
  </si>
  <si>
    <t>Pembinaan Posbindu</t>
  </si>
  <si>
    <t>H</t>
  </si>
  <si>
    <t xml:space="preserve">UPAYA KESEHATAN LINGKUNGAN </t>
  </si>
  <si>
    <t xml:space="preserve">CIMAHI TENGAH </t>
  </si>
  <si>
    <t>Inspeksi kesehatan lingkungan  (TTU, TPM, Sarana air Minum)</t>
  </si>
  <si>
    <t>Pemberdayaan masyarakat melalui STBM</t>
  </si>
  <si>
    <t>Pendataan TTU / Kesling</t>
  </si>
  <si>
    <t>Pemicuan ODF / STBM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</si>
  <si>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</si>
  <si>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</si>
  <si>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</si>
  <si>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</si>
  <si>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</si>
  <si>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</si>
  <si>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Pertemuan persiapan pendataan PHBS RT, Kadarzi dan Kesling</t>
  </si>
  <si>
    <t>Pendataan PHBS RT dan Kadarzi</t>
  </si>
  <si>
    <t>Pembinaan dan Pemetaan PHBS RT</t>
  </si>
  <si>
    <t>J</t>
  </si>
  <si>
    <t>Upaya P2PM</t>
  </si>
  <si>
    <t>Pelayanan Kesehatan orang terduga  tuberkulosis/TB (7)</t>
  </si>
  <si>
    <t>Pelayanan kesehatan orang dengan risiko terinfeksi virus (HIV) (8)</t>
  </si>
  <si>
    <t>Kunjungan rumah untuk follow up tata laksana kasus</t>
  </si>
  <si>
    <t>Orientasi kader kesehatan PMO</t>
  </si>
  <si>
    <t>Deteksi dini HIV/AIDS, TB, Hepatitis pada bumil dan populasi beresiko</t>
  </si>
  <si>
    <t>Penyuluhan dan sosialisasi penyakit menular kepada masyarakat</t>
  </si>
  <si>
    <t>Ngedate bareng ABG, program IMS-HIV-AIDS</t>
  </si>
  <si>
    <t>Penyuluhan HIV/AIDS di Sekolah</t>
  </si>
  <si>
    <t>Mobile VCT ibu hamil</t>
  </si>
  <si>
    <t>K</t>
  </si>
  <si>
    <t>Upaya PTM</t>
  </si>
  <si>
    <t>Pelayanan kesehatan pada usia produktif (9)</t>
  </si>
  <si>
    <t>Pelayanan kesehatan penderita hipertensi (10)</t>
  </si>
  <si>
    <t>Penyuluhan dan sosialisasi penyakit tidak menular kepada masyarakat</t>
  </si>
  <si>
    <t>Pertemuan kader PTM</t>
  </si>
  <si>
    <t>Kunjungan rumah penderita Hipertensi</t>
  </si>
  <si>
    <t>Pelayanan kesehatan penderita Diabetes Melitus (11)</t>
  </si>
  <si>
    <t>Kunjungan rumah Penderita DM</t>
  </si>
  <si>
    <t>L</t>
  </si>
  <si>
    <t>UPAYA PENCEGAHAN DAN PENGENDALIAN PENYAKIT TULAR VEKTOR DAN ZOONOTIK</t>
  </si>
  <si>
    <t>pendampingan fogging</t>
  </si>
  <si>
    <t>Penyelidikan epidemiologi penyakit tular vektor dan zoonotik</t>
  </si>
  <si>
    <t>Pemantauan jentik berkala</t>
  </si>
  <si>
    <t>M</t>
  </si>
  <si>
    <t>PENGENDALIAN VEKTOR</t>
  </si>
  <si>
    <t>N</t>
  </si>
  <si>
    <t>SURVEILANS DAN KLB</t>
  </si>
  <si>
    <t>Surveilans dan respon KLB</t>
  </si>
  <si>
    <t>TOTAL II</t>
  </si>
  <si>
    <t xml:space="preserve">III.  UPAYA KESEHATAN MASYARAKAT PENGEMBANGAN </t>
  </si>
  <si>
    <t xml:space="preserve">UPAYA KESEHATAN JIWA </t>
  </si>
  <si>
    <t>Pelayanan kesehatan orang dengan gangguan jiwa berat (12)</t>
  </si>
  <si>
    <t>Pendampingan penderita gangguan jiwa dan napza</t>
  </si>
  <si>
    <t>Orientasi / Refresing kader Jiwa</t>
  </si>
  <si>
    <t xml:space="preserve">UPAYA KESEHATAN KERJA </t>
  </si>
  <si>
    <t>Upaya kesehatan kerja</t>
  </si>
  <si>
    <t>Pembinaan Pos UKK</t>
  </si>
  <si>
    <t>UPAYA KESEHATAN TRADISIONAL</t>
  </si>
  <si>
    <t>UPAYA KESEHATAN OLAH RAGA</t>
  </si>
  <si>
    <t xml:space="preserve">Pelayanan kesehatan olah raga </t>
  </si>
  <si>
    <t>Pembinaan Kebugaran CJH</t>
  </si>
  <si>
    <t>Pemeriksaan kebugaran CJH</t>
  </si>
  <si>
    <t>Pemeriksaan kebugaran Pegawai PKM</t>
  </si>
  <si>
    <t xml:space="preserve">Pembinaan Kebugaran Anak Sekolah </t>
  </si>
  <si>
    <t>TOTAL III</t>
  </si>
  <si>
    <t>IV. DUKUNGAN MANAJEMEN di PUSKESMAS</t>
  </si>
  <si>
    <t>FUNGSI MANAJEMEN PKM</t>
  </si>
  <si>
    <t>Manajemen Puskesmas</t>
  </si>
  <si>
    <t xml:space="preserve">Penyelenggaraan lokmin  puskesmas </t>
  </si>
  <si>
    <t>Lokmin tribulan lintas sektor</t>
  </si>
  <si>
    <t>Pertemuan kader Posbindu</t>
  </si>
  <si>
    <t>Pertemuan kader Posyandu</t>
  </si>
  <si>
    <t>Monev Kegiatan BOK</t>
  </si>
  <si>
    <t>Pertemuan jejaring Puskesmas</t>
  </si>
  <si>
    <t>Penyediaan Bahan Habis Pakai</t>
  </si>
  <si>
    <t>Pembelian materai</t>
  </si>
  <si>
    <t>Sistem Informasi</t>
  </si>
  <si>
    <t>Pengandaan Laporan</t>
  </si>
  <si>
    <t>TOTAL IV</t>
  </si>
  <si>
    <t>V</t>
  </si>
  <si>
    <t>PENYEDIAAN TENAGA DENGAN PERJANJIAN KERJA</t>
  </si>
  <si>
    <t>Promkes</t>
  </si>
  <si>
    <t>Pengelola Keuangan</t>
  </si>
  <si>
    <t>JUMLAH V</t>
  </si>
  <si>
    <t>TOTAL I,II,III,IV &amp; V</t>
  </si>
  <si>
    <t xml:space="preserve">Mengetahui, </t>
  </si>
  <si>
    <t>Kepala Puskesmas Cimahi Tengah</t>
  </si>
  <si>
    <t>dr. Sri Utari</t>
  </si>
  <si>
    <t>Nip. 1977021 200604 2 022</t>
  </si>
  <si>
    <t xml:space="preserve"> PUSKESMAS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</si>
</sst>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164" formatCode="_-* #,##0.00_-;\-* #,##0.00_-;_-* &quot;-&quot;??_-;_-@_-"/>
    <numFmt numFmtId="165" formatCode="_([$Rp-421]* #,##0_);_([$Rp-421]* \(#,##0\);_([$Rp-421]* &quot;-&quot;_);_(@_)"/>
    <numFmt numFmtId="166" formatCode="_(* #,##0_);_(* \(#,##0\);_(* &quot;-&quot;??_);_(@_)"/>
    <numFmt numFmtId="167" formatCode="_(* #,##0.0_);_(* \(#,##0.0\);_(* &quot;-&quot;?_);_(@_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Calibri"/>
      <family val="2"/>
      <scheme val="minor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8"/>
      <name val="Tahoma"/>
      <family val="2"/>
    </font>
    <font>
      <b/>
      <sz val="9"/>
      <name val="Tahoma"/>
      <family val="2"/>
    </font>
    <font>
      <b/>
      <sz val="9"/>
      <color theme="1"/>
      <name val="Tahoma"/>
      <family val="2"/>
    </font>
    <font>
      <sz val="9"/>
      <name val="Tahoma"/>
      <family val="2"/>
    </font>
    <font>
      <b/>
      <sz val="8"/>
      <color theme="1"/>
      <name val="Tahoma"/>
      <family val="2"/>
    </font>
    <font>
      <sz val="9"/>
      <color theme="1"/>
      <name val="Tahoma"/>
      <family val="2"/>
    </font>
    <font>
      <u/>
      <sz val="11"/>
      <name val="Calibri"/>
      <family val="2"/>
    </font>
    <font>
      <u/>
      <sz val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41" fontId="1" fillId="0" borderId="0" applyFont="0" applyFill="0" applyBorder="0" applyAlignment="0" applyProtection="0"/>
  </cellStyleXfs>
  <cellXfs count="424">
    <xf numFmtId="0" fontId="0" fillId="0" borderId="0" xfId="0"/>
    <xf numFmtId="0" fontId="4" fillId="0" borderId="0" xfId="0" applyFont="1"/>
    <xf numFmtId="0" fontId="5" fillId="0" borderId="0" xfId="2" applyFont="1" applyAlignment="1">
      <alignment horizontal="center" vertical="center"/>
    </xf>
    <xf numFmtId="41" fontId="5" fillId="0" borderId="0" xfId="2" applyNumberFormat="1" applyFont="1" applyAlignment="1">
      <alignment horizontal="center" vertical="center"/>
    </xf>
    <xf numFmtId="2" fontId="5" fillId="0" borderId="0" xfId="2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41" fontId="5" fillId="0" borderId="0" xfId="3" applyNumberFormat="1" applyFont="1" applyAlignment="1">
      <alignment horizontal="center" vertical="center"/>
    </xf>
    <xf numFmtId="2" fontId="5" fillId="0" borderId="0" xfId="3" applyNumberFormat="1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2" applyFont="1" applyAlignment="1">
      <alignment horizontal="left" vertical="center"/>
    </xf>
    <xf numFmtId="0" fontId="6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41" fontId="5" fillId="0" borderId="3" xfId="2" applyNumberFormat="1" applyFont="1" applyBorder="1" applyAlignment="1">
      <alignment horizontal="center" vertical="center" wrapText="1"/>
    </xf>
    <xf numFmtId="2" fontId="5" fillId="0" borderId="4" xfId="2" applyNumberFormat="1" applyFont="1" applyBorder="1" applyAlignment="1">
      <alignment horizontal="right" vertical="center" wrapText="1"/>
    </xf>
    <xf numFmtId="0" fontId="7" fillId="0" borderId="5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41" fontId="6" fillId="0" borderId="6" xfId="3" applyNumberFormat="1" applyFont="1" applyBorder="1" applyAlignment="1">
      <alignment horizontal="center" vertical="center"/>
    </xf>
    <xf numFmtId="1" fontId="7" fillId="0" borderId="7" xfId="2" applyNumberFormat="1" applyFont="1" applyBorder="1" applyAlignment="1">
      <alignment horizontal="right" vertical="center"/>
    </xf>
    <xf numFmtId="0" fontId="6" fillId="0" borderId="8" xfId="0" applyFont="1" applyBorder="1"/>
    <xf numFmtId="0" fontId="6" fillId="0" borderId="9" xfId="0" applyFont="1" applyBorder="1" applyAlignment="1">
      <alignment vertical="center"/>
    </xf>
    <xf numFmtId="41" fontId="3" fillId="0" borderId="10" xfId="3" applyFont="1" applyBorder="1" applyAlignment="1">
      <alignment horizontal="center" vertical="center"/>
    </xf>
    <xf numFmtId="0" fontId="6" fillId="2" borderId="11" xfId="4" applyFont="1" applyFill="1" applyBorder="1" applyAlignment="1">
      <alignment vertical="center"/>
    </xf>
    <xf numFmtId="41" fontId="6" fillId="0" borderId="0" xfId="3" applyNumberFormat="1" applyFont="1" applyBorder="1" applyAlignment="1">
      <alignment vertical="center"/>
    </xf>
    <xf numFmtId="2" fontId="7" fillId="0" borderId="12" xfId="2" applyNumberFormat="1" applyFont="1" applyFill="1" applyBorder="1" applyAlignment="1">
      <alignment horizontal="right" vertical="center"/>
    </xf>
    <xf numFmtId="0" fontId="6" fillId="0" borderId="10" xfId="0" applyFont="1" applyBorder="1" applyAlignment="1">
      <alignment vertical="center"/>
    </xf>
    <xf numFmtId="41" fontId="6" fillId="0" borderId="10" xfId="3" applyFont="1" applyBorder="1" applyAlignment="1">
      <alignment horizontal="center" vertical="center"/>
    </xf>
    <xf numFmtId="0" fontId="6" fillId="2" borderId="10" xfId="4" applyFont="1" applyFill="1" applyBorder="1" applyAlignment="1">
      <alignment vertical="center"/>
    </xf>
    <xf numFmtId="41" fontId="6" fillId="0" borderId="6" xfId="0" applyNumberFormat="1" applyFont="1" applyBorder="1" applyAlignment="1">
      <alignment horizontal="center"/>
    </xf>
    <xf numFmtId="0" fontId="6" fillId="2" borderId="6" xfId="2" applyFont="1" applyFill="1" applyBorder="1" applyAlignment="1">
      <alignment horizontal="left" vertical="top"/>
    </xf>
    <xf numFmtId="41" fontId="4" fillId="0" borderId="0" xfId="0" applyNumberFormat="1" applyFont="1"/>
    <xf numFmtId="41" fontId="6" fillId="0" borderId="9" xfId="0" applyNumberFormat="1" applyFont="1" applyBorder="1" applyAlignment="1">
      <alignment horizontal="center"/>
    </xf>
    <xf numFmtId="0" fontId="6" fillId="2" borderId="9" xfId="2" applyFont="1" applyFill="1" applyBorder="1" applyAlignment="1">
      <alignment horizontal="left" vertical="top" wrapText="1"/>
    </xf>
    <xf numFmtId="41" fontId="6" fillId="0" borderId="0" xfId="0" applyNumberFormat="1" applyFont="1"/>
    <xf numFmtId="0" fontId="7" fillId="0" borderId="13" xfId="2" applyFont="1" applyFill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3" fontId="5" fillId="0" borderId="14" xfId="2" applyNumberFormat="1" applyFont="1" applyFill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41" fontId="6" fillId="0" borderId="14" xfId="2" applyNumberFormat="1" applyFont="1" applyBorder="1"/>
    <xf numFmtId="2" fontId="7" fillId="0" borderId="15" xfId="2" applyNumberFormat="1" applyFont="1" applyFill="1" applyBorder="1" applyAlignment="1">
      <alignment horizontal="right" vertical="center"/>
    </xf>
    <xf numFmtId="0" fontId="7" fillId="0" borderId="16" xfId="2" applyFont="1" applyFill="1" applyBorder="1" applyAlignment="1">
      <alignment horizontal="center" vertical="center"/>
    </xf>
    <xf numFmtId="0" fontId="3" fillId="0" borderId="17" xfId="2" applyFont="1" applyBorder="1" applyAlignment="1">
      <alignment horizontal="center" vertical="center"/>
    </xf>
    <xf numFmtId="3" fontId="5" fillId="0" borderId="17" xfId="2" applyNumberFormat="1" applyFont="1" applyFill="1" applyBorder="1" applyAlignment="1">
      <alignment horizontal="center" vertical="center"/>
    </xf>
    <xf numFmtId="41" fontId="6" fillId="0" borderId="17" xfId="2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right"/>
    </xf>
    <xf numFmtId="0" fontId="5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0" fontId="6" fillId="0" borderId="0" xfId="2" applyFont="1"/>
    <xf numFmtId="41" fontId="6" fillId="0" borderId="0" xfId="2" applyNumberFormat="1" applyFont="1"/>
    <xf numFmtId="2" fontId="6" fillId="0" borderId="0" xfId="2" applyNumberFormat="1" applyFont="1" applyAlignment="1">
      <alignment horizontal="right"/>
    </xf>
    <xf numFmtId="0" fontId="5" fillId="0" borderId="18" xfId="2" applyFont="1" applyBorder="1" applyAlignment="1">
      <alignment horizontal="center" vertical="center" wrapText="1"/>
    </xf>
    <xf numFmtId="2" fontId="5" fillId="0" borderId="2" xfId="2" applyNumberFormat="1" applyFont="1" applyBorder="1" applyAlignment="1">
      <alignment horizontal="right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41" fontId="7" fillId="0" borderId="6" xfId="2" applyNumberFormat="1" applyFont="1" applyBorder="1" applyAlignment="1">
      <alignment horizontal="center" vertical="center"/>
    </xf>
    <xf numFmtId="1" fontId="7" fillId="0" borderId="6" xfId="2" applyNumberFormat="1" applyFont="1" applyBorder="1" applyAlignment="1">
      <alignment horizontal="right" vertical="center"/>
    </xf>
    <xf numFmtId="0" fontId="6" fillId="0" borderId="6" xfId="3" applyNumberFormat="1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6" fillId="0" borderId="8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41" fontId="3" fillId="0" borderId="10" xfId="3" applyFont="1" applyBorder="1" applyAlignment="1">
      <alignment horizontal="center" vertical="top"/>
    </xf>
    <xf numFmtId="0" fontId="3" fillId="0" borderId="19" xfId="0" applyFont="1" applyBorder="1" applyAlignment="1">
      <alignment vertical="top" wrapText="1"/>
    </xf>
    <xf numFmtId="41" fontId="6" fillId="0" borderId="6" xfId="0" applyNumberFormat="1" applyFont="1" applyBorder="1" applyAlignment="1">
      <alignment vertical="top"/>
    </xf>
    <xf numFmtId="2" fontId="3" fillId="0" borderId="6" xfId="0" applyNumberFormat="1" applyFont="1" applyBorder="1" applyAlignment="1">
      <alignment horizontal="right" vertical="top" wrapText="1"/>
    </xf>
    <xf numFmtId="0" fontId="3" fillId="0" borderId="9" xfId="0" applyFont="1" applyBorder="1" applyAlignment="1">
      <alignment vertical="top" wrapText="1"/>
    </xf>
    <xf numFmtId="41" fontId="6" fillId="0" borderId="0" xfId="3" applyFont="1" applyBorder="1" applyAlignment="1">
      <alignment vertical="top"/>
    </xf>
    <xf numFmtId="2" fontId="7" fillId="0" borderId="12" xfId="2" applyNumberFormat="1" applyFont="1" applyFill="1" applyBorder="1" applyAlignment="1">
      <alignment vertical="top"/>
    </xf>
    <xf numFmtId="41" fontId="6" fillId="0" borderId="6" xfId="0" applyNumberFormat="1" applyFont="1" applyBorder="1"/>
    <xf numFmtId="0" fontId="6" fillId="0" borderId="6" xfId="5" applyFont="1" applyFill="1" applyBorder="1" applyAlignment="1">
      <alignment vertical="top" wrapText="1"/>
    </xf>
    <xf numFmtId="41" fontId="6" fillId="2" borderId="6" xfId="4" applyNumberFormat="1" applyFont="1" applyFill="1" applyBorder="1" applyAlignment="1">
      <alignment vertical="center"/>
    </xf>
    <xf numFmtId="2" fontId="6" fillId="2" borderId="20" xfId="4" applyNumberFormat="1" applyFont="1" applyFill="1" applyBorder="1" applyAlignment="1">
      <alignment horizontal="right" vertical="top"/>
    </xf>
    <xf numFmtId="0" fontId="6" fillId="2" borderId="6" xfId="4" applyFont="1" applyFill="1" applyBorder="1" applyAlignment="1">
      <alignment vertical="center"/>
    </xf>
    <xf numFmtId="41" fontId="6" fillId="0" borderId="6" xfId="3" applyFont="1" applyBorder="1" applyAlignment="1">
      <alignment vertical="center"/>
    </xf>
    <xf numFmtId="2" fontId="7" fillId="0" borderId="7" xfId="2" applyNumberFormat="1" applyFont="1" applyFill="1" applyBorder="1" applyAlignment="1">
      <alignment vertical="center"/>
    </xf>
    <xf numFmtId="0" fontId="6" fillId="0" borderId="6" xfId="0" applyFont="1" applyBorder="1" applyAlignment="1">
      <alignment vertical="top" wrapText="1"/>
    </xf>
    <xf numFmtId="0" fontId="6" fillId="2" borderId="6" xfId="4" applyFont="1" applyFill="1" applyBorder="1" applyAlignment="1">
      <alignment vertical="top" wrapText="1"/>
    </xf>
    <xf numFmtId="0" fontId="6" fillId="2" borderId="6" xfId="4" applyFont="1" applyFill="1" applyBorder="1" applyAlignment="1">
      <alignment vertical="center" wrapText="1"/>
    </xf>
    <xf numFmtId="41" fontId="6" fillId="2" borderId="6" xfId="4" applyNumberFormat="1" applyFont="1" applyFill="1" applyBorder="1" applyAlignment="1">
      <alignment vertical="center" wrapText="1"/>
    </xf>
    <xf numFmtId="41" fontId="6" fillId="0" borderId="9" xfId="0" applyNumberFormat="1" applyFont="1" applyBorder="1"/>
    <xf numFmtId="0" fontId="6" fillId="0" borderId="9" xfId="0" applyFont="1" applyBorder="1" applyAlignment="1">
      <alignment vertical="top" wrapText="1"/>
    </xf>
    <xf numFmtId="41" fontId="6" fillId="2" borderId="9" xfId="4" applyNumberFormat="1" applyFont="1" applyFill="1" applyBorder="1" applyAlignment="1">
      <alignment vertical="center"/>
    </xf>
    <xf numFmtId="2" fontId="6" fillId="2" borderId="21" xfId="4" applyNumberFormat="1" applyFont="1" applyFill="1" applyBorder="1" applyAlignment="1">
      <alignment horizontal="right" vertical="top"/>
    </xf>
    <xf numFmtId="0" fontId="4" fillId="0" borderId="9" xfId="0" applyFont="1" applyBorder="1"/>
    <xf numFmtId="0" fontId="4" fillId="0" borderId="22" xfId="0" applyFont="1" applyBorder="1"/>
    <xf numFmtId="41" fontId="3" fillId="0" borderId="14" xfId="2" applyNumberFormat="1" applyFont="1" applyBorder="1" applyAlignment="1">
      <alignment horizontal="center" vertical="center"/>
    </xf>
    <xf numFmtId="2" fontId="6" fillId="2" borderId="23" xfId="4" applyNumberFormat="1" applyFont="1" applyFill="1" applyBorder="1" applyAlignment="1">
      <alignment horizontal="right" vertical="top"/>
    </xf>
    <xf numFmtId="0" fontId="4" fillId="0" borderId="14" xfId="0" applyFont="1" applyBorder="1"/>
    <xf numFmtId="0" fontId="4" fillId="0" borderId="15" xfId="0" applyFont="1" applyBorder="1"/>
    <xf numFmtId="0" fontId="7" fillId="0" borderId="0" xfId="2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3" fontId="7" fillId="0" borderId="0" xfId="2" applyNumberFormat="1" applyFont="1" applyFill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41" fontId="3" fillId="0" borderId="0" xfId="2" applyNumberFormat="1" applyFont="1" applyBorder="1" applyAlignment="1">
      <alignment horizontal="center" vertical="center"/>
    </xf>
    <xf numFmtId="2" fontId="3" fillId="0" borderId="0" xfId="2" applyNumberFormat="1" applyFont="1" applyBorder="1" applyAlignment="1">
      <alignment horizontal="right" vertical="center"/>
    </xf>
    <xf numFmtId="0" fontId="3" fillId="0" borderId="24" xfId="2" applyFont="1" applyFill="1" applyBorder="1" applyAlignment="1">
      <alignment vertical="center"/>
    </xf>
    <xf numFmtId="0" fontId="6" fillId="0" borderId="5" xfId="0" applyFont="1" applyBorder="1"/>
    <xf numFmtId="0" fontId="6" fillId="0" borderId="6" xfId="0" applyFont="1" applyBorder="1"/>
    <xf numFmtId="166" fontId="3" fillId="0" borderId="6" xfId="1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right"/>
    </xf>
    <xf numFmtId="0" fontId="6" fillId="0" borderId="7" xfId="0" applyFont="1" applyBorder="1"/>
    <xf numFmtId="0" fontId="6" fillId="0" borderId="6" xfId="0" applyFont="1" applyBorder="1" applyAlignment="1">
      <alignment wrapText="1"/>
    </xf>
    <xf numFmtId="2" fontId="6" fillId="2" borderId="20" xfId="4" applyNumberFormat="1" applyFont="1" applyFill="1" applyBorder="1" applyAlignment="1">
      <alignment horizontal="right" vertical="center"/>
    </xf>
    <xf numFmtId="0" fontId="6" fillId="2" borderId="6" xfId="4" applyFont="1" applyFill="1" applyBorder="1" applyAlignment="1">
      <alignment horizontal="left" vertical="center" wrapText="1"/>
    </xf>
    <xf numFmtId="2" fontId="6" fillId="2" borderId="20" xfId="4" applyNumberFormat="1" applyFont="1" applyFill="1" applyBorder="1" applyAlignment="1">
      <alignment horizontal="right" vertical="center" wrapText="1"/>
    </xf>
    <xf numFmtId="2" fontId="6" fillId="0" borderId="7" xfId="0" applyNumberFormat="1" applyFont="1" applyBorder="1"/>
    <xf numFmtId="0" fontId="3" fillId="0" borderId="13" xfId="0" applyFont="1" applyBorder="1"/>
    <xf numFmtId="0" fontId="3" fillId="0" borderId="14" xfId="0" applyFont="1" applyBorder="1"/>
    <xf numFmtId="166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41" fontId="3" fillId="0" borderId="14" xfId="0" applyNumberFormat="1" applyFont="1" applyBorder="1" applyAlignment="1">
      <alignment horizontal="center"/>
    </xf>
    <xf numFmtId="2" fontId="3" fillId="2" borderId="23" xfId="4" applyNumberFormat="1" applyFont="1" applyFill="1" applyBorder="1" applyAlignment="1">
      <alignment horizontal="right" vertical="center" wrapText="1"/>
    </xf>
    <xf numFmtId="0" fontId="8" fillId="0" borderId="13" xfId="0" applyFont="1" applyBorder="1"/>
    <xf numFmtId="0" fontId="8" fillId="0" borderId="14" xfId="0" applyFont="1" applyBorder="1"/>
    <xf numFmtId="2" fontId="3" fillId="0" borderId="15" xfId="0" applyNumberFormat="1" applyFont="1" applyBorder="1"/>
    <xf numFmtId="0" fontId="5" fillId="0" borderId="0" xfId="2" applyFont="1" applyFill="1" applyBorder="1" applyAlignment="1">
      <alignment vertical="center"/>
    </xf>
    <xf numFmtId="0" fontId="3" fillId="0" borderId="6" xfId="5" applyFont="1" applyFill="1" applyBorder="1" applyAlignment="1">
      <alignment vertical="top" wrapText="1"/>
    </xf>
    <xf numFmtId="2" fontId="6" fillId="0" borderId="7" xfId="0" applyNumberFormat="1" applyFont="1" applyBorder="1" applyAlignment="1">
      <alignment horizontal="right"/>
    </xf>
    <xf numFmtId="3" fontId="6" fillId="0" borderId="6" xfId="0" applyNumberFormat="1" applyFont="1" applyBorder="1"/>
    <xf numFmtId="0" fontId="6" fillId="2" borderId="6" xfId="6" applyFont="1" applyFill="1" applyBorder="1" applyAlignment="1">
      <alignment vertical="center"/>
    </xf>
    <xf numFmtId="0" fontId="6" fillId="2" borderId="6" xfId="6" applyFont="1" applyFill="1" applyBorder="1" applyAlignment="1">
      <alignment vertical="center" wrapText="1"/>
    </xf>
    <xf numFmtId="0" fontId="3" fillId="2" borderId="14" xfId="6" applyFont="1" applyFill="1" applyBorder="1" applyAlignment="1">
      <alignment horizontal="center" vertical="center"/>
    </xf>
    <xf numFmtId="41" fontId="3" fillId="0" borderId="14" xfId="0" applyNumberFormat="1" applyFont="1" applyBorder="1"/>
    <xf numFmtId="2" fontId="3" fillId="0" borderId="15" xfId="0" applyNumberFormat="1" applyFont="1" applyBorder="1" applyAlignment="1">
      <alignment horizontal="right"/>
    </xf>
    <xf numFmtId="0" fontId="8" fillId="0" borderId="0" xfId="0" applyFont="1"/>
    <xf numFmtId="0" fontId="6" fillId="2" borderId="25" xfId="6" applyFont="1" applyFill="1" applyBorder="1" applyAlignment="1">
      <alignment vertical="center"/>
    </xf>
    <xf numFmtId="0" fontId="3" fillId="0" borderId="6" xfId="0" applyFont="1" applyBorder="1" applyAlignment="1">
      <alignment wrapText="1"/>
    </xf>
    <xf numFmtId="2" fontId="3" fillId="0" borderId="20" xfId="0" applyNumberFormat="1" applyFont="1" applyBorder="1" applyAlignment="1">
      <alignment horizontal="right" vertical="top"/>
    </xf>
    <xf numFmtId="0" fontId="3" fillId="0" borderId="6" xfId="0" applyFont="1" applyBorder="1" applyAlignment="1">
      <alignment vertical="top"/>
    </xf>
    <xf numFmtId="0" fontId="6" fillId="2" borderId="6" xfId="2" applyFont="1" applyFill="1" applyBorder="1" applyAlignment="1">
      <alignment horizontal="left" vertical="top" wrapText="1"/>
    </xf>
    <xf numFmtId="41" fontId="10" fillId="2" borderId="6" xfId="7" applyNumberFormat="1" applyFont="1" applyFill="1" applyBorder="1" applyAlignment="1">
      <alignment vertical="center"/>
    </xf>
    <xf numFmtId="2" fontId="6" fillId="0" borderId="6" xfId="0" applyNumberFormat="1" applyFont="1" applyBorder="1"/>
    <xf numFmtId="0" fontId="6" fillId="2" borderId="9" xfId="4" applyFont="1" applyFill="1" applyBorder="1" applyAlignment="1">
      <alignment vertical="top" wrapText="1"/>
    </xf>
    <xf numFmtId="0" fontId="7" fillId="2" borderId="6" xfId="4" applyFont="1" applyFill="1" applyBorder="1" applyAlignment="1">
      <alignment vertical="top" wrapText="1"/>
    </xf>
    <xf numFmtId="0" fontId="6" fillId="2" borderId="6" xfId="8" applyFont="1" applyFill="1" applyBorder="1" applyAlignment="1">
      <alignment horizontal="left" vertical="center" wrapText="1"/>
    </xf>
    <xf numFmtId="0" fontId="4" fillId="0" borderId="6" xfId="0" applyFont="1" applyBorder="1"/>
    <xf numFmtId="0" fontId="6" fillId="2" borderId="6" xfId="8" applyFont="1" applyFill="1" applyBorder="1" applyAlignment="1">
      <alignment vertical="top" wrapText="1"/>
    </xf>
    <xf numFmtId="2" fontId="6" fillId="2" borderId="6" xfId="4" applyNumberFormat="1" applyFont="1" applyFill="1" applyBorder="1" applyAlignment="1">
      <alignment horizontal="right" vertical="center" wrapText="1"/>
    </xf>
    <xf numFmtId="0" fontId="6" fillId="0" borderId="9" xfId="0" applyFont="1" applyBorder="1"/>
    <xf numFmtId="2" fontId="6" fillId="2" borderId="9" xfId="4" applyNumberFormat="1" applyFont="1" applyFill="1" applyBorder="1" applyAlignment="1">
      <alignment horizontal="right" vertical="center" wrapText="1"/>
    </xf>
    <xf numFmtId="2" fontId="6" fillId="0" borderId="9" xfId="0" applyNumberFormat="1" applyFont="1" applyBorder="1"/>
    <xf numFmtId="2" fontId="6" fillId="0" borderId="22" xfId="0" applyNumberFormat="1" applyFont="1" applyBorder="1"/>
    <xf numFmtId="166" fontId="3" fillId="0" borderId="23" xfId="0" applyNumberFormat="1" applyFont="1" applyBorder="1" applyAlignment="1">
      <alignment horizontal="center"/>
    </xf>
    <xf numFmtId="0" fontId="3" fillId="2" borderId="13" xfId="4" applyFont="1" applyFill="1" applyBorder="1" applyAlignment="1">
      <alignment horizontal="center" vertical="center"/>
    </xf>
    <xf numFmtId="41" fontId="8" fillId="0" borderId="14" xfId="0" applyNumberFormat="1" applyFont="1" applyBorder="1"/>
    <xf numFmtId="2" fontId="3" fillId="0" borderId="14" xfId="0" applyNumberFormat="1" applyFont="1" applyBorder="1"/>
    <xf numFmtId="0" fontId="3" fillId="0" borderId="0" xfId="0" applyFont="1"/>
    <xf numFmtId="0" fontId="5" fillId="0" borderId="26" xfId="2" applyFont="1" applyBorder="1" applyAlignment="1">
      <alignment horizontal="center" vertical="center" wrapText="1"/>
    </xf>
    <xf numFmtId="0" fontId="5" fillId="0" borderId="27" xfId="2" applyFont="1" applyBorder="1" applyAlignment="1">
      <alignment horizontal="center" vertical="center" wrapText="1"/>
    </xf>
    <xf numFmtId="41" fontId="5" fillId="0" borderId="27" xfId="2" applyNumberFormat="1" applyFont="1" applyBorder="1" applyAlignment="1">
      <alignment horizontal="center" vertical="center" wrapText="1"/>
    </xf>
    <xf numFmtId="166" fontId="4" fillId="0" borderId="0" xfId="0" applyNumberFormat="1" applyFont="1"/>
    <xf numFmtId="41" fontId="6" fillId="0" borderId="6" xfId="3" applyNumberFormat="1" applyFont="1" applyBorder="1" applyAlignment="1">
      <alignment vertical="center"/>
    </xf>
    <xf numFmtId="1" fontId="7" fillId="0" borderId="7" xfId="2" applyNumberFormat="1" applyFont="1" applyBorder="1" applyAlignment="1">
      <alignment horizontal="center" vertical="center"/>
    </xf>
    <xf numFmtId="0" fontId="3" fillId="2" borderId="14" xfId="4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28" xfId="0" applyFont="1" applyBorder="1"/>
    <xf numFmtId="0" fontId="6" fillId="0" borderId="9" xfId="0" applyFont="1" applyBorder="1" applyAlignment="1">
      <alignment horizontal="center"/>
    </xf>
    <xf numFmtId="2" fontId="6" fillId="0" borderId="22" xfId="0" applyNumberFormat="1" applyFont="1" applyBorder="1" applyAlignment="1">
      <alignment horizontal="right"/>
    </xf>
    <xf numFmtId="0" fontId="6" fillId="0" borderId="13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41" fontId="6" fillId="0" borderId="14" xfId="0" applyNumberFormat="1" applyFont="1" applyBorder="1"/>
    <xf numFmtId="2" fontId="6" fillId="0" borderId="15" xfId="0" applyNumberFormat="1" applyFont="1" applyBorder="1" applyAlignment="1">
      <alignment horizontal="right"/>
    </xf>
    <xf numFmtId="0" fontId="6" fillId="0" borderId="29" xfId="0" applyFont="1" applyBorder="1"/>
    <xf numFmtId="0" fontId="6" fillId="0" borderId="30" xfId="0" applyFont="1" applyBorder="1"/>
    <xf numFmtId="41" fontId="6" fillId="0" borderId="30" xfId="0" applyNumberFormat="1" applyFont="1" applyBorder="1"/>
    <xf numFmtId="0" fontId="6" fillId="0" borderId="30" xfId="2" applyFont="1" applyBorder="1" applyAlignment="1">
      <alignment vertical="top" wrapText="1"/>
    </xf>
    <xf numFmtId="41" fontId="10" fillId="2" borderId="6" xfId="0" applyNumberFormat="1" applyFont="1" applyFill="1" applyBorder="1" applyAlignment="1">
      <alignment vertical="center"/>
    </xf>
    <xf numFmtId="2" fontId="6" fillId="0" borderId="31" xfId="0" applyNumberFormat="1" applyFont="1" applyBorder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3" fillId="2" borderId="0" xfId="4" applyFont="1" applyFill="1" applyBorder="1" applyAlignment="1">
      <alignment horizontal="center" vertical="center"/>
    </xf>
    <xf numFmtId="41" fontId="6" fillId="0" borderId="0" xfId="0" applyNumberFormat="1" applyFont="1" applyBorder="1"/>
    <xf numFmtId="0" fontId="7" fillId="0" borderId="28" xfId="2" applyFont="1" applyBorder="1" applyAlignment="1">
      <alignment horizontal="center" vertical="center"/>
    </xf>
    <xf numFmtId="41" fontId="6" fillId="0" borderId="20" xfId="0" applyNumberFormat="1" applyFont="1" applyBorder="1"/>
    <xf numFmtId="3" fontId="6" fillId="0" borderId="20" xfId="0" applyNumberFormat="1" applyFont="1" applyBorder="1"/>
    <xf numFmtId="0" fontId="6" fillId="2" borderId="6" xfId="4" applyFont="1" applyFill="1" applyBorder="1"/>
    <xf numFmtId="41" fontId="6" fillId="0" borderId="21" xfId="0" applyNumberFormat="1" applyFont="1" applyBorder="1"/>
    <xf numFmtId="41" fontId="5" fillId="0" borderId="14" xfId="0" applyNumberFormat="1" applyFont="1" applyBorder="1"/>
    <xf numFmtId="0" fontId="6" fillId="2" borderId="6" xfId="4" applyFont="1" applyFill="1" applyBorder="1" applyAlignment="1">
      <alignment wrapText="1"/>
    </xf>
    <xf numFmtId="167" fontId="7" fillId="0" borderId="6" xfId="0" applyNumberFormat="1" applyFont="1" applyBorder="1"/>
    <xf numFmtId="3" fontId="7" fillId="0" borderId="6" xfId="0" applyNumberFormat="1" applyFont="1" applyBorder="1"/>
    <xf numFmtId="1" fontId="7" fillId="0" borderId="6" xfId="2" applyNumberFormat="1" applyFont="1" applyBorder="1" applyAlignment="1">
      <alignment horizontal="center" vertical="center"/>
    </xf>
    <xf numFmtId="0" fontId="6" fillId="0" borderId="6" xfId="0" applyFont="1" applyBorder="1" applyAlignment="1">
      <alignment vertical="top"/>
    </xf>
    <xf numFmtId="166" fontId="3" fillId="0" borderId="6" xfId="1" applyNumberFormat="1" applyFont="1" applyBorder="1" applyAlignment="1">
      <alignment horizontal="center" vertical="top"/>
    </xf>
    <xf numFmtId="0" fontId="3" fillId="0" borderId="6" xfId="0" applyFont="1" applyBorder="1" applyAlignment="1">
      <alignment vertical="top" wrapText="1"/>
    </xf>
    <xf numFmtId="2" fontId="6" fillId="2" borderId="6" xfId="4" applyNumberFormat="1" applyFont="1" applyFill="1" applyBorder="1" applyAlignment="1">
      <alignment horizontal="right" vertical="top" wrapText="1"/>
    </xf>
    <xf numFmtId="0" fontId="6" fillId="2" borderId="6" xfId="8" applyFont="1" applyFill="1" applyBorder="1" applyAlignment="1">
      <alignment horizontal="left" vertical="top" wrapText="1"/>
    </xf>
    <xf numFmtId="0" fontId="6" fillId="2" borderId="10" xfId="2" applyFont="1" applyFill="1" applyBorder="1" applyAlignment="1">
      <alignment vertical="center" wrapText="1"/>
    </xf>
    <xf numFmtId="0" fontId="6" fillId="2" borderId="9" xfId="2" applyFont="1" applyFill="1" applyBorder="1" applyAlignment="1">
      <alignment vertical="center" wrapText="1"/>
    </xf>
    <xf numFmtId="2" fontId="6" fillId="2" borderId="9" xfId="4" applyNumberFormat="1" applyFont="1" applyFill="1" applyBorder="1" applyAlignment="1">
      <alignment horizontal="right" vertical="top" wrapText="1"/>
    </xf>
    <xf numFmtId="0" fontId="6" fillId="0" borderId="32" xfId="0" applyFont="1" applyBorder="1"/>
    <xf numFmtId="0" fontId="6" fillId="0" borderId="10" xfId="0" applyFont="1" applyBorder="1"/>
    <xf numFmtId="3" fontId="6" fillId="0" borderId="9" xfId="0" applyNumberFormat="1" applyFont="1" applyBorder="1"/>
    <xf numFmtId="2" fontId="6" fillId="2" borderId="25" xfId="4" applyNumberFormat="1" applyFont="1" applyFill="1" applyBorder="1" applyAlignment="1">
      <alignment horizontal="right" vertical="top" wrapText="1"/>
    </xf>
    <xf numFmtId="0" fontId="6" fillId="2" borderId="9" xfId="4" applyFont="1" applyFill="1" applyBorder="1" applyAlignment="1">
      <alignment wrapText="1"/>
    </xf>
    <xf numFmtId="41" fontId="11" fillId="2" borderId="10" xfId="9" applyNumberFormat="1" applyFont="1" applyFill="1" applyBorder="1" applyAlignment="1"/>
    <xf numFmtId="0" fontId="6" fillId="0" borderId="23" xfId="0" applyFont="1" applyBorder="1"/>
    <xf numFmtId="166" fontId="3" fillId="0" borderId="16" xfId="0" applyNumberFormat="1" applyFont="1" applyBorder="1" applyAlignment="1">
      <alignment horizontal="center"/>
    </xf>
    <xf numFmtId="0" fontId="3" fillId="2" borderId="13" xfId="4" applyFont="1" applyFill="1" applyBorder="1" applyAlignment="1">
      <alignment horizontal="center" vertical="top" wrapText="1"/>
    </xf>
    <xf numFmtId="2" fontId="3" fillId="2" borderId="23" xfId="4" applyNumberFormat="1" applyFont="1" applyFill="1" applyBorder="1" applyAlignment="1">
      <alignment horizontal="right" vertical="top" wrapText="1"/>
    </xf>
    <xf numFmtId="41" fontId="11" fillId="2" borderId="14" xfId="9" applyNumberFormat="1" applyFont="1" applyFill="1" applyBorder="1" applyAlignment="1"/>
    <xf numFmtId="0" fontId="6" fillId="2" borderId="9" xfId="8" applyFont="1" applyFill="1" applyBorder="1" applyAlignment="1">
      <alignment horizontal="left" vertical="center" wrapText="1"/>
    </xf>
    <xf numFmtId="0" fontId="6" fillId="2" borderId="10" xfId="8" applyFont="1" applyFill="1" applyBorder="1" applyAlignment="1">
      <alignment horizontal="left" vertical="center" wrapText="1"/>
    </xf>
    <xf numFmtId="164" fontId="6" fillId="0" borderId="9" xfId="1" applyFont="1" applyBorder="1"/>
    <xf numFmtId="2" fontId="3" fillId="2" borderId="4" xfId="4" applyNumberFormat="1" applyFont="1" applyFill="1" applyBorder="1" applyAlignment="1">
      <alignment horizontal="right" vertical="top" wrapText="1"/>
    </xf>
    <xf numFmtId="0" fontId="3" fillId="2" borderId="14" xfId="4" applyFont="1" applyFill="1" applyBorder="1" applyAlignment="1">
      <alignment horizontal="center" vertical="top" wrapText="1"/>
    </xf>
    <xf numFmtId="2" fontId="3" fillId="2" borderId="15" xfId="4" applyNumberFormat="1" applyFont="1" applyFill="1" applyBorder="1" applyAlignment="1">
      <alignment horizontal="right" vertical="top" wrapText="1"/>
    </xf>
    <xf numFmtId="166" fontId="3" fillId="0" borderId="10" xfId="0" applyNumberFormat="1" applyFont="1" applyBorder="1" applyAlignment="1">
      <alignment horizontal="center"/>
    </xf>
    <xf numFmtId="0" fontId="3" fillId="2" borderId="10" xfId="4" applyFont="1" applyFill="1" applyBorder="1" applyAlignment="1">
      <alignment horizontal="center" vertical="top" wrapText="1"/>
    </xf>
    <xf numFmtId="41" fontId="3" fillId="0" borderId="6" xfId="0" applyNumberFormat="1" applyFont="1" applyBorder="1"/>
    <xf numFmtId="2" fontId="3" fillId="2" borderId="6" xfId="4" applyNumberFormat="1" applyFont="1" applyFill="1" applyBorder="1" applyAlignment="1">
      <alignment horizontal="right" vertical="top" wrapText="1"/>
    </xf>
    <xf numFmtId="0" fontId="3" fillId="2" borderId="33" xfId="4" applyFont="1" applyFill="1" applyBorder="1" applyAlignment="1">
      <alignment horizontal="center" vertical="top" wrapText="1"/>
    </xf>
    <xf numFmtId="41" fontId="3" fillId="0" borderId="10" xfId="0" applyNumberFormat="1" applyFont="1" applyBorder="1"/>
    <xf numFmtId="2" fontId="3" fillId="2" borderId="25" xfId="4" applyNumberFormat="1" applyFont="1" applyFill="1" applyBorder="1" applyAlignment="1">
      <alignment horizontal="right" vertical="top" wrapText="1"/>
    </xf>
    <xf numFmtId="2" fontId="6" fillId="0" borderId="12" xfId="0" applyNumberFormat="1" applyFont="1" applyBorder="1"/>
    <xf numFmtId="0" fontId="6" fillId="2" borderId="33" xfId="4" applyFont="1" applyFill="1" applyBorder="1" applyAlignment="1">
      <alignment vertical="top" wrapText="1"/>
    </xf>
    <xf numFmtId="2" fontId="6" fillId="0" borderId="10" xfId="0" applyNumberFormat="1" applyFont="1" applyBorder="1"/>
    <xf numFmtId="0" fontId="6" fillId="0" borderId="12" xfId="0" applyFont="1" applyBorder="1"/>
    <xf numFmtId="41" fontId="3" fillId="0" borderId="34" xfId="0" applyNumberFormat="1" applyFont="1" applyBorder="1"/>
    <xf numFmtId="2" fontId="3" fillId="2" borderId="35" xfId="4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vertical="center"/>
    </xf>
    <xf numFmtId="3" fontId="5" fillId="0" borderId="9" xfId="2" applyNumberFormat="1" applyFont="1" applyBorder="1" applyAlignment="1">
      <alignment horizontal="center" vertical="center"/>
    </xf>
    <xf numFmtId="0" fontId="12" fillId="0" borderId="9" xfId="2" applyFont="1" applyBorder="1" applyAlignment="1">
      <alignment horizontal="left" vertical="center" wrapText="1"/>
    </xf>
    <xf numFmtId="41" fontId="6" fillId="0" borderId="9" xfId="3" applyNumberFormat="1" applyFont="1" applyBorder="1" applyAlignment="1">
      <alignment horizontal="center" vertical="center"/>
    </xf>
    <xf numFmtId="2" fontId="7" fillId="0" borderId="22" xfId="2" applyNumberFormat="1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6" fillId="0" borderId="6" xfId="4" applyFont="1" applyBorder="1" applyAlignment="1">
      <alignment horizontal="left" vertical="top" wrapText="1"/>
    </xf>
    <xf numFmtId="2" fontId="5" fillId="0" borderId="15" xfId="2" applyNumberFormat="1" applyFont="1" applyBorder="1" applyAlignment="1">
      <alignment horizontal="center" vertical="center"/>
    </xf>
    <xf numFmtId="0" fontId="3" fillId="2" borderId="0" xfId="4" applyFont="1" applyFill="1" applyBorder="1" applyAlignment="1">
      <alignment horizontal="center" vertical="top" wrapText="1"/>
    </xf>
    <xf numFmtId="0" fontId="6" fillId="0" borderId="30" xfId="0" applyFont="1" applyBorder="1" applyAlignment="1">
      <alignment horizontal="center"/>
    </xf>
    <xf numFmtId="0" fontId="6" fillId="0" borderId="30" xfId="4" applyFont="1" applyBorder="1" applyAlignment="1">
      <alignment horizontal="left" vertical="top" wrapText="1"/>
    </xf>
    <xf numFmtId="0" fontId="3" fillId="2" borderId="14" xfId="4" applyFont="1" applyFill="1" applyBorder="1" applyAlignment="1">
      <alignment horizontal="center" wrapText="1"/>
    </xf>
    <xf numFmtId="0" fontId="3" fillId="2" borderId="0" xfId="4" applyFont="1" applyFill="1" applyBorder="1" applyAlignment="1">
      <alignment horizontal="center" wrapText="1"/>
    </xf>
    <xf numFmtId="2" fontId="6" fillId="0" borderId="0" xfId="0" applyNumberFormat="1" applyFont="1" applyBorder="1" applyAlignment="1">
      <alignment horizontal="right"/>
    </xf>
    <xf numFmtId="41" fontId="3" fillId="0" borderId="6" xfId="0" applyNumberFormat="1" applyFont="1" applyBorder="1" applyAlignment="1">
      <alignment horizontal="center"/>
    </xf>
    <xf numFmtId="0" fontId="3" fillId="0" borderId="6" xfId="2" applyFont="1" applyBorder="1" applyAlignment="1">
      <alignment vertical="top" wrapText="1"/>
    </xf>
    <xf numFmtId="0" fontId="6" fillId="2" borderId="6" xfId="2" applyFont="1" applyFill="1" applyBorder="1" applyAlignment="1">
      <alignment vertical="center" wrapText="1"/>
    </xf>
    <xf numFmtId="41" fontId="3" fillId="0" borderId="30" xfId="0" applyNumberFormat="1" applyFont="1" applyBorder="1" applyAlignment="1">
      <alignment horizontal="center"/>
    </xf>
    <xf numFmtId="0" fontId="3" fillId="2" borderId="30" xfId="4" applyFont="1" applyFill="1" applyBorder="1" applyAlignment="1">
      <alignment horizontal="center" wrapText="1"/>
    </xf>
    <xf numFmtId="0" fontId="13" fillId="0" borderId="8" xfId="4" applyFont="1" applyBorder="1" applyAlignment="1">
      <alignment horizontal="left" vertical="center"/>
    </xf>
    <xf numFmtId="0" fontId="14" fillId="0" borderId="0" xfId="6" applyFont="1" applyBorder="1" applyAlignment="1">
      <alignment horizontal="left" vertical="center" wrapText="1"/>
    </xf>
    <xf numFmtId="41" fontId="15" fillId="0" borderId="0" xfId="4" applyNumberFormat="1" applyFont="1" applyFill="1" applyBorder="1" applyAlignment="1">
      <alignment horizontal="right" vertical="center"/>
    </xf>
    <xf numFmtId="0" fontId="14" fillId="0" borderId="0" xfId="4" applyFont="1" applyBorder="1" applyAlignment="1">
      <alignment horizontal="center" vertical="center"/>
    </xf>
    <xf numFmtId="41" fontId="15" fillId="0" borderId="0" xfId="10" applyNumberFormat="1" applyFont="1" applyBorder="1" applyAlignment="1">
      <alignment vertical="center"/>
    </xf>
    <xf numFmtId="2" fontId="15" fillId="0" borderId="0" xfId="4" applyNumberFormat="1" applyFont="1" applyFill="1" applyBorder="1" applyAlignment="1">
      <alignment horizontal="right" vertical="center"/>
    </xf>
    <xf numFmtId="0" fontId="4" fillId="0" borderId="0" xfId="0" applyFont="1" applyBorder="1"/>
    <xf numFmtId="166" fontId="6" fillId="0" borderId="30" xfId="1" applyNumberFormat="1" applyFont="1" applyBorder="1" applyAlignment="1">
      <alignment horizontal="center" vertical="top"/>
    </xf>
    <xf numFmtId="0" fontId="6" fillId="0" borderId="36" xfId="0" applyFont="1" applyBorder="1"/>
    <xf numFmtId="0" fontId="6" fillId="0" borderId="34" xfId="0" applyFont="1" applyBorder="1" applyAlignment="1">
      <alignment vertical="top"/>
    </xf>
    <xf numFmtId="41" fontId="6" fillId="0" borderId="34" xfId="0" applyNumberFormat="1" applyFont="1" applyBorder="1"/>
    <xf numFmtId="2" fontId="6" fillId="0" borderId="35" xfId="0" applyNumberFormat="1" applyFont="1" applyBorder="1" applyAlignment="1">
      <alignment horizontal="right"/>
    </xf>
    <xf numFmtId="2" fontId="3" fillId="0" borderId="35" xfId="0" applyNumberFormat="1" applyFont="1" applyBorder="1" applyAlignment="1">
      <alignment horizontal="right"/>
    </xf>
    <xf numFmtId="0" fontId="3" fillId="2" borderId="6" xfId="2" applyFont="1" applyFill="1" applyBorder="1" applyAlignment="1">
      <alignment vertical="top"/>
    </xf>
    <xf numFmtId="0" fontId="6" fillId="2" borderId="6" xfId="2" applyFont="1" applyFill="1" applyBorder="1" applyAlignment="1">
      <alignment horizontal="left" vertical="center" wrapText="1"/>
    </xf>
    <xf numFmtId="166" fontId="6" fillId="0" borderId="9" xfId="1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0" fontId="3" fillId="2" borderId="6" xfId="2" applyFont="1" applyFill="1" applyBorder="1" applyAlignment="1">
      <alignment vertical="top" wrapText="1"/>
    </xf>
    <xf numFmtId="41" fontId="6" fillId="0" borderId="6" xfId="3" applyNumberFormat="1" applyFont="1" applyBorder="1"/>
    <xf numFmtId="0" fontId="6" fillId="2" borderId="9" xfId="2" applyFont="1" applyFill="1" applyBorder="1" applyAlignment="1">
      <alignment horizontal="left" vertical="center" wrapText="1"/>
    </xf>
    <xf numFmtId="0" fontId="3" fillId="0" borderId="29" xfId="0" applyFont="1" applyBorder="1"/>
    <xf numFmtId="0" fontId="3" fillId="0" borderId="30" xfId="0" applyFont="1" applyBorder="1"/>
    <xf numFmtId="166" fontId="3" fillId="0" borderId="30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41" fontId="3" fillId="0" borderId="30" xfId="0" applyNumberFormat="1" applyFont="1" applyBorder="1"/>
    <xf numFmtId="2" fontId="3" fillId="0" borderId="31" xfId="0" applyNumberFormat="1" applyFont="1" applyBorder="1" applyAlignment="1">
      <alignment horizontal="right"/>
    </xf>
    <xf numFmtId="0" fontId="3" fillId="0" borderId="6" xfId="6" applyFont="1" applyBorder="1" applyAlignment="1">
      <alignment vertical="center"/>
    </xf>
    <xf numFmtId="41" fontId="7" fillId="0" borderId="6" xfId="0" applyNumberFormat="1" applyFont="1" applyBorder="1"/>
    <xf numFmtId="41" fontId="7" fillId="0" borderId="6" xfId="3" applyNumberFormat="1" applyFont="1" applyBorder="1"/>
    <xf numFmtId="0" fontId="6" fillId="0" borderId="6" xfId="0" applyFont="1" applyBorder="1" applyAlignment="1">
      <alignment horizontal="center"/>
    </xf>
    <xf numFmtId="0" fontId="3" fillId="0" borderId="6" xfId="6" applyFont="1" applyBorder="1" applyAlignment="1">
      <alignment vertical="center" wrapText="1"/>
    </xf>
    <xf numFmtId="0" fontId="6" fillId="2" borderId="6" xfId="2" applyFont="1" applyFill="1" applyBorder="1" applyAlignment="1">
      <alignment vertical="top" wrapText="1"/>
    </xf>
    <xf numFmtId="0" fontId="6" fillId="0" borderId="9" xfId="2" applyFont="1" applyBorder="1"/>
    <xf numFmtId="0" fontId="3" fillId="0" borderId="0" xfId="0" applyFont="1" applyAlignment="1">
      <alignment vertical="top"/>
    </xf>
    <xf numFmtId="0" fontId="6" fillId="0" borderId="6" xfId="0" applyFont="1" applyBorder="1" applyAlignment="1">
      <alignment vertical="center"/>
    </xf>
    <xf numFmtId="0" fontId="16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6" fillId="2" borderId="6" xfId="2" applyFont="1" applyFill="1" applyBorder="1" applyAlignment="1">
      <alignment vertical="top"/>
    </xf>
    <xf numFmtId="0" fontId="3" fillId="0" borderId="30" xfId="2" applyFont="1" applyBorder="1" applyAlignment="1">
      <alignment horizontal="center" vertical="center"/>
    </xf>
    <xf numFmtId="0" fontId="3" fillId="0" borderId="36" xfId="6" applyFont="1" applyBorder="1" applyAlignment="1">
      <alignment horizontal="center"/>
    </xf>
    <xf numFmtId="0" fontId="3" fillId="0" borderId="34" xfId="6" applyFont="1" applyBorder="1" applyAlignment="1">
      <alignment vertical="center"/>
    </xf>
    <xf numFmtId="41" fontId="3" fillId="0" borderId="34" xfId="10" applyFont="1" applyBorder="1" applyAlignment="1">
      <alignment vertical="center"/>
    </xf>
    <xf numFmtId="0" fontId="3" fillId="2" borderId="34" xfId="4" applyFont="1" applyFill="1" applyBorder="1" applyAlignment="1">
      <alignment horizontal="center" vertical="center"/>
    </xf>
    <xf numFmtId="41" fontId="5" fillId="0" borderId="34" xfId="10" applyNumberFormat="1" applyFont="1" applyBorder="1" applyAlignment="1">
      <alignment vertical="center"/>
    </xf>
    <xf numFmtId="41" fontId="4" fillId="0" borderId="0" xfId="0" applyNumberFormat="1" applyFont="1" applyBorder="1"/>
    <xf numFmtId="0" fontId="14" fillId="0" borderId="0" xfId="6" applyFont="1" applyAlignment="1">
      <alignment horizontal="center"/>
    </xf>
    <xf numFmtId="0" fontId="14" fillId="0" borderId="0" xfId="6" applyFont="1" applyAlignment="1">
      <alignment vertical="center"/>
    </xf>
    <xf numFmtId="41" fontId="17" fillId="0" borderId="0" xfId="6" applyNumberFormat="1" applyFont="1"/>
    <xf numFmtId="0" fontId="17" fillId="0" borderId="0" xfId="6" applyFont="1"/>
    <xf numFmtId="41" fontId="15" fillId="0" borderId="0" xfId="6" applyNumberFormat="1" applyFont="1"/>
    <xf numFmtId="0" fontId="17" fillId="0" borderId="0" xfId="6" applyFont="1" applyAlignment="1">
      <alignment horizontal="center"/>
    </xf>
    <xf numFmtId="0" fontId="7" fillId="0" borderId="0" xfId="6" applyFont="1"/>
    <xf numFmtId="0" fontId="6" fillId="0" borderId="0" xfId="6" applyFont="1" applyAlignment="1">
      <alignment horizontal="center"/>
    </xf>
    <xf numFmtId="0" fontId="17" fillId="0" borderId="0" xfId="6" applyFont="1" applyAlignment="1">
      <alignment vertical="center"/>
    </xf>
    <xf numFmtId="0" fontId="15" fillId="0" borderId="0" xfId="6" applyFont="1"/>
    <xf numFmtId="0" fontId="18" fillId="0" borderId="0" xfId="2" applyFont="1" applyBorder="1" applyAlignment="1">
      <alignment vertical="center" wrapText="1"/>
    </xf>
    <xf numFmtId="0" fontId="18" fillId="0" borderId="0" xfId="2" applyFont="1" applyBorder="1" applyAlignment="1">
      <alignment horizontal="center" vertical="center" wrapText="1"/>
    </xf>
    <xf numFmtId="0" fontId="19" fillId="0" borderId="0" xfId="2" applyFont="1" applyBorder="1" applyAlignment="1">
      <alignment vertical="center" wrapText="1"/>
    </xf>
    <xf numFmtId="0" fontId="19" fillId="0" borderId="0" xfId="2" applyFont="1" applyBorder="1" applyAlignment="1">
      <alignment horizontal="center" vertical="center" wrapText="1"/>
    </xf>
    <xf numFmtId="0" fontId="20" fillId="0" borderId="0" xfId="2" applyFont="1" applyBorder="1" applyAlignment="1">
      <alignment vertical="center" wrapText="1"/>
    </xf>
    <xf numFmtId="0" fontId="20" fillId="0" borderId="0" xfId="2" applyFont="1" applyBorder="1" applyAlignment="1">
      <alignment vertical="center"/>
    </xf>
    <xf numFmtId="0" fontId="20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vertical="center"/>
    </xf>
    <xf numFmtId="0" fontId="10" fillId="0" borderId="0" xfId="2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7" fillId="0" borderId="6" xfId="4" applyFont="1" applyBorder="1" applyAlignment="1">
      <alignment vertical="top" wrapText="1"/>
    </xf>
    <xf numFmtId="3" fontId="6" fillId="0" borderId="6" xfId="0" applyNumberFormat="1" applyFont="1" applyBorder="1" applyAlignment="1">
      <alignment vertical="top"/>
    </xf>
    <xf numFmtId="0" fontId="3" fillId="2" borderId="36" xfId="4" applyFont="1" applyFill="1" applyBorder="1" applyAlignment="1">
      <alignment horizontal="center" vertical="top" wrapText="1"/>
    </xf>
    <xf numFmtId="41" fontId="3" fillId="0" borderId="34" xfId="0" applyNumberFormat="1" applyFont="1" applyBorder="1" applyAlignment="1">
      <alignment horizontal="center"/>
    </xf>
    <xf numFmtId="41" fontId="6" fillId="0" borderId="9" xfId="0" applyNumberFormat="1" applyFont="1" applyBorder="1" applyAlignment="1">
      <alignment vertical="top"/>
    </xf>
    <xf numFmtId="2" fontId="3" fillId="2" borderId="12" xfId="4" applyNumberFormat="1" applyFont="1" applyFill="1" applyBorder="1" applyAlignment="1">
      <alignment horizontal="right" vertical="top" wrapText="1"/>
    </xf>
    <xf numFmtId="3" fontId="3" fillId="0" borderId="6" xfId="0" applyNumberFormat="1" applyFont="1" applyBorder="1" applyAlignment="1">
      <alignment vertical="top"/>
    </xf>
    <xf numFmtId="0" fontId="6" fillId="2" borderId="6" xfId="4" applyFont="1" applyFill="1" applyBorder="1" applyAlignment="1">
      <alignment horizontal="left" vertical="top" wrapText="1"/>
    </xf>
    <xf numFmtId="0" fontId="6" fillId="0" borderId="30" xfId="0" applyFont="1" applyBorder="1" applyAlignment="1">
      <alignment vertical="top" wrapText="1"/>
    </xf>
    <xf numFmtId="0" fontId="6" fillId="0" borderId="9" xfId="4" applyFont="1" applyBorder="1" applyAlignment="1">
      <alignment horizontal="left" vertical="center" wrapText="1"/>
    </xf>
    <xf numFmtId="41" fontId="3" fillId="0" borderId="0" xfId="0" applyNumberFormat="1" applyFont="1"/>
    <xf numFmtId="0" fontId="0" fillId="0" borderId="0" xfId="0" applyAlignment="1">
      <alignment vertical="top"/>
    </xf>
    <xf numFmtId="0" fontId="21" fillId="0" borderId="0" xfId="0" applyFont="1"/>
    <xf numFmtId="0" fontId="0" fillId="0" borderId="0" xfId="0" applyBorder="1"/>
    <xf numFmtId="0" fontId="6" fillId="0" borderId="9" xfId="0" applyFont="1" applyBorder="1" applyAlignment="1">
      <alignment vertical="center" wrapText="1"/>
    </xf>
    <xf numFmtId="0" fontId="6" fillId="2" borderId="10" xfId="4" applyFont="1" applyFill="1" applyBorder="1" applyAlignment="1">
      <alignment vertical="center" wrapText="1"/>
    </xf>
    <xf numFmtId="0" fontId="6" fillId="0" borderId="5" xfId="0" applyFont="1" applyBorder="1" applyAlignment="1">
      <alignment wrapText="1"/>
    </xf>
    <xf numFmtId="166" fontId="3" fillId="0" borderId="6" xfId="1" applyNumberFormat="1" applyFont="1" applyBorder="1" applyAlignment="1">
      <alignment horizontal="center" wrapText="1"/>
    </xf>
    <xf numFmtId="41" fontId="6" fillId="0" borderId="6" xfId="0" applyNumberFormat="1" applyFont="1" applyBorder="1" applyAlignment="1">
      <alignment wrapText="1"/>
    </xf>
    <xf numFmtId="2" fontId="3" fillId="0" borderId="20" xfId="0" applyNumberFormat="1" applyFont="1" applyBorder="1" applyAlignment="1">
      <alignment horizontal="right" vertical="top" wrapText="1"/>
    </xf>
    <xf numFmtId="41" fontId="10" fillId="2" borderId="6" xfId="7" applyNumberFormat="1" applyFont="1" applyFill="1" applyBorder="1" applyAlignment="1">
      <alignment vertical="center" wrapText="1"/>
    </xf>
    <xf numFmtId="0" fontId="4" fillId="0" borderId="6" xfId="0" applyFont="1" applyBorder="1" applyAlignment="1">
      <alignment wrapText="1"/>
    </xf>
    <xf numFmtId="0" fontId="6" fillId="0" borderId="9" xfId="0" applyFont="1" applyBorder="1" applyAlignment="1">
      <alignment wrapText="1"/>
    </xf>
    <xf numFmtId="41" fontId="6" fillId="0" borderId="9" xfId="0" applyNumberFormat="1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7" fillId="0" borderId="6" xfId="2" applyFont="1" applyBorder="1" applyAlignment="1">
      <alignment horizontal="center" vertical="center" wrapText="1"/>
    </xf>
    <xf numFmtId="41" fontId="6" fillId="0" borderId="6" xfId="3" applyNumberFormat="1" applyFont="1" applyBorder="1" applyAlignment="1">
      <alignment vertical="center" wrapText="1"/>
    </xf>
    <xf numFmtId="1" fontId="7" fillId="0" borderId="7" xfId="2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2" fontId="6" fillId="0" borderId="7" xfId="0" applyNumberFormat="1" applyFont="1" applyBorder="1" applyAlignment="1">
      <alignment horizontal="right" wrapText="1"/>
    </xf>
    <xf numFmtId="3" fontId="6" fillId="0" borderId="6" xfId="0" applyNumberFormat="1" applyFont="1" applyBorder="1" applyAlignment="1">
      <alignment wrapText="1"/>
    </xf>
    <xf numFmtId="0" fontId="3" fillId="0" borderId="14" xfId="0" applyFont="1" applyBorder="1" applyAlignment="1">
      <alignment wrapText="1"/>
    </xf>
    <xf numFmtId="166" fontId="3" fillId="0" borderId="14" xfId="0" applyNumberFormat="1" applyFont="1" applyBorder="1" applyAlignment="1">
      <alignment horizontal="center" wrapText="1"/>
    </xf>
    <xf numFmtId="0" fontId="3" fillId="2" borderId="14" xfId="4" applyFont="1" applyFill="1" applyBorder="1" applyAlignment="1">
      <alignment horizontal="center" vertical="center" wrapText="1"/>
    </xf>
    <xf numFmtId="41" fontId="3" fillId="0" borderId="14" xfId="0" applyNumberFormat="1" applyFont="1" applyBorder="1" applyAlignment="1">
      <alignment wrapText="1"/>
    </xf>
    <xf numFmtId="2" fontId="3" fillId="0" borderId="15" xfId="0" applyNumberFormat="1" applyFont="1" applyBorder="1" applyAlignment="1">
      <alignment horizontal="right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41" fontId="6" fillId="0" borderId="0" xfId="0" applyNumberFormat="1" applyFont="1" applyAlignment="1">
      <alignment wrapText="1"/>
    </xf>
    <xf numFmtId="2" fontId="6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1" fontId="6" fillId="0" borderId="6" xfId="3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wrapText="1"/>
    </xf>
    <xf numFmtId="2" fontId="6" fillId="0" borderId="22" xfId="0" applyNumberFormat="1" applyFont="1" applyBorder="1" applyAlignment="1">
      <alignment horizontal="right" wrapText="1"/>
    </xf>
    <xf numFmtId="0" fontId="6" fillId="0" borderId="14" xfId="0" applyFont="1" applyBorder="1" applyAlignment="1">
      <alignment wrapText="1"/>
    </xf>
    <xf numFmtId="0" fontId="6" fillId="0" borderId="14" xfId="0" applyFont="1" applyBorder="1" applyAlignment="1">
      <alignment horizontal="center" wrapText="1"/>
    </xf>
    <xf numFmtId="41" fontId="6" fillId="0" borderId="14" xfId="0" applyNumberFormat="1" applyFont="1" applyBorder="1" applyAlignment="1">
      <alignment wrapText="1"/>
    </xf>
    <xf numFmtId="2" fontId="6" fillId="0" borderId="15" xfId="0" applyNumberFormat="1" applyFont="1" applyBorder="1" applyAlignment="1">
      <alignment horizontal="right" wrapText="1"/>
    </xf>
    <xf numFmtId="0" fontId="6" fillId="0" borderId="30" xfId="0" applyFont="1" applyBorder="1" applyAlignment="1">
      <alignment wrapText="1"/>
    </xf>
    <xf numFmtId="41" fontId="6" fillId="0" borderId="30" xfId="0" applyNumberFormat="1" applyFont="1" applyBorder="1" applyAlignment="1">
      <alignment wrapText="1"/>
    </xf>
    <xf numFmtId="41" fontId="10" fillId="2" borderId="6" xfId="0" applyNumberFormat="1" applyFont="1" applyFill="1" applyBorder="1" applyAlignment="1">
      <alignment vertical="center" wrapText="1"/>
    </xf>
    <xf numFmtId="2" fontId="6" fillId="0" borderId="31" xfId="0" applyNumberFormat="1" applyFont="1" applyBorder="1" applyAlignment="1">
      <alignment horizontal="right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center" wrapText="1"/>
    </xf>
    <xf numFmtId="0" fontId="3" fillId="2" borderId="0" xfId="4" applyFont="1" applyFill="1" applyBorder="1" applyAlignment="1">
      <alignment horizontal="center" vertical="center" wrapText="1"/>
    </xf>
    <xf numFmtId="41" fontId="6" fillId="0" borderId="0" xfId="0" applyNumberFormat="1" applyFont="1" applyBorder="1" applyAlignment="1">
      <alignment wrapText="1"/>
    </xf>
    <xf numFmtId="41" fontId="6" fillId="0" borderId="20" xfId="0" applyNumberFormat="1" applyFont="1" applyBorder="1" applyAlignment="1">
      <alignment wrapText="1"/>
    </xf>
    <xf numFmtId="3" fontId="6" fillId="0" borderId="20" xfId="0" applyNumberFormat="1" applyFont="1" applyBorder="1" applyAlignment="1">
      <alignment wrapText="1"/>
    </xf>
    <xf numFmtId="41" fontId="6" fillId="0" borderId="21" xfId="0" applyNumberFormat="1" applyFont="1" applyBorder="1" applyAlignment="1">
      <alignment wrapText="1"/>
    </xf>
    <xf numFmtId="0" fontId="3" fillId="0" borderId="14" xfId="0" applyFont="1" applyBorder="1" applyAlignment="1">
      <alignment horizontal="center" wrapText="1"/>
    </xf>
    <xf numFmtId="41" fontId="5" fillId="0" borderId="14" xfId="0" applyNumberFormat="1" applyFont="1" applyBorder="1" applyAlignment="1">
      <alignment wrapText="1"/>
    </xf>
    <xf numFmtId="167" fontId="7" fillId="0" borderId="6" xfId="0" applyNumberFormat="1" applyFont="1" applyBorder="1" applyAlignment="1">
      <alignment wrapText="1"/>
    </xf>
    <xf numFmtId="3" fontId="7" fillId="0" borderId="6" xfId="0" applyNumberFormat="1" applyFont="1" applyBorder="1" applyAlignment="1">
      <alignment wrapText="1"/>
    </xf>
    <xf numFmtId="41" fontId="7" fillId="0" borderId="6" xfId="2" applyNumberFormat="1" applyFont="1" applyBorder="1" applyAlignment="1">
      <alignment horizontal="center" vertical="center" wrapText="1"/>
    </xf>
    <xf numFmtId="1" fontId="7" fillId="0" borderId="6" xfId="2" applyNumberFormat="1" applyFont="1" applyBorder="1" applyAlignment="1">
      <alignment horizontal="center" vertical="center" wrapText="1"/>
    </xf>
    <xf numFmtId="166" fontId="3" fillId="0" borderId="6" xfId="1" applyNumberFormat="1" applyFont="1" applyBorder="1" applyAlignment="1">
      <alignment horizontal="center" vertical="top" wrapText="1"/>
    </xf>
    <xf numFmtId="0" fontId="6" fillId="0" borderId="10" xfId="0" applyFont="1" applyBorder="1" applyAlignment="1">
      <alignment wrapText="1"/>
    </xf>
    <xf numFmtId="3" fontId="6" fillId="0" borderId="9" xfId="0" applyNumberFormat="1" applyFont="1" applyBorder="1" applyAlignment="1">
      <alignment wrapText="1"/>
    </xf>
    <xf numFmtId="41" fontId="6" fillId="0" borderId="10" xfId="0" applyNumberFormat="1" applyFont="1" applyBorder="1" applyAlignment="1">
      <alignment wrapText="1"/>
    </xf>
    <xf numFmtId="0" fontId="6" fillId="0" borderId="23" xfId="0" applyFont="1" applyBorder="1" applyAlignment="1">
      <alignment wrapText="1"/>
    </xf>
    <xf numFmtId="166" fontId="3" fillId="0" borderId="16" xfId="0" applyNumberFormat="1" applyFont="1" applyBorder="1" applyAlignment="1">
      <alignment horizontal="center" wrapText="1"/>
    </xf>
    <xf numFmtId="41" fontId="3" fillId="0" borderId="14" xfId="0" applyNumberFormat="1" applyFont="1" applyBorder="1" applyAlignment="1">
      <alignment horizontal="center" wrapText="1"/>
    </xf>
    <xf numFmtId="0" fontId="8" fillId="0" borderId="13" xfId="0" applyFont="1" applyBorder="1" applyAlignment="1">
      <alignment wrapText="1"/>
    </xf>
    <xf numFmtId="166" fontId="3" fillId="0" borderId="23" xfId="0" applyNumberFormat="1" applyFont="1" applyBorder="1" applyAlignment="1">
      <alignment horizontal="center" wrapText="1"/>
    </xf>
    <xf numFmtId="41" fontId="3" fillId="0" borderId="2" xfId="0" applyNumberFormat="1" applyFont="1" applyBorder="1" applyAlignment="1">
      <alignment wrapText="1"/>
    </xf>
    <xf numFmtId="166" fontId="3" fillId="0" borderId="10" xfId="0" applyNumberFormat="1" applyFont="1" applyBorder="1" applyAlignment="1">
      <alignment horizontal="center" wrapText="1"/>
    </xf>
    <xf numFmtId="41" fontId="3" fillId="0" borderId="6" xfId="0" applyNumberFormat="1" applyFont="1" applyBorder="1" applyAlignment="1">
      <alignment wrapText="1"/>
    </xf>
    <xf numFmtId="3" fontId="3" fillId="0" borderId="6" xfId="0" applyNumberFormat="1" applyFont="1" applyBorder="1" applyAlignment="1">
      <alignment wrapText="1"/>
    </xf>
    <xf numFmtId="41" fontId="3" fillId="0" borderId="10" xfId="0" applyNumberFormat="1" applyFont="1" applyBorder="1" applyAlignment="1">
      <alignment wrapText="1"/>
    </xf>
    <xf numFmtId="41" fontId="3" fillId="0" borderId="34" xfId="0" applyNumberFormat="1" applyFont="1" applyBorder="1" applyAlignment="1">
      <alignment wrapText="1"/>
    </xf>
    <xf numFmtId="3" fontId="5" fillId="0" borderId="9" xfId="2" applyNumberFormat="1" applyFont="1" applyBorder="1" applyAlignment="1">
      <alignment horizontal="center" vertical="center" wrapText="1"/>
    </xf>
    <xf numFmtId="41" fontId="6" fillId="0" borderId="9" xfId="3" applyNumberFormat="1" applyFont="1" applyBorder="1" applyAlignment="1">
      <alignment horizontal="center" vertical="center" wrapText="1"/>
    </xf>
    <xf numFmtId="2" fontId="7" fillId="0" borderId="22" xfId="2" applyNumberFormat="1" applyFont="1" applyBorder="1" applyAlignment="1">
      <alignment horizontal="center" vertical="center" wrapText="1"/>
    </xf>
    <xf numFmtId="0" fontId="7" fillId="0" borderId="9" xfId="2" applyFont="1" applyBorder="1" applyAlignment="1">
      <alignment horizontal="center" vertical="center" wrapText="1"/>
    </xf>
    <xf numFmtId="2" fontId="5" fillId="0" borderId="15" xfId="2" applyNumberFormat="1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wrapText="1"/>
    </xf>
    <xf numFmtId="2" fontId="6" fillId="0" borderId="0" xfId="0" applyNumberFormat="1" applyFont="1" applyBorder="1" applyAlignment="1">
      <alignment horizontal="right" wrapText="1"/>
    </xf>
    <xf numFmtId="41" fontId="3" fillId="0" borderId="6" xfId="0" applyNumberFormat="1" applyFont="1" applyBorder="1" applyAlignment="1">
      <alignment horizontal="center" wrapText="1"/>
    </xf>
    <xf numFmtId="41" fontId="3" fillId="0" borderId="30" xfId="0" applyNumberFormat="1" applyFont="1" applyBorder="1" applyAlignment="1">
      <alignment horizontal="center" wrapText="1"/>
    </xf>
    <xf numFmtId="41" fontId="15" fillId="0" borderId="0" xfId="4" applyNumberFormat="1" applyFont="1" applyFill="1" applyBorder="1" applyAlignment="1">
      <alignment horizontal="right" vertical="center" wrapText="1"/>
    </xf>
    <xf numFmtId="0" fontId="14" fillId="0" borderId="0" xfId="4" applyFont="1" applyBorder="1" applyAlignment="1">
      <alignment horizontal="center" vertical="center" wrapText="1"/>
    </xf>
    <xf numFmtId="41" fontId="15" fillId="0" borderId="0" xfId="10" applyNumberFormat="1" applyFont="1" applyBorder="1" applyAlignment="1">
      <alignment vertical="center" wrapText="1"/>
    </xf>
    <xf numFmtId="2" fontId="15" fillId="0" borderId="0" xfId="4" applyNumberFormat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wrapText="1"/>
    </xf>
    <xf numFmtId="166" fontId="6" fillId="0" borderId="30" xfId="1" applyNumberFormat="1" applyFont="1" applyBorder="1" applyAlignment="1">
      <alignment horizontal="center" vertical="top" wrapText="1"/>
    </xf>
    <xf numFmtId="0" fontId="6" fillId="0" borderId="34" xfId="0" applyFont="1" applyBorder="1" applyAlignment="1">
      <alignment vertical="top" wrapText="1"/>
    </xf>
    <xf numFmtId="41" fontId="6" fillId="0" borderId="34" xfId="0" applyNumberFormat="1" applyFont="1" applyBorder="1" applyAlignment="1">
      <alignment wrapText="1"/>
    </xf>
    <xf numFmtId="2" fontId="6" fillId="0" borderId="35" xfId="0" applyNumberFormat="1" applyFont="1" applyBorder="1" applyAlignment="1">
      <alignment horizontal="right" wrapText="1"/>
    </xf>
    <xf numFmtId="2" fontId="3" fillId="0" borderId="35" xfId="0" applyNumberFormat="1" applyFont="1" applyBorder="1" applyAlignment="1">
      <alignment horizontal="right" wrapText="1"/>
    </xf>
    <xf numFmtId="166" fontId="6" fillId="0" borderId="9" xfId="1" applyNumberFormat="1" applyFont="1" applyBorder="1" applyAlignment="1">
      <alignment horizontal="center" wrapText="1"/>
    </xf>
    <xf numFmtId="166" fontId="6" fillId="0" borderId="14" xfId="0" applyNumberFormat="1" applyFont="1" applyBorder="1" applyAlignment="1">
      <alignment horizontal="center" wrapText="1"/>
    </xf>
    <xf numFmtId="41" fontId="6" fillId="0" borderId="6" xfId="3" applyNumberFormat="1" applyFont="1" applyBorder="1" applyAlignment="1">
      <alignment wrapText="1"/>
    </xf>
    <xf numFmtId="0" fontId="3" fillId="0" borderId="24" xfId="0" applyFont="1" applyBorder="1" applyAlignment="1">
      <alignment horizontal="left" vertical="top" wrapText="1"/>
    </xf>
    <xf numFmtId="0" fontId="20" fillId="0" borderId="0" xfId="2" applyFont="1" applyBorder="1" applyAlignment="1">
      <alignment horizontal="left" vertical="center" wrapText="1"/>
    </xf>
    <xf numFmtId="0" fontId="18" fillId="0" borderId="0" xfId="2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2" applyFont="1" applyFill="1" applyBorder="1" applyAlignment="1">
      <alignment horizontal="left" vertical="center"/>
    </xf>
    <xf numFmtId="0" fontId="13" fillId="0" borderId="0" xfId="4" applyFont="1" applyBorder="1" applyAlignment="1">
      <alignment horizontal="left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24" xfId="0" applyFont="1" applyBorder="1" applyAlignment="1">
      <alignment horizontal="left" wrapText="1"/>
    </xf>
    <xf numFmtId="0" fontId="3" fillId="0" borderId="0" xfId="2" applyFont="1" applyFill="1" applyBorder="1" applyAlignment="1">
      <alignment horizontal="left" vertical="center" wrapText="1"/>
    </xf>
  </cellXfs>
  <cellStyles count="11">
    <cellStyle name="Comma" xfId="1" builtinId="3"/>
    <cellStyle name="Comma [0] 2" xfId="3"/>
    <cellStyle name="Comma [0] 3" xfId="10"/>
    <cellStyle name="Normal" xfId="0" builtinId="0"/>
    <cellStyle name="Normal 13" xfId="7"/>
    <cellStyle name="Normal 14 2" xfId="9"/>
    <cellStyle name="Normal 2" xfId="2"/>
    <cellStyle name="Normal 2 2" xfId="5"/>
    <cellStyle name="Normal 2 3" xfId="4"/>
    <cellStyle name="Normal 3" xfId="6"/>
    <cellStyle name="Normal 7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topLeftCell="A109" workbookViewId="0">
      <selection activeCell="K228" sqref="K228"/>
    </sheetView>
  </sheetViews>
  <sheetFormatPr defaultRowHeight="15" x14ac:dyDescent="0.25"/>
  <cols>
    <col min="3" max="3" width="14.140625" customWidth="1"/>
    <col min="4" max="4" width="17" customWidth="1"/>
    <col min="5" max="5" width="13" customWidth="1"/>
    <col min="6" max="6" width="16.7109375" customWidth="1"/>
    <col min="7" max="7" width="14.140625" customWidth="1"/>
    <col min="8" max="8" width="12.28515625" customWidth="1"/>
  </cols>
  <sheetData>
    <row r="1" spans="1:10" x14ac:dyDescent="0.25">
      <c r="A1" s="419" t="s">
        <v>0</v>
      </c>
      <c r="B1" s="419"/>
      <c r="C1" s="419"/>
      <c r="D1" s="419"/>
      <c r="E1" s="419"/>
      <c r="F1" s="419"/>
      <c r="G1" s="1"/>
      <c r="H1" s="1"/>
      <c r="I1" s="1"/>
      <c r="J1" s="1"/>
    </row>
    <row r="2" spans="1:10" x14ac:dyDescent="0.25">
      <c r="A2" s="420" t="s">
        <v>1</v>
      </c>
      <c r="B2" s="420"/>
      <c r="C2" s="420"/>
      <c r="D2" s="420"/>
      <c r="E2" s="420"/>
      <c r="F2" s="420"/>
      <c r="G2" s="1"/>
      <c r="H2" s="1"/>
      <c r="I2" s="1"/>
      <c r="J2" s="1"/>
    </row>
    <row r="3" spans="1:10" x14ac:dyDescent="0.25">
      <c r="A3" s="420" t="s">
        <v>2</v>
      </c>
      <c r="B3" s="420"/>
      <c r="C3" s="420"/>
      <c r="D3" s="420"/>
      <c r="E3" s="420"/>
      <c r="F3" s="420"/>
      <c r="G3" s="1"/>
      <c r="H3" s="1"/>
      <c r="I3" s="1"/>
      <c r="J3" s="1"/>
    </row>
    <row r="4" spans="1:10" x14ac:dyDescent="0.25">
      <c r="A4" s="2"/>
      <c r="B4" s="2"/>
      <c r="C4" s="2"/>
      <c r="D4" s="2"/>
      <c r="E4" s="3"/>
      <c r="F4" s="4"/>
      <c r="G4" s="1"/>
      <c r="H4" s="1"/>
      <c r="I4" s="1"/>
      <c r="J4" s="1"/>
    </row>
    <row r="5" spans="1:10" x14ac:dyDescent="0.25">
      <c r="A5" s="2"/>
      <c r="B5" s="2"/>
      <c r="C5" s="2"/>
      <c r="D5" s="2"/>
      <c r="E5" s="3"/>
      <c r="F5" s="4"/>
      <c r="G5" s="1"/>
      <c r="H5" s="1"/>
      <c r="I5" s="1"/>
      <c r="J5" s="1"/>
    </row>
    <row r="6" spans="1:10" x14ac:dyDescent="0.25">
      <c r="A6" s="421" t="s">
        <v>3</v>
      </c>
      <c r="B6" s="421"/>
      <c r="C6" s="421"/>
      <c r="D6" s="5" t="s">
        <v>4</v>
      </c>
      <c r="E6" s="6"/>
      <c r="F6" s="7"/>
      <c r="G6" s="1"/>
      <c r="H6" s="1"/>
      <c r="I6" s="1"/>
      <c r="J6" s="1"/>
    </row>
    <row r="7" spans="1:10" x14ac:dyDescent="0.25">
      <c r="A7" s="416" t="s">
        <v>5</v>
      </c>
      <c r="B7" s="416"/>
      <c r="C7" s="416"/>
      <c r="D7" s="5" t="s">
        <v>6</v>
      </c>
      <c r="E7" s="6"/>
      <c r="F7" s="7"/>
      <c r="G7" s="1"/>
      <c r="H7" s="1"/>
      <c r="I7" s="1"/>
      <c r="J7" s="1"/>
    </row>
    <row r="8" spans="1:10" x14ac:dyDescent="0.25">
      <c r="A8" s="416" t="s">
        <v>7</v>
      </c>
      <c r="B8" s="416"/>
      <c r="C8" s="416"/>
      <c r="D8" s="5" t="s">
        <v>8</v>
      </c>
      <c r="E8" s="6"/>
      <c r="F8" s="7"/>
      <c r="G8" s="1"/>
      <c r="H8" s="1"/>
      <c r="I8" s="1"/>
      <c r="J8" s="1"/>
    </row>
    <row r="9" spans="1:10" x14ac:dyDescent="0.25">
      <c r="A9" s="416" t="s">
        <v>9</v>
      </c>
      <c r="B9" s="416"/>
      <c r="C9" s="416"/>
      <c r="D9" s="8">
        <v>489000000</v>
      </c>
      <c r="E9" s="6"/>
      <c r="F9" s="7"/>
      <c r="G9" s="1"/>
      <c r="H9" s="1"/>
      <c r="I9" s="1"/>
      <c r="J9" s="1"/>
    </row>
    <row r="10" spans="1:10" x14ac:dyDescent="0.25">
      <c r="A10" s="416" t="s">
        <v>10</v>
      </c>
      <c r="B10" s="416"/>
      <c r="C10" s="416"/>
      <c r="D10" s="5" t="s">
        <v>11</v>
      </c>
      <c r="E10" s="6"/>
      <c r="F10" s="4"/>
      <c r="G10" s="1"/>
      <c r="H10" s="1"/>
      <c r="I10" s="1"/>
      <c r="J10" s="1"/>
    </row>
    <row r="11" spans="1:10" x14ac:dyDescent="0.25">
      <c r="A11" s="9"/>
      <c r="B11" s="9"/>
      <c r="C11" s="10"/>
      <c r="D11" s="5"/>
      <c r="E11" s="6"/>
      <c r="F11" s="4"/>
      <c r="G11" s="1"/>
      <c r="H11" s="1"/>
      <c r="I11" s="1"/>
      <c r="J11" s="1"/>
    </row>
    <row r="12" spans="1:10" ht="15.75" thickBot="1" x14ac:dyDescent="0.3">
      <c r="A12" s="11" t="s">
        <v>12</v>
      </c>
      <c r="B12" s="12"/>
      <c r="C12" s="2"/>
      <c r="D12" s="2"/>
      <c r="E12" s="6"/>
      <c r="F12" s="4"/>
      <c r="G12" s="1"/>
      <c r="H12" s="1"/>
      <c r="I12" s="1"/>
      <c r="J12" s="1"/>
    </row>
    <row r="13" spans="1:10" ht="51" x14ac:dyDescent="0.25">
      <c r="A13" s="13" t="s">
        <v>13</v>
      </c>
      <c r="B13" s="14" t="s">
        <v>14</v>
      </c>
      <c r="C13" s="14" t="s">
        <v>15</v>
      </c>
      <c r="D13" s="14" t="s">
        <v>16</v>
      </c>
      <c r="E13" s="15" t="s">
        <v>17</v>
      </c>
      <c r="F13" s="16" t="s">
        <v>18</v>
      </c>
      <c r="G13" s="1"/>
      <c r="H13" s="1"/>
      <c r="I13" s="1"/>
      <c r="J13" s="1"/>
    </row>
    <row r="14" spans="1:10" x14ac:dyDescent="0.25">
      <c r="A14" s="17">
        <v>1</v>
      </c>
      <c r="B14" s="18">
        <v>2</v>
      </c>
      <c r="C14" s="18">
        <v>3</v>
      </c>
      <c r="D14" s="18">
        <v>4</v>
      </c>
      <c r="E14" s="19">
        <v>5</v>
      </c>
      <c r="F14" s="20">
        <v>6</v>
      </c>
      <c r="G14" s="1"/>
      <c r="H14" s="1"/>
      <c r="I14" s="1"/>
      <c r="J14" s="1"/>
    </row>
    <row r="15" spans="1:10" x14ac:dyDescent="0.25">
      <c r="A15" s="21">
        <v>1</v>
      </c>
      <c r="B15" s="22" t="s">
        <v>19</v>
      </c>
      <c r="C15" s="23">
        <f>C17+C18+C16</f>
        <v>20500000</v>
      </c>
      <c r="D15" s="24"/>
      <c r="E15" s="25"/>
      <c r="F15" s="26"/>
      <c r="G15" s="1"/>
      <c r="H15" s="1"/>
      <c r="I15" s="1"/>
      <c r="J15" s="1"/>
    </row>
    <row r="16" spans="1:10" x14ac:dyDescent="0.25">
      <c r="A16" s="21"/>
      <c r="B16" s="27"/>
      <c r="C16" s="28">
        <v>4500000</v>
      </c>
      <c r="D16" s="29" t="s">
        <v>20</v>
      </c>
      <c r="E16" s="25"/>
      <c r="F16" s="26">
        <f>E16/C16*100</f>
        <v>0</v>
      </c>
      <c r="G16" s="1"/>
      <c r="H16" s="1"/>
      <c r="I16" s="1"/>
      <c r="J16" s="1"/>
    </row>
    <row r="17" spans="1:10" x14ac:dyDescent="0.25">
      <c r="A17" s="21"/>
      <c r="B17" s="27"/>
      <c r="C17" s="30">
        <v>7500000</v>
      </c>
      <c r="D17" s="31" t="s">
        <v>21</v>
      </c>
      <c r="E17" s="25"/>
      <c r="F17" s="26">
        <f>E17/C17*100</f>
        <v>0</v>
      </c>
      <c r="G17" s="32"/>
      <c r="H17" s="1"/>
      <c r="I17" s="1"/>
      <c r="J17" s="1"/>
    </row>
    <row r="18" spans="1:10" ht="26.25" thickBot="1" x14ac:dyDescent="0.3">
      <c r="A18" s="21"/>
      <c r="B18" s="27"/>
      <c r="C18" s="33">
        <v>8500000</v>
      </c>
      <c r="D18" s="34" t="s">
        <v>22</v>
      </c>
      <c r="E18" s="35"/>
      <c r="F18" s="26">
        <f>E18/C18*100</f>
        <v>0</v>
      </c>
      <c r="G18" s="1"/>
      <c r="H18" s="1"/>
      <c r="I18" s="1"/>
      <c r="J18" s="1"/>
    </row>
    <row r="19" spans="1:10" ht="15.75" thickBot="1" x14ac:dyDescent="0.3">
      <c r="A19" s="36"/>
      <c r="B19" s="37"/>
      <c r="C19" s="38">
        <f>C15</f>
        <v>20500000</v>
      </c>
      <c r="D19" s="39" t="s">
        <v>23</v>
      </c>
      <c r="E19" s="40">
        <f>SUM(E16:E17)</f>
        <v>0</v>
      </c>
      <c r="F19" s="41">
        <f>E19/C19*100</f>
        <v>0</v>
      </c>
      <c r="G19" s="1"/>
      <c r="H19" s="1"/>
      <c r="I19" s="1"/>
      <c r="J19" s="1"/>
    </row>
    <row r="20" spans="1:10" ht="15.75" thickBot="1" x14ac:dyDescent="0.3">
      <c r="A20" s="42"/>
      <c r="B20" s="43" t="s">
        <v>24</v>
      </c>
      <c r="C20" s="44">
        <f>C19</f>
        <v>20500000</v>
      </c>
      <c r="D20" s="43" t="s">
        <v>23</v>
      </c>
      <c r="E20" s="45">
        <f>E19</f>
        <v>0</v>
      </c>
      <c r="F20" s="41">
        <f>E20/C20*100</f>
        <v>0</v>
      </c>
      <c r="G20" s="1"/>
      <c r="H20" s="1"/>
      <c r="I20" s="1"/>
      <c r="J20" s="1"/>
    </row>
    <row r="21" spans="1:10" x14ac:dyDescent="0.25">
      <c r="A21" s="46"/>
      <c r="B21" s="46"/>
      <c r="C21" s="47"/>
      <c r="D21" s="46"/>
      <c r="E21" s="35"/>
      <c r="F21" s="48"/>
      <c r="G21" s="1"/>
      <c r="H21" s="1"/>
      <c r="I21" s="1"/>
      <c r="J21" s="1"/>
    </row>
    <row r="22" spans="1:10" x14ac:dyDescent="0.25">
      <c r="A22" s="11" t="s">
        <v>25</v>
      </c>
      <c r="B22" s="46"/>
      <c r="C22" s="47"/>
      <c r="D22" s="46"/>
      <c r="E22" s="35"/>
      <c r="F22" s="48"/>
      <c r="G22" s="1"/>
      <c r="H22" s="1"/>
      <c r="I22" s="1"/>
      <c r="J22" s="1"/>
    </row>
    <row r="23" spans="1:10" ht="15.75" thickBot="1" x14ac:dyDescent="0.3">
      <c r="A23" s="49" t="s">
        <v>26</v>
      </c>
      <c r="B23" s="50" t="s">
        <v>27</v>
      </c>
      <c r="C23" s="51"/>
      <c r="D23" s="52"/>
      <c r="E23" s="53"/>
      <c r="F23" s="54"/>
      <c r="G23" s="1"/>
      <c r="H23" s="1"/>
      <c r="I23" s="1"/>
      <c r="J23" s="1"/>
    </row>
    <row r="24" spans="1:10" ht="76.5" x14ac:dyDescent="0.25">
      <c r="A24" s="13" t="s">
        <v>13</v>
      </c>
      <c r="B24" s="14" t="s">
        <v>28</v>
      </c>
      <c r="C24" s="14" t="s">
        <v>15</v>
      </c>
      <c r="D24" s="55" t="s">
        <v>16</v>
      </c>
      <c r="E24" s="15" t="s">
        <v>17</v>
      </c>
      <c r="F24" s="56" t="s">
        <v>18</v>
      </c>
      <c r="G24" s="55" t="s">
        <v>16</v>
      </c>
      <c r="H24" s="57" t="s">
        <v>17</v>
      </c>
      <c r="I24" s="57" t="s">
        <v>29</v>
      </c>
      <c r="J24" s="58" t="s">
        <v>30</v>
      </c>
    </row>
    <row r="25" spans="1:10" x14ac:dyDescent="0.25">
      <c r="A25" s="17">
        <v>1</v>
      </c>
      <c r="B25" s="18">
        <v>2</v>
      </c>
      <c r="C25" s="18">
        <v>3</v>
      </c>
      <c r="D25" s="18">
        <v>4</v>
      </c>
      <c r="E25" s="59">
        <v>5</v>
      </c>
      <c r="F25" s="60">
        <v>6</v>
      </c>
      <c r="G25" s="18">
        <v>6</v>
      </c>
      <c r="H25" s="18">
        <v>7</v>
      </c>
      <c r="I25" s="61">
        <v>8</v>
      </c>
      <c r="J25" s="62">
        <v>9</v>
      </c>
    </row>
    <row r="26" spans="1:10" ht="38.25" x14ac:dyDescent="0.25">
      <c r="A26" s="63">
        <v>1</v>
      </c>
      <c r="B26" s="64" t="s">
        <v>19</v>
      </c>
      <c r="C26" s="65">
        <f>SUM(C27:C30)</f>
        <v>36325000</v>
      </c>
      <c r="D26" s="66" t="s">
        <v>31</v>
      </c>
      <c r="E26" s="67"/>
      <c r="F26" s="68"/>
      <c r="G26" s="69" t="s">
        <v>32</v>
      </c>
      <c r="H26" s="64"/>
      <c r="I26" s="70"/>
      <c r="J26" s="71"/>
    </row>
    <row r="27" spans="1:10" ht="38.25" x14ac:dyDescent="0.25">
      <c r="A27" s="21"/>
      <c r="B27" s="27"/>
      <c r="C27" s="72">
        <v>2700000</v>
      </c>
      <c r="D27" s="73" t="s">
        <v>33</v>
      </c>
      <c r="E27" s="74">
        <v>75000</v>
      </c>
      <c r="F27" s="75">
        <f>E27/C27*100</f>
        <v>2.7777777777777777</v>
      </c>
      <c r="G27" s="80" t="s">
        <v>34</v>
      </c>
      <c r="H27" s="76"/>
      <c r="I27" s="77"/>
      <c r="J27" s="78"/>
    </row>
    <row r="28" spans="1:10" ht="25.5" x14ac:dyDescent="0.25">
      <c r="A28" s="21"/>
      <c r="B28" s="27"/>
      <c r="C28" s="72">
        <v>450000</v>
      </c>
      <c r="D28" s="79" t="s">
        <v>35</v>
      </c>
      <c r="E28" s="74"/>
      <c r="F28" s="75">
        <f>E28/C28*100</f>
        <v>0</v>
      </c>
      <c r="G28" s="80" t="s">
        <v>36</v>
      </c>
      <c r="H28" s="81"/>
      <c r="I28" s="77"/>
      <c r="J28" s="78"/>
    </row>
    <row r="29" spans="1:10" ht="38.25" x14ac:dyDescent="0.25">
      <c r="A29" s="21"/>
      <c r="B29" s="27"/>
      <c r="C29" s="72">
        <v>6975000</v>
      </c>
      <c r="D29" s="73" t="s">
        <v>37</v>
      </c>
      <c r="E29" s="82"/>
      <c r="F29" s="75">
        <f>E29/C29*100</f>
        <v>0</v>
      </c>
      <c r="G29" s="80" t="s">
        <v>38</v>
      </c>
      <c r="H29" s="81"/>
      <c r="I29" s="77"/>
      <c r="J29" s="78"/>
    </row>
    <row r="30" spans="1:10" ht="26.25" thickBot="1" x14ac:dyDescent="0.3">
      <c r="A30" s="21"/>
      <c r="B30" s="27"/>
      <c r="C30" s="83">
        <v>26200000</v>
      </c>
      <c r="D30" s="84" t="s">
        <v>39</v>
      </c>
      <c r="E30" s="85"/>
      <c r="F30" s="86">
        <f>E30/C30*100</f>
        <v>0</v>
      </c>
      <c r="G30" s="87"/>
      <c r="H30" s="87"/>
      <c r="I30" s="87"/>
      <c r="J30" s="88"/>
    </row>
    <row r="31" spans="1:10" ht="15.75" thickBot="1" x14ac:dyDescent="0.3">
      <c r="A31" s="36"/>
      <c r="B31" s="37"/>
      <c r="C31" s="38">
        <f>C26</f>
        <v>36325000</v>
      </c>
      <c r="D31" s="39" t="s">
        <v>23</v>
      </c>
      <c r="E31" s="89">
        <f>SUM(E27:E30)</f>
        <v>75000</v>
      </c>
      <c r="F31" s="90">
        <f>E31/C31*100</f>
        <v>0.20646937370956642</v>
      </c>
      <c r="G31" s="91"/>
      <c r="H31" s="91"/>
      <c r="I31" s="91"/>
      <c r="J31" s="92"/>
    </row>
    <row r="32" spans="1:10" x14ac:dyDescent="0.25">
      <c r="A32" s="93"/>
      <c r="B32" s="94"/>
      <c r="C32" s="95"/>
      <c r="D32" s="96"/>
      <c r="E32" s="97"/>
      <c r="F32" s="98"/>
      <c r="G32" s="1"/>
      <c r="H32" s="1"/>
      <c r="I32" s="1"/>
      <c r="J32" s="1"/>
    </row>
    <row r="33" spans="1:10" ht="15.75" thickBot="1" x14ac:dyDescent="0.3">
      <c r="A33" s="49" t="s">
        <v>40</v>
      </c>
      <c r="B33" s="99" t="s">
        <v>41</v>
      </c>
      <c r="C33" s="99"/>
      <c r="D33" s="46"/>
      <c r="E33" s="35"/>
      <c r="F33" s="48"/>
      <c r="G33" s="1"/>
      <c r="H33" s="1"/>
      <c r="I33" s="1"/>
      <c r="J33" s="1"/>
    </row>
    <row r="34" spans="1:10" ht="63.75" x14ac:dyDescent="0.25">
      <c r="A34" s="13" t="s">
        <v>13</v>
      </c>
      <c r="B34" s="14" t="s">
        <v>28</v>
      </c>
      <c r="C34" s="14" t="s">
        <v>15</v>
      </c>
      <c r="D34" s="55" t="s">
        <v>16</v>
      </c>
      <c r="E34" s="15" t="s">
        <v>17</v>
      </c>
      <c r="F34" s="56" t="s">
        <v>18</v>
      </c>
      <c r="G34" s="55" t="s">
        <v>16</v>
      </c>
      <c r="H34" s="57" t="s">
        <v>17</v>
      </c>
      <c r="I34" s="57" t="s">
        <v>17</v>
      </c>
      <c r="J34" s="58" t="s">
        <v>18</v>
      </c>
    </row>
    <row r="35" spans="1:10" x14ac:dyDescent="0.25">
      <c r="A35" s="17">
        <v>1</v>
      </c>
      <c r="B35" s="18">
        <v>2</v>
      </c>
      <c r="C35" s="18">
        <v>3</v>
      </c>
      <c r="D35" s="18">
        <v>4</v>
      </c>
      <c r="E35" s="59">
        <v>5</v>
      </c>
      <c r="F35" s="60">
        <v>6</v>
      </c>
      <c r="G35" s="18">
        <v>6</v>
      </c>
      <c r="H35" s="18">
        <v>7</v>
      </c>
      <c r="I35" s="61">
        <v>8</v>
      </c>
      <c r="J35" s="62">
        <v>9</v>
      </c>
    </row>
    <row r="36" spans="1:10" ht="39" x14ac:dyDescent="0.25">
      <c r="A36" s="100"/>
      <c r="B36" s="101" t="s">
        <v>19</v>
      </c>
      <c r="C36" s="102">
        <f>SUM(C37:C38)</f>
        <v>450000</v>
      </c>
      <c r="D36" s="130" t="s">
        <v>42</v>
      </c>
      <c r="E36" s="72"/>
      <c r="F36" s="103"/>
      <c r="G36" s="130" t="s">
        <v>43</v>
      </c>
      <c r="H36" s="101"/>
      <c r="I36" s="101"/>
      <c r="J36" s="104"/>
    </row>
    <row r="37" spans="1:10" ht="26.25" x14ac:dyDescent="0.25">
      <c r="A37" s="100"/>
      <c r="B37" s="101"/>
      <c r="C37" s="72">
        <v>450000</v>
      </c>
      <c r="D37" s="105" t="s">
        <v>44</v>
      </c>
      <c r="E37" s="72"/>
      <c r="F37" s="106">
        <f>E37/C37*100</f>
        <v>0</v>
      </c>
      <c r="G37" s="107"/>
      <c r="H37" s="67"/>
      <c r="I37" s="101"/>
      <c r="J37" s="104"/>
    </row>
    <row r="38" spans="1:10" ht="39" thickBot="1" x14ac:dyDescent="0.3">
      <c r="A38" s="100"/>
      <c r="B38" s="101"/>
      <c r="C38" s="72"/>
      <c r="D38" s="79" t="s">
        <v>45</v>
      </c>
      <c r="E38" s="72"/>
      <c r="F38" s="108"/>
      <c r="G38" s="79" t="s">
        <v>46</v>
      </c>
      <c r="H38" s="72"/>
      <c r="I38" s="101"/>
      <c r="J38" s="109"/>
    </row>
    <row r="39" spans="1:10" ht="15.75" thickBot="1" x14ac:dyDescent="0.3">
      <c r="A39" s="110"/>
      <c r="B39" s="111"/>
      <c r="C39" s="112">
        <f>C36</f>
        <v>450000</v>
      </c>
      <c r="D39" s="113" t="s">
        <v>23</v>
      </c>
      <c r="E39" s="114">
        <f>SUM(E37:E38)</f>
        <v>0</v>
      </c>
      <c r="F39" s="115">
        <f>E39/C39*100</f>
        <v>0</v>
      </c>
      <c r="G39" s="116"/>
      <c r="H39" s="117">
        <f>SUM(H37:H38)</f>
        <v>0</v>
      </c>
      <c r="I39" s="117"/>
      <c r="J39" s="118">
        <f>H39/C39*100</f>
        <v>0</v>
      </c>
    </row>
    <row r="40" spans="1:10" x14ac:dyDescent="0.25">
      <c r="A40" s="46"/>
      <c r="B40" s="46"/>
      <c r="C40" s="47"/>
      <c r="D40" s="46"/>
      <c r="E40" s="35"/>
      <c r="F40" s="48"/>
      <c r="G40" s="1"/>
      <c r="H40" s="1"/>
      <c r="I40" s="1"/>
      <c r="J40" s="1"/>
    </row>
    <row r="41" spans="1:10" ht="15.75" thickBot="1" x14ac:dyDescent="0.3">
      <c r="A41" s="119" t="s">
        <v>47</v>
      </c>
      <c r="B41" s="119" t="s">
        <v>48</v>
      </c>
      <c r="C41" s="49"/>
      <c r="D41" s="119"/>
      <c r="E41" s="35"/>
      <c r="F41" s="48"/>
      <c r="G41" s="1"/>
      <c r="H41" s="1"/>
      <c r="I41" s="1"/>
      <c r="J41" s="1"/>
    </row>
    <row r="42" spans="1:10" ht="51" x14ac:dyDescent="0.25">
      <c r="A42" s="13" t="s">
        <v>13</v>
      </c>
      <c r="B42" s="14" t="s">
        <v>28</v>
      </c>
      <c r="C42" s="14" t="s">
        <v>15</v>
      </c>
      <c r="D42" s="55" t="s">
        <v>16</v>
      </c>
      <c r="E42" s="15" t="s">
        <v>17</v>
      </c>
      <c r="F42" s="16" t="s">
        <v>18</v>
      </c>
      <c r="G42" s="1"/>
      <c r="H42" s="1"/>
      <c r="I42" s="1"/>
      <c r="J42" s="1"/>
    </row>
    <row r="43" spans="1:10" x14ac:dyDescent="0.25">
      <c r="A43" s="17">
        <v>1</v>
      </c>
      <c r="B43" s="18">
        <v>2</v>
      </c>
      <c r="C43" s="18">
        <v>3</v>
      </c>
      <c r="D43" s="18">
        <v>4</v>
      </c>
      <c r="E43" s="19">
        <v>5</v>
      </c>
      <c r="F43" s="20">
        <v>6</v>
      </c>
      <c r="G43" s="1"/>
      <c r="H43" s="1"/>
      <c r="I43" s="1"/>
      <c r="J43" s="1"/>
    </row>
    <row r="44" spans="1:10" ht="38.25" x14ac:dyDescent="0.25">
      <c r="A44" s="100"/>
      <c r="B44" s="101" t="s">
        <v>19</v>
      </c>
      <c r="C44" s="102">
        <f>SUM(C45:C50)</f>
        <v>48552500</v>
      </c>
      <c r="D44" s="120" t="s">
        <v>49</v>
      </c>
      <c r="E44" s="72"/>
      <c r="F44" s="121"/>
      <c r="G44" s="1"/>
      <c r="H44" s="1"/>
      <c r="I44" s="1"/>
      <c r="J44" s="1"/>
    </row>
    <row r="45" spans="1:10" ht="127.5" x14ac:dyDescent="0.25">
      <c r="A45" s="100"/>
      <c r="B45" s="101"/>
      <c r="C45" s="122">
        <v>18600000</v>
      </c>
      <c r="D45" s="79" t="s">
        <v>50</v>
      </c>
      <c r="E45" s="72">
        <v>75000</v>
      </c>
      <c r="F45" s="121">
        <f t="shared" ref="F45:F50" si="0">E45/C45*100</f>
        <v>0.40322580645161288</v>
      </c>
      <c r="G45" s="1"/>
      <c r="H45" s="1"/>
      <c r="I45" s="1"/>
      <c r="J45" s="1"/>
    </row>
    <row r="46" spans="1:10" ht="38.25" x14ac:dyDescent="0.25">
      <c r="A46" s="100"/>
      <c r="B46" s="101"/>
      <c r="C46" s="122">
        <v>750000</v>
      </c>
      <c r="D46" s="124" t="s">
        <v>51</v>
      </c>
      <c r="E46" s="72"/>
      <c r="F46" s="121">
        <f t="shared" si="0"/>
        <v>0</v>
      </c>
      <c r="G46" s="1"/>
      <c r="H46" s="1"/>
      <c r="I46" s="1"/>
      <c r="J46" s="1"/>
    </row>
    <row r="47" spans="1:10" ht="51" x14ac:dyDescent="0.25">
      <c r="A47" s="100"/>
      <c r="B47" s="101"/>
      <c r="C47" s="122">
        <v>2250000</v>
      </c>
      <c r="D47" s="124" t="s">
        <v>52</v>
      </c>
      <c r="E47" s="72"/>
      <c r="F47" s="121">
        <f t="shared" si="0"/>
        <v>0</v>
      </c>
      <c r="G47" s="1"/>
      <c r="H47" s="1"/>
      <c r="I47" s="1"/>
      <c r="J47" s="1"/>
    </row>
    <row r="48" spans="1:10" ht="25.5" x14ac:dyDescent="0.25">
      <c r="A48" s="100"/>
      <c r="B48" s="101"/>
      <c r="C48" s="122">
        <v>14052500</v>
      </c>
      <c r="D48" s="124" t="s">
        <v>53</v>
      </c>
      <c r="E48" s="72"/>
      <c r="F48" s="121">
        <f t="shared" si="0"/>
        <v>0</v>
      </c>
      <c r="G48" s="1"/>
      <c r="H48" s="1"/>
      <c r="I48" s="1"/>
      <c r="J48" s="1"/>
    </row>
    <row r="49" spans="1:10" ht="25.5" x14ac:dyDescent="0.25">
      <c r="A49" s="100"/>
      <c r="B49" s="101"/>
      <c r="C49" s="122">
        <v>9300000</v>
      </c>
      <c r="D49" s="124" t="s">
        <v>54</v>
      </c>
      <c r="E49" s="72"/>
      <c r="F49" s="121">
        <f t="shared" si="0"/>
        <v>0</v>
      </c>
      <c r="G49" s="1"/>
      <c r="H49" s="1"/>
      <c r="I49" s="1"/>
      <c r="J49" s="1"/>
    </row>
    <row r="50" spans="1:10" ht="51.75" thickBot="1" x14ac:dyDescent="0.3">
      <c r="A50" s="100"/>
      <c r="B50" s="101"/>
      <c r="C50" s="122">
        <v>3600000</v>
      </c>
      <c r="D50" s="124" t="s">
        <v>55</v>
      </c>
      <c r="E50" s="72"/>
      <c r="F50" s="121">
        <f t="shared" si="0"/>
        <v>0</v>
      </c>
      <c r="G50" s="1"/>
      <c r="H50" s="1"/>
      <c r="I50" s="1"/>
      <c r="J50" s="1"/>
    </row>
    <row r="51" spans="1:10" ht="15.75" thickBot="1" x14ac:dyDescent="0.3">
      <c r="A51" s="110"/>
      <c r="B51" s="111"/>
      <c r="C51" s="112">
        <f>C44</f>
        <v>48552500</v>
      </c>
      <c r="D51" s="125" t="s">
        <v>23</v>
      </c>
      <c r="E51" s="126">
        <f>SUM(E45:E50)</f>
        <v>75000</v>
      </c>
      <c r="F51" s="127">
        <f>E51/C51*100</f>
        <v>0.15447196333865404</v>
      </c>
      <c r="G51" s="128"/>
      <c r="H51" s="128"/>
      <c r="I51" s="128"/>
      <c r="J51" s="128"/>
    </row>
    <row r="52" spans="1:10" x14ac:dyDescent="0.25">
      <c r="A52" s="46"/>
      <c r="B52" s="46"/>
      <c r="C52" s="47"/>
      <c r="D52" s="129"/>
      <c r="E52" s="35"/>
      <c r="F52" s="48"/>
      <c r="G52" s="1"/>
      <c r="H52" s="1"/>
      <c r="I52" s="1"/>
      <c r="J52" s="1"/>
    </row>
    <row r="53" spans="1:10" ht="15.75" thickBot="1" x14ac:dyDescent="0.3">
      <c r="A53" s="119" t="s">
        <v>56</v>
      </c>
      <c r="B53" s="119" t="s">
        <v>57</v>
      </c>
      <c r="C53" s="49"/>
      <c r="D53" s="52"/>
      <c r="E53" s="35"/>
      <c r="F53" s="48"/>
      <c r="G53" s="1"/>
      <c r="H53" s="1"/>
      <c r="I53" s="1"/>
      <c r="J53" s="1"/>
    </row>
    <row r="54" spans="1:10" ht="76.5" x14ac:dyDescent="0.25">
      <c r="A54" s="13" t="s">
        <v>13</v>
      </c>
      <c r="B54" s="14" t="s">
        <v>28</v>
      </c>
      <c r="C54" s="14" t="s">
        <v>15</v>
      </c>
      <c r="D54" s="55" t="s">
        <v>16</v>
      </c>
      <c r="E54" s="15" t="s">
        <v>17</v>
      </c>
      <c r="F54" s="56" t="s">
        <v>18</v>
      </c>
      <c r="G54" s="55" t="s">
        <v>16</v>
      </c>
      <c r="H54" s="57" t="s">
        <v>17</v>
      </c>
      <c r="I54" s="57" t="s">
        <v>29</v>
      </c>
      <c r="J54" s="58" t="s">
        <v>18</v>
      </c>
    </row>
    <row r="55" spans="1:10" x14ac:dyDescent="0.25">
      <c r="A55" s="17">
        <v>1</v>
      </c>
      <c r="B55" s="18">
        <v>2</v>
      </c>
      <c r="C55" s="18">
        <v>3</v>
      </c>
      <c r="D55" s="18">
        <v>4</v>
      </c>
      <c r="E55" s="59">
        <v>5</v>
      </c>
      <c r="F55" s="60">
        <v>6</v>
      </c>
      <c r="G55" s="18">
        <v>6</v>
      </c>
      <c r="H55" s="18">
        <v>7</v>
      </c>
      <c r="I55" s="61">
        <v>8</v>
      </c>
      <c r="J55" s="62">
        <v>9</v>
      </c>
    </row>
    <row r="56" spans="1:10" ht="39" x14ac:dyDescent="0.25">
      <c r="A56" s="100"/>
      <c r="B56" s="101" t="s">
        <v>19</v>
      </c>
      <c r="C56" s="102">
        <f>SUM(C57:C66)</f>
        <v>55525000</v>
      </c>
      <c r="D56" s="130" t="s">
        <v>58</v>
      </c>
      <c r="E56" s="72"/>
      <c r="F56" s="131"/>
      <c r="G56" s="189" t="s">
        <v>59</v>
      </c>
      <c r="H56" s="101"/>
      <c r="I56" s="101"/>
      <c r="J56" s="104"/>
    </row>
    <row r="57" spans="1:10" ht="51" x14ac:dyDescent="0.25">
      <c r="A57" s="100"/>
      <c r="B57" s="101"/>
      <c r="C57" s="72">
        <v>3900000</v>
      </c>
      <c r="D57" s="133"/>
      <c r="E57" s="72"/>
      <c r="F57" s="108"/>
      <c r="G57" s="81" t="s">
        <v>60</v>
      </c>
      <c r="H57" s="134"/>
      <c r="I57" s="135"/>
      <c r="J57" s="109">
        <f>F57+I57</f>
        <v>0</v>
      </c>
    </row>
    <row r="58" spans="1:10" ht="51" x14ac:dyDescent="0.25">
      <c r="A58" s="100"/>
      <c r="B58" s="101"/>
      <c r="C58" s="72">
        <v>1775000</v>
      </c>
      <c r="D58" s="133"/>
      <c r="E58" s="72"/>
      <c r="F58" s="108"/>
      <c r="G58" s="136" t="s">
        <v>61</v>
      </c>
      <c r="H58" s="101"/>
      <c r="I58" s="135"/>
      <c r="J58" s="109">
        <f t="shared" ref="J58:J67" si="1">F58+I58</f>
        <v>0</v>
      </c>
    </row>
    <row r="59" spans="1:10" ht="38.25" x14ac:dyDescent="0.25">
      <c r="A59" s="100"/>
      <c r="B59" s="101"/>
      <c r="C59" s="72">
        <v>14325000</v>
      </c>
      <c r="D59" s="133" t="s">
        <v>62</v>
      </c>
      <c r="E59" s="72"/>
      <c r="F59" s="108">
        <f>E59/C59*100</f>
        <v>0</v>
      </c>
      <c r="G59" s="81" t="s">
        <v>63</v>
      </c>
      <c r="H59" s="101"/>
      <c r="I59" s="135"/>
      <c r="J59" s="109">
        <f t="shared" si="1"/>
        <v>0</v>
      </c>
    </row>
    <row r="60" spans="1:10" ht="51" x14ac:dyDescent="0.25">
      <c r="A60" s="100"/>
      <c r="B60" s="101"/>
      <c r="C60" s="72">
        <v>16500000</v>
      </c>
      <c r="D60" s="133" t="s">
        <v>64</v>
      </c>
      <c r="E60" s="72"/>
      <c r="F60" s="108">
        <f>E60/C60*100</f>
        <v>0</v>
      </c>
      <c r="G60" s="80" t="s">
        <v>65</v>
      </c>
      <c r="H60" s="101"/>
      <c r="I60" s="135"/>
      <c r="J60" s="109">
        <f t="shared" si="1"/>
        <v>0</v>
      </c>
    </row>
    <row r="61" spans="1:10" ht="105.75" customHeight="1" x14ac:dyDescent="0.25">
      <c r="A61" s="100"/>
      <c r="B61" s="101"/>
      <c r="C61" s="72">
        <v>9750000</v>
      </c>
      <c r="D61" s="133" t="s">
        <v>66</v>
      </c>
      <c r="E61" s="72"/>
      <c r="F61" s="108">
        <f>E61/C61*100</f>
        <v>0</v>
      </c>
      <c r="G61" s="80" t="s">
        <v>67</v>
      </c>
      <c r="H61" s="101"/>
      <c r="I61" s="135"/>
      <c r="J61" s="109">
        <f t="shared" si="1"/>
        <v>0</v>
      </c>
    </row>
    <row r="62" spans="1:10" ht="82.5" customHeight="1" x14ac:dyDescent="0.25">
      <c r="A62" s="100"/>
      <c r="B62" s="101"/>
      <c r="C62" s="72"/>
      <c r="D62" s="133" t="s">
        <v>68</v>
      </c>
      <c r="E62" s="72"/>
      <c r="F62" s="108"/>
      <c r="G62" s="137" t="s">
        <v>69</v>
      </c>
      <c r="H62" s="101"/>
      <c r="I62" s="135"/>
      <c r="J62" s="109">
        <f t="shared" si="1"/>
        <v>0</v>
      </c>
    </row>
    <row r="63" spans="1:10" x14ac:dyDescent="0.25">
      <c r="A63" s="100"/>
      <c r="B63" s="101"/>
      <c r="C63" s="72">
        <v>2700000</v>
      </c>
      <c r="D63" s="138" t="s">
        <v>70</v>
      </c>
      <c r="E63" s="72"/>
      <c r="F63" s="108">
        <f>E63/C63*100</f>
        <v>0</v>
      </c>
      <c r="G63" s="139"/>
      <c r="H63" s="139"/>
      <c r="I63" s="135"/>
      <c r="J63" s="109">
        <f t="shared" si="1"/>
        <v>0</v>
      </c>
    </row>
    <row r="64" spans="1:10" x14ac:dyDescent="0.25">
      <c r="A64" s="100"/>
      <c r="B64" s="101"/>
      <c r="C64" s="72">
        <v>3900000</v>
      </c>
      <c r="D64" s="140" t="s">
        <v>71</v>
      </c>
      <c r="E64" s="72"/>
      <c r="F64" s="108">
        <f>E64/C64*100</f>
        <v>0</v>
      </c>
      <c r="G64" s="139"/>
      <c r="H64" s="139"/>
      <c r="I64" s="135"/>
      <c r="J64" s="109">
        <f t="shared" si="1"/>
        <v>0</v>
      </c>
    </row>
    <row r="65" spans="1:10" ht="25.5" x14ac:dyDescent="0.25">
      <c r="A65" s="101"/>
      <c r="B65" s="101"/>
      <c r="C65" s="72">
        <v>1350000</v>
      </c>
      <c r="D65" s="133" t="s">
        <v>72</v>
      </c>
      <c r="E65" s="72"/>
      <c r="F65" s="141">
        <f>E65/C65*100</f>
        <v>0</v>
      </c>
      <c r="G65" s="139"/>
      <c r="H65" s="139"/>
      <c r="I65" s="135"/>
      <c r="J65" s="109">
        <f t="shared" si="1"/>
        <v>0</v>
      </c>
    </row>
    <row r="66" spans="1:10" ht="26.25" thickBot="1" x14ac:dyDescent="0.3">
      <c r="A66" s="142"/>
      <c r="B66" s="142"/>
      <c r="C66" s="83">
        <v>1325000</v>
      </c>
      <c r="D66" s="136" t="s">
        <v>73</v>
      </c>
      <c r="E66" s="83"/>
      <c r="F66" s="143">
        <f>E66/C66*100</f>
        <v>0</v>
      </c>
      <c r="G66" s="87"/>
      <c r="H66" s="87"/>
      <c r="I66" s="144"/>
      <c r="J66" s="145">
        <f t="shared" si="1"/>
        <v>0</v>
      </c>
    </row>
    <row r="67" spans="1:10" ht="15.75" thickBot="1" x14ac:dyDescent="0.3">
      <c r="A67" s="110"/>
      <c r="B67" s="111"/>
      <c r="C67" s="146">
        <f>C56</f>
        <v>55525000</v>
      </c>
      <c r="D67" s="147" t="s">
        <v>74</v>
      </c>
      <c r="E67" s="126">
        <f>SUM(E57:E66)</f>
        <v>0</v>
      </c>
      <c r="F67" s="115">
        <f>E67/C67*100</f>
        <v>0</v>
      </c>
      <c r="G67" s="116"/>
      <c r="H67" s="148">
        <f>SUM(H57:H66)</f>
        <v>0</v>
      </c>
      <c r="I67" s="149">
        <f>H67/C67*100</f>
        <v>0</v>
      </c>
      <c r="J67" s="118">
        <f t="shared" si="1"/>
        <v>0</v>
      </c>
    </row>
    <row r="68" spans="1:10" x14ac:dyDescent="0.25">
      <c r="A68" s="46"/>
      <c r="B68" s="46"/>
      <c r="C68" s="47"/>
      <c r="D68" s="46"/>
      <c r="E68" s="35"/>
      <c r="F68" s="48"/>
      <c r="G68" s="1"/>
      <c r="H68" s="1"/>
      <c r="I68" s="1"/>
      <c r="J68" s="1"/>
    </row>
    <row r="69" spans="1:10" ht="15.75" thickBot="1" x14ac:dyDescent="0.3">
      <c r="A69" s="150" t="s">
        <v>75</v>
      </c>
      <c r="B69" s="150" t="s">
        <v>76</v>
      </c>
      <c r="C69" s="47"/>
      <c r="D69" s="46"/>
      <c r="E69" s="35"/>
      <c r="F69" s="48"/>
      <c r="G69" s="1"/>
      <c r="H69" s="1"/>
      <c r="I69" s="1"/>
      <c r="J69" s="1"/>
    </row>
    <row r="70" spans="1:10" ht="51" x14ac:dyDescent="0.25">
      <c r="A70" s="151" t="s">
        <v>13</v>
      </c>
      <c r="B70" s="152" t="s">
        <v>28</v>
      </c>
      <c r="C70" s="152" t="s">
        <v>15</v>
      </c>
      <c r="D70" s="152" t="s">
        <v>16</v>
      </c>
      <c r="E70" s="153" t="s">
        <v>17</v>
      </c>
      <c r="F70" s="16" t="s">
        <v>18</v>
      </c>
      <c r="G70" s="154"/>
      <c r="H70" s="1"/>
      <c r="I70" s="1"/>
      <c r="J70" s="1"/>
    </row>
    <row r="71" spans="1:10" x14ac:dyDescent="0.25">
      <c r="A71" s="17">
        <v>1</v>
      </c>
      <c r="B71" s="18">
        <v>2</v>
      </c>
      <c r="C71" s="18">
        <v>3</v>
      </c>
      <c r="D71" s="18">
        <v>4</v>
      </c>
      <c r="E71" s="155">
        <v>5</v>
      </c>
      <c r="F71" s="156">
        <v>6</v>
      </c>
      <c r="G71" s="1"/>
      <c r="H71" s="1"/>
      <c r="I71" s="1"/>
      <c r="J71" s="1"/>
    </row>
    <row r="72" spans="1:10" x14ac:dyDescent="0.25">
      <c r="A72" s="100"/>
      <c r="B72" s="101" t="s">
        <v>19</v>
      </c>
      <c r="C72" s="102">
        <f>SUM(C73:C74)</f>
        <v>1575000</v>
      </c>
      <c r="D72" s="138"/>
      <c r="E72" s="72"/>
      <c r="F72" s="121"/>
      <c r="G72" s="1"/>
      <c r="H72" s="1"/>
      <c r="I72" s="1"/>
      <c r="J72" s="1"/>
    </row>
    <row r="73" spans="1:10" x14ac:dyDescent="0.25">
      <c r="A73" s="100"/>
      <c r="B73" s="101"/>
      <c r="C73" s="122">
        <v>675000</v>
      </c>
      <c r="D73" s="81" t="s">
        <v>77</v>
      </c>
      <c r="E73" s="72"/>
      <c r="F73" s="121">
        <f>E73/C73*100</f>
        <v>0</v>
      </c>
      <c r="G73" s="1"/>
      <c r="H73" s="1"/>
      <c r="I73" s="1"/>
      <c r="J73" s="1"/>
    </row>
    <row r="74" spans="1:10" ht="39" thickBot="1" x14ac:dyDescent="0.3">
      <c r="A74" s="100"/>
      <c r="B74" s="101"/>
      <c r="C74" s="122">
        <v>900000</v>
      </c>
      <c r="D74" s="81" t="s">
        <v>78</v>
      </c>
      <c r="E74" s="72"/>
      <c r="F74" s="121">
        <f>E74/C74*100</f>
        <v>0</v>
      </c>
      <c r="G74" s="1"/>
      <c r="H74" s="1"/>
      <c r="I74" s="1"/>
      <c r="J74" s="1"/>
    </row>
    <row r="75" spans="1:10" ht="15.75" thickBot="1" x14ac:dyDescent="0.3">
      <c r="A75" s="110"/>
      <c r="B75" s="111"/>
      <c r="C75" s="112">
        <f>C72</f>
        <v>1575000</v>
      </c>
      <c r="D75" s="157" t="s">
        <v>74</v>
      </c>
      <c r="E75" s="126">
        <f>SUM(E73:E74)</f>
        <v>0</v>
      </c>
      <c r="F75" s="127">
        <f>E75/C75*100</f>
        <v>0</v>
      </c>
      <c r="G75" s="128"/>
      <c r="H75" s="128"/>
      <c r="I75" s="128"/>
      <c r="J75" s="128"/>
    </row>
    <row r="76" spans="1:10" x14ac:dyDescent="0.25">
      <c r="A76" s="46"/>
      <c r="B76" s="46"/>
      <c r="C76" s="47"/>
      <c r="D76" s="46"/>
      <c r="E76" s="35"/>
      <c r="F76" s="48"/>
      <c r="G76" s="1"/>
      <c r="H76" s="1"/>
      <c r="I76" s="1"/>
      <c r="J76" s="1"/>
    </row>
    <row r="77" spans="1:10" ht="15.75" thickBot="1" x14ac:dyDescent="0.3">
      <c r="A77" s="150" t="s">
        <v>79</v>
      </c>
      <c r="B77" s="150" t="s">
        <v>80</v>
      </c>
      <c r="C77" s="158"/>
      <c r="D77" s="46"/>
      <c r="E77" s="35"/>
      <c r="F77" s="48"/>
      <c r="G77" s="1"/>
      <c r="H77" s="1"/>
      <c r="I77" s="1"/>
      <c r="J77" s="1"/>
    </row>
    <row r="78" spans="1:10" ht="51" x14ac:dyDescent="0.25">
      <c r="A78" s="151" t="s">
        <v>13</v>
      </c>
      <c r="B78" s="152" t="s">
        <v>28</v>
      </c>
      <c r="C78" s="152" t="s">
        <v>15</v>
      </c>
      <c r="D78" s="152" t="s">
        <v>16</v>
      </c>
      <c r="E78" s="153" t="s">
        <v>17</v>
      </c>
      <c r="F78" s="16" t="s">
        <v>18</v>
      </c>
      <c r="G78" s="1"/>
      <c r="H78" s="1"/>
      <c r="I78" s="1"/>
      <c r="J78" s="1"/>
    </row>
    <row r="79" spans="1:10" x14ac:dyDescent="0.25">
      <c r="A79" s="17">
        <v>1</v>
      </c>
      <c r="B79" s="18">
        <v>2</v>
      </c>
      <c r="C79" s="18">
        <v>3</v>
      </c>
      <c r="D79" s="18">
        <v>4</v>
      </c>
      <c r="E79" s="19">
        <v>5</v>
      </c>
      <c r="F79" s="156">
        <v>6</v>
      </c>
      <c r="G79" s="1"/>
      <c r="H79" s="1"/>
      <c r="I79" s="1"/>
      <c r="J79" s="1"/>
    </row>
    <row r="80" spans="1:10" ht="15.75" thickBot="1" x14ac:dyDescent="0.3">
      <c r="A80" s="159"/>
      <c r="B80" s="142" t="s">
        <v>19</v>
      </c>
      <c r="C80" s="160"/>
      <c r="D80" s="136"/>
      <c r="E80" s="83"/>
      <c r="F80" s="161"/>
      <c r="G80" s="1"/>
      <c r="H80" s="1"/>
      <c r="I80" s="1"/>
      <c r="J80" s="1"/>
    </row>
    <row r="81" spans="1:10" ht="15.75" thickBot="1" x14ac:dyDescent="0.3">
      <c r="A81" s="162"/>
      <c r="B81" s="163"/>
      <c r="C81" s="164"/>
      <c r="D81" s="157" t="s">
        <v>74</v>
      </c>
      <c r="E81" s="165">
        <f>SUM(E80)</f>
        <v>0</v>
      </c>
      <c r="F81" s="166"/>
      <c r="G81" s="1"/>
      <c r="H81" s="1"/>
      <c r="I81" s="1"/>
      <c r="J81" s="1"/>
    </row>
    <row r="82" spans="1:10" x14ac:dyDescent="0.25">
      <c r="A82" s="46"/>
      <c r="B82" s="46"/>
      <c r="C82" s="47"/>
      <c r="D82" s="46"/>
      <c r="E82" s="35"/>
      <c r="F82" s="48"/>
      <c r="G82" s="1"/>
      <c r="H82" s="1"/>
      <c r="I82" s="1"/>
      <c r="J82" s="1"/>
    </row>
    <row r="83" spans="1:10" ht="15.75" thickBot="1" x14ac:dyDescent="0.3">
      <c r="A83" s="150" t="s">
        <v>81</v>
      </c>
      <c r="B83" s="150" t="s">
        <v>82</v>
      </c>
      <c r="C83" s="158"/>
      <c r="D83" s="46"/>
      <c r="E83" s="35"/>
      <c r="F83" s="48"/>
      <c r="G83" s="1"/>
      <c r="H83" s="1"/>
      <c r="I83" s="1"/>
      <c r="J83" s="1"/>
    </row>
    <row r="84" spans="1:10" ht="51" x14ac:dyDescent="0.25">
      <c r="A84" s="13" t="s">
        <v>13</v>
      </c>
      <c r="B84" s="14" t="s">
        <v>28</v>
      </c>
      <c r="C84" s="14" t="s">
        <v>15</v>
      </c>
      <c r="D84" s="55" t="s">
        <v>16</v>
      </c>
      <c r="E84" s="153" t="s">
        <v>17</v>
      </c>
      <c r="F84" s="16" t="s">
        <v>18</v>
      </c>
      <c r="G84" s="1"/>
      <c r="H84" s="1"/>
      <c r="I84" s="1"/>
      <c r="J84" s="1"/>
    </row>
    <row r="85" spans="1:10" x14ac:dyDescent="0.25">
      <c r="A85" s="17">
        <v>1</v>
      </c>
      <c r="B85" s="18">
        <v>2</v>
      </c>
      <c r="C85" s="18">
        <v>3</v>
      </c>
      <c r="D85" s="18">
        <v>4</v>
      </c>
      <c r="E85" s="19">
        <v>5</v>
      </c>
      <c r="F85" s="156">
        <v>6</v>
      </c>
      <c r="G85" s="1"/>
      <c r="H85" s="1"/>
      <c r="I85" s="1"/>
      <c r="J85" s="1"/>
    </row>
    <row r="86" spans="1:10" ht="38.25" x14ac:dyDescent="0.25">
      <c r="A86" s="100"/>
      <c r="B86" s="101" t="s">
        <v>19</v>
      </c>
      <c r="C86" s="102">
        <f>C87</f>
        <v>33000000</v>
      </c>
      <c r="D86" s="308" t="s">
        <v>83</v>
      </c>
      <c r="E86" s="72"/>
      <c r="F86" s="121"/>
      <c r="G86" s="1"/>
      <c r="H86" s="1"/>
      <c r="I86" s="1"/>
      <c r="J86" s="1"/>
    </row>
    <row r="87" spans="1:10" ht="26.25" thickBot="1" x14ac:dyDescent="0.3">
      <c r="A87" s="167"/>
      <c r="B87" s="168"/>
      <c r="C87" s="169">
        <v>33000000</v>
      </c>
      <c r="D87" s="170" t="s">
        <v>84</v>
      </c>
      <c r="E87" s="171"/>
      <c r="F87" s="172">
        <f>E87/C87*100</f>
        <v>0</v>
      </c>
      <c r="G87" s="1"/>
      <c r="H87" s="1"/>
      <c r="I87" s="1"/>
      <c r="J87" s="1"/>
    </row>
    <row r="88" spans="1:10" ht="15.75" thickBot="1" x14ac:dyDescent="0.3">
      <c r="A88" s="110"/>
      <c r="B88" s="111"/>
      <c r="C88" s="112">
        <f>C86</f>
        <v>33000000</v>
      </c>
      <c r="D88" s="157" t="s">
        <v>74</v>
      </c>
      <c r="E88" s="126">
        <f>SUM(E87)</f>
        <v>0</v>
      </c>
      <c r="F88" s="127">
        <f>E88/C88*100</f>
        <v>0</v>
      </c>
      <c r="G88" s="128"/>
      <c r="H88" s="128"/>
      <c r="I88" s="128"/>
      <c r="J88" s="128"/>
    </row>
    <row r="89" spans="1:10" x14ac:dyDescent="0.25">
      <c r="A89" s="173"/>
      <c r="B89" s="173"/>
      <c r="C89" s="174"/>
      <c r="D89" s="175"/>
      <c r="E89" s="176"/>
      <c r="F89" s="48"/>
      <c r="G89" s="1"/>
      <c r="H89" s="1"/>
      <c r="I89" s="1"/>
      <c r="J89" s="1"/>
    </row>
    <row r="90" spans="1:10" ht="15.75" thickBot="1" x14ac:dyDescent="0.3">
      <c r="A90" s="150" t="s">
        <v>85</v>
      </c>
      <c r="B90" s="150" t="s">
        <v>86</v>
      </c>
      <c r="C90" s="158"/>
      <c r="D90" s="46"/>
      <c r="E90" s="35"/>
      <c r="F90" s="48"/>
      <c r="G90" s="1"/>
      <c r="H90" s="1"/>
      <c r="I90" s="1"/>
      <c r="J90" s="1"/>
    </row>
    <row r="91" spans="1:10" ht="51" x14ac:dyDescent="0.25">
      <c r="A91" s="13" t="s">
        <v>13</v>
      </c>
      <c r="B91" s="14" t="s">
        <v>28</v>
      </c>
      <c r="C91" s="14" t="s">
        <v>15</v>
      </c>
      <c r="D91" s="55" t="s">
        <v>16</v>
      </c>
      <c r="E91" s="153" t="s">
        <v>17</v>
      </c>
      <c r="F91" s="16" t="s">
        <v>18</v>
      </c>
      <c r="G91" s="1"/>
      <c r="H91" s="1"/>
      <c r="I91" s="1"/>
      <c r="J91" s="1"/>
    </row>
    <row r="92" spans="1:10" x14ac:dyDescent="0.25">
      <c r="A92" s="177">
        <v>1</v>
      </c>
      <c r="B92" s="18">
        <v>2</v>
      </c>
      <c r="C92" s="18">
        <v>3</v>
      </c>
      <c r="D92" s="18">
        <v>4</v>
      </c>
      <c r="E92" s="19">
        <v>5</v>
      </c>
      <c r="F92" s="156">
        <v>6</v>
      </c>
      <c r="G92" s="1"/>
      <c r="H92" s="1"/>
      <c r="I92" s="1"/>
      <c r="J92" s="1"/>
    </row>
    <row r="93" spans="1:10" x14ac:dyDescent="0.25">
      <c r="A93" s="100"/>
      <c r="B93" s="101" t="s">
        <v>87</v>
      </c>
      <c r="C93" s="102">
        <f>SUM(C94:C97)</f>
        <v>26331250</v>
      </c>
      <c r="D93" s="80"/>
      <c r="E93" s="178"/>
      <c r="F93" s="121"/>
      <c r="G93" s="1"/>
      <c r="H93" s="1"/>
      <c r="I93" s="1"/>
      <c r="J93" s="1"/>
    </row>
    <row r="94" spans="1:10" ht="73.5" customHeight="1" x14ac:dyDescent="0.25">
      <c r="A94" s="100"/>
      <c r="B94" s="101"/>
      <c r="C94" s="179">
        <v>7500000</v>
      </c>
      <c r="D94" s="80" t="s">
        <v>88</v>
      </c>
      <c r="E94" s="178"/>
      <c r="F94" s="121">
        <f>E94/C94*100</f>
        <v>0</v>
      </c>
      <c r="G94" s="1"/>
      <c r="H94" s="1"/>
      <c r="I94" s="1"/>
      <c r="J94" s="1"/>
    </row>
    <row r="95" spans="1:10" ht="39" customHeight="1" x14ac:dyDescent="0.25">
      <c r="A95" s="100"/>
      <c r="B95" s="101"/>
      <c r="C95" s="179">
        <v>4775000</v>
      </c>
      <c r="D95" s="80" t="s">
        <v>89</v>
      </c>
      <c r="E95" s="178"/>
      <c r="F95" s="121">
        <f>E95/C95*100</f>
        <v>0</v>
      </c>
      <c r="G95" s="1"/>
      <c r="H95" s="1"/>
      <c r="I95" s="1"/>
      <c r="J95" s="1"/>
    </row>
    <row r="96" spans="1:10" ht="26.25" x14ac:dyDescent="0.25">
      <c r="A96" s="159"/>
      <c r="B96" s="142"/>
      <c r="C96" s="179">
        <v>10156250</v>
      </c>
      <c r="D96" s="183" t="s">
        <v>90</v>
      </c>
      <c r="E96" s="181"/>
      <c r="F96" s="161"/>
      <c r="G96" s="1"/>
      <c r="H96" s="1"/>
      <c r="I96" s="1"/>
      <c r="J96" s="1"/>
    </row>
    <row r="97" spans="1:10" ht="26.25" thickBot="1" x14ac:dyDescent="0.3">
      <c r="A97" s="159"/>
      <c r="B97" s="142"/>
      <c r="C97" s="178">
        <v>3900000</v>
      </c>
      <c r="D97" s="309" t="s">
        <v>91</v>
      </c>
      <c r="E97" s="181"/>
      <c r="F97" s="161">
        <f>E97/C97*100</f>
        <v>0</v>
      </c>
      <c r="G97" s="1"/>
      <c r="H97" s="1"/>
      <c r="I97" s="1"/>
      <c r="J97" s="1"/>
    </row>
    <row r="98" spans="1:10" ht="15.75" thickBot="1" x14ac:dyDescent="0.3">
      <c r="A98" s="110"/>
      <c r="B98" s="111"/>
      <c r="C98" s="112">
        <f>C93</f>
        <v>26331250</v>
      </c>
      <c r="D98" s="113" t="s">
        <v>23</v>
      </c>
      <c r="E98" s="182">
        <f>SUM(E94:E97)</f>
        <v>0</v>
      </c>
      <c r="F98" s="127">
        <f>E98/C98*100</f>
        <v>0</v>
      </c>
      <c r="G98" s="128"/>
      <c r="H98" s="128"/>
      <c r="I98" s="128"/>
      <c r="J98" s="128"/>
    </row>
    <row r="99" spans="1:10" x14ac:dyDescent="0.25">
      <c r="A99" s="46"/>
      <c r="B99" s="46"/>
      <c r="C99" s="47"/>
      <c r="D99" s="46"/>
      <c r="E99" s="35"/>
      <c r="F99" s="48"/>
      <c r="G99" s="1"/>
      <c r="H99" s="1"/>
      <c r="I99" s="1"/>
      <c r="J99" s="1"/>
    </row>
    <row r="100" spans="1:10" ht="15.75" thickBot="1" x14ac:dyDescent="0.3">
      <c r="A100" s="150" t="s">
        <v>92</v>
      </c>
      <c r="B100" s="150" t="s">
        <v>93</v>
      </c>
      <c r="C100" s="158"/>
      <c r="D100" s="46"/>
      <c r="E100" s="35"/>
      <c r="F100" s="48"/>
      <c r="G100" s="1"/>
      <c r="H100" s="1"/>
      <c r="I100" s="1"/>
      <c r="J100" s="1"/>
    </row>
    <row r="101" spans="1:10" ht="51" x14ac:dyDescent="0.25">
      <c r="A101" s="13" t="s">
        <v>13</v>
      </c>
      <c r="B101" s="14" t="s">
        <v>28</v>
      </c>
      <c r="C101" s="14" t="s">
        <v>15</v>
      </c>
      <c r="D101" s="55" t="s">
        <v>16</v>
      </c>
      <c r="E101" s="153" t="s">
        <v>17</v>
      </c>
      <c r="F101" s="16" t="s">
        <v>18</v>
      </c>
      <c r="G101" s="1"/>
      <c r="H101" s="1"/>
      <c r="I101" s="1"/>
      <c r="J101" s="1"/>
    </row>
    <row r="102" spans="1:10" x14ac:dyDescent="0.25">
      <c r="A102" s="17">
        <v>1</v>
      </c>
      <c r="B102" s="18">
        <v>2</v>
      </c>
      <c r="C102" s="18">
        <v>3</v>
      </c>
      <c r="D102" s="18">
        <v>4</v>
      </c>
      <c r="E102" s="19">
        <v>5</v>
      </c>
      <c r="F102" s="156">
        <v>6</v>
      </c>
      <c r="G102" s="1"/>
      <c r="H102" s="1"/>
      <c r="I102" s="1"/>
      <c r="J102" s="1"/>
    </row>
    <row r="103" spans="1:10" x14ac:dyDescent="0.25">
      <c r="A103" s="100"/>
      <c r="B103" s="101" t="s">
        <v>87</v>
      </c>
      <c r="C103" s="102">
        <f>SUM(C104:C110)</f>
        <v>82381250</v>
      </c>
      <c r="D103" s="183"/>
      <c r="E103" s="72"/>
      <c r="F103" s="121"/>
      <c r="G103" s="1"/>
      <c r="H103" s="1"/>
      <c r="I103" s="1"/>
      <c r="J103" s="1"/>
    </row>
    <row r="104" spans="1:10" ht="48" customHeight="1" x14ac:dyDescent="0.25">
      <c r="A104" s="100"/>
      <c r="B104" s="101"/>
      <c r="C104" s="184">
        <v>31675000</v>
      </c>
      <c r="D104" s="183" t="s">
        <v>94</v>
      </c>
      <c r="E104" s="72"/>
      <c r="F104" s="121">
        <f t="shared" ref="F104:F111" si="2">E104/C104*100</f>
        <v>0</v>
      </c>
      <c r="G104" s="1"/>
      <c r="H104" s="1"/>
      <c r="I104" s="1"/>
      <c r="J104" s="1"/>
    </row>
    <row r="105" spans="1:10" ht="75.75" customHeight="1" x14ac:dyDescent="0.25">
      <c r="A105" s="100"/>
      <c r="B105" s="101"/>
      <c r="C105" s="184">
        <v>2100000</v>
      </c>
      <c r="D105" s="183" t="s">
        <v>95</v>
      </c>
      <c r="E105" s="72">
        <v>1050000</v>
      </c>
      <c r="F105" s="121">
        <f t="shared" si="2"/>
        <v>50</v>
      </c>
      <c r="G105" s="1"/>
      <c r="H105" s="1"/>
      <c r="I105" s="1"/>
      <c r="J105" s="1"/>
    </row>
    <row r="106" spans="1:10" x14ac:dyDescent="0.25">
      <c r="A106" s="100"/>
      <c r="B106" s="101"/>
      <c r="C106" s="184">
        <v>16200000</v>
      </c>
      <c r="D106" s="180" t="s">
        <v>96</v>
      </c>
      <c r="E106" s="72">
        <v>5700000</v>
      </c>
      <c r="F106" s="121">
        <f t="shared" si="2"/>
        <v>35.185185185185183</v>
      </c>
      <c r="G106" s="1"/>
      <c r="H106" s="1"/>
      <c r="I106" s="1"/>
      <c r="J106" s="1"/>
    </row>
    <row r="107" spans="1:10" x14ac:dyDescent="0.25">
      <c r="A107" s="100"/>
      <c r="B107" s="101"/>
      <c r="C107" s="184">
        <v>13025000</v>
      </c>
      <c r="D107" s="180" t="s">
        <v>97</v>
      </c>
      <c r="E107" s="72"/>
      <c r="F107" s="121">
        <f t="shared" si="2"/>
        <v>0</v>
      </c>
      <c r="G107" s="1"/>
      <c r="H107" s="1"/>
      <c r="I107" s="1"/>
      <c r="J107" s="1"/>
    </row>
    <row r="108" spans="1:10" ht="82.5" customHeight="1" x14ac:dyDescent="0.25">
      <c r="A108" s="100"/>
      <c r="B108" s="101"/>
      <c r="C108" s="185">
        <v>7200000</v>
      </c>
      <c r="D108" s="81" t="s">
        <v>98</v>
      </c>
      <c r="E108" s="72"/>
      <c r="F108" s="121">
        <f t="shared" si="2"/>
        <v>0</v>
      </c>
      <c r="G108" s="1"/>
      <c r="H108" s="1"/>
      <c r="I108" s="1"/>
      <c r="J108" s="1"/>
    </row>
    <row r="109" spans="1:10" ht="45" customHeight="1" x14ac:dyDescent="0.25">
      <c r="A109" s="100"/>
      <c r="B109" s="101"/>
      <c r="C109" s="185">
        <v>10156250</v>
      </c>
      <c r="D109" s="81" t="s">
        <v>99</v>
      </c>
      <c r="E109" s="72"/>
      <c r="F109" s="121">
        <f t="shared" si="2"/>
        <v>0</v>
      </c>
      <c r="G109" s="1"/>
      <c r="H109" s="1"/>
      <c r="I109" s="1"/>
      <c r="J109" s="1"/>
    </row>
    <row r="110" spans="1:10" ht="44.25" customHeight="1" thickBot="1" x14ac:dyDescent="0.3">
      <c r="A110" s="159"/>
      <c r="B110" s="142"/>
      <c r="C110" s="185">
        <v>2025000</v>
      </c>
      <c r="D110" s="81" t="s">
        <v>100</v>
      </c>
      <c r="E110" s="83"/>
      <c r="F110" s="161">
        <f t="shared" si="2"/>
        <v>0</v>
      </c>
      <c r="G110" s="1"/>
      <c r="H110" s="1"/>
      <c r="I110" s="1"/>
      <c r="J110" s="1"/>
    </row>
    <row r="111" spans="1:10" ht="15.75" thickBot="1" x14ac:dyDescent="0.3">
      <c r="A111" s="110"/>
      <c r="B111" s="111"/>
      <c r="C111" s="112">
        <f>C103</f>
        <v>82381250</v>
      </c>
      <c r="D111" s="113" t="s">
        <v>23</v>
      </c>
      <c r="E111" s="126">
        <f>SUM(E104:E110)</f>
        <v>6750000</v>
      </c>
      <c r="F111" s="127">
        <f t="shared" si="2"/>
        <v>8.1936120172976263</v>
      </c>
      <c r="G111" s="128"/>
      <c r="H111" s="128"/>
      <c r="I111" s="128"/>
      <c r="J111" s="128"/>
    </row>
    <row r="112" spans="1:10" x14ac:dyDescent="0.25">
      <c r="A112" s="46"/>
      <c r="B112" s="46"/>
      <c r="C112" s="47"/>
      <c r="D112" s="46"/>
      <c r="E112" s="35"/>
      <c r="F112" s="48"/>
      <c r="G112" s="1"/>
      <c r="H112" s="1"/>
      <c r="I112" s="1"/>
      <c r="J112" s="1"/>
    </row>
    <row r="113" spans="1:10" ht="15.75" thickBot="1" x14ac:dyDescent="0.3">
      <c r="A113" s="150" t="s">
        <v>101</v>
      </c>
      <c r="B113" s="150" t="s">
        <v>102</v>
      </c>
      <c r="C113" s="47"/>
      <c r="D113" s="46"/>
      <c r="E113" s="35"/>
      <c r="F113" s="48"/>
      <c r="G113" s="1"/>
      <c r="H113" s="1"/>
      <c r="I113" s="1"/>
      <c r="J113" s="1"/>
    </row>
    <row r="114" spans="1:10" ht="76.5" x14ac:dyDescent="0.25">
      <c r="A114" s="13" t="s">
        <v>13</v>
      </c>
      <c r="B114" s="14" t="s">
        <v>28</v>
      </c>
      <c r="C114" s="14" t="s">
        <v>15</v>
      </c>
      <c r="D114" s="55" t="s">
        <v>16</v>
      </c>
      <c r="E114" s="15" t="s">
        <v>17</v>
      </c>
      <c r="F114" s="56" t="s">
        <v>18</v>
      </c>
      <c r="G114" s="55" t="s">
        <v>16</v>
      </c>
      <c r="H114" s="57" t="s">
        <v>17</v>
      </c>
      <c r="I114" s="57" t="s">
        <v>29</v>
      </c>
      <c r="J114" s="58" t="s">
        <v>30</v>
      </c>
    </row>
    <row r="115" spans="1:10" x14ac:dyDescent="0.25">
      <c r="A115" s="17">
        <v>1</v>
      </c>
      <c r="B115" s="18">
        <v>2</v>
      </c>
      <c r="C115" s="18">
        <v>3</v>
      </c>
      <c r="D115" s="18">
        <v>4</v>
      </c>
      <c r="E115" s="59">
        <v>5</v>
      </c>
      <c r="F115" s="186">
        <v>6</v>
      </c>
      <c r="G115" s="18">
        <v>6</v>
      </c>
      <c r="H115" s="18">
        <v>7</v>
      </c>
      <c r="I115" s="61">
        <v>8</v>
      </c>
      <c r="J115" s="62">
        <v>9</v>
      </c>
    </row>
    <row r="116" spans="1:10" ht="99.75" customHeight="1" x14ac:dyDescent="0.25">
      <c r="A116" s="100"/>
      <c r="B116" s="187" t="s">
        <v>87</v>
      </c>
      <c r="C116" s="188">
        <f>SUM(C117:C122)</f>
        <v>22050000</v>
      </c>
      <c r="D116" s="189" t="s">
        <v>103</v>
      </c>
      <c r="E116" s="72"/>
      <c r="F116" s="68"/>
      <c r="G116" s="189" t="s">
        <v>104</v>
      </c>
      <c r="H116" s="101"/>
      <c r="I116" s="135"/>
      <c r="J116" s="109"/>
    </row>
    <row r="117" spans="1:10" ht="71.25" customHeight="1" x14ac:dyDescent="0.25">
      <c r="A117" s="100"/>
      <c r="B117" s="101"/>
      <c r="C117" s="310">
        <v>1125000</v>
      </c>
      <c r="D117" s="138" t="s">
        <v>105</v>
      </c>
      <c r="E117" s="72"/>
      <c r="F117" s="190">
        <f>E117/C117*100</f>
        <v>0</v>
      </c>
      <c r="G117" s="80" t="s">
        <v>77</v>
      </c>
      <c r="H117" s="72"/>
      <c r="I117" s="135">
        <f>H117/C117*100</f>
        <v>0</v>
      </c>
      <c r="J117" s="109">
        <f>F117+I117</f>
        <v>0</v>
      </c>
    </row>
    <row r="118" spans="1:10" ht="76.5" x14ac:dyDescent="0.25">
      <c r="A118" s="100"/>
      <c r="B118" s="101"/>
      <c r="C118" s="310">
        <v>4125000</v>
      </c>
      <c r="D118" s="191" t="s">
        <v>106</v>
      </c>
      <c r="E118" s="72"/>
      <c r="F118" s="190">
        <f>E118/C118*100</f>
        <v>0</v>
      </c>
      <c r="G118" s="80" t="s">
        <v>107</v>
      </c>
      <c r="H118" s="72"/>
      <c r="I118" s="135">
        <f t="shared" ref="I118:I123" si="3">H118/C118*100</f>
        <v>0</v>
      </c>
      <c r="J118" s="109">
        <f t="shared" ref="J118:J123" si="4">F118+I118</f>
        <v>0</v>
      </c>
    </row>
    <row r="119" spans="1:10" ht="51" x14ac:dyDescent="0.25">
      <c r="A119" s="100"/>
      <c r="B119" s="101"/>
      <c r="C119" s="310">
        <v>2100000</v>
      </c>
      <c r="D119" s="192" t="s">
        <v>108</v>
      </c>
      <c r="E119" s="72">
        <v>1200000</v>
      </c>
      <c r="F119" s="190">
        <f>E119/C119*100</f>
        <v>57.142857142857139</v>
      </c>
      <c r="G119" s="80" t="s">
        <v>109</v>
      </c>
      <c r="H119" s="72"/>
      <c r="I119" s="135">
        <f t="shared" si="3"/>
        <v>0</v>
      </c>
      <c r="J119" s="109">
        <f t="shared" si="4"/>
        <v>57.142857142857139</v>
      </c>
    </row>
    <row r="120" spans="1:10" ht="39" x14ac:dyDescent="0.25">
      <c r="A120" s="100"/>
      <c r="B120" s="101"/>
      <c r="C120" s="122">
        <v>9300000</v>
      </c>
      <c r="D120" s="191"/>
      <c r="E120" s="72"/>
      <c r="F120" s="190"/>
      <c r="G120" s="183" t="s">
        <v>110</v>
      </c>
      <c r="H120" s="72"/>
      <c r="I120" s="135">
        <f t="shared" si="3"/>
        <v>0</v>
      </c>
      <c r="J120" s="109">
        <f t="shared" si="4"/>
        <v>0</v>
      </c>
    </row>
    <row r="121" spans="1:10" ht="25.5" x14ac:dyDescent="0.25">
      <c r="A121" s="159"/>
      <c r="B121" s="142"/>
      <c r="C121" s="122">
        <v>2400000</v>
      </c>
      <c r="D121" s="193"/>
      <c r="E121" s="83"/>
      <c r="F121" s="194"/>
      <c r="G121" s="80" t="s">
        <v>111</v>
      </c>
      <c r="H121" s="72"/>
      <c r="I121" s="135">
        <f t="shared" si="3"/>
        <v>0</v>
      </c>
      <c r="J121" s="109">
        <f t="shared" si="4"/>
        <v>0</v>
      </c>
    </row>
    <row r="122" spans="1:10" ht="78" thickBot="1" x14ac:dyDescent="0.3">
      <c r="A122" s="195"/>
      <c r="B122" s="196"/>
      <c r="C122" s="197">
        <v>3000000</v>
      </c>
      <c r="D122" s="241"/>
      <c r="E122" s="72"/>
      <c r="F122" s="198"/>
      <c r="G122" s="199" t="s">
        <v>108</v>
      </c>
      <c r="H122" s="200">
        <v>525000</v>
      </c>
      <c r="I122" s="144">
        <f t="shared" si="3"/>
        <v>17.5</v>
      </c>
      <c r="J122" s="145">
        <f t="shared" si="4"/>
        <v>17.5</v>
      </c>
    </row>
    <row r="123" spans="1:10" ht="16.5" thickBot="1" x14ac:dyDescent="0.3">
      <c r="A123" s="162"/>
      <c r="B123" s="201"/>
      <c r="C123" s="202">
        <f>C116</f>
        <v>22050000</v>
      </c>
      <c r="D123" s="311" t="s">
        <v>23</v>
      </c>
      <c r="E123" s="312">
        <f>SUM(E117:E121)</f>
        <v>1200000</v>
      </c>
      <c r="F123" s="204">
        <f>E123/C123*100</f>
        <v>5.4421768707482991</v>
      </c>
      <c r="G123" s="116"/>
      <c r="H123" s="205">
        <f>SUM(H117:H122)</f>
        <v>525000</v>
      </c>
      <c r="I123" s="149">
        <f t="shared" si="3"/>
        <v>2.3809523809523809</v>
      </c>
      <c r="J123" s="118">
        <f t="shared" si="4"/>
        <v>7.8231292517006796</v>
      </c>
    </row>
    <row r="124" spans="1:10" x14ac:dyDescent="0.25">
      <c r="A124" s="46"/>
      <c r="B124" s="46"/>
      <c r="C124" s="47"/>
      <c r="D124" s="46"/>
      <c r="E124" s="35"/>
      <c r="F124" s="48"/>
      <c r="G124" s="1"/>
      <c r="H124" s="1"/>
      <c r="I124" s="1"/>
      <c r="J124" s="1"/>
    </row>
    <row r="125" spans="1:10" ht="15.75" thickBot="1" x14ac:dyDescent="0.3">
      <c r="A125" s="150" t="s">
        <v>112</v>
      </c>
      <c r="B125" s="150" t="s">
        <v>113</v>
      </c>
      <c r="C125" s="47"/>
      <c r="D125" s="46"/>
      <c r="E125" s="35"/>
      <c r="F125" s="48"/>
      <c r="G125" s="1"/>
      <c r="H125" s="1"/>
      <c r="I125" s="1"/>
      <c r="J125" s="1"/>
    </row>
    <row r="126" spans="1:10" ht="76.5" x14ac:dyDescent="0.25">
      <c r="A126" s="13" t="s">
        <v>13</v>
      </c>
      <c r="B126" s="14" t="s">
        <v>28</v>
      </c>
      <c r="C126" s="14" t="s">
        <v>15</v>
      </c>
      <c r="D126" s="55" t="s">
        <v>16</v>
      </c>
      <c r="E126" s="15" t="s">
        <v>17</v>
      </c>
      <c r="F126" s="56" t="s">
        <v>18</v>
      </c>
      <c r="G126" s="55" t="s">
        <v>16</v>
      </c>
      <c r="H126" s="57" t="s">
        <v>17</v>
      </c>
      <c r="I126" s="57" t="s">
        <v>29</v>
      </c>
      <c r="J126" s="58" t="s">
        <v>30</v>
      </c>
    </row>
    <row r="127" spans="1:10" x14ac:dyDescent="0.25">
      <c r="A127" s="17">
        <v>1</v>
      </c>
      <c r="B127" s="18">
        <v>2</v>
      </c>
      <c r="C127" s="18">
        <v>3</v>
      </c>
      <c r="D127" s="18">
        <v>4</v>
      </c>
      <c r="E127" s="59">
        <v>5</v>
      </c>
      <c r="F127" s="186">
        <v>6</v>
      </c>
      <c r="G127" s="18">
        <v>6</v>
      </c>
      <c r="H127" s="18">
        <v>7</v>
      </c>
      <c r="I127" s="61">
        <v>8</v>
      </c>
      <c r="J127" s="62">
        <v>9</v>
      </c>
    </row>
    <row r="128" spans="1:10" ht="63.75" x14ac:dyDescent="0.25">
      <c r="A128" s="100"/>
      <c r="B128" s="187" t="s">
        <v>87</v>
      </c>
      <c r="C128" s="188">
        <f>SUM(C129:C131)</f>
        <v>12350000</v>
      </c>
      <c r="D128" s="189" t="s">
        <v>114</v>
      </c>
      <c r="E128" s="72"/>
      <c r="F128" s="68"/>
      <c r="G128" s="189" t="s">
        <v>115</v>
      </c>
      <c r="H128" s="122"/>
      <c r="I128" s="101"/>
      <c r="J128" s="104"/>
    </row>
    <row r="129" spans="1:10" ht="76.5" x14ac:dyDescent="0.25">
      <c r="A129" s="100"/>
      <c r="B129" s="101"/>
      <c r="C129" s="310">
        <v>3150000</v>
      </c>
      <c r="D129" s="191"/>
      <c r="E129" s="72"/>
      <c r="F129" s="190">
        <f>E129/C129*100</f>
        <v>0</v>
      </c>
      <c r="G129" s="80" t="s">
        <v>116</v>
      </c>
      <c r="H129" s="122"/>
      <c r="I129" s="135">
        <f>H129/C129*100</f>
        <v>0</v>
      </c>
      <c r="J129" s="109">
        <f>F129+I129</f>
        <v>0</v>
      </c>
    </row>
    <row r="130" spans="1:10" ht="25.5" x14ac:dyDescent="0.25">
      <c r="A130" s="159"/>
      <c r="B130" s="142"/>
      <c r="C130" s="313">
        <v>6200000</v>
      </c>
      <c r="D130" s="206" t="s">
        <v>117</v>
      </c>
      <c r="E130" s="83"/>
      <c r="F130" s="194">
        <f>E130/C130*100</f>
        <v>0</v>
      </c>
      <c r="G130" s="80"/>
      <c r="H130" s="101"/>
      <c r="I130" s="135"/>
      <c r="J130" s="109"/>
    </row>
    <row r="131" spans="1:10" ht="51.75" thickBot="1" x14ac:dyDescent="0.3">
      <c r="A131" s="195"/>
      <c r="B131" s="196"/>
      <c r="C131" s="310">
        <v>3000000</v>
      </c>
      <c r="D131" s="138"/>
      <c r="E131" s="72"/>
      <c r="F131" s="190"/>
      <c r="G131" s="136" t="s">
        <v>118</v>
      </c>
      <c r="H131" s="208"/>
      <c r="I131" s="144">
        <f>H131/C131*100</f>
        <v>0</v>
      </c>
      <c r="J131" s="145">
        <f>F131+I131</f>
        <v>0</v>
      </c>
    </row>
    <row r="132" spans="1:10" ht="15.75" thickBot="1" x14ac:dyDescent="0.3">
      <c r="A132" s="195"/>
      <c r="B132" s="196"/>
      <c r="C132" s="146">
        <f>C128</f>
        <v>12350000</v>
      </c>
      <c r="D132" s="311" t="s">
        <v>23</v>
      </c>
      <c r="E132" s="217">
        <f>E128</f>
        <v>0</v>
      </c>
      <c r="F132" s="314">
        <f>E132/C132*100</f>
        <v>0</v>
      </c>
      <c r="G132" s="210" t="s">
        <v>23</v>
      </c>
      <c r="H132" s="126">
        <f>SUM(H129:H131)</f>
        <v>0</v>
      </c>
      <c r="I132" s="211">
        <f>SUM(I130:I131)</f>
        <v>0</v>
      </c>
      <c r="J132" s="118">
        <f>SUM(J129:J131)</f>
        <v>0</v>
      </c>
    </row>
    <row r="133" spans="1:10" x14ac:dyDescent="0.25">
      <c r="A133" s="195"/>
      <c r="B133" s="196"/>
      <c r="C133" s="212"/>
      <c r="D133" s="213"/>
      <c r="E133" s="214"/>
      <c r="F133" s="215"/>
      <c r="G133" s="216"/>
      <c r="H133" s="217"/>
      <c r="I133" s="218"/>
      <c r="J133" s="219"/>
    </row>
    <row r="134" spans="1:10" ht="63.75" x14ac:dyDescent="0.25">
      <c r="A134" s="195"/>
      <c r="B134" s="196"/>
      <c r="C134" s="315">
        <f>SUM(C135:C136)</f>
        <v>4350000</v>
      </c>
      <c r="D134" s="189" t="s">
        <v>119</v>
      </c>
      <c r="E134" s="72"/>
      <c r="F134" s="190"/>
      <c r="G134" s="80"/>
      <c r="H134" s="101"/>
      <c r="I134" s="135"/>
      <c r="J134" s="101"/>
    </row>
    <row r="135" spans="1:10" ht="51" x14ac:dyDescent="0.25">
      <c r="A135" s="195"/>
      <c r="B135" s="196"/>
      <c r="C135" s="310">
        <v>2100000</v>
      </c>
      <c r="D135" s="80" t="s">
        <v>116</v>
      </c>
      <c r="E135" s="72">
        <v>1050000</v>
      </c>
      <c r="F135" s="190">
        <f>E135/C135*100</f>
        <v>50</v>
      </c>
      <c r="G135" s="80"/>
      <c r="H135" s="101"/>
      <c r="I135" s="135"/>
      <c r="J135" s="101"/>
    </row>
    <row r="136" spans="1:10" ht="26.25" thickBot="1" x14ac:dyDescent="0.3">
      <c r="A136" s="195"/>
      <c r="B136" s="196"/>
      <c r="C136" s="310">
        <v>2250000</v>
      </c>
      <c r="D136" s="80" t="s">
        <v>120</v>
      </c>
      <c r="E136" s="72"/>
      <c r="F136" s="190">
        <f>E136/C136*100</f>
        <v>0</v>
      </c>
      <c r="G136" s="80"/>
      <c r="H136" s="101"/>
      <c r="I136" s="135"/>
      <c r="J136" s="101"/>
    </row>
    <row r="137" spans="1:10" ht="15.75" thickBot="1" x14ac:dyDescent="0.3">
      <c r="A137" s="195"/>
      <c r="B137" s="196"/>
      <c r="C137" s="217">
        <f>C134</f>
        <v>4350000</v>
      </c>
      <c r="D137" s="203" t="s">
        <v>23</v>
      </c>
      <c r="E137" s="223">
        <f>SUM(E135:E136)</f>
        <v>1050000</v>
      </c>
      <c r="F137" s="224">
        <f>E137/C137*100</f>
        <v>24.137931034482758</v>
      </c>
      <c r="G137" s="220"/>
      <c r="H137" s="196"/>
      <c r="I137" s="221"/>
      <c r="J137" s="222"/>
    </row>
    <row r="138" spans="1:10" ht="16.5" thickBot="1" x14ac:dyDescent="0.3">
      <c r="A138" s="110"/>
      <c r="B138" s="111"/>
      <c r="C138" s="112">
        <f>C132+C137</f>
        <v>16700000</v>
      </c>
      <c r="D138" s="210" t="s">
        <v>23</v>
      </c>
      <c r="E138" s="126">
        <f>E132+H132+E137</f>
        <v>1050000</v>
      </c>
      <c r="F138" s="211">
        <f>E138/C138*100</f>
        <v>6.2874251497005984</v>
      </c>
      <c r="G138" s="116"/>
      <c r="H138" s="205"/>
      <c r="I138" s="149"/>
      <c r="J138" s="118"/>
    </row>
    <row r="139" spans="1:10" x14ac:dyDescent="0.25">
      <c r="A139" s="46"/>
      <c r="B139" s="46"/>
      <c r="C139" s="47"/>
      <c r="D139" s="46"/>
      <c r="E139" s="35"/>
      <c r="F139" s="48"/>
      <c r="G139" s="1"/>
      <c r="H139" s="1"/>
      <c r="I139" s="1"/>
      <c r="J139" s="1"/>
    </row>
    <row r="140" spans="1:10" ht="15.75" thickBot="1" x14ac:dyDescent="0.3">
      <c r="A140" s="225" t="s">
        <v>121</v>
      </c>
      <c r="B140" s="413" t="s">
        <v>122</v>
      </c>
      <c r="C140" s="413"/>
      <c r="D140" s="413"/>
      <c r="E140" s="413"/>
      <c r="F140" s="413"/>
      <c r="G140" s="1"/>
      <c r="H140" s="1"/>
      <c r="I140" s="1"/>
      <c r="J140" s="1"/>
    </row>
    <row r="141" spans="1:10" ht="51" x14ac:dyDescent="0.25">
      <c r="A141" s="13" t="s">
        <v>13</v>
      </c>
      <c r="B141" s="14" t="s">
        <v>28</v>
      </c>
      <c r="C141" s="14" t="s">
        <v>15</v>
      </c>
      <c r="D141" s="55" t="s">
        <v>16</v>
      </c>
      <c r="E141" s="15" t="s">
        <v>17</v>
      </c>
      <c r="F141" s="16" t="s">
        <v>18</v>
      </c>
      <c r="G141" s="1"/>
      <c r="H141" s="1"/>
      <c r="I141" s="1"/>
      <c r="J141" s="1"/>
    </row>
    <row r="142" spans="1:10" x14ac:dyDescent="0.25">
      <c r="A142" s="17">
        <v>1</v>
      </c>
      <c r="B142" s="18">
        <v>2</v>
      </c>
      <c r="C142" s="18">
        <v>3</v>
      </c>
      <c r="D142" s="18">
        <v>4</v>
      </c>
      <c r="E142" s="19">
        <v>5</v>
      </c>
      <c r="F142" s="156">
        <v>6</v>
      </c>
      <c r="G142" s="1"/>
      <c r="H142" s="1"/>
      <c r="I142" s="1"/>
      <c r="J142" s="1"/>
    </row>
    <row r="143" spans="1:10" ht="63.75" thickBot="1" x14ac:dyDescent="0.3">
      <c r="A143" s="177"/>
      <c r="B143" s="317" t="s">
        <v>87</v>
      </c>
      <c r="C143" s="226">
        <f>SUM(C144:C146)</f>
        <v>9300000</v>
      </c>
      <c r="D143" s="227" t="s">
        <v>122</v>
      </c>
      <c r="E143" s="228"/>
      <c r="F143" s="229"/>
      <c r="G143" s="1"/>
      <c r="H143" s="1"/>
      <c r="I143" s="1"/>
      <c r="J143" s="1"/>
    </row>
    <row r="144" spans="1:10" ht="25.5" x14ac:dyDescent="0.25">
      <c r="A144" s="177"/>
      <c r="B144" s="230"/>
      <c r="C144" s="122">
        <v>3600000</v>
      </c>
      <c r="D144" s="316" t="s">
        <v>123</v>
      </c>
      <c r="E144" s="228"/>
      <c r="F144" s="229">
        <f>E144/C144*100</f>
        <v>0</v>
      </c>
      <c r="G144" s="1"/>
      <c r="H144" s="1"/>
      <c r="I144" s="1"/>
      <c r="J144" s="1"/>
    </row>
    <row r="145" spans="1:10" ht="51" x14ac:dyDescent="0.25">
      <c r="A145" s="177"/>
      <c r="B145" s="230"/>
      <c r="C145" s="101">
        <v>4500000</v>
      </c>
      <c r="D145" s="231" t="s">
        <v>124</v>
      </c>
      <c r="E145" s="228">
        <v>225000</v>
      </c>
      <c r="F145" s="229">
        <f>E145/C145*100</f>
        <v>5</v>
      </c>
      <c r="G145" s="1"/>
      <c r="H145" s="1"/>
      <c r="I145" s="1"/>
      <c r="J145" s="1"/>
    </row>
    <row r="146" spans="1:10" ht="26.25" thickBot="1" x14ac:dyDescent="0.3">
      <c r="A146" s="177"/>
      <c r="B146" s="230"/>
      <c r="C146" s="197">
        <v>1200000</v>
      </c>
      <c r="D146" s="318" t="s">
        <v>125</v>
      </c>
      <c r="E146" s="228"/>
      <c r="F146" s="229">
        <f>E146/C146*100</f>
        <v>0</v>
      </c>
      <c r="G146" s="1"/>
      <c r="H146" s="1"/>
      <c r="I146" s="1"/>
      <c r="J146" s="1"/>
    </row>
    <row r="147" spans="1:10" ht="15.75" thickBot="1" x14ac:dyDescent="0.3">
      <c r="A147" s="110"/>
      <c r="B147" s="111"/>
      <c r="C147" s="112">
        <f>C143</f>
        <v>9300000</v>
      </c>
      <c r="D147" s="210" t="s">
        <v>23</v>
      </c>
      <c r="E147" s="126">
        <f>SUM(E144:E146)</f>
        <v>225000</v>
      </c>
      <c r="F147" s="232">
        <f>E147/C147*100</f>
        <v>2.4193548387096775</v>
      </c>
      <c r="G147" s="128"/>
      <c r="H147" s="128"/>
      <c r="I147" s="128"/>
      <c r="J147" s="128"/>
    </row>
    <row r="148" spans="1:10" x14ac:dyDescent="0.25">
      <c r="A148" s="46"/>
      <c r="B148" s="46"/>
      <c r="C148" s="47"/>
      <c r="D148" s="233"/>
      <c r="E148" s="35"/>
      <c r="F148" s="48"/>
      <c r="G148" s="1"/>
      <c r="H148" s="1"/>
      <c r="I148" s="1"/>
      <c r="J148" s="1"/>
    </row>
    <row r="149" spans="1:10" ht="15.75" thickBot="1" x14ac:dyDescent="0.3">
      <c r="A149" s="150" t="s">
        <v>126</v>
      </c>
      <c r="B149" s="150" t="s">
        <v>127</v>
      </c>
      <c r="C149" s="158"/>
      <c r="D149" s="46"/>
      <c r="E149" s="35"/>
      <c r="F149" s="48"/>
      <c r="G149" s="1"/>
      <c r="H149" s="1"/>
      <c r="I149" s="1"/>
      <c r="J149" s="1"/>
    </row>
    <row r="150" spans="1:10" ht="51" x14ac:dyDescent="0.25">
      <c r="A150" s="13" t="s">
        <v>13</v>
      </c>
      <c r="B150" s="14" t="s">
        <v>28</v>
      </c>
      <c r="C150" s="14" t="s">
        <v>15</v>
      </c>
      <c r="D150" s="55" t="s">
        <v>16</v>
      </c>
      <c r="E150" s="15" t="s">
        <v>17</v>
      </c>
      <c r="F150" s="16" t="s">
        <v>18</v>
      </c>
      <c r="G150" s="1"/>
      <c r="H150" s="1"/>
      <c r="I150" s="1"/>
      <c r="J150" s="1"/>
    </row>
    <row r="151" spans="1:10" x14ac:dyDescent="0.25">
      <c r="A151" s="17">
        <v>1</v>
      </c>
      <c r="B151" s="18">
        <v>2</v>
      </c>
      <c r="C151" s="18">
        <v>3</v>
      </c>
      <c r="D151" s="18">
        <v>4</v>
      </c>
      <c r="E151" s="19">
        <v>5</v>
      </c>
      <c r="F151" s="156">
        <v>6</v>
      </c>
      <c r="G151" s="1"/>
      <c r="H151" s="1"/>
      <c r="I151" s="1"/>
      <c r="J151" s="1"/>
    </row>
    <row r="152" spans="1:10" ht="26.25" thickBot="1" x14ac:dyDescent="0.3">
      <c r="A152" s="167"/>
      <c r="B152" s="317" t="s">
        <v>87</v>
      </c>
      <c r="C152" s="234"/>
      <c r="D152" s="235"/>
      <c r="E152" s="169"/>
      <c r="F152" s="172"/>
      <c r="G152" s="1"/>
      <c r="H152" s="1"/>
      <c r="I152" s="1"/>
      <c r="J152" s="1"/>
    </row>
    <row r="153" spans="1:10" ht="15.75" thickBot="1" x14ac:dyDescent="0.3">
      <c r="A153" s="162"/>
      <c r="B153" s="163"/>
      <c r="C153" s="164">
        <f>C152</f>
        <v>0</v>
      </c>
      <c r="D153" s="236" t="s">
        <v>23</v>
      </c>
      <c r="E153" s="165"/>
      <c r="F153" s="166"/>
      <c r="G153" s="1"/>
      <c r="H153" s="1"/>
      <c r="I153" s="1"/>
      <c r="J153" s="1"/>
    </row>
    <row r="154" spans="1:10" x14ac:dyDescent="0.25">
      <c r="A154" s="173"/>
      <c r="B154" s="173"/>
      <c r="C154" s="174"/>
      <c r="D154" s="237"/>
      <c r="E154" s="176"/>
      <c r="F154" s="238"/>
      <c r="G154" s="1"/>
      <c r="H154" s="1"/>
      <c r="I154" s="1"/>
      <c r="J154" s="1"/>
    </row>
    <row r="155" spans="1:10" ht="15.75" thickBot="1" x14ac:dyDescent="0.3">
      <c r="A155" s="150" t="s">
        <v>128</v>
      </c>
      <c r="B155" s="417" t="s">
        <v>129</v>
      </c>
      <c r="C155" s="417"/>
      <c r="D155" s="46"/>
      <c r="E155" s="35"/>
      <c r="F155" s="48"/>
      <c r="G155" s="1"/>
      <c r="H155" s="1"/>
      <c r="I155" s="1"/>
      <c r="J155" s="1"/>
    </row>
    <row r="156" spans="1:10" ht="51" x14ac:dyDescent="0.25">
      <c r="A156" s="13" t="s">
        <v>13</v>
      </c>
      <c r="B156" s="14" t="s">
        <v>28</v>
      </c>
      <c r="C156" s="14" t="s">
        <v>15</v>
      </c>
      <c r="D156" s="55" t="s">
        <v>16</v>
      </c>
      <c r="E156" s="15" t="s">
        <v>17</v>
      </c>
      <c r="F156" s="16" t="s">
        <v>18</v>
      </c>
      <c r="G156" s="1"/>
      <c r="H156" s="1"/>
      <c r="I156" s="1"/>
      <c r="J156" s="1"/>
    </row>
    <row r="157" spans="1:10" x14ac:dyDescent="0.25">
      <c r="A157" s="17">
        <v>1</v>
      </c>
      <c r="B157" s="18">
        <v>2</v>
      </c>
      <c r="C157" s="18">
        <v>3</v>
      </c>
      <c r="D157" s="18">
        <v>4</v>
      </c>
      <c r="E157" s="19">
        <v>5</v>
      </c>
      <c r="F157" s="156">
        <v>6</v>
      </c>
      <c r="G157" s="1"/>
      <c r="H157" s="1"/>
      <c r="I157" s="1"/>
      <c r="J157" s="1"/>
    </row>
    <row r="158" spans="1:10" ht="25.5" x14ac:dyDescent="0.25">
      <c r="A158" s="100"/>
      <c r="B158" s="79" t="s">
        <v>87</v>
      </c>
      <c r="C158" s="239">
        <f>SUM(C159:C159)</f>
        <v>0</v>
      </c>
      <c r="D158" s="240" t="s">
        <v>130</v>
      </c>
      <c r="E158" s="72"/>
      <c r="F158" s="121"/>
      <c r="G158" s="1"/>
      <c r="H158" s="1"/>
      <c r="I158" s="1"/>
      <c r="J158" s="1"/>
    </row>
    <row r="159" spans="1:10" x14ac:dyDescent="0.25">
      <c r="A159" s="100"/>
      <c r="B159" s="101"/>
      <c r="C159" s="72"/>
      <c r="D159" s="241"/>
      <c r="E159" s="72"/>
      <c r="F159" s="121"/>
      <c r="G159" s="1"/>
      <c r="H159" s="1"/>
      <c r="I159" s="1"/>
      <c r="J159" s="1"/>
    </row>
    <row r="160" spans="1:10" ht="15.75" thickBot="1" x14ac:dyDescent="0.3">
      <c r="A160" s="167"/>
      <c r="B160" s="168"/>
      <c r="C160" s="242">
        <f>C158</f>
        <v>0</v>
      </c>
      <c r="D160" s="243" t="s">
        <v>23</v>
      </c>
      <c r="E160" s="169"/>
      <c r="F160" s="172"/>
      <c r="G160" s="1"/>
      <c r="H160" s="1"/>
      <c r="I160" s="1"/>
      <c r="J160" s="1"/>
    </row>
    <row r="161" spans="1:10" ht="15.75" thickBot="1" x14ac:dyDescent="0.3">
      <c r="A161" s="110"/>
      <c r="B161" s="111" t="s">
        <v>131</v>
      </c>
      <c r="C161" s="114">
        <f>C31+C39+C51+C67+C75+C81+C88+C98+C111+C123+C138+C147+C153+C160</f>
        <v>332190000</v>
      </c>
      <c r="D161" s="236" t="s">
        <v>23</v>
      </c>
      <c r="E161" s="126">
        <f>E31+E39+E51+E67+E75+E81+E88+E98+E111+E123+E138+E147+E153+E160+H31+H39+H67+H123+H138</f>
        <v>9900000</v>
      </c>
      <c r="F161" s="127">
        <f>E161/C161*100</f>
        <v>2.9802221620157137</v>
      </c>
      <c r="G161" s="128"/>
      <c r="H161" s="128"/>
      <c r="I161" s="128"/>
      <c r="J161" s="128"/>
    </row>
    <row r="162" spans="1:10" x14ac:dyDescent="0.25">
      <c r="A162" s="46"/>
      <c r="B162" s="46"/>
      <c r="C162" s="47"/>
      <c r="D162" s="46"/>
      <c r="E162" s="35"/>
      <c r="F162" s="48"/>
      <c r="G162" s="1"/>
      <c r="H162" s="1"/>
      <c r="I162" s="1"/>
      <c r="J162" s="1"/>
    </row>
    <row r="163" spans="1:10" x14ac:dyDescent="0.25">
      <c r="A163" s="244" t="s">
        <v>132</v>
      </c>
      <c r="B163" s="245"/>
      <c r="C163" s="246"/>
      <c r="D163" s="247"/>
      <c r="E163" s="248"/>
      <c r="F163" s="249"/>
      <c r="G163" s="250"/>
      <c r="H163" s="1"/>
      <c r="I163" s="1"/>
      <c r="J163" s="1"/>
    </row>
    <row r="164" spans="1:10" x14ac:dyDescent="0.25">
      <c r="A164" s="46"/>
      <c r="B164" s="46"/>
      <c r="C164" s="47"/>
      <c r="D164" s="46"/>
      <c r="E164" s="35"/>
      <c r="F164" s="48"/>
      <c r="G164" s="1"/>
      <c r="H164" s="1"/>
      <c r="I164" s="1"/>
      <c r="J164" s="1"/>
    </row>
    <row r="165" spans="1:10" ht="15.75" thickBot="1" x14ac:dyDescent="0.3">
      <c r="A165" s="150" t="s">
        <v>26</v>
      </c>
      <c r="B165" s="417" t="s">
        <v>133</v>
      </c>
      <c r="C165" s="417"/>
      <c r="D165" s="46"/>
      <c r="E165" s="35"/>
      <c r="F165" s="48"/>
      <c r="G165" s="1"/>
      <c r="H165" s="1"/>
      <c r="I165" s="1"/>
      <c r="J165" s="1"/>
    </row>
    <row r="166" spans="1:10" ht="51" x14ac:dyDescent="0.25">
      <c r="A166" s="13" t="s">
        <v>13</v>
      </c>
      <c r="B166" s="14" t="s">
        <v>28</v>
      </c>
      <c r="C166" s="14" t="s">
        <v>15</v>
      </c>
      <c r="D166" s="55" t="s">
        <v>16</v>
      </c>
      <c r="E166" s="15" t="s">
        <v>17</v>
      </c>
      <c r="F166" s="16" t="s">
        <v>18</v>
      </c>
      <c r="G166" s="1"/>
      <c r="H166" s="1"/>
      <c r="I166" s="1"/>
      <c r="J166" s="1"/>
    </row>
    <row r="167" spans="1:10" x14ac:dyDescent="0.25">
      <c r="A167" s="17">
        <v>1</v>
      </c>
      <c r="B167" s="18">
        <v>2</v>
      </c>
      <c r="C167" s="18">
        <v>3</v>
      </c>
      <c r="D167" s="18">
        <v>4</v>
      </c>
      <c r="E167" s="19">
        <v>5</v>
      </c>
      <c r="F167" s="156">
        <v>6</v>
      </c>
      <c r="G167" s="1"/>
      <c r="H167" s="1"/>
      <c r="I167" s="1"/>
      <c r="J167" s="1"/>
    </row>
    <row r="168" spans="1:10" ht="64.5" thickBot="1" x14ac:dyDescent="0.3">
      <c r="A168" s="167"/>
      <c r="B168" s="317" t="s">
        <v>87</v>
      </c>
      <c r="C168" s="251">
        <f>SUM(C169:C170)</f>
        <v>7125000</v>
      </c>
      <c r="D168" s="189" t="s">
        <v>134</v>
      </c>
      <c r="E168" s="169"/>
      <c r="F168" s="172"/>
      <c r="G168" s="1"/>
      <c r="H168" s="1"/>
      <c r="I168" s="1"/>
      <c r="J168" s="1"/>
    </row>
    <row r="169" spans="1:10" ht="52.5" thickBot="1" x14ac:dyDescent="0.3">
      <c r="A169" s="252"/>
      <c r="B169" s="253"/>
      <c r="C169" s="72">
        <v>3000000</v>
      </c>
      <c r="D169" s="183" t="s">
        <v>135</v>
      </c>
      <c r="E169" s="254"/>
      <c r="F169" s="255">
        <f>E169/C169*100</f>
        <v>0</v>
      </c>
      <c r="G169" s="1"/>
      <c r="H169" s="1"/>
      <c r="I169" s="1"/>
      <c r="J169" s="1"/>
    </row>
    <row r="170" spans="1:10" ht="39.75" thickBot="1" x14ac:dyDescent="0.3">
      <c r="A170" s="252"/>
      <c r="B170" s="253"/>
      <c r="C170" s="72">
        <v>4125000</v>
      </c>
      <c r="D170" s="105" t="s">
        <v>136</v>
      </c>
      <c r="E170" s="254"/>
      <c r="F170" s="255">
        <f>E170/C170*100</f>
        <v>0</v>
      </c>
      <c r="G170" s="1"/>
      <c r="H170" s="1"/>
      <c r="I170" s="1"/>
      <c r="J170" s="1"/>
    </row>
    <row r="171" spans="1:10" ht="15.75" thickBot="1" x14ac:dyDescent="0.3">
      <c r="A171" s="110"/>
      <c r="B171" s="111"/>
      <c r="C171" s="112">
        <f>C168</f>
        <v>7125000</v>
      </c>
      <c r="D171" s="236" t="s">
        <v>23</v>
      </c>
      <c r="E171" s="126">
        <f>SUM(E169:E170)</f>
        <v>0</v>
      </c>
      <c r="F171" s="256">
        <f>E171/C171*100</f>
        <v>0</v>
      </c>
      <c r="G171" s="128"/>
      <c r="H171" s="128"/>
      <c r="I171" s="128"/>
      <c r="J171" s="128"/>
    </row>
    <row r="172" spans="1:10" x14ac:dyDescent="0.25">
      <c r="A172" s="46"/>
      <c r="B172" s="46"/>
      <c r="C172" s="47"/>
      <c r="D172" s="237"/>
      <c r="E172" s="35"/>
      <c r="F172" s="48"/>
      <c r="G172" s="1"/>
      <c r="H172" s="1"/>
      <c r="I172" s="1"/>
      <c r="J172" s="1"/>
    </row>
    <row r="173" spans="1:10" ht="15.75" thickBot="1" x14ac:dyDescent="0.3">
      <c r="A173" s="150" t="s">
        <v>40</v>
      </c>
      <c r="B173" s="150" t="s">
        <v>137</v>
      </c>
      <c r="C173" s="47"/>
      <c r="D173" s="46"/>
      <c r="E173" s="35"/>
      <c r="F173" s="48"/>
      <c r="G173" s="1"/>
      <c r="H173" s="1"/>
      <c r="I173" s="1"/>
      <c r="J173" s="1"/>
    </row>
    <row r="174" spans="1:10" ht="51" x14ac:dyDescent="0.25">
      <c r="A174" s="13" t="s">
        <v>13</v>
      </c>
      <c r="B174" s="14" t="s">
        <v>28</v>
      </c>
      <c r="C174" s="14" t="s">
        <v>15</v>
      </c>
      <c r="D174" s="55" t="s">
        <v>16</v>
      </c>
      <c r="E174" s="15" t="s">
        <v>17</v>
      </c>
      <c r="F174" s="16" t="s">
        <v>18</v>
      </c>
      <c r="G174" s="1"/>
      <c r="H174" s="1"/>
      <c r="I174" s="1"/>
      <c r="J174" s="1"/>
    </row>
    <row r="175" spans="1:10" x14ac:dyDescent="0.25">
      <c r="A175" s="17">
        <v>1</v>
      </c>
      <c r="B175" s="18">
        <v>2</v>
      </c>
      <c r="C175" s="18">
        <v>3</v>
      </c>
      <c r="D175" s="18">
        <v>4</v>
      </c>
      <c r="E175" s="19">
        <v>5</v>
      </c>
      <c r="F175" s="156">
        <v>6</v>
      </c>
      <c r="G175" s="1"/>
      <c r="H175" s="1"/>
      <c r="I175" s="1"/>
      <c r="J175" s="1"/>
    </row>
    <row r="176" spans="1:10" x14ac:dyDescent="0.25">
      <c r="A176" s="100"/>
      <c r="B176" s="187" t="s">
        <v>87</v>
      </c>
      <c r="C176" s="102">
        <f>SUM(C177:C177)</f>
        <v>1500000</v>
      </c>
      <c r="D176" s="257" t="s">
        <v>138</v>
      </c>
      <c r="E176" s="72"/>
      <c r="F176" s="121"/>
      <c r="G176" s="1"/>
      <c r="H176" s="1"/>
      <c r="I176" s="1"/>
      <c r="J176" s="1"/>
    </row>
    <row r="177" spans="1:10" ht="26.25" thickBot="1" x14ac:dyDescent="0.3">
      <c r="A177" s="100"/>
      <c r="B177" s="101"/>
      <c r="C177" s="72">
        <v>1500000</v>
      </c>
      <c r="D177" s="258" t="s">
        <v>139</v>
      </c>
      <c r="E177" s="72"/>
      <c r="F177" s="121">
        <f>E177/C177*100</f>
        <v>0</v>
      </c>
      <c r="G177" s="1"/>
      <c r="H177" s="1"/>
      <c r="I177" s="1"/>
      <c r="J177" s="1"/>
    </row>
    <row r="178" spans="1:10" ht="15.75" thickBot="1" x14ac:dyDescent="0.3">
      <c r="A178" s="110"/>
      <c r="B178" s="111"/>
      <c r="C178" s="112">
        <f>C176</f>
        <v>1500000</v>
      </c>
      <c r="D178" s="236" t="s">
        <v>23</v>
      </c>
      <c r="E178" s="126">
        <f>SUM(E177:E177)</f>
        <v>0</v>
      </c>
      <c r="F178" s="127">
        <f>E178/C178*100</f>
        <v>0</v>
      </c>
      <c r="G178" s="128"/>
      <c r="H178" s="128"/>
      <c r="I178" s="128"/>
      <c r="J178" s="128"/>
    </row>
    <row r="179" spans="1:10" x14ac:dyDescent="0.25">
      <c r="A179" s="46"/>
      <c r="B179" s="46"/>
      <c r="C179" s="47"/>
      <c r="D179" s="237"/>
      <c r="E179" s="35"/>
      <c r="F179" s="48"/>
      <c r="G179" s="1"/>
      <c r="H179" s="1"/>
      <c r="I179" s="1"/>
      <c r="J179" s="1"/>
    </row>
    <row r="180" spans="1:10" ht="15.75" thickBot="1" x14ac:dyDescent="0.3">
      <c r="A180" s="150" t="s">
        <v>47</v>
      </c>
      <c r="B180" s="150" t="s">
        <v>140</v>
      </c>
      <c r="C180" s="158"/>
      <c r="D180" s="46"/>
      <c r="E180" s="35"/>
      <c r="F180" s="48"/>
      <c r="G180" s="1"/>
      <c r="H180" s="1"/>
      <c r="I180" s="1"/>
      <c r="J180" s="1"/>
    </row>
    <row r="181" spans="1:10" ht="51" x14ac:dyDescent="0.25">
      <c r="A181" s="13" t="s">
        <v>13</v>
      </c>
      <c r="B181" s="14" t="s">
        <v>28</v>
      </c>
      <c r="C181" s="14" t="s">
        <v>15</v>
      </c>
      <c r="D181" s="55" t="s">
        <v>16</v>
      </c>
      <c r="E181" s="15" t="s">
        <v>17</v>
      </c>
      <c r="F181" s="16" t="s">
        <v>18</v>
      </c>
      <c r="G181" s="1"/>
      <c r="H181" s="1"/>
      <c r="I181" s="1"/>
      <c r="J181" s="1"/>
    </row>
    <row r="182" spans="1:10" x14ac:dyDescent="0.25">
      <c r="A182" s="17">
        <v>1</v>
      </c>
      <c r="B182" s="18">
        <v>2</v>
      </c>
      <c r="C182" s="18">
        <v>3</v>
      </c>
      <c r="D182" s="18">
        <v>4</v>
      </c>
      <c r="E182" s="19">
        <v>5</v>
      </c>
      <c r="F182" s="156">
        <v>6</v>
      </c>
      <c r="G182" s="1"/>
      <c r="H182" s="1"/>
      <c r="I182" s="1"/>
      <c r="J182" s="1"/>
    </row>
    <row r="183" spans="1:10" ht="26.25" thickBot="1" x14ac:dyDescent="0.3">
      <c r="A183" s="159"/>
      <c r="B183" s="84" t="s">
        <v>87</v>
      </c>
      <c r="C183" s="259"/>
      <c r="D183" s="199"/>
      <c r="E183" s="83"/>
      <c r="F183" s="161"/>
      <c r="G183" s="1"/>
      <c r="H183" s="1"/>
      <c r="I183" s="1"/>
      <c r="J183" s="1"/>
    </row>
    <row r="184" spans="1:10" ht="15.75" thickBot="1" x14ac:dyDescent="0.3">
      <c r="A184" s="162"/>
      <c r="B184" s="163"/>
      <c r="C184" s="260">
        <f>C183</f>
        <v>0</v>
      </c>
      <c r="D184" s="236" t="s">
        <v>23</v>
      </c>
      <c r="E184" s="165"/>
      <c r="F184" s="166"/>
      <c r="G184" s="1"/>
      <c r="H184" s="1"/>
      <c r="I184" s="1"/>
      <c r="J184" s="1"/>
    </row>
    <row r="185" spans="1:10" x14ac:dyDescent="0.25">
      <c r="A185" s="46"/>
      <c r="B185" s="46"/>
      <c r="C185" s="47"/>
      <c r="D185" s="237"/>
      <c r="E185" s="35"/>
      <c r="F185" s="48"/>
      <c r="G185" s="1"/>
      <c r="H185" s="1"/>
      <c r="I185" s="1"/>
      <c r="J185" s="1"/>
    </row>
    <row r="186" spans="1:10" ht="15.75" thickBot="1" x14ac:dyDescent="0.3">
      <c r="A186" s="150" t="s">
        <v>56</v>
      </c>
      <c r="B186" s="150" t="s">
        <v>141</v>
      </c>
      <c r="C186" s="158"/>
      <c r="D186" s="46"/>
      <c r="E186" s="35"/>
      <c r="F186" s="48"/>
      <c r="G186" s="1"/>
      <c r="H186" s="1"/>
      <c r="I186" s="1"/>
      <c r="J186" s="1"/>
    </row>
    <row r="187" spans="1:10" ht="51" x14ac:dyDescent="0.25">
      <c r="A187" s="13" t="s">
        <v>13</v>
      </c>
      <c r="B187" s="14" t="s">
        <v>28</v>
      </c>
      <c r="C187" s="14" t="s">
        <v>15</v>
      </c>
      <c r="D187" s="55" t="s">
        <v>16</v>
      </c>
      <c r="E187" s="15" t="s">
        <v>17</v>
      </c>
      <c r="F187" s="16" t="s">
        <v>18</v>
      </c>
      <c r="G187" s="1"/>
      <c r="H187" s="1"/>
      <c r="I187" s="1"/>
      <c r="J187" s="1"/>
    </row>
    <row r="188" spans="1:10" x14ac:dyDescent="0.25">
      <c r="A188" s="17">
        <v>1</v>
      </c>
      <c r="B188" s="18">
        <v>2</v>
      </c>
      <c r="C188" s="18">
        <v>3</v>
      </c>
      <c r="D188" s="18">
        <v>4</v>
      </c>
      <c r="E188" s="19">
        <v>5</v>
      </c>
      <c r="F188" s="156">
        <v>6</v>
      </c>
      <c r="G188" s="1"/>
      <c r="H188" s="1"/>
      <c r="I188" s="1"/>
      <c r="J188" s="1"/>
    </row>
    <row r="189" spans="1:10" ht="38.25" x14ac:dyDescent="0.25">
      <c r="A189" s="100"/>
      <c r="B189" s="79" t="s">
        <v>87</v>
      </c>
      <c r="C189" s="102">
        <f>SUM(C190:C193)</f>
        <v>6745000</v>
      </c>
      <c r="D189" s="261" t="s">
        <v>142</v>
      </c>
      <c r="E189" s="72"/>
      <c r="F189" s="121"/>
      <c r="G189" s="1"/>
      <c r="H189" s="1"/>
      <c r="I189" s="1"/>
      <c r="J189" s="1"/>
    </row>
    <row r="190" spans="1:10" ht="26.25" x14ac:dyDescent="0.25">
      <c r="A190" s="100"/>
      <c r="B190" s="101"/>
      <c r="C190" s="72">
        <v>1750000</v>
      </c>
      <c r="D190" s="183" t="s">
        <v>143</v>
      </c>
      <c r="E190" s="72"/>
      <c r="F190" s="121">
        <f>E190/C190*100</f>
        <v>0</v>
      </c>
      <c r="G190" s="1"/>
      <c r="H190" s="1"/>
      <c r="I190" s="1"/>
      <c r="J190" s="1"/>
    </row>
    <row r="191" spans="1:10" ht="26.25" x14ac:dyDescent="0.25">
      <c r="A191" s="100"/>
      <c r="B191" s="101"/>
      <c r="C191" s="262">
        <v>900000</v>
      </c>
      <c r="D191" s="183" t="s">
        <v>144</v>
      </c>
      <c r="E191" s="72"/>
      <c r="F191" s="121">
        <f>E191/C191*100</f>
        <v>0</v>
      </c>
      <c r="G191" s="1"/>
      <c r="H191" s="1"/>
      <c r="I191" s="1"/>
      <c r="J191" s="1"/>
    </row>
    <row r="192" spans="1:10" ht="39" x14ac:dyDescent="0.25">
      <c r="A192" s="100"/>
      <c r="B192" s="101"/>
      <c r="C192" s="262">
        <v>2970000</v>
      </c>
      <c r="D192" s="183" t="s">
        <v>145</v>
      </c>
      <c r="E192" s="72"/>
      <c r="F192" s="121"/>
      <c r="G192" s="1"/>
      <c r="H192" s="1"/>
      <c r="I192" s="1"/>
      <c r="J192" s="1"/>
    </row>
    <row r="193" spans="1:10" ht="38.25" x14ac:dyDescent="0.25">
      <c r="A193" s="100"/>
      <c r="B193" s="101"/>
      <c r="C193" s="72">
        <v>1125000</v>
      </c>
      <c r="D193" s="263" t="s">
        <v>146</v>
      </c>
      <c r="E193" s="72"/>
      <c r="F193" s="121">
        <f>E193/C193*100</f>
        <v>0</v>
      </c>
      <c r="G193" s="1"/>
      <c r="H193" s="1"/>
      <c r="I193" s="1"/>
      <c r="J193" s="1"/>
    </row>
    <row r="194" spans="1:10" ht="15.75" thickBot="1" x14ac:dyDescent="0.3">
      <c r="A194" s="264"/>
      <c r="B194" s="265"/>
      <c r="C194" s="266">
        <f>C189</f>
        <v>6745000</v>
      </c>
      <c r="D194" s="267" t="s">
        <v>23</v>
      </c>
      <c r="E194" s="268">
        <f>SUM(E190:E193)</f>
        <v>0</v>
      </c>
      <c r="F194" s="269">
        <f>E194/C194*100</f>
        <v>0</v>
      </c>
      <c r="G194" s="128"/>
      <c r="H194" s="128"/>
      <c r="I194" s="128"/>
      <c r="J194" s="128"/>
    </row>
    <row r="195" spans="1:10" ht="15.75" thickBot="1" x14ac:dyDescent="0.3">
      <c r="A195" s="110"/>
      <c r="B195" s="111" t="s">
        <v>147</v>
      </c>
      <c r="C195" s="112">
        <f>C171+C178+C184+C194</f>
        <v>15370000</v>
      </c>
      <c r="D195" s="113"/>
      <c r="E195" s="126">
        <f>E178+E184+E194+E171</f>
        <v>0</v>
      </c>
      <c r="F195" s="127">
        <f>F171+F178+F184+F194</f>
        <v>0</v>
      </c>
      <c r="G195" s="128"/>
      <c r="H195" s="128"/>
      <c r="I195" s="128"/>
      <c r="J195" s="128"/>
    </row>
    <row r="196" spans="1:10" x14ac:dyDescent="0.25">
      <c r="A196" s="46"/>
      <c r="B196" s="46"/>
      <c r="C196" s="47"/>
      <c r="D196" s="46"/>
      <c r="E196" s="35"/>
      <c r="F196" s="48"/>
      <c r="G196" s="1"/>
      <c r="H196" s="1"/>
      <c r="I196" s="1"/>
      <c r="J196" s="1"/>
    </row>
    <row r="197" spans="1:10" x14ac:dyDescent="0.25">
      <c r="A197" s="418" t="s">
        <v>148</v>
      </c>
      <c r="B197" s="418"/>
      <c r="C197" s="418"/>
      <c r="D197" s="418"/>
      <c r="E197" s="418"/>
      <c r="F197" s="418"/>
      <c r="G197" s="1"/>
      <c r="H197" s="1"/>
      <c r="I197" s="1"/>
      <c r="J197" s="1"/>
    </row>
    <row r="198" spans="1:10" x14ac:dyDescent="0.25">
      <c r="A198" s="46"/>
      <c r="B198" s="46"/>
      <c r="C198" s="47"/>
      <c r="D198" s="46"/>
      <c r="E198" s="35"/>
      <c r="F198" s="48"/>
      <c r="G198" s="1"/>
      <c r="H198" s="1"/>
      <c r="I198" s="1"/>
      <c r="J198" s="1"/>
    </row>
    <row r="199" spans="1:10" ht="15.75" thickBot="1" x14ac:dyDescent="0.3">
      <c r="A199" s="150" t="s">
        <v>26</v>
      </c>
      <c r="B199" s="150" t="s">
        <v>149</v>
      </c>
      <c r="C199" s="158"/>
      <c r="D199" s="46"/>
      <c r="E199" s="35"/>
      <c r="F199" s="48"/>
      <c r="G199" s="1"/>
      <c r="H199" s="1"/>
      <c r="I199" s="1"/>
      <c r="J199" s="1"/>
    </row>
    <row r="200" spans="1:10" ht="51" x14ac:dyDescent="0.25">
      <c r="A200" s="13" t="s">
        <v>13</v>
      </c>
      <c r="B200" s="14" t="s">
        <v>28</v>
      </c>
      <c r="C200" s="14" t="s">
        <v>15</v>
      </c>
      <c r="D200" s="55" t="s">
        <v>16</v>
      </c>
      <c r="E200" s="15" t="s">
        <v>17</v>
      </c>
      <c r="F200" s="16" t="s">
        <v>18</v>
      </c>
      <c r="G200" s="1"/>
      <c r="H200" s="1"/>
      <c r="I200" s="1"/>
      <c r="J200" s="1"/>
    </row>
    <row r="201" spans="1:10" x14ac:dyDescent="0.25">
      <c r="A201" s="17">
        <v>1</v>
      </c>
      <c r="B201" s="18">
        <v>2</v>
      </c>
      <c r="C201" s="18">
        <v>3</v>
      </c>
      <c r="D201" s="18">
        <v>4</v>
      </c>
      <c r="E201" s="19">
        <v>5</v>
      </c>
      <c r="F201" s="156">
        <v>6</v>
      </c>
      <c r="G201" s="1"/>
      <c r="H201" s="1"/>
      <c r="I201" s="1"/>
      <c r="J201" s="1"/>
    </row>
    <row r="202" spans="1:10" x14ac:dyDescent="0.25">
      <c r="A202" s="100"/>
      <c r="B202" s="101" t="s">
        <v>19</v>
      </c>
      <c r="C202" s="102">
        <f>SUM(C203:C208)</f>
        <v>44930000</v>
      </c>
      <c r="D202" s="270" t="s">
        <v>150</v>
      </c>
      <c r="E202" s="72"/>
      <c r="F202" s="121"/>
      <c r="G202" s="1"/>
      <c r="H202" s="1"/>
      <c r="I202" s="1"/>
      <c r="J202" s="1"/>
    </row>
    <row r="203" spans="1:10" ht="25.5" x14ac:dyDescent="0.25">
      <c r="A203" s="100"/>
      <c r="B203" s="101"/>
      <c r="C203" s="271">
        <v>10780000</v>
      </c>
      <c r="D203" s="81" t="s">
        <v>151</v>
      </c>
      <c r="E203" s="72">
        <v>980000</v>
      </c>
      <c r="F203" s="121">
        <f>E203/C203*100</f>
        <v>9.0909090909090917</v>
      </c>
      <c r="G203" s="1"/>
      <c r="H203" s="1"/>
      <c r="I203" s="1"/>
      <c r="J203" s="1"/>
    </row>
    <row r="204" spans="1:10" ht="25.5" x14ac:dyDescent="0.25">
      <c r="A204" s="100"/>
      <c r="B204" s="101"/>
      <c r="C204" s="272">
        <v>13500000</v>
      </c>
      <c r="D204" s="80" t="s">
        <v>152</v>
      </c>
      <c r="E204" s="72"/>
      <c r="F204" s="121">
        <f>E204/C204*100</f>
        <v>0</v>
      </c>
      <c r="G204" s="1"/>
      <c r="H204" s="1"/>
      <c r="I204" s="1"/>
      <c r="J204" s="1"/>
    </row>
    <row r="205" spans="1:10" ht="25.5" x14ac:dyDescent="0.25">
      <c r="A205" s="100"/>
      <c r="B205" s="101"/>
      <c r="C205" s="272">
        <v>6750000</v>
      </c>
      <c r="D205" s="80" t="s">
        <v>153</v>
      </c>
      <c r="E205" s="72">
        <v>1020000</v>
      </c>
      <c r="F205" s="121">
        <f>E205/C205*100</f>
        <v>15.111111111111111</v>
      </c>
      <c r="G205" s="1"/>
      <c r="H205" s="1"/>
      <c r="I205" s="1"/>
      <c r="J205" s="1"/>
    </row>
    <row r="206" spans="1:10" ht="25.5" x14ac:dyDescent="0.25">
      <c r="A206" s="100"/>
      <c r="B206" s="101"/>
      <c r="C206" s="272">
        <v>10200000</v>
      </c>
      <c r="D206" s="80" t="s">
        <v>154</v>
      </c>
      <c r="E206" s="72"/>
      <c r="F206" s="121">
        <f>E206/C206*100</f>
        <v>0</v>
      </c>
      <c r="G206" s="1"/>
      <c r="H206" s="1"/>
      <c r="I206" s="1"/>
      <c r="J206" s="1"/>
    </row>
    <row r="207" spans="1:10" ht="25.5" x14ac:dyDescent="0.25">
      <c r="A207" s="100"/>
      <c r="B207" s="101"/>
      <c r="C207" s="272">
        <v>900000</v>
      </c>
      <c r="D207" s="80" t="s">
        <v>155</v>
      </c>
      <c r="E207" s="72"/>
      <c r="F207" s="121">
        <f>E207/C207*100</f>
        <v>0</v>
      </c>
      <c r="G207" s="1"/>
      <c r="H207" s="1"/>
      <c r="I207" s="1"/>
      <c r="J207" s="1"/>
    </row>
    <row r="208" spans="1:10" ht="25.5" x14ac:dyDescent="0.25">
      <c r="A208" s="100"/>
      <c r="B208" s="101"/>
      <c r="C208" s="72">
        <v>2800000</v>
      </c>
      <c r="D208" s="81" t="s">
        <v>156</v>
      </c>
      <c r="E208" s="72"/>
      <c r="F208" s="121"/>
      <c r="G208" s="1"/>
      <c r="H208" s="1"/>
      <c r="I208" s="1"/>
      <c r="J208" s="1"/>
    </row>
    <row r="209" spans="1:10" x14ac:dyDescent="0.25">
      <c r="A209" s="100"/>
      <c r="B209" s="101"/>
      <c r="C209" s="72"/>
      <c r="D209" s="138"/>
      <c r="E209" s="72"/>
      <c r="F209" s="121"/>
      <c r="G209" s="1"/>
      <c r="H209" s="1"/>
      <c r="I209" s="1"/>
      <c r="J209" s="1"/>
    </row>
    <row r="210" spans="1:10" x14ac:dyDescent="0.25">
      <c r="A210" s="100"/>
      <c r="B210" s="101"/>
      <c r="C210" s="273"/>
      <c r="D210" s="76"/>
      <c r="E210" s="72"/>
      <c r="F210" s="121"/>
      <c r="G210" s="1"/>
      <c r="H210" s="1"/>
      <c r="I210" s="1"/>
      <c r="J210" s="1"/>
    </row>
    <row r="211" spans="1:10" ht="38.25" x14ac:dyDescent="0.25">
      <c r="A211" s="100"/>
      <c r="B211" s="101"/>
      <c r="C211" s="102">
        <f>SUM(C212:C212)</f>
        <v>945000</v>
      </c>
      <c r="D211" s="274" t="s">
        <v>157</v>
      </c>
      <c r="E211" s="72"/>
      <c r="F211" s="121"/>
      <c r="G211" s="1"/>
      <c r="H211" s="1"/>
      <c r="I211" s="1"/>
      <c r="J211" s="1"/>
    </row>
    <row r="212" spans="1:10" x14ac:dyDescent="0.25">
      <c r="A212" s="100"/>
      <c r="B212" s="101"/>
      <c r="C212" s="72">
        <v>945000</v>
      </c>
      <c r="D212" s="275" t="s">
        <v>158</v>
      </c>
      <c r="E212" s="72"/>
      <c r="F212" s="121">
        <f>E212/C212*100</f>
        <v>0</v>
      </c>
      <c r="G212" s="1"/>
      <c r="H212" s="1"/>
      <c r="I212" s="1"/>
      <c r="J212" s="1"/>
    </row>
    <row r="213" spans="1:10" x14ac:dyDescent="0.25">
      <c r="A213" s="100"/>
      <c r="B213" s="101"/>
      <c r="C213" s="273"/>
      <c r="D213" s="270"/>
      <c r="E213" s="72"/>
      <c r="F213" s="121"/>
      <c r="G213" s="1"/>
      <c r="H213" s="1"/>
      <c r="I213" s="1"/>
      <c r="J213" s="1"/>
    </row>
    <row r="214" spans="1:10" x14ac:dyDescent="0.25">
      <c r="A214" s="100"/>
      <c r="B214" s="101"/>
      <c r="C214" s="102">
        <f>SUM(C215:C216)</f>
        <v>5655000</v>
      </c>
      <c r="D214" s="270" t="s">
        <v>159</v>
      </c>
      <c r="E214" s="72"/>
      <c r="F214" s="121"/>
      <c r="G214" s="1"/>
      <c r="H214" s="1"/>
      <c r="I214" s="1"/>
      <c r="J214" s="1"/>
    </row>
    <row r="215" spans="1:10" ht="25.5" x14ac:dyDescent="0.25">
      <c r="A215" s="100"/>
      <c r="B215" s="101"/>
      <c r="C215" s="72">
        <v>5655000</v>
      </c>
      <c r="D215" s="258" t="s">
        <v>160</v>
      </c>
      <c r="E215" s="72"/>
      <c r="F215" s="121">
        <f>E215/C215*100</f>
        <v>0</v>
      </c>
      <c r="G215" s="1"/>
      <c r="H215" s="1"/>
      <c r="I215" s="1"/>
      <c r="J215" s="1"/>
    </row>
    <row r="216" spans="1:10" x14ac:dyDescent="0.25">
      <c r="A216" s="100"/>
      <c r="B216" s="101"/>
      <c r="C216" s="72"/>
      <c r="D216" s="258"/>
      <c r="E216" s="72"/>
      <c r="F216" s="121"/>
      <c r="G216" s="1"/>
      <c r="H216" s="1"/>
      <c r="I216" s="1"/>
      <c r="J216" s="1"/>
    </row>
    <row r="217" spans="1:10" ht="15.75" thickBot="1" x14ac:dyDescent="0.3">
      <c r="A217" s="159"/>
      <c r="B217" s="142"/>
      <c r="C217" s="160"/>
      <c r="D217" s="276"/>
      <c r="E217" s="83"/>
      <c r="F217" s="161"/>
      <c r="G217" s="1"/>
      <c r="H217" s="1"/>
      <c r="I217" s="1"/>
      <c r="J217" s="1"/>
    </row>
    <row r="218" spans="1:10" ht="15.75" thickBot="1" x14ac:dyDescent="0.3">
      <c r="A218" s="110"/>
      <c r="B218" s="111" t="s">
        <v>161</v>
      </c>
      <c r="C218" s="112">
        <f>C202+C211+C214</f>
        <v>51530000</v>
      </c>
      <c r="D218" s="39" t="s">
        <v>23</v>
      </c>
      <c r="E218" s="126">
        <f>SUM(E203:E217)</f>
        <v>2000000</v>
      </c>
      <c r="F218" s="127">
        <f>E218/C218*100</f>
        <v>3.8812342324859306</v>
      </c>
      <c r="G218" s="128"/>
      <c r="H218" s="128"/>
      <c r="I218" s="128"/>
      <c r="J218" s="128"/>
    </row>
    <row r="219" spans="1:10" x14ac:dyDescent="0.25">
      <c r="A219" s="46"/>
      <c r="B219" s="46"/>
      <c r="C219" s="47"/>
      <c r="D219" s="46"/>
      <c r="E219" s="35"/>
      <c r="F219" s="48"/>
      <c r="G219" s="1"/>
      <c r="H219" s="1"/>
      <c r="I219" s="1"/>
      <c r="J219" s="1"/>
    </row>
    <row r="220" spans="1:10" ht="15.75" thickBot="1" x14ac:dyDescent="0.3">
      <c r="A220" s="277" t="s">
        <v>162</v>
      </c>
      <c r="B220" s="413" t="s">
        <v>163</v>
      </c>
      <c r="C220" s="413"/>
      <c r="D220" s="413"/>
      <c r="E220" s="35"/>
      <c r="F220" s="48"/>
      <c r="G220" s="1"/>
      <c r="H220" s="1"/>
      <c r="I220" s="1"/>
      <c r="J220" s="1"/>
    </row>
    <row r="221" spans="1:10" ht="51" x14ac:dyDescent="0.25">
      <c r="A221" s="13" t="s">
        <v>13</v>
      </c>
      <c r="B221" s="14" t="s">
        <v>28</v>
      </c>
      <c r="C221" s="14" t="s">
        <v>15</v>
      </c>
      <c r="D221" s="55" t="s">
        <v>16</v>
      </c>
      <c r="E221" s="15" t="s">
        <v>17</v>
      </c>
      <c r="F221" s="16" t="s">
        <v>18</v>
      </c>
      <c r="G221" s="1"/>
      <c r="H221" s="1"/>
      <c r="I221" s="1"/>
      <c r="J221" s="1"/>
    </row>
    <row r="222" spans="1:10" x14ac:dyDescent="0.25">
      <c r="A222" s="17">
        <v>1</v>
      </c>
      <c r="B222" s="18">
        <v>2</v>
      </c>
      <c r="C222" s="18">
        <v>3</v>
      </c>
      <c r="D222" s="18">
        <v>4</v>
      </c>
      <c r="E222" s="19">
        <v>5</v>
      </c>
      <c r="F222" s="156">
        <v>6</v>
      </c>
      <c r="G222" s="1"/>
      <c r="H222" s="1"/>
      <c r="I222" s="1"/>
      <c r="J222" s="1"/>
    </row>
    <row r="223" spans="1:10" ht="31.5" x14ac:dyDescent="0.25">
      <c r="A223" s="100"/>
      <c r="B223" s="278" t="s">
        <v>19</v>
      </c>
      <c r="C223" s="102">
        <f>SUM(C224:C225)</f>
        <v>69410000</v>
      </c>
      <c r="D223" s="279" t="s">
        <v>163</v>
      </c>
      <c r="E223" s="132"/>
      <c r="F223" s="280"/>
      <c r="G223" s="1"/>
      <c r="H223" s="1"/>
      <c r="I223" s="1"/>
      <c r="J223" s="1"/>
    </row>
    <row r="224" spans="1:10" x14ac:dyDescent="0.25">
      <c r="A224" s="100"/>
      <c r="B224" s="101"/>
      <c r="C224" s="122">
        <v>34705000</v>
      </c>
      <c r="D224" s="281" t="s">
        <v>164</v>
      </c>
      <c r="E224" s="72">
        <v>6300000</v>
      </c>
      <c r="F224" s="121">
        <f>E224/C224*100</f>
        <v>18.153003889929405</v>
      </c>
      <c r="G224" s="1"/>
      <c r="H224" s="1"/>
      <c r="I224" s="1"/>
      <c r="J224" s="1"/>
    </row>
    <row r="225" spans="1:10" ht="25.5" x14ac:dyDescent="0.25">
      <c r="A225" s="100"/>
      <c r="B225" s="101"/>
      <c r="C225" s="122">
        <v>34705000</v>
      </c>
      <c r="D225" s="275" t="s">
        <v>165</v>
      </c>
      <c r="E225" s="72">
        <v>6300000</v>
      </c>
      <c r="F225" s="121">
        <f>E225/C225*100</f>
        <v>18.153003889929405</v>
      </c>
      <c r="G225" s="1"/>
      <c r="H225" s="1"/>
      <c r="I225" s="1"/>
      <c r="J225" s="1"/>
    </row>
    <row r="226" spans="1:10" ht="15.75" thickBot="1" x14ac:dyDescent="0.3">
      <c r="A226" s="167"/>
      <c r="B226" s="168"/>
      <c r="C226" s="266">
        <f>C223</f>
        <v>69410000</v>
      </c>
      <c r="D226" s="282" t="s">
        <v>23</v>
      </c>
      <c r="E226" s="169"/>
      <c r="F226" s="172">
        <f>E226/C226*100</f>
        <v>0</v>
      </c>
      <c r="G226" s="1"/>
      <c r="H226" s="1"/>
      <c r="I226" s="1"/>
      <c r="J226" s="1"/>
    </row>
    <row r="227" spans="1:10" ht="15.75" thickBot="1" x14ac:dyDescent="0.3">
      <c r="A227" s="110"/>
      <c r="B227" s="111" t="s">
        <v>166</v>
      </c>
      <c r="C227" s="112">
        <f>C226</f>
        <v>69410000</v>
      </c>
      <c r="D227" s="39"/>
      <c r="E227" s="126">
        <f>E224+E225</f>
        <v>12600000</v>
      </c>
      <c r="F227" s="127">
        <f>E227/C227*100</f>
        <v>18.153003889929405</v>
      </c>
      <c r="G227" s="1"/>
      <c r="H227" s="1"/>
      <c r="I227" s="1"/>
      <c r="J227" s="1"/>
    </row>
    <row r="228" spans="1:10" ht="15.75" thickBot="1" x14ac:dyDescent="0.3">
      <c r="A228" s="283"/>
      <c r="B228" s="284" t="s">
        <v>167</v>
      </c>
      <c r="C228" s="285">
        <f>C20+C161+C195+C218+C227</f>
        <v>489000000</v>
      </c>
      <c r="D228" s="286"/>
      <c r="E228" s="287">
        <f>E20+E161+E195+E218+E227</f>
        <v>24500000</v>
      </c>
      <c r="F228" s="256">
        <f>E228/C228*100</f>
        <v>5.0102249488752557</v>
      </c>
      <c r="G228" s="288"/>
      <c r="H228" s="288"/>
      <c r="I228" s="288"/>
      <c r="J228" s="250"/>
    </row>
    <row r="229" spans="1:10" x14ac:dyDescent="0.25">
      <c r="A229" s="46"/>
      <c r="B229" s="46"/>
      <c r="C229" s="47"/>
      <c r="D229" s="46"/>
      <c r="E229" s="35"/>
      <c r="F229" s="48"/>
      <c r="G229" s="1"/>
      <c r="H229" s="1"/>
      <c r="I229" s="1"/>
      <c r="J229" s="1"/>
    </row>
    <row r="230" spans="1:10" x14ac:dyDescent="0.25">
      <c r="A230" s="289"/>
      <c r="B230" s="290"/>
      <c r="C230" s="291"/>
      <c r="D230" s="292"/>
      <c r="E230" s="293"/>
      <c r="F230" s="294"/>
      <c r="G230" s="295"/>
      <c r="H230" s="296"/>
      <c r="I230" s="1"/>
      <c r="J230" s="1"/>
    </row>
    <row r="231" spans="1:10" x14ac:dyDescent="0.25">
      <c r="A231" s="289"/>
      <c r="B231" s="297" t="s">
        <v>168</v>
      </c>
      <c r="C231" s="292"/>
      <c r="D231" s="292"/>
      <c r="E231" s="298"/>
      <c r="F231" s="294"/>
      <c r="G231" s="295"/>
      <c r="H231" s="296"/>
      <c r="I231" s="1"/>
      <c r="J231" s="1"/>
    </row>
    <row r="232" spans="1:10" x14ac:dyDescent="0.25">
      <c r="A232" s="289"/>
      <c r="B232" s="297" t="s">
        <v>169</v>
      </c>
      <c r="C232" s="292"/>
      <c r="D232" s="292"/>
      <c r="E232" s="293"/>
      <c r="F232" s="294"/>
      <c r="G232" s="295"/>
      <c r="H232" s="296"/>
      <c r="I232" s="1"/>
      <c r="J232" s="1"/>
    </row>
    <row r="233" spans="1:10" x14ac:dyDescent="0.25">
      <c r="A233" s="289"/>
      <c r="B233" s="297"/>
      <c r="C233" s="292"/>
      <c r="D233" s="292"/>
      <c r="E233" s="298"/>
      <c r="F233" s="294"/>
      <c r="G233" s="295"/>
      <c r="H233" s="296"/>
      <c r="I233" s="1"/>
      <c r="J233" s="1"/>
    </row>
    <row r="234" spans="1:10" x14ac:dyDescent="0.25">
      <c r="A234" s="292"/>
      <c r="B234" s="297"/>
      <c r="C234" s="292"/>
      <c r="D234" s="292"/>
      <c r="E234" s="298"/>
      <c r="F234" s="294"/>
      <c r="G234" s="295"/>
      <c r="H234" s="296"/>
      <c r="I234" s="1"/>
      <c r="J234" s="1"/>
    </row>
    <row r="235" spans="1:10" ht="30" customHeight="1" x14ac:dyDescent="0.25">
      <c r="A235" s="292"/>
      <c r="B235" s="415" t="s">
        <v>170</v>
      </c>
      <c r="C235" s="415"/>
      <c r="D235" s="299"/>
      <c r="E235" s="299"/>
      <c r="F235" s="300"/>
      <c r="G235" s="301"/>
      <c r="H235" s="302"/>
      <c r="I235" s="1"/>
      <c r="J235" s="1"/>
    </row>
    <row r="236" spans="1:10" x14ac:dyDescent="0.25">
      <c r="A236" s="292"/>
      <c r="B236" s="414" t="s">
        <v>171</v>
      </c>
      <c r="C236" s="414"/>
      <c r="D236" s="303"/>
      <c r="E236" s="304"/>
      <c r="F236" s="305"/>
      <c r="G236" s="306"/>
      <c r="H236" s="307"/>
      <c r="I236" s="1"/>
      <c r="J236" s="1"/>
    </row>
    <row r="237" spans="1:10" x14ac:dyDescent="0.25">
      <c r="A237" s="46"/>
      <c r="B237" s="46"/>
      <c r="C237" s="47"/>
      <c r="D237" s="46"/>
      <c r="E237" s="35"/>
      <c r="F237" s="48"/>
      <c r="G237" s="1"/>
      <c r="H237" s="1"/>
      <c r="I237" s="1"/>
      <c r="J237" s="1"/>
    </row>
  </sheetData>
  <mergeCells count="15">
    <mergeCell ref="A8:C8"/>
    <mergeCell ref="A1:F1"/>
    <mergeCell ref="A2:F2"/>
    <mergeCell ref="A3:F3"/>
    <mergeCell ref="A6:C6"/>
    <mergeCell ref="A7:C7"/>
    <mergeCell ref="B220:D220"/>
    <mergeCell ref="B236:C236"/>
    <mergeCell ref="B235:C235"/>
    <mergeCell ref="A9:C9"/>
    <mergeCell ref="A10:C10"/>
    <mergeCell ref="B140:F140"/>
    <mergeCell ref="B155:C155"/>
    <mergeCell ref="B165:C165"/>
    <mergeCell ref="A197:F1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"/>
  <sheetViews>
    <sheetView tabSelected="1" topLeftCell="A147" workbookViewId="0">
      <selection activeCell="I179" sqref="I179"/>
    </sheetView>
  </sheetViews>
  <sheetFormatPr defaultRowHeight="15" x14ac:dyDescent="0.25"/>
  <cols>
    <col min="3" max="3" width="18.85546875" customWidth="1"/>
    <col min="4" max="4" width="19.5703125" customWidth="1"/>
    <col min="5" max="5" width="14" customWidth="1"/>
    <col min="6" max="6" width="12.5703125" customWidth="1"/>
    <col min="7" max="7" width="12.7109375" customWidth="1"/>
  </cols>
  <sheetData>
    <row r="1" spans="1:10" x14ac:dyDescent="0.25">
      <c r="A1" s="419" t="s">
        <v>0</v>
      </c>
      <c r="B1" s="419"/>
      <c r="C1" s="419"/>
      <c r="D1" s="419"/>
      <c r="E1" s="419"/>
      <c r="F1" s="419"/>
      <c r="G1" s="1"/>
      <c r="H1" s="1"/>
      <c r="I1" s="1"/>
      <c r="J1" s="1"/>
    </row>
    <row r="2" spans="1:10" x14ac:dyDescent="0.25">
      <c r="A2" s="420" t="s">
        <v>1</v>
      </c>
      <c r="B2" s="420"/>
      <c r="C2" s="420"/>
      <c r="D2" s="420"/>
      <c r="E2" s="420"/>
      <c r="F2" s="420"/>
      <c r="G2" s="1"/>
      <c r="H2" s="1"/>
      <c r="I2" s="1"/>
      <c r="J2" s="1"/>
    </row>
    <row r="3" spans="1:10" x14ac:dyDescent="0.25">
      <c r="A3" s="420" t="s">
        <v>2</v>
      </c>
      <c r="B3" s="420"/>
      <c r="C3" s="420"/>
      <c r="D3" s="420"/>
      <c r="E3" s="420"/>
      <c r="F3" s="420"/>
      <c r="G3" s="1"/>
      <c r="H3" s="1"/>
      <c r="I3" s="1"/>
      <c r="J3" s="1"/>
    </row>
    <row r="4" spans="1:10" x14ac:dyDescent="0.25">
      <c r="A4" s="2"/>
      <c r="B4" s="2"/>
      <c r="C4" s="2"/>
      <c r="D4" s="2"/>
      <c r="E4" s="3"/>
      <c r="F4" s="4"/>
      <c r="G4" s="1"/>
      <c r="H4" s="1"/>
      <c r="I4" s="1"/>
      <c r="J4" s="1"/>
    </row>
    <row r="5" spans="1:10" x14ac:dyDescent="0.25">
      <c r="A5" s="2"/>
      <c r="B5" s="2"/>
      <c r="C5" s="2"/>
      <c r="D5" s="2"/>
      <c r="E5" s="3"/>
      <c r="F5" s="4"/>
      <c r="G5" s="1"/>
      <c r="H5" s="1"/>
      <c r="I5" s="1"/>
      <c r="J5" s="1"/>
    </row>
    <row r="6" spans="1:10" x14ac:dyDescent="0.25">
      <c r="A6" s="421" t="s">
        <v>3</v>
      </c>
      <c r="B6" s="421"/>
      <c r="C6" s="421"/>
      <c r="D6" s="5" t="s">
        <v>4</v>
      </c>
      <c r="E6" s="6"/>
      <c r="F6" s="7"/>
      <c r="G6" s="1"/>
      <c r="H6" s="1"/>
      <c r="I6" s="1"/>
      <c r="J6" s="1"/>
    </row>
    <row r="7" spans="1:10" x14ac:dyDescent="0.25">
      <c r="A7" s="416" t="s">
        <v>172</v>
      </c>
      <c r="B7" s="416"/>
      <c r="C7" s="416"/>
      <c r="D7" s="5" t="s">
        <v>6</v>
      </c>
      <c r="E7" s="6"/>
      <c r="F7" s="7"/>
      <c r="G7" s="1"/>
      <c r="H7" s="1"/>
      <c r="I7" s="1"/>
      <c r="J7" s="1"/>
    </row>
    <row r="8" spans="1:10" x14ac:dyDescent="0.25">
      <c r="A8" s="416" t="s">
        <v>9</v>
      </c>
      <c r="B8" s="416"/>
      <c r="C8" s="416"/>
      <c r="D8" s="8">
        <v>489000000</v>
      </c>
      <c r="E8" s="6"/>
      <c r="F8" s="7"/>
      <c r="G8" s="1"/>
      <c r="H8" s="1"/>
      <c r="I8" s="1"/>
      <c r="J8" s="1"/>
    </row>
    <row r="9" spans="1:10" x14ac:dyDescent="0.25">
      <c r="A9" s="416" t="s">
        <v>9</v>
      </c>
      <c r="B9" s="416"/>
      <c r="C9" s="416"/>
      <c r="D9" s="319">
        <f>E228</f>
        <v>6830000</v>
      </c>
      <c r="E9" s="6"/>
      <c r="F9" s="7"/>
      <c r="G9" s="1"/>
      <c r="H9" s="1"/>
      <c r="I9" s="1"/>
      <c r="J9" s="1"/>
    </row>
    <row r="10" spans="1:10" x14ac:dyDescent="0.25">
      <c r="A10" s="416" t="s">
        <v>10</v>
      </c>
      <c r="B10" s="416"/>
      <c r="C10" s="416"/>
      <c r="D10" s="5" t="s">
        <v>11</v>
      </c>
      <c r="E10" s="6"/>
      <c r="F10" s="4"/>
      <c r="G10" s="1"/>
      <c r="H10" s="1"/>
      <c r="I10" s="1"/>
      <c r="J10" s="1"/>
    </row>
    <row r="11" spans="1:10" x14ac:dyDescent="0.25">
      <c r="A11" s="9"/>
      <c r="B11" s="9"/>
      <c r="C11" s="10"/>
      <c r="D11" s="5"/>
      <c r="E11" s="6"/>
      <c r="F11" s="4"/>
      <c r="G11" s="1"/>
      <c r="H11" s="1"/>
      <c r="I11" s="1"/>
      <c r="J11" s="1"/>
    </row>
    <row r="12" spans="1:10" ht="15.75" thickBot="1" x14ac:dyDescent="0.3">
      <c r="A12" s="11" t="s">
        <v>12</v>
      </c>
      <c r="B12" s="12"/>
      <c r="C12" s="2"/>
      <c r="D12" s="2"/>
      <c r="E12" s="6"/>
      <c r="F12" s="4"/>
      <c r="G12" s="1"/>
      <c r="H12" s="1"/>
      <c r="I12" s="1"/>
      <c r="J12" s="1"/>
    </row>
    <row r="13" spans="1:10" ht="51" x14ac:dyDescent="0.25">
      <c r="A13" s="13" t="s">
        <v>13</v>
      </c>
      <c r="B13" s="14" t="s">
        <v>14</v>
      </c>
      <c r="C13" s="14" t="s">
        <v>15</v>
      </c>
      <c r="D13" s="14" t="s">
        <v>16</v>
      </c>
      <c r="E13" s="15" t="s">
        <v>17</v>
      </c>
      <c r="F13" s="16" t="s">
        <v>18</v>
      </c>
      <c r="G13" s="1"/>
      <c r="H13" s="1"/>
      <c r="I13" s="1"/>
      <c r="J13" s="1"/>
    </row>
    <row r="14" spans="1:10" x14ac:dyDescent="0.25">
      <c r="A14" s="17">
        <v>1</v>
      </c>
      <c r="B14" s="18">
        <v>2</v>
      </c>
      <c r="C14" s="18">
        <v>3</v>
      </c>
      <c r="D14" s="18">
        <v>4</v>
      </c>
      <c r="E14" s="19">
        <v>5</v>
      </c>
      <c r="F14" s="20">
        <v>6</v>
      </c>
      <c r="G14" s="32"/>
      <c r="H14" s="1"/>
      <c r="I14" s="1"/>
      <c r="J14" s="1"/>
    </row>
    <row r="15" spans="1:10" ht="25.5" x14ac:dyDescent="0.25">
      <c r="A15" s="21">
        <v>1</v>
      </c>
      <c r="B15" s="323" t="s">
        <v>19</v>
      </c>
      <c r="C15" s="23">
        <f>C17+C18+C16</f>
        <v>20500000</v>
      </c>
      <c r="D15" s="24"/>
      <c r="E15" s="25"/>
      <c r="F15" s="26"/>
      <c r="G15" s="1"/>
      <c r="H15" s="1"/>
      <c r="I15" s="1"/>
      <c r="J15" s="1"/>
    </row>
    <row r="16" spans="1:10" x14ac:dyDescent="0.25">
      <c r="A16" s="21"/>
      <c r="B16" s="27"/>
      <c r="C16" s="28">
        <v>4500000</v>
      </c>
      <c r="D16" s="324" t="s">
        <v>20</v>
      </c>
      <c r="E16" s="25">
        <v>75000</v>
      </c>
      <c r="F16" s="26">
        <f>E16/C16*100</f>
        <v>1.6666666666666667</v>
      </c>
      <c r="G16" s="1"/>
      <c r="H16" s="1"/>
      <c r="I16" s="1"/>
      <c r="J16" s="1"/>
    </row>
    <row r="17" spans="1:11" x14ac:dyDescent="0.25">
      <c r="A17" s="21"/>
      <c r="B17" s="27"/>
      <c r="C17" s="30">
        <v>7500000</v>
      </c>
      <c r="D17" s="133" t="s">
        <v>21</v>
      </c>
      <c r="E17" s="25"/>
      <c r="F17" s="26">
        <f>E17/C17*100</f>
        <v>0</v>
      </c>
      <c r="G17" s="32"/>
      <c r="H17" s="1"/>
      <c r="I17" s="1"/>
      <c r="J17" s="1"/>
    </row>
    <row r="18" spans="1:11" ht="26.25" thickBot="1" x14ac:dyDescent="0.3">
      <c r="A18" s="21"/>
      <c r="B18" s="27"/>
      <c r="C18" s="33">
        <v>8500000</v>
      </c>
      <c r="D18" s="34" t="s">
        <v>22</v>
      </c>
      <c r="E18" s="35"/>
      <c r="F18" s="26">
        <f>E18/C18*100</f>
        <v>0</v>
      </c>
      <c r="G18" s="1"/>
      <c r="H18" s="1"/>
      <c r="I18" s="1"/>
      <c r="J18" s="1"/>
    </row>
    <row r="19" spans="1:11" ht="15.75" thickBot="1" x14ac:dyDescent="0.3">
      <c r="A19" s="36"/>
      <c r="B19" s="37"/>
      <c r="C19" s="38">
        <f>C15</f>
        <v>20500000</v>
      </c>
      <c r="D19" s="39" t="s">
        <v>23</v>
      </c>
      <c r="E19" s="40">
        <f>SUM(E16:E17)</f>
        <v>75000</v>
      </c>
      <c r="F19" s="41">
        <f>E19/C19*100</f>
        <v>0.36585365853658541</v>
      </c>
      <c r="G19" s="1"/>
      <c r="H19" s="1"/>
      <c r="I19" s="1"/>
      <c r="J19" s="1"/>
    </row>
    <row r="20" spans="1:11" ht="15.75" thickBot="1" x14ac:dyDescent="0.3">
      <c r="A20" s="42"/>
      <c r="B20" s="43" t="s">
        <v>24</v>
      </c>
      <c r="C20" s="44">
        <f>C19</f>
        <v>20500000</v>
      </c>
      <c r="D20" s="43" t="s">
        <v>23</v>
      </c>
      <c r="E20" s="45">
        <f>E19</f>
        <v>75000</v>
      </c>
      <c r="F20" s="41">
        <f>E20/C20*100</f>
        <v>0.36585365853658541</v>
      </c>
      <c r="G20" s="1"/>
      <c r="H20" s="1"/>
      <c r="I20" s="1"/>
      <c r="J20" s="1"/>
    </row>
    <row r="21" spans="1:11" x14ac:dyDescent="0.25">
      <c r="A21" s="46"/>
      <c r="B21" s="46"/>
      <c r="C21" s="47"/>
      <c r="D21" s="46"/>
      <c r="E21" s="35"/>
      <c r="F21" s="48"/>
      <c r="G21" s="1"/>
      <c r="H21" s="1"/>
      <c r="I21" s="1"/>
      <c r="J21" s="1"/>
    </row>
    <row r="22" spans="1:11" x14ac:dyDescent="0.25">
      <c r="A22" s="11" t="s">
        <v>25</v>
      </c>
      <c r="B22" s="46"/>
      <c r="C22" s="47"/>
      <c r="D22" s="46"/>
      <c r="E22" s="35"/>
      <c r="F22" s="48"/>
      <c r="G22" s="1"/>
      <c r="H22" s="1"/>
      <c r="I22" s="1"/>
      <c r="J22" s="1"/>
    </row>
    <row r="23" spans="1:11" ht="15.75" thickBot="1" x14ac:dyDescent="0.3">
      <c r="A23" s="49" t="s">
        <v>26</v>
      </c>
      <c r="B23" s="50" t="s">
        <v>27</v>
      </c>
      <c r="C23" s="51"/>
      <c r="D23" s="52"/>
      <c r="E23" s="53"/>
      <c r="F23" s="54"/>
      <c r="G23" s="1"/>
      <c r="H23" s="1"/>
      <c r="I23" s="1"/>
      <c r="J23" s="1"/>
    </row>
    <row r="24" spans="1:11" ht="76.5" x14ac:dyDescent="0.25">
      <c r="A24" s="13" t="s">
        <v>13</v>
      </c>
      <c r="B24" s="14" t="s">
        <v>28</v>
      </c>
      <c r="C24" s="14" t="s">
        <v>15</v>
      </c>
      <c r="D24" s="55" t="s">
        <v>16</v>
      </c>
      <c r="E24" s="15" t="s">
        <v>17</v>
      </c>
      <c r="F24" s="56" t="s">
        <v>18</v>
      </c>
      <c r="G24" s="55" t="s">
        <v>16</v>
      </c>
      <c r="H24" s="57" t="s">
        <v>17</v>
      </c>
      <c r="I24" s="57" t="s">
        <v>29</v>
      </c>
      <c r="J24" s="58" t="s">
        <v>30</v>
      </c>
    </row>
    <row r="25" spans="1:11" x14ac:dyDescent="0.25">
      <c r="A25" s="17">
        <v>1</v>
      </c>
      <c r="B25" s="18">
        <v>2</v>
      </c>
      <c r="C25" s="18">
        <v>3</v>
      </c>
      <c r="D25" s="18">
        <v>4</v>
      </c>
      <c r="E25" s="59">
        <v>5</v>
      </c>
      <c r="F25" s="60">
        <v>6</v>
      </c>
      <c r="G25" s="18">
        <v>6</v>
      </c>
      <c r="H25" s="18">
        <v>7</v>
      </c>
      <c r="I25" s="61">
        <v>8</v>
      </c>
      <c r="J25" s="62">
        <v>9</v>
      </c>
    </row>
    <row r="26" spans="1:11" ht="51" x14ac:dyDescent="0.25">
      <c r="A26" s="63">
        <v>1</v>
      </c>
      <c r="B26" s="64" t="s">
        <v>19</v>
      </c>
      <c r="C26" s="65">
        <f>SUM(C27:C30)</f>
        <v>36325000</v>
      </c>
      <c r="D26" s="66" t="s">
        <v>31</v>
      </c>
      <c r="E26" s="67"/>
      <c r="F26" s="68"/>
      <c r="G26" s="69" t="s">
        <v>32</v>
      </c>
      <c r="H26" s="64"/>
      <c r="I26" s="70"/>
      <c r="J26" s="71"/>
      <c r="K26" s="320"/>
    </row>
    <row r="27" spans="1:11" ht="38.25" x14ac:dyDescent="0.25">
      <c r="A27" s="21"/>
      <c r="B27" s="27"/>
      <c r="C27" s="72">
        <v>2700000</v>
      </c>
      <c r="D27" s="73" t="s">
        <v>33</v>
      </c>
      <c r="E27" s="74"/>
      <c r="F27" s="75">
        <f>E27/C27*100</f>
        <v>0</v>
      </c>
      <c r="G27" s="80" t="s">
        <v>34</v>
      </c>
      <c r="H27" s="76"/>
      <c r="I27" s="77"/>
      <c r="J27" s="78"/>
    </row>
    <row r="28" spans="1:11" ht="25.5" x14ac:dyDescent="0.25">
      <c r="A28" s="21"/>
      <c r="B28" s="27"/>
      <c r="C28" s="72">
        <v>450000</v>
      </c>
      <c r="D28" s="79" t="s">
        <v>35</v>
      </c>
      <c r="E28" s="74"/>
      <c r="F28" s="75">
        <f>E28/C28*100</f>
        <v>0</v>
      </c>
      <c r="G28" s="80" t="s">
        <v>36</v>
      </c>
      <c r="H28" s="81"/>
      <c r="I28" s="77"/>
      <c r="J28" s="78"/>
    </row>
    <row r="29" spans="1:11" ht="38.25" x14ac:dyDescent="0.25">
      <c r="A29" s="21"/>
      <c r="B29" s="27"/>
      <c r="C29" s="72">
        <v>6975000</v>
      </c>
      <c r="D29" s="73" t="s">
        <v>37</v>
      </c>
      <c r="E29" s="82"/>
      <c r="F29" s="75">
        <f>E29/C29*100</f>
        <v>0</v>
      </c>
      <c r="G29" s="80" t="s">
        <v>38</v>
      </c>
      <c r="H29" s="81"/>
      <c r="I29" s="77"/>
      <c r="J29" s="78"/>
    </row>
    <row r="30" spans="1:11" ht="15.75" thickBot="1" x14ac:dyDescent="0.3">
      <c r="A30" s="21"/>
      <c r="B30" s="27"/>
      <c r="C30" s="83">
        <v>26200000</v>
      </c>
      <c r="D30" s="84" t="s">
        <v>39</v>
      </c>
      <c r="E30" s="85"/>
      <c r="F30" s="86">
        <f>E30/C30*100</f>
        <v>0</v>
      </c>
      <c r="G30" s="87"/>
      <c r="H30" s="87"/>
      <c r="I30" s="87"/>
      <c r="J30" s="88"/>
    </row>
    <row r="31" spans="1:11" ht="15.75" thickBot="1" x14ac:dyDescent="0.3">
      <c r="A31" s="36"/>
      <c r="B31" s="37"/>
      <c r="C31" s="38">
        <f>C26</f>
        <v>36325000</v>
      </c>
      <c r="D31" s="39" t="s">
        <v>23</v>
      </c>
      <c r="E31" s="89">
        <f>SUM(E27:E30)</f>
        <v>0</v>
      </c>
      <c r="F31" s="90">
        <f>E31/C31*100</f>
        <v>0</v>
      </c>
      <c r="G31" s="91"/>
      <c r="H31" s="91"/>
      <c r="I31" s="91"/>
      <c r="J31" s="92"/>
    </row>
    <row r="32" spans="1:11" x14ac:dyDescent="0.25">
      <c r="A32" s="93"/>
      <c r="B32" s="94"/>
      <c r="C32" s="95"/>
      <c r="D32" s="96"/>
      <c r="E32" s="97"/>
      <c r="F32" s="98"/>
      <c r="G32" s="1"/>
      <c r="H32" s="1"/>
      <c r="I32" s="1"/>
      <c r="J32" s="1"/>
    </row>
    <row r="33" spans="1:11" ht="15.75" thickBot="1" x14ac:dyDescent="0.3">
      <c r="A33" s="49" t="s">
        <v>40</v>
      </c>
      <c r="B33" s="99" t="s">
        <v>41</v>
      </c>
      <c r="C33" s="99"/>
      <c r="D33" s="46"/>
      <c r="E33" s="35"/>
      <c r="F33" s="48"/>
      <c r="G33" s="1"/>
      <c r="H33" s="1"/>
      <c r="I33" s="1"/>
      <c r="J33" s="1"/>
    </row>
    <row r="34" spans="1:11" ht="63.75" x14ac:dyDescent="0.25">
      <c r="A34" s="13" t="s">
        <v>13</v>
      </c>
      <c r="B34" s="14" t="s">
        <v>28</v>
      </c>
      <c r="C34" s="14" t="s">
        <v>15</v>
      </c>
      <c r="D34" s="55" t="s">
        <v>16</v>
      </c>
      <c r="E34" s="15" t="s">
        <v>17</v>
      </c>
      <c r="F34" s="56" t="s">
        <v>18</v>
      </c>
      <c r="G34" s="55" t="s">
        <v>16</v>
      </c>
      <c r="H34" s="57" t="s">
        <v>17</v>
      </c>
      <c r="I34" s="57" t="s">
        <v>17</v>
      </c>
      <c r="J34" s="58" t="s">
        <v>18</v>
      </c>
    </row>
    <row r="35" spans="1:11" x14ac:dyDescent="0.25">
      <c r="A35" s="17">
        <v>1</v>
      </c>
      <c r="B35" s="18">
        <v>2</v>
      </c>
      <c r="C35" s="18">
        <v>3</v>
      </c>
      <c r="D35" s="18">
        <v>4</v>
      </c>
      <c r="E35" s="59">
        <v>5</v>
      </c>
      <c r="F35" s="60">
        <v>6</v>
      </c>
      <c r="G35" s="18">
        <v>6</v>
      </c>
      <c r="H35" s="18">
        <v>7</v>
      </c>
      <c r="I35" s="61">
        <v>8</v>
      </c>
      <c r="J35" s="62">
        <v>9</v>
      </c>
    </row>
    <row r="36" spans="1:11" ht="39" x14ac:dyDescent="0.25">
      <c r="A36" s="100"/>
      <c r="B36" s="101" t="s">
        <v>19</v>
      </c>
      <c r="C36" s="102">
        <f>SUM(C37:C38)</f>
        <v>450000</v>
      </c>
      <c r="D36" s="130" t="s">
        <v>42</v>
      </c>
      <c r="E36" s="72"/>
      <c r="F36" s="103"/>
      <c r="G36" s="130" t="s">
        <v>43</v>
      </c>
      <c r="H36" s="101"/>
      <c r="I36" s="101"/>
      <c r="J36" s="104"/>
    </row>
    <row r="37" spans="1:11" ht="26.25" x14ac:dyDescent="0.25">
      <c r="A37" s="100"/>
      <c r="B37" s="101"/>
      <c r="C37" s="72">
        <v>450000</v>
      </c>
      <c r="D37" s="105" t="s">
        <v>44</v>
      </c>
      <c r="E37" s="72"/>
      <c r="F37" s="106">
        <f>E37/C37*100</f>
        <v>0</v>
      </c>
      <c r="G37" s="107"/>
      <c r="H37" s="67"/>
      <c r="I37" s="101"/>
      <c r="J37" s="104"/>
    </row>
    <row r="38" spans="1:11" ht="39" thickBot="1" x14ac:dyDescent="0.3">
      <c r="A38" s="100"/>
      <c r="B38" s="101"/>
      <c r="C38" s="72"/>
      <c r="D38" s="79" t="s">
        <v>45</v>
      </c>
      <c r="E38" s="72"/>
      <c r="F38" s="108"/>
      <c r="G38" s="79" t="s">
        <v>46</v>
      </c>
      <c r="H38" s="72"/>
      <c r="I38" s="101"/>
      <c r="J38" s="109"/>
    </row>
    <row r="39" spans="1:11" ht="15.75" thickBot="1" x14ac:dyDescent="0.3">
      <c r="A39" s="110"/>
      <c r="B39" s="111"/>
      <c r="C39" s="112">
        <f>C36</f>
        <v>450000</v>
      </c>
      <c r="D39" s="113" t="s">
        <v>23</v>
      </c>
      <c r="E39" s="114">
        <f>SUM(E37:E38)</f>
        <v>0</v>
      </c>
      <c r="F39" s="115">
        <f>E39/C39*100</f>
        <v>0</v>
      </c>
      <c r="G39" s="116"/>
      <c r="H39" s="117">
        <f>SUM(H37:H38)</f>
        <v>0</v>
      </c>
      <c r="I39" s="117"/>
      <c r="J39" s="118">
        <f>H39/C39*100</f>
        <v>0</v>
      </c>
      <c r="K39" s="321"/>
    </row>
    <row r="40" spans="1:11" x14ac:dyDescent="0.25">
      <c r="A40" s="46"/>
      <c r="B40" s="46"/>
      <c r="C40" s="47"/>
      <c r="D40" s="46"/>
      <c r="E40" s="35"/>
      <c r="F40" s="48"/>
      <c r="G40" s="1"/>
      <c r="H40" s="1"/>
      <c r="I40" s="1"/>
      <c r="J40" s="1"/>
    </row>
    <row r="41" spans="1:11" ht="15.75" thickBot="1" x14ac:dyDescent="0.3">
      <c r="A41" s="119" t="s">
        <v>47</v>
      </c>
      <c r="B41" s="119" t="s">
        <v>48</v>
      </c>
      <c r="C41" s="49"/>
      <c r="D41" s="119"/>
      <c r="E41" s="35"/>
      <c r="F41" s="48"/>
      <c r="G41" s="1"/>
      <c r="H41" s="1"/>
      <c r="I41" s="1"/>
      <c r="J41" s="1"/>
    </row>
    <row r="42" spans="1:11" ht="51" x14ac:dyDescent="0.25">
      <c r="A42" s="13" t="s">
        <v>13</v>
      </c>
      <c r="B42" s="14" t="s">
        <v>28</v>
      </c>
      <c r="C42" s="14" t="s">
        <v>15</v>
      </c>
      <c r="D42" s="55" t="s">
        <v>16</v>
      </c>
      <c r="E42" s="15" t="s">
        <v>17</v>
      </c>
      <c r="F42" s="16" t="s">
        <v>18</v>
      </c>
      <c r="G42" s="1"/>
      <c r="H42" s="1"/>
      <c r="I42" s="1"/>
      <c r="J42" s="1"/>
    </row>
    <row r="43" spans="1:11" x14ac:dyDescent="0.25">
      <c r="A43" s="17">
        <v>1</v>
      </c>
      <c r="B43" s="18">
        <v>2</v>
      </c>
      <c r="C43" s="18">
        <v>3</v>
      </c>
      <c r="D43" s="18">
        <v>4</v>
      </c>
      <c r="E43" s="19">
        <v>5</v>
      </c>
      <c r="F43" s="20">
        <v>6</v>
      </c>
      <c r="G43" s="1"/>
      <c r="H43" s="1"/>
      <c r="I43" s="1"/>
      <c r="J43" s="1"/>
    </row>
    <row r="44" spans="1:11" ht="25.5" x14ac:dyDescent="0.25">
      <c r="A44" s="100"/>
      <c r="B44" s="101" t="s">
        <v>19</v>
      </c>
      <c r="C44" s="102">
        <f>SUM(C45:C50)</f>
        <v>48552500</v>
      </c>
      <c r="D44" s="120" t="s">
        <v>49</v>
      </c>
      <c r="E44" s="72"/>
      <c r="F44" s="121"/>
      <c r="G44" s="1"/>
      <c r="H44" s="1"/>
      <c r="I44" s="1"/>
      <c r="J44" s="1"/>
    </row>
    <row r="45" spans="1:11" ht="114.75" x14ac:dyDescent="0.25">
      <c r="A45" s="100"/>
      <c r="B45" s="101"/>
      <c r="C45" s="122">
        <v>18600000</v>
      </c>
      <c r="D45" s="79" t="s">
        <v>50</v>
      </c>
      <c r="E45" s="72">
        <v>1575000</v>
      </c>
      <c r="F45" s="121">
        <f t="shared" ref="F45:F50" si="0">E45/C45*100</f>
        <v>8.4677419354838701</v>
      </c>
      <c r="G45" s="1"/>
      <c r="H45" s="1"/>
      <c r="I45" s="1"/>
      <c r="J45" s="1"/>
    </row>
    <row r="46" spans="1:11" x14ac:dyDescent="0.25">
      <c r="A46" s="100"/>
      <c r="B46" s="101"/>
      <c r="C46" s="122">
        <v>750000</v>
      </c>
      <c r="D46" s="123" t="s">
        <v>51</v>
      </c>
      <c r="E46" s="72"/>
      <c r="F46" s="121">
        <f t="shared" si="0"/>
        <v>0</v>
      </c>
      <c r="G46" s="1"/>
      <c r="H46" s="1"/>
      <c r="I46" s="1"/>
      <c r="J46" s="1"/>
    </row>
    <row r="47" spans="1:11" ht="38.25" x14ac:dyDescent="0.25">
      <c r="A47" s="100"/>
      <c r="B47" s="101"/>
      <c r="C47" s="122">
        <v>2250000</v>
      </c>
      <c r="D47" s="124" t="s">
        <v>52</v>
      </c>
      <c r="E47" s="72"/>
      <c r="F47" s="121">
        <f t="shared" si="0"/>
        <v>0</v>
      </c>
      <c r="G47" s="1"/>
      <c r="H47" s="1"/>
      <c r="I47" s="1"/>
      <c r="J47" s="1"/>
    </row>
    <row r="48" spans="1:11" ht="25.5" x14ac:dyDescent="0.25">
      <c r="A48" s="100"/>
      <c r="B48" s="101"/>
      <c r="C48" s="122">
        <v>14052500</v>
      </c>
      <c r="D48" s="124" t="s">
        <v>53</v>
      </c>
      <c r="E48" s="72"/>
      <c r="F48" s="121">
        <f t="shared" si="0"/>
        <v>0</v>
      </c>
      <c r="G48" s="1"/>
      <c r="H48" s="1"/>
      <c r="I48" s="1"/>
      <c r="J48" s="1"/>
    </row>
    <row r="49" spans="1:11" ht="25.5" x14ac:dyDescent="0.25">
      <c r="A49" s="100"/>
      <c r="B49" s="101"/>
      <c r="C49" s="122">
        <v>9300000</v>
      </c>
      <c r="D49" s="124" t="s">
        <v>54</v>
      </c>
      <c r="E49" s="72"/>
      <c r="F49" s="121">
        <f t="shared" si="0"/>
        <v>0</v>
      </c>
      <c r="G49" s="1"/>
      <c r="H49" s="1"/>
      <c r="I49" s="1"/>
      <c r="J49" s="1"/>
    </row>
    <row r="50" spans="1:11" ht="39" thickBot="1" x14ac:dyDescent="0.3">
      <c r="A50" s="100"/>
      <c r="B50" s="101"/>
      <c r="C50" s="122">
        <v>3600000</v>
      </c>
      <c r="D50" s="124" t="s">
        <v>55</v>
      </c>
      <c r="E50" s="72"/>
      <c r="F50" s="121">
        <f t="shared" si="0"/>
        <v>0</v>
      </c>
      <c r="G50" s="1"/>
      <c r="H50" s="1"/>
      <c r="I50" s="1"/>
      <c r="J50" s="1"/>
    </row>
    <row r="51" spans="1:11" ht="15.75" thickBot="1" x14ac:dyDescent="0.3">
      <c r="A51" s="110"/>
      <c r="B51" s="111"/>
      <c r="C51" s="112">
        <f>C44</f>
        <v>48552500</v>
      </c>
      <c r="D51" s="125" t="s">
        <v>23</v>
      </c>
      <c r="E51" s="126">
        <f>SUM(E45:E50)</f>
        <v>1575000</v>
      </c>
      <c r="F51" s="127">
        <f>E51/C51*100</f>
        <v>3.2439112301117348</v>
      </c>
      <c r="G51" s="128"/>
      <c r="H51" s="128"/>
      <c r="I51" s="128"/>
      <c r="J51" s="128"/>
      <c r="K51" s="321"/>
    </row>
    <row r="52" spans="1:11" x14ac:dyDescent="0.25">
      <c r="A52" s="46"/>
      <c r="B52" s="46"/>
      <c r="C52" s="47"/>
      <c r="D52" s="129"/>
      <c r="E52" s="35"/>
      <c r="F52" s="48"/>
      <c r="G52" s="1"/>
      <c r="H52" s="1"/>
      <c r="I52" s="1"/>
      <c r="J52" s="1"/>
    </row>
    <row r="53" spans="1:11" ht="15.75" thickBot="1" x14ac:dyDescent="0.3">
      <c r="A53" s="119" t="s">
        <v>56</v>
      </c>
      <c r="B53" s="119" t="s">
        <v>57</v>
      </c>
      <c r="C53" s="49"/>
      <c r="D53" s="52"/>
      <c r="E53" s="35"/>
      <c r="F53" s="48"/>
      <c r="G53" s="1"/>
      <c r="H53" s="1"/>
      <c r="I53" s="1"/>
      <c r="J53" s="1"/>
    </row>
    <row r="54" spans="1:11" ht="76.5" x14ac:dyDescent="0.25">
      <c r="A54" s="13" t="s">
        <v>13</v>
      </c>
      <c r="B54" s="14" t="s">
        <v>28</v>
      </c>
      <c r="C54" s="14" t="s">
        <v>15</v>
      </c>
      <c r="D54" s="55" t="s">
        <v>16</v>
      </c>
      <c r="E54" s="15" t="s">
        <v>17</v>
      </c>
      <c r="F54" s="56" t="s">
        <v>18</v>
      </c>
      <c r="G54" s="55" t="s">
        <v>16</v>
      </c>
      <c r="H54" s="57" t="s">
        <v>17</v>
      </c>
      <c r="I54" s="57" t="s">
        <v>29</v>
      </c>
      <c r="J54" s="58" t="s">
        <v>18</v>
      </c>
    </row>
    <row r="55" spans="1:11" x14ac:dyDescent="0.25">
      <c r="A55" s="17">
        <v>1</v>
      </c>
      <c r="B55" s="18">
        <v>2</v>
      </c>
      <c r="C55" s="18">
        <v>3</v>
      </c>
      <c r="D55" s="18">
        <v>4</v>
      </c>
      <c r="E55" s="59">
        <v>5</v>
      </c>
      <c r="F55" s="60">
        <v>6</v>
      </c>
      <c r="G55" s="18">
        <v>6</v>
      </c>
      <c r="H55" s="18">
        <v>7</v>
      </c>
      <c r="I55" s="61">
        <v>8</v>
      </c>
      <c r="J55" s="62">
        <v>9</v>
      </c>
    </row>
    <row r="56" spans="1:11" ht="39" x14ac:dyDescent="0.25">
      <c r="A56" s="325"/>
      <c r="B56" s="105" t="s">
        <v>19</v>
      </c>
      <c r="C56" s="326">
        <f>SUM(C57:C66)</f>
        <v>55525000</v>
      </c>
      <c r="D56" s="130" t="s">
        <v>58</v>
      </c>
      <c r="E56" s="327"/>
      <c r="F56" s="328"/>
      <c r="G56" s="189" t="s">
        <v>59</v>
      </c>
      <c r="H56" s="105"/>
      <c r="I56" s="101"/>
      <c r="J56" s="104"/>
    </row>
    <row r="57" spans="1:11" ht="51" x14ac:dyDescent="0.25">
      <c r="A57" s="325"/>
      <c r="B57" s="105"/>
      <c r="C57" s="327">
        <v>3900000</v>
      </c>
      <c r="D57" s="133"/>
      <c r="E57" s="327"/>
      <c r="F57" s="108"/>
      <c r="G57" s="81" t="s">
        <v>60</v>
      </c>
      <c r="H57" s="329"/>
      <c r="I57" s="135"/>
      <c r="J57" s="109">
        <f>F57+I57</f>
        <v>0</v>
      </c>
    </row>
    <row r="58" spans="1:11" ht="51" x14ac:dyDescent="0.25">
      <c r="A58" s="325"/>
      <c r="B58" s="105"/>
      <c r="C58" s="327">
        <v>1775000</v>
      </c>
      <c r="D58" s="133"/>
      <c r="E58" s="327"/>
      <c r="F58" s="108"/>
      <c r="G58" s="136" t="s">
        <v>61</v>
      </c>
      <c r="H58" s="105"/>
      <c r="I58" s="135"/>
      <c r="J58" s="109">
        <f t="shared" ref="J58:J67" si="1">F58+I58</f>
        <v>0</v>
      </c>
    </row>
    <row r="59" spans="1:11" ht="25.5" x14ac:dyDescent="0.25">
      <c r="A59" s="325"/>
      <c r="B59" s="105"/>
      <c r="C59" s="327">
        <v>14325000</v>
      </c>
      <c r="D59" s="133" t="s">
        <v>62</v>
      </c>
      <c r="E59" s="327"/>
      <c r="F59" s="108">
        <f>E59/C59*100</f>
        <v>0</v>
      </c>
      <c r="G59" s="81" t="s">
        <v>63</v>
      </c>
      <c r="H59" s="105"/>
      <c r="I59" s="135"/>
      <c r="J59" s="109">
        <f t="shared" si="1"/>
        <v>0</v>
      </c>
    </row>
    <row r="60" spans="1:11" ht="51" x14ac:dyDescent="0.25">
      <c r="A60" s="325"/>
      <c r="B60" s="105"/>
      <c r="C60" s="327">
        <v>16500000</v>
      </c>
      <c r="D60" s="133" t="s">
        <v>64</v>
      </c>
      <c r="E60" s="327"/>
      <c r="F60" s="108">
        <f>E60/C60*100</f>
        <v>0</v>
      </c>
      <c r="G60" s="80" t="s">
        <v>65</v>
      </c>
      <c r="H60" s="105"/>
      <c r="I60" s="135"/>
      <c r="J60" s="109">
        <f t="shared" si="1"/>
        <v>0</v>
      </c>
    </row>
    <row r="61" spans="1:11" ht="89.25" x14ac:dyDescent="0.25">
      <c r="A61" s="325"/>
      <c r="B61" s="105"/>
      <c r="C61" s="327">
        <v>9750000</v>
      </c>
      <c r="D61" s="133" t="s">
        <v>66</v>
      </c>
      <c r="E61" s="327"/>
      <c r="F61" s="108">
        <f>E61/C61*100</f>
        <v>0</v>
      </c>
      <c r="G61" s="80" t="s">
        <v>67</v>
      </c>
      <c r="H61" s="105"/>
      <c r="I61" s="135"/>
      <c r="J61" s="109">
        <f t="shared" si="1"/>
        <v>0</v>
      </c>
    </row>
    <row r="62" spans="1:11" ht="76.5" x14ac:dyDescent="0.25">
      <c r="A62" s="325"/>
      <c r="B62" s="105"/>
      <c r="C62" s="327"/>
      <c r="D62" s="133" t="s">
        <v>68</v>
      </c>
      <c r="E62" s="327"/>
      <c r="F62" s="108"/>
      <c r="G62" s="137" t="s">
        <v>69</v>
      </c>
      <c r="H62" s="105"/>
      <c r="I62" s="135"/>
      <c r="J62" s="109">
        <f t="shared" si="1"/>
        <v>0</v>
      </c>
    </row>
    <row r="63" spans="1:11" x14ac:dyDescent="0.25">
      <c r="A63" s="325"/>
      <c r="B63" s="105"/>
      <c r="C63" s="327">
        <v>2700000</v>
      </c>
      <c r="D63" s="138" t="s">
        <v>70</v>
      </c>
      <c r="E63" s="327"/>
      <c r="F63" s="108">
        <f>E63/C63*100</f>
        <v>0</v>
      </c>
      <c r="G63" s="330"/>
      <c r="H63" s="330"/>
      <c r="I63" s="135"/>
      <c r="J63" s="109">
        <f t="shared" si="1"/>
        <v>0</v>
      </c>
    </row>
    <row r="64" spans="1:11" x14ac:dyDescent="0.25">
      <c r="A64" s="325"/>
      <c r="B64" s="105"/>
      <c r="C64" s="327">
        <v>3900000</v>
      </c>
      <c r="D64" s="140" t="s">
        <v>71</v>
      </c>
      <c r="E64" s="327"/>
      <c r="F64" s="108">
        <f>E64/C64*100</f>
        <v>0</v>
      </c>
      <c r="G64" s="330"/>
      <c r="H64" s="330"/>
      <c r="I64" s="135"/>
      <c r="J64" s="109">
        <f t="shared" si="1"/>
        <v>0</v>
      </c>
    </row>
    <row r="65" spans="1:11" x14ac:dyDescent="0.25">
      <c r="A65" s="105"/>
      <c r="B65" s="105"/>
      <c r="C65" s="327">
        <v>1350000</v>
      </c>
      <c r="D65" s="133" t="s">
        <v>72</v>
      </c>
      <c r="E65" s="327">
        <v>3000000</v>
      </c>
      <c r="F65" s="141">
        <f>E65/C65*100</f>
        <v>222.22222222222223</v>
      </c>
      <c r="G65" s="330"/>
      <c r="H65" s="330"/>
      <c r="I65" s="135"/>
      <c r="J65" s="109">
        <f t="shared" si="1"/>
        <v>222.22222222222223</v>
      </c>
    </row>
    <row r="66" spans="1:11" ht="26.25" thickBot="1" x14ac:dyDescent="0.3">
      <c r="A66" s="331"/>
      <c r="B66" s="331"/>
      <c r="C66" s="332">
        <v>1325000</v>
      </c>
      <c r="D66" s="136" t="s">
        <v>73</v>
      </c>
      <c r="E66" s="332"/>
      <c r="F66" s="143">
        <f>E66/C66*100</f>
        <v>0</v>
      </c>
      <c r="G66" s="333"/>
      <c r="H66" s="333"/>
      <c r="I66" s="144"/>
      <c r="J66" s="145">
        <f t="shared" si="1"/>
        <v>0</v>
      </c>
    </row>
    <row r="67" spans="1:11" ht="15.75" thickBot="1" x14ac:dyDescent="0.3">
      <c r="A67" s="110"/>
      <c r="B67" s="111"/>
      <c r="C67" s="146">
        <f>C56</f>
        <v>55525000</v>
      </c>
      <c r="D67" s="147" t="s">
        <v>74</v>
      </c>
      <c r="E67" s="126">
        <f>SUM(E57:E66)</f>
        <v>3000000</v>
      </c>
      <c r="F67" s="115">
        <f>E67/C67*100</f>
        <v>5.40297163439892</v>
      </c>
      <c r="G67" s="116"/>
      <c r="H67" s="148">
        <f>SUM(H57:H66)</f>
        <v>0</v>
      </c>
      <c r="I67" s="149">
        <f>H67/C67*100</f>
        <v>0</v>
      </c>
      <c r="J67" s="118">
        <f t="shared" si="1"/>
        <v>5.40297163439892</v>
      </c>
      <c r="K67" s="321"/>
    </row>
    <row r="68" spans="1:11" x14ac:dyDescent="0.25">
      <c r="A68" s="46"/>
      <c r="B68" s="46"/>
      <c r="C68" s="47"/>
      <c r="D68" s="46"/>
      <c r="E68" s="35"/>
      <c r="F68" s="48"/>
      <c r="G68" s="1"/>
      <c r="H68" s="1"/>
      <c r="I68" s="1"/>
      <c r="J68" s="1"/>
    </row>
    <row r="69" spans="1:11" ht="15.75" thickBot="1" x14ac:dyDescent="0.3">
      <c r="A69" s="150" t="s">
        <v>75</v>
      </c>
      <c r="B69" s="150" t="s">
        <v>76</v>
      </c>
      <c r="C69" s="47"/>
      <c r="D69" s="46"/>
      <c r="E69" s="35"/>
      <c r="F69" s="48"/>
      <c r="G69" s="1"/>
      <c r="H69" s="1"/>
      <c r="I69" s="1"/>
      <c r="J69" s="1"/>
    </row>
    <row r="70" spans="1:11" ht="51" x14ac:dyDescent="0.25">
      <c r="A70" s="151" t="s">
        <v>13</v>
      </c>
      <c r="B70" s="152" t="s">
        <v>28</v>
      </c>
      <c r="C70" s="152" t="s">
        <v>15</v>
      </c>
      <c r="D70" s="152" t="s">
        <v>16</v>
      </c>
      <c r="E70" s="153" t="s">
        <v>17</v>
      </c>
      <c r="F70" s="16" t="s">
        <v>18</v>
      </c>
      <c r="G70" s="154"/>
      <c r="H70" s="1"/>
      <c r="I70" s="1"/>
      <c r="J70" s="1"/>
    </row>
    <row r="71" spans="1:11" x14ac:dyDescent="0.25">
      <c r="A71" s="17">
        <v>1</v>
      </c>
      <c r="B71" s="334">
        <v>2</v>
      </c>
      <c r="C71" s="334">
        <v>3</v>
      </c>
      <c r="D71" s="334">
        <v>4</v>
      </c>
      <c r="E71" s="335">
        <v>5</v>
      </c>
      <c r="F71" s="336">
        <v>6</v>
      </c>
      <c r="G71" s="337"/>
      <c r="H71" s="1"/>
      <c r="I71" s="1"/>
      <c r="J71" s="1"/>
    </row>
    <row r="72" spans="1:11" ht="26.25" x14ac:dyDescent="0.25">
      <c r="A72" s="100"/>
      <c r="B72" s="105" t="s">
        <v>19</v>
      </c>
      <c r="C72" s="326">
        <f>SUM(C73:C74)</f>
        <v>1575000</v>
      </c>
      <c r="D72" s="138"/>
      <c r="E72" s="327"/>
      <c r="F72" s="338"/>
      <c r="G72" s="337"/>
      <c r="H72" s="1"/>
      <c r="I72" s="1"/>
      <c r="J72" s="1"/>
    </row>
    <row r="73" spans="1:11" x14ac:dyDescent="0.25">
      <c r="A73" s="100"/>
      <c r="B73" s="105"/>
      <c r="C73" s="339">
        <v>675000</v>
      </c>
      <c r="D73" s="81" t="s">
        <v>77</v>
      </c>
      <c r="E73" s="327"/>
      <c r="F73" s="338">
        <f>E73/C73*100</f>
        <v>0</v>
      </c>
      <c r="G73" s="337"/>
      <c r="H73" s="1"/>
      <c r="I73" s="1"/>
      <c r="J73" s="1"/>
    </row>
    <row r="74" spans="1:11" ht="26.25" thickBot="1" x14ac:dyDescent="0.3">
      <c r="A74" s="100"/>
      <c r="B74" s="105"/>
      <c r="C74" s="339">
        <v>900000</v>
      </c>
      <c r="D74" s="81" t="s">
        <v>78</v>
      </c>
      <c r="E74" s="327"/>
      <c r="F74" s="338">
        <f>E74/C74*100</f>
        <v>0</v>
      </c>
      <c r="G74" s="337"/>
      <c r="H74" s="1"/>
      <c r="I74" s="1"/>
      <c r="J74" s="1"/>
    </row>
    <row r="75" spans="1:11" ht="15.75" thickBot="1" x14ac:dyDescent="0.3">
      <c r="A75" s="110"/>
      <c r="B75" s="340"/>
      <c r="C75" s="341">
        <f>C72</f>
        <v>1575000</v>
      </c>
      <c r="D75" s="342" t="s">
        <v>74</v>
      </c>
      <c r="E75" s="343">
        <f>SUM(E73:E74)</f>
        <v>0</v>
      </c>
      <c r="F75" s="344">
        <f>E75/C75*100</f>
        <v>0</v>
      </c>
      <c r="G75" s="345"/>
      <c r="H75" s="128"/>
      <c r="I75" s="128"/>
      <c r="J75" s="128"/>
      <c r="K75" s="321"/>
    </row>
    <row r="76" spans="1:11" x14ac:dyDescent="0.25">
      <c r="A76" s="46"/>
      <c r="B76" s="346"/>
      <c r="C76" s="347"/>
      <c r="D76" s="346"/>
      <c r="E76" s="348"/>
      <c r="F76" s="349"/>
      <c r="G76" s="337"/>
      <c r="H76" s="1"/>
      <c r="I76" s="1"/>
      <c r="J76" s="1"/>
    </row>
    <row r="77" spans="1:11" ht="78" thickBot="1" x14ac:dyDescent="0.3">
      <c r="A77" s="150" t="s">
        <v>79</v>
      </c>
      <c r="B77" s="350" t="s">
        <v>80</v>
      </c>
      <c r="C77" s="351"/>
      <c r="D77" s="346"/>
      <c r="E77" s="348"/>
      <c r="F77" s="349"/>
      <c r="G77" s="337"/>
      <c r="H77" s="1"/>
      <c r="I77" s="1"/>
      <c r="J77" s="1"/>
    </row>
    <row r="78" spans="1:11" ht="51" x14ac:dyDescent="0.25">
      <c r="A78" s="151" t="s">
        <v>13</v>
      </c>
      <c r="B78" s="152" t="s">
        <v>28</v>
      </c>
      <c r="C78" s="152" t="s">
        <v>15</v>
      </c>
      <c r="D78" s="152" t="s">
        <v>16</v>
      </c>
      <c r="E78" s="153" t="s">
        <v>17</v>
      </c>
      <c r="F78" s="16" t="s">
        <v>18</v>
      </c>
      <c r="G78" s="337"/>
      <c r="H78" s="1"/>
      <c r="I78" s="1"/>
      <c r="J78" s="1"/>
    </row>
    <row r="79" spans="1:11" x14ac:dyDescent="0.25">
      <c r="A79" s="17">
        <v>1</v>
      </c>
      <c r="B79" s="334">
        <v>2</v>
      </c>
      <c r="C79" s="334">
        <v>3</v>
      </c>
      <c r="D79" s="334">
        <v>4</v>
      </c>
      <c r="E79" s="352">
        <v>5</v>
      </c>
      <c r="F79" s="336">
        <v>6</v>
      </c>
      <c r="G79" s="337"/>
      <c r="H79" s="1"/>
      <c r="I79" s="1"/>
      <c r="J79" s="1"/>
    </row>
    <row r="80" spans="1:11" ht="27" thickBot="1" x14ac:dyDescent="0.3">
      <c r="A80" s="159"/>
      <c r="B80" s="331" t="s">
        <v>19</v>
      </c>
      <c r="C80" s="353"/>
      <c r="D80" s="136"/>
      <c r="E80" s="332"/>
      <c r="F80" s="354"/>
      <c r="G80" s="337"/>
      <c r="H80" s="1"/>
      <c r="I80" s="1"/>
      <c r="J80" s="1"/>
    </row>
    <row r="81" spans="1:11" ht="15.75" thickBot="1" x14ac:dyDescent="0.3">
      <c r="A81" s="162"/>
      <c r="B81" s="355"/>
      <c r="C81" s="356"/>
      <c r="D81" s="342" t="s">
        <v>74</v>
      </c>
      <c r="E81" s="357">
        <f>SUM(E80)</f>
        <v>0</v>
      </c>
      <c r="F81" s="358"/>
      <c r="G81" s="337"/>
      <c r="H81" s="1"/>
      <c r="I81" s="1"/>
      <c r="J81" s="1"/>
    </row>
    <row r="82" spans="1:11" x14ac:dyDescent="0.25">
      <c r="A82" s="46"/>
      <c r="B82" s="346"/>
      <c r="C82" s="347"/>
      <c r="D82" s="346"/>
      <c r="E82" s="348"/>
      <c r="F82" s="349"/>
      <c r="G82" s="337"/>
      <c r="H82" s="1"/>
      <c r="I82" s="1"/>
      <c r="J82" s="1"/>
    </row>
    <row r="83" spans="1:11" ht="52.5" thickBot="1" x14ac:dyDescent="0.3">
      <c r="A83" s="150" t="s">
        <v>81</v>
      </c>
      <c r="B83" s="350" t="s">
        <v>82</v>
      </c>
      <c r="C83" s="351"/>
      <c r="D83" s="346"/>
      <c r="E83" s="348"/>
      <c r="F83" s="349"/>
      <c r="G83" s="337"/>
      <c r="H83" s="1"/>
      <c r="I83" s="1"/>
      <c r="J83" s="1"/>
    </row>
    <row r="84" spans="1:11" ht="51" x14ac:dyDescent="0.25">
      <c r="A84" s="13" t="s">
        <v>13</v>
      </c>
      <c r="B84" s="14" t="s">
        <v>28</v>
      </c>
      <c r="C84" s="14" t="s">
        <v>15</v>
      </c>
      <c r="D84" s="55" t="s">
        <v>16</v>
      </c>
      <c r="E84" s="153" t="s">
        <v>17</v>
      </c>
      <c r="F84" s="16" t="s">
        <v>18</v>
      </c>
      <c r="G84" s="337"/>
      <c r="H84" s="1"/>
      <c r="I84" s="1"/>
      <c r="J84" s="1"/>
    </row>
    <row r="85" spans="1:11" x14ac:dyDescent="0.25">
      <c r="A85" s="17">
        <v>1</v>
      </c>
      <c r="B85" s="334">
        <v>2</v>
      </c>
      <c r="C85" s="334">
        <v>3</v>
      </c>
      <c r="D85" s="334">
        <v>4</v>
      </c>
      <c r="E85" s="352">
        <v>5</v>
      </c>
      <c r="F85" s="336">
        <v>6</v>
      </c>
      <c r="G85" s="337"/>
      <c r="H85" s="1"/>
      <c r="I85" s="1"/>
      <c r="J85" s="1"/>
    </row>
    <row r="86" spans="1:11" ht="26.25" x14ac:dyDescent="0.25">
      <c r="A86" s="100"/>
      <c r="B86" s="105" t="s">
        <v>19</v>
      </c>
      <c r="C86" s="326">
        <f>C87</f>
        <v>33000000</v>
      </c>
      <c r="D86" s="308" t="s">
        <v>83</v>
      </c>
      <c r="E86" s="327"/>
      <c r="F86" s="338"/>
      <c r="G86" s="337"/>
      <c r="H86" s="1"/>
      <c r="I86" s="1"/>
      <c r="J86" s="1"/>
    </row>
    <row r="87" spans="1:11" ht="15.75" thickBot="1" x14ac:dyDescent="0.3">
      <c r="A87" s="167"/>
      <c r="B87" s="359"/>
      <c r="C87" s="360">
        <v>33000000</v>
      </c>
      <c r="D87" s="170" t="s">
        <v>84</v>
      </c>
      <c r="E87" s="361">
        <f>525000+525000</f>
        <v>1050000</v>
      </c>
      <c r="F87" s="362">
        <f>E87/C87*100</f>
        <v>3.1818181818181817</v>
      </c>
      <c r="G87" s="337"/>
      <c r="H87" s="1"/>
      <c r="I87" s="1"/>
      <c r="J87" s="1"/>
    </row>
    <row r="88" spans="1:11" ht="15.75" thickBot="1" x14ac:dyDescent="0.3">
      <c r="A88" s="110"/>
      <c r="B88" s="340"/>
      <c r="C88" s="341">
        <f>C86</f>
        <v>33000000</v>
      </c>
      <c r="D88" s="342" t="s">
        <v>74</v>
      </c>
      <c r="E88" s="343">
        <f>SUM(E87)</f>
        <v>1050000</v>
      </c>
      <c r="F88" s="344">
        <f>E88/C88*100</f>
        <v>3.1818181818181817</v>
      </c>
      <c r="G88" s="345"/>
      <c r="H88" s="128"/>
      <c r="I88" s="128"/>
      <c r="J88" s="128"/>
      <c r="K88" s="321"/>
    </row>
    <row r="89" spans="1:11" x14ac:dyDescent="0.25">
      <c r="A89" s="173"/>
      <c r="B89" s="363"/>
      <c r="C89" s="364"/>
      <c r="D89" s="365"/>
      <c r="E89" s="366"/>
      <c r="F89" s="349"/>
      <c r="G89" s="337"/>
      <c r="H89" s="1"/>
      <c r="I89" s="1"/>
      <c r="J89" s="1"/>
    </row>
    <row r="90" spans="1:11" ht="65.25" thickBot="1" x14ac:dyDescent="0.3">
      <c r="A90" s="150" t="s">
        <v>85</v>
      </c>
      <c r="B90" s="350" t="s">
        <v>86</v>
      </c>
      <c r="C90" s="351"/>
      <c r="D90" s="346"/>
      <c r="E90" s="348"/>
      <c r="F90" s="349"/>
      <c r="G90" s="337"/>
      <c r="H90" s="1"/>
      <c r="I90" s="1"/>
      <c r="J90" s="1"/>
    </row>
    <row r="91" spans="1:11" ht="51" x14ac:dyDescent="0.25">
      <c r="A91" s="13" t="s">
        <v>13</v>
      </c>
      <c r="B91" s="14" t="s">
        <v>28</v>
      </c>
      <c r="C91" s="14" t="s">
        <v>15</v>
      </c>
      <c r="D91" s="55" t="s">
        <v>16</v>
      </c>
      <c r="E91" s="153" t="s">
        <v>17</v>
      </c>
      <c r="F91" s="16" t="s">
        <v>18</v>
      </c>
      <c r="G91" s="337"/>
      <c r="H91" s="1"/>
      <c r="I91" s="1"/>
      <c r="J91" s="1"/>
    </row>
    <row r="92" spans="1:11" x14ac:dyDescent="0.25">
      <c r="A92" s="177">
        <v>1</v>
      </c>
      <c r="B92" s="334">
        <v>2</v>
      </c>
      <c r="C92" s="334">
        <v>3</v>
      </c>
      <c r="D92" s="334">
        <v>4</v>
      </c>
      <c r="E92" s="352">
        <v>5</v>
      </c>
      <c r="F92" s="336">
        <v>6</v>
      </c>
      <c r="G92" s="337"/>
      <c r="H92" s="1"/>
      <c r="I92" s="1"/>
      <c r="J92" s="1"/>
    </row>
    <row r="93" spans="1:11" ht="26.25" x14ac:dyDescent="0.25">
      <c r="A93" s="100"/>
      <c r="B93" s="105" t="s">
        <v>87</v>
      </c>
      <c r="C93" s="326">
        <f>SUM(C94:C97)</f>
        <v>26331250</v>
      </c>
      <c r="D93" s="80"/>
      <c r="E93" s="367"/>
      <c r="F93" s="338"/>
      <c r="G93" s="337"/>
      <c r="H93" s="1"/>
      <c r="I93" s="1"/>
      <c r="J93" s="1"/>
    </row>
    <row r="94" spans="1:11" ht="51" x14ac:dyDescent="0.25">
      <c r="A94" s="100"/>
      <c r="B94" s="105"/>
      <c r="C94" s="368">
        <v>7500000</v>
      </c>
      <c r="D94" s="80" t="s">
        <v>88</v>
      </c>
      <c r="E94" s="367"/>
      <c r="F94" s="338">
        <f>E94/C94*100</f>
        <v>0</v>
      </c>
      <c r="G94" s="337"/>
      <c r="H94" s="1"/>
      <c r="I94" s="1"/>
      <c r="J94" s="1"/>
    </row>
    <row r="95" spans="1:11" ht="38.25" x14ac:dyDescent="0.25">
      <c r="A95" s="100"/>
      <c r="B95" s="105"/>
      <c r="C95" s="368">
        <v>4775000</v>
      </c>
      <c r="D95" s="80" t="s">
        <v>89</v>
      </c>
      <c r="E95" s="367"/>
      <c r="F95" s="338">
        <f>E95/C95*100</f>
        <v>0</v>
      </c>
      <c r="G95" s="337"/>
      <c r="H95" s="1"/>
      <c r="I95" s="1"/>
      <c r="J95" s="1"/>
    </row>
    <row r="96" spans="1:11" ht="26.25" x14ac:dyDescent="0.25">
      <c r="A96" s="159"/>
      <c r="B96" s="331"/>
      <c r="C96" s="368">
        <v>10156250</v>
      </c>
      <c r="D96" s="183" t="s">
        <v>90</v>
      </c>
      <c r="E96" s="369"/>
      <c r="F96" s="354"/>
      <c r="G96" s="337"/>
      <c r="H96" s="1"/>
      <c r="I96" s="1"/>
      <c r="J96" s="1"/>
    </row>
    <row r="97" spans="1:11" ht="26.25" thickBot="1" x14ac:dyDescent="0.3">
      <c r="A97" s="159"/>
      <c r="B97" s="331"/>
      <c r="C97" s="367">
        <v>3900000</v>
      </c>
      <c r="D97" s="309" t="s">
        <v>91</v>
      </c>
      <c r="E97" s="369"/>
      <c r="F97" s="354">
        <f>E97/C97*100</f>
        <v>0</v>
      </c>
      <c r="G97" s="337"/>
      <c r="H97" s="1"/>
      <c r="I97" s="1"/>
      <c r="J97" s="1"/>
    </row>
    <row r="98" spans="1:11" ht="15.75" thickBot="1" x14ac:dyDescent="0.3">
      <c r="A98" s="110"/>
      <c r="B98" s="340"/>
      <c r="C98" s="341">
        <f>C93</f>
        <v>26331250</v>
      </c>
      <c r="D98" s="370" t="s">
        <v>23</v>
      </c>
      <c r="E98" s="371">
        <f>SUM(E94:E97)</f>
        <v>0</v>
      </c>
      <c r="F98" s="344">
        <f>E98/C98*100</f>
        <v>0</v>
      </c>
      <c r="G98" s="345"/>
      <c r="H98" s="128"/>
      <c r="I98" s="128"/>
      <c r="J98" s="128"/>
      <c r="K98" s="321"/>
    </row>
    <row r="99" spans="1:11" x14ac:dyDescent="0.25">
      <c r="A99" s="46"/>
      <c r="B99" s="346"/>
      <c r="C99" s="347"/>
      <c r="D99" s="346"/>
      <c r="E99" s="348"/>
      <c r="F99" s="349"/>
      <c r="G99" s="337"/>
      <c r="H99" s="1"/>
      <c r="I99" s="1"/>
      <c r="J99" s="1"/>
    </row>
    <row r="100" spans="1:11" ht="52.5" thickBot="1" x14ac:dyDescent="0.3">
      <c r="A100" s="150" t="s">
        <v>92</v>
      </c>
      <c r="B100" s="350" t="s">
        <v>93</v>
      </c>
      <c r="C100" s="351"/>
      <c r="D100" s="346"/>
      <c r="E100" s="348"/>
      <c r="F100" s="349"/>
      <c r="G100" s="337"/>
      <c r="H100" s="1"/>
      <c r="I100" s="1"/>
      <c r="J100" s="1"/>
    </row>
    <row r="101" spans="1:11" ht="51" x14ac:dyDescent="0.25">
      <c r="A101" s="13" t="s">
        <v>13</v>
      </c>
      <c r="B101" s="14" t="s">
        <v>28</v>
      </c>
      <c r="C101" s="14" t="s">
        <v>15</v>
      </c>
      <c r="D101" s="55" t="s">
        <v>16</v>
      </c>
      <c r="E101" s="153" t="s">
        <v>17</v>
      </c>
      <c r="F101" s="16" t="s">
        <v>18</v>
      </c>
      <c r="G101" s="337"/>
      <c r="H101" s="1"/>
      <c r="I101" s="1"/>
      <c r="J101" s="1"/>
    </row>
    <row r="102" spans="1:11" x14ac:dyDescent="0.25">
      <c r="A102" s="17">
        <v>1</v>
      </c>
      <c r="B102" s="334">
        <v>2</v>
      </c>
      <c r="C102" s="334">
        <v>3</v>
      </c>
      <c r="D102" s="334">
        <v>4</v>
      </c>
      <c r="E102" s="352">
        <v>5</v>
      </c>
      <c r="F102" s="336">
        <v>6</v>
      </c>
      <c r="G102" s="337"/>
      <c r="H102" s="1"/>
      <c r="I102" s="1"/>
      <c r="J102" s="1"/>
    </row>
    <row r="103" spans="1:11" ht="26.25" x14ac:dyDescent="0.25">
      <c r="A103" s="100"/>
      <c r="B103" s="105" t="s">
        <v>87</v>
      </c>
      <c r="C103" s="326">
        <f>SUM(C104:C110)</f>
        <v>82381250</v>
      </c>
      <c r="D103" s="183"/>
      <c r="E103" s="327"/>
      <c r="F103" s="338"/>
      <c r="G103" s="337"/>
      <c r="H103" s="1"/>
      <c r="I103" s="1"/>
      <c r="J103" s="1"/>
    </row>
    <row r="104" spans="1:11" ht="26.25" x14ac:dyDescent="0.25">
      <c r="A104" s="100"/>
      <c r="B104" s="105"/>
      <c r="C104" s="372">
        <v>31675000</v>
      </c>
      <c r="D104" s="183" t="s">
        <v>94</v>
      </c>
      <c r="E104" s="327"/>
      <c r="F104" s="338">
        <f t="shared" ref="F104:F111" si="2">E104/C104*100</f>
        <v>0</v>
      </c>
      <c r="G104" s="337"/>
      <c r="H104" s="1"/>
      <c r="I104" s="1"/>
      <c r="J104" s="1"/>
    </row>
    <row r="105" spans="1:11" ht="51.75" x14ac:dyDescent="0.25">
      <c r="A105" s="100"/>
      <c r="B105" s="105"/>
      <c r="C105" s="372">
        <v>2100000</v>
      </c>
      <c r="D105" s="183" t="s">
        <v>95</v>
      </c>
      <c r="E105" s="327"/>
      <c r="F105" s="338">
        <f t="shared" si="2"/>
        <v>0</v>
      </c>
      <c r="G105" s="337"/>
      <c r="H105" s="1"/>
      <c r="I105" s="1"/>
      <c r="J105" s="1"/>
    </row>
    <row r="106" spans="1:11" x14ac:dyDescent="0.25">
      <c r="A106" s="100"/>
      <c r="B106" s="105"/>
      <c r="C106" s="372">
        <v>16200000</v>
      </c>
      <c r="D106" s="183" t="s">
        <v>96</v>
      </c>
      <c r="E106" s="327"/>
      <c r="F106" s="338">
        <f t="shared" si="2"/>
        <v>0</v>
      </c>
      <c r="G106" s="337"/>
      <c r="H106" s="1"/>
      <c r="I106" s="1"/>
      <c r="J106" s="1"/>
    </row>
    <row r="107" spans="1:11" ht="26.25" x14ac:dyDescent="0.25">
      <c r="A107" s="100"/>
      <c r="B107" s="105"/>
      <c r="C107" s="372">
        <v>13025000</v>
      </c>
      <c r="D107" s="183" t="s">
        <v>97</v>
      </c>
      <c r="E107" s="327"/>
      <c r="F107" s="338">
        <f t="shared" si="2"/>
        <v>0</v>
      </c>
      <c r="G107" s="337"/>
      <c r="H107" s="1"/>
      <c r="I107" s="1"/>
      <c r="J107" s="1"/>
    </row>
    <row r="108" spans="1:11" ht="38.25" x14ac:dyDescent="0.25">
      <c r="A108" s="100"/>
      <c r="B108" s="105"/>
      <c r="C108" s="373">
        <v>7200000</v>
      </c>
      <c r="D108" s="81" t="s">
        <v>98</v>
      </c>
      <c r="E108" s="327"/>
      <c r="F108" s="338">
        <f t="shared" si="2"/>
        <v>0</v>
      </c>
      <c r="G108" s="337"/>
      <c r="H108" s="1"/>
      <c r="I108" s="1"/>
      <c r="J108" s="1"/>
    </row>
    <row r="109" spans="1:11" ht="25.5" x14ac:dyDescent="0.25">
      <c r="A109" s="100"/>
      <c r="B109" s="105"/>
      <c r="C109" s="373">
        <v>10156250</v>
      </c>
      <c r="D109" s="81" t="s">
        <v>99</v>
      </c>
      <c r="E109" s="327"/>
      <c r="F109" s="338">
        <f t="shared" si="2"/>
        <v>0</v>
      </c>
      <c r="G109" s="337"/>
      <c r="H109" s="1"/>
      <c r="I109" s="1"/>
      <c r="J109" s="1"/>
    </row>
    <row r="110" spans="1:11" ht="26.25" thickBot="1" x14ac:dyDescent="0.3">
      <c r="A110" s="159"/>
      <c r="B110" s="331"/>
      <c r="C110" s="373">
        <v>2025000</v>
      </c>
      <c r="D110" s="81" t="s">
        <v>100</v>
      </c>
      <c r="E110" s="332"/>
      <c r="F110" s="354">
        <f t="shared" si="2"/>
        <v>0</v>
      </c>
      <c r="G110" s="337"/>
      <c r="H110" s="1"/>
      <c r="I110" s="1"/>
      <c r="J110" s="1"/>
    </row>
    <row r="111" spans="1:11" ht="15.75" thickBot="1" x14ac:dyDescent="0.3">
      <c r="A111" s="110"/>
      <c r="B111" s="340"/>
      <c r="C111" s="341">
        <f>C103</f>
        <v>82381250</v>
      </c>
      <c r="D111" s="370" t="s">
        <v>23</v>
      </c>
      <c r="E111" s="343">
        <f>SUM(E104:E110)</f>
        <v>0</v>
      </c>
      <c r="F111" s="344">
        <f t="shared" si="2"/>
        <v>0</v>
      </c>
      <c r="G111" s="345"/>
      <c r="H111" s="128"/>
      <c r="I111" s="128"/>
      <c r="J111" s="128"/>
      <c r="K111" s="321"/>
    </row>
    <row r="112" spans="1:11" x14ac:dyDescent="0.25">
      <c r="A112" s="46"/>
      <c r="B112" s="346"/>
      <c r="C112" s="347"/>
      <c r="D112" s="346"/>
      <c r="E112" s="348"/>
      <c r="F112" s="349"/>
      <c r="G112" s="337"/>
      <c r="H112" s="1"/>
      <c r="I112" s="1"/>
      <c r="J112" s="1"/>
    </row>
    <row r="113" spans="1:10" ht="27" thickBot="1" x14ac:dyDescent="0.3">
      <c r="A113" s="150" t="s">
        <v>101</v>
      </c>
      <c r="B113" s="350" t="s">
        <v>102</v>
      </c>
      <c r="C113" s="347"/>
      <c r="D113" s="346"/>
      <c r="E113" s="348"/>
      <c r="F113" s="349"/>
      <c r="G113" s="337"/>
      <c r="H113" s="1"/>
      <c r="I113" s="1"/>
      <c r="J113" s="1"/>
    </row>
    <row r="114" spans="1:10" ht="76.5" x14ac:dyDescent="0.25">
      <c r="A114" s="13" t="s">
        <v>13</v>
      </c>
      <c r="B114" s="14" t="s">
        <v>28</v>
      </c>
      <c r="C114" s="14" t="s">
        <v>15</v>
      </c>
      <c r="D114" s="55" t="s">
        <v>16</v>
      </c>
      <c r="E114" s="15" t="s">
        <v>17</v>
      </c>
      <c r="F114" s="56" t="s">
        <v>18</v>
      </c>
      <c r="G114" s="55" t="s">
        <v>16</v>
      </c>
      <c r="H114" s="57" t="s">
        <v>17</v>
      </c>
      <c r="I114" s="57" t="s">
        <v>29</v>
      </c>
      <c r="J114" s="58" t="s">
        <v>30</v>
      </c>
    </row>
    <row r="115" spans="1:10" x14ac:dyDescent="0.25">
      <c r="A115" s="17">
        <v>1</v>
      </c>
      <c r="B115" s="334">
        <v>2</v>
      </c>
      <c r="C115" s="334">
        <v>3</v>
      </c>
      <c r="D115" s="334">
        <v>4</v>
      </c>
      <c r="E115" s="374">
        <v>5</v>
      </c>
      <c r="F115" s="375">
        <v>6</v>
      </c>
      <c r="G115" s="334">
        <v>6</v>
      </c>
      <c r="H115" s="18">
        <v>7</v>
      </c>
      <c r="I115" s="61">
        <v>8</v>
      </c>
      <c r="J115" s="62">
        <v>9</v>
      </c>
    </row>
    <row r="116" spans="1:10" ht="102" x14ac:dyDescent="0.25">
      <c r="A116" s="100"/>
      <c r="B116" s="79" t="s">
        <v>87</v>
      </c>
      <c r="C116" s="376">
        <f>SUM(C117:C122)</f>
        <v>22050000</v>
      </c>
      <c r="D116" s="189" t="s">
        <v>103</v>
      </c>
      <c r="E116" s="327"/>
      <c r="F116" s="68"/>
      <c r="G116" s="189" t="s">
        <v>104</v>
      </c>
      <c r="H116" s="101"/>
      <c r="I116" s="135"/>
      <c r="J116" s="109"/>
    </row>
    <row r="117" spans="1:10" ht="38.25" x14ac:dyDescent="0.25">
      <c r="A117" s="100"/>
      <c r="B117" s="105"/>
      <c r="C117" s="339">
        <v>1125000</v>
      </c>
      <c r="D117" s="138" t="s">
        <v>105</v>
      </c>
      <c r="E117" s="327">
        <v>150000</v>
      </c>
      <c r="F117" s="190">
        <f>E117/C117*100</f>
        <v>13.333333333333334</v>
      </c>
      <c r="G117" s="80" t="s">
        <v>77</v>
      </c>
      <c r="H117" s="72"/>
      <c r="I117" s="135">
        <f>H117/C117*100</f>
        <v>0</v>
      </c>
      <c r="J117" s="109">
        <f>F117+I117</f>
        <v>13.333333333333334</v>
      </c>
    </row>
    <row r="118" spans="1:10" ht="76.5" x14ac:dyDescent="0.25">
      <c r="A118" s="100"/>
      <c r="B118" s="105"/>
      <c r="C118" s="339">
        <v>4125000</v>
      </c>
      <c r="D118" s="191" t="s">
        <v>106</v>
      </c>
      <c r="E118" s="327"/>
      <c r="F118" s="190">
        <f>E118/C118*100</f>
        <v>0</v>
      </c>
      <c r="G118" s="80" t="s">
        <v>107</v>
      </c>
      <c r="H118" s="72"/>
      <c r="I118" s="135">
        <f t="shared" ref="I118:I123" si="3">H118/C118*100</f>
        <v>0</v>
      </c>
      <c r="J118" s="109">
        <f t="shared" ref="J118:J123" si="4">F118+I118</f>
        <v>0</v>
      </c>
    </row>
    <row r="119" spans="1:10" ht="51" x14ac:dyDescent="0.25">
      <c r="A119" s="100"/>
      <c r="B119" s="105"/>
      <c r="C119" s="339">
        <v>2100000</v>
      </c>
      <c r="D119" s="192" t="s">
        <v>108</v>
      </c>
      <c r="E119" s="327"/>
      <c r="F119" s="190">
        <f>E119/C119*100</f>
        <v>0</v>
      </c>
      <c r="G119" s="80" t="s">
        <v>109</v>
      </c>
      <c r="H119" s="72"/>
      <c r="I119" s="135">
        <f t="shared" si="3"/>
        <v>0</v>
      </c>
      <c r="J119" s="109">
        <f t="shared" si="4"/>
        <v>0</v>
      </c>
    </row>
    <row r="120" spans="1:10" ht="39" x14ac:dyDescent="0.25">
      <c r="A120" s="100"/>
      <c r="B120" s="105"/>
      <c r="C120" s="339">
        <v>9300000</v>
      </c>
      <c r="D120" s="191"/>
      <c r="E120" s="327"/>
      <c r="F120" s="190"/>
      <c r="G120" s="183" t="s">
        <v>110</v>
      </c>
      <c r="H120" s="72"/>
      <c r="I120" s="135">
        <f t="shared" si="3"/>
        <v>0</v>
      </c>
      <c r="J120" s="109">
        <f t="shared" si="4"/>
        <v>0</v>
      </c>
    </row>
    <row r="121" spans="1:10" ht="25.5" x14ac:dyDescent="0.25">
      <c r="A121" s="159"/>
      <c r="B121" s="331"/>
      <c r="C121" s="339">
        <v>2400000</v>
      </c>
      <c r="D121" s="193"/>
      <c r="E121" s="332"/>
      <c r="F121" s="194"/>
      <c r="G121" s="80" t="s">
        <v>111</v>
      </c>
      <c r="H121" s="72"/>
      <c r="I121" s="135">
        <f t="shared" si="3"/>
        <v>0</v>
      </c>
      <c r="J121" s="109">
        <f t="shared" si="4"/>
        <v>0</v>
      </c>
    </row>
    <row r="122" spans="1:10" ht="78" thickBot="1" x14ac:dyDescent="0.3">
      <c r="A122" s="195"/>
      <c r="B122" s="377"/>
      <c r="C122" s="378">
        <v>3000000</v>
      </c>
      <c r="D122" s="192"/>
      <c r="E122" s="379"/>
      <c r="F122" s="198"/>
      <c r="G122" s="199" t="s">
        <v>108</v>
      </c>
      <c r="H122" s="200"/>
      <c r="I122" s="144">
        <f t="shared" si="3"/>
        <v>0</v>
      </c>
      <c r="J122" s="145">
        <f t="shared" si="4"/>
        <v>0</v>
      </c>
    </row>
    <row r="123" spans="1:10" ht="16.5" thickBot="1" x14ac:dyDescent="0.3">
      <c r="A123" s="162"/>
      <c r="B123" s="380"/>
      <c r="C123" s="381">
        <f>C116</f>
        <v>22050000</v>
      </c>
      <c r="D123" s="203" t="s">
        <v>23</v>
      </c>
      <c r="E123" s="382">
        <f>SUM(E117:E121)</f>
        <v>150000</v>
      </c>
      <c r="F123" s="204">
        <f>E123/C123*100</f>
        <v>0.68027210884353739</v>
      </c>
      <c r="G123" s="383"/>
      <c r="H123" s="205">
        <f>SUM(H117:H122)</f>
        <v>0</v>
      </c>
      <c r="I123" s="149">
        <f t="shared" si="3"/>
        <v>0</v>
      </c>
      <c r="J123" s="118">
        <f t="shared" si="4"/>
        <v>0.68027210884353739</v>
      </c>
    </row>
    <row r="124" spans="1:10" x14ac:dyDescent="0.25">
      <c r="A124" s="46"/>
      <c r="B124" s="346"/>
      <c r="C124" s="347"/>
      <c r="D124" s="346"/>
      <c r="E124" s="348"/>
      <c r="F124" s="349"/>
      <c r="G124" s="337"/>
      <c r="H124" s="1"/>
      <c r="I124" s="1"/>
      <c r="J124" s="1"/>
    </row>
    <row r="125" spans="1:10" ht="27" thickBot="1" x14ac:dyDescent="0.3">
      <c r="A125" s="150" t="s">
        <v>112</v>
      </c>
      <c r="B125" s="350" t="s">
        <v>113</v>
      </c>
      <c r="C125" s="347"/>
      <c r="D125" s="346"/>
      <c r="E125" s="348"/>
      <c r="F125" s="349"/>
      <c r="G125" s="337"/>
      <c r="H125" s="1"/>
      <c r="I125" s="1"/>
      <c r="J125" s="1"/>
    </row>
    <row r="126" spans="1:10" ht="76.5" x14ac:dyDescent="0.25">
      <c r="A126" s="13" t="s">
        <v>13</v>
      </c>
      <c r="B126" s="14" t="s">
        <v>28</v>
      </c>
      <c r="C126" s="14" t="s">
        <v>15</v>
      </c>
      <c r="D126" s="55" t="s">
        <v>16</v>
      </c>
      <c r="E126" s="15" t="s">
        <v>17</v>
      </c>
      <c r="F126" s="56" t="s">
        <v>18</v>
      </c>
      <c r="G126" s="55" t="s">
        <v>16</v>
      </c>
      <c r="H126" s="57" t="s">
        <v>17</v>
      </c>
      <c r="I126" s="57" t="s">
        <v>29</v>
      </c>
      <c r="J126" s="58" t="s">
        <v>30</v>
      </c>
    </row>
    <row r="127" spans="1:10" x14ac:dyDescent="0.25">
      <c r="A127" s="17">
        <v>1</v>
      </c>
      <c r="B127" s="334">
        <v>2</v>
      </c>
      <c r="C127" s="334">
        <v>3</v>
      </c>
      <c r="D127" s="334">
        <v>4</v>
      </c>
      <c r="E127" s="374">
        <v>5</v>
      </c>
      <c r="F127" s="375">
        <v>6</v>
      </c>
      <c r="G127" s="334">
        <v>6</v>
      </c>
      <c r="H127" s="18">
        <v>7</v>
      </c>
      <c r="I127" s="61">
        <v>8</v>
      </c>
      <c r="J127" s="62">
        <v>9</v>
      </c>
    </row>
    <row r="128" spans="1:10" ht="63.75" x14ac:dyDescent="0.25">
      <c r="A128" s="100"/>
      <c r="B128" s="79" t="s">
        <v>87</v>
      </c>
      <c r="C128" s="326">
        <f>SUM(C129:C131)</f>
        <v>12350000</v>
      </c>
      <c r="D128" s="189" t="s">
        <v>114</v>
      </c>
      <c r="E128" s="327"/>
      <c r="F128" s="68"/>
      <c r="G128" s="189" t="s">
        <v>115</v>
      </c>
      <c r="H128" s="122"/>
      <c r="I128" s="101"/>
      <c r="J128" s="104"/>
    </row>
    <row r="129" spans="1:11" ht="76.5" x14ac:dyDescent="0.25">
      <c r="A129" s="100"/>
      <c r="B129" s="105"/>
      <c r="C129" s="339">
        <v>3150000</v>
      </c>
      <c r="D129" s="191"/>
      <c r="E129" s="327"/>
      <c r="F129" s="190">
        <f>E129/C129*100</f>
        <v>0</v>
      </c>
      <c r="G129" s="80" t="s">
        <v>116</v>
      </c>
      <c r="H129" s="122"/>
      <c r="I129" s="135">
        <f>H129/C129*100</f>
        <v>0</v>
      </c>
      <c r="J129" s="109">
        <f>F129+I129</f>
        <v>0</v>
      </c>
    </row>
    <row r="130" spans="1:11" x14ac:dyDescent="0.25">
      <c r="A130" s="159"/>
      <c r="B130" s="331"/>
      <c r="C130" s="332">
        <v>6200000</v>
      </c>
      <c r="D130" s="206" t="s">
        <v>117</v>
      </c>
      <c r="E130" s="332"/>
      <c r="F130" s="194">
        <f>E130/C130*100</f>
        <v>0</v>
      </c>
      <c r="G130" s="80"/>
      <c r="H130" s="101"/>
      <c r="I130" s="135"/>
      <c r="J130" s="109"/>
    </row>
    <row r="131" spans="1:11" ht="51.75" thickBot="1" x14ac:dyDescent="0.3">
      <c r="A131" s="195"/>
      <c r="B131" s="377"/>
      <c r="C131" s="339">
        <v>3000000</v>
      </c>
      <c r="D131" s="207"/>
      <c r="E131" s="379"/>
      <c r="F131" s="198"/>
      <c r="G131" s="136" t="s">
        <v>118</v>
      </c>
      <c r="H131" s="208"/>
      <c r="I131" s="144">
        <f>H131/C131*100</f>
        <v>0</v>
      </c>
      <c r="J131" s="145">
        <f>F131+I131</f>
        <v>0</v>
      </c>
    </row>
    <row r="132" spans="1:11" ht="15.75" thickBot="1" x14ac:dyDescent="0.3">
      <c r="A132" s="195"/>
      <c r="B132" s="377"/>
      <c r="C132" s="384">
        <f>C128</f>
        <v>12350000</v>
      </c>
      <c r="D132" s="203" t="s">
        <v>23</v>
      </c>
      <c r="E132" s="385">
        <f>E128</f>
        <v>0</v>
      </c>
      <c r="F132" s="209">
        <f>E132/C132*100</f>
        <v>0</v>
      </c>
      <c r="G132" s="210" t="s">
        <v>23</v>
      </c>
      <c r="H132" s="126">
        <f>SUM(H129:H131)</f>
        <v>0</v>
      </c>
      <c r="I132" s="211">
        <f>SUM(I130:I131)</f>
        <v>0</v>
      </c>
      <c r="J132" s="118">
        <f>SUM(J129:J131)</f>
        <v>0</v>
      </c>
    </row>
    <row r="133" spans="1:11" x14ac:dyDescent="0.25">
      <c r="A133" s="195"/>
      <c r="B133" s="377"/>
      <c r="C133" s="386"/>
      <c r="D133" s="213"/>
      <c r="E133" s="387"/>
      <c r="F133" s="215"/>
      <c r="G133" s="216"/>
      <c r="H133" s="217"/>
      <c r="I133" s="218"/>
      <c r="J133" s="219"/>
    </row>
    <row r="134" spans="1:11" ht="51" x14ac:dyDescent="0.25">
      <c r="A134" s="195"/>
      <c r="B134" s="377"/>
      <c r="C134" s="388">
        <f>SUM(C135:C136)</f>
        <v>4350000</v>
      </c>
      <c r="D134" s="189" t="s">
        <v>119</v>
      </c>
      <c r="E134" s="327"/>
      <c r="F134" s="190"/>
      <c r="G134" s="220"/>
      <c r="H134" s="196"/>
      <c r="I134" s="221"/>
      <c r="J134" s="222"/>
    </row>
    <row r="135" spans="1:11" ht="51" x14ac:dyDescent="0.25">
      <c r="A135" s="195"/>
      <c r="B135" s="377"/>
      <c r="C135" s="339">
        <v>2100000</v>
      </c>
      <c r="D135" s="80" t="s">
        <v>116</v>
      </c>
      <c r="E135" s="327"/>
      <c r="F135" s="190">
        <f>E135/C135*100</f>
        <v>0</v>
      </c>
      <c r="G135" s="220"/>
      <c r="H135" s="196"/>
      <c r="I135" s="221"/>
      <c r="J135" s="222"/>
    </row>
    <row r="136" spans="1:11" ht="26.25" thickBot="1" x14ac:dyDescent="0.3">
      <c r="A136" s="195"/>
      <c r="B136" s="377"/>
      <c r="C136" s="339">
        <v>2250000</v>
      </c>
      <c r="D136" s="80" t="s">
        <v>120</v>
      </c>
      <c r="E136" s="327"/>
      <c r="F136" s="190">
        <f>E136/C136*100</f>
        <v>0</v>
      </c>
      <c r="G136" s="220"/>
      <c r="H136" s="196"/>
      <c r="I136" s="221"/>
      <c r="J136" s="222"/>
    </row>
    <row r="137" spans="1:11" ht="15.75" thickBot="1" x14ac:dyDescent="0.3">
      <c r="A137" s="195"/>
      <c r="B137" s="377"/>
      <c r="C137" s="389">
        <f>C134</f>
        <v>4350000</v>
      </c>
      <c r="D137" s="203" t="s">
        <v>23</v>
      </c>
      <c r="E137" s="390">
        <f>SUM(E135:E136)</f>
        <v>0</v>
      </c>
      <c r="F137" s="224">
        <f>E137/C137*100</f>
        <v>0</v>
      </c>
      <c r="G137" s="220"/>
      <c r="H137" s="196"/>
      <c r="I137" s="221"/>
      <c r="J137" s="222"/>
    </row>
    <row r="138" spans="1:11" ht="16.5" thickBot="1" x14ac:dyDescent="0.3">
      <c r="A138" s="110"/>
      <c r="B138" s="340"/>
      <c r="C138" s="341">
        <f>C132+C137</f>
        <v>16700000</v>
      </c>
      <c r="D138" s="210" t="s">
        <v>23</v>
      </c>
      <c r="E138" s="343">
        <f>E132+H132+E137</f>
        <v>0</v>
      </c>
      <c r="F138" s="211">
        <f>E138/C138*100</f>
        <v>0</v>
      </c>
      <c r="G138" s="383"/>
      <c r="H138" s="205"/>
      <c r="I138" s="149"/>
      <c r="J138" s="118"/>
      <c r="K138" s="321"/>
    </row>
    <row r="139" spans="1:11" x14ac:dyDescent="0.25">
      <c r="A139" s="46"/>
      <c r="B139" s="346"/>
      <c r="C139" s="347"/>
      <c r="D139" s="346"/>
      <c r="E139" s="348"/>
      <c r="F139" s="349"/>
      <c r="G139" s="337"/>
      <c r="H139" s="1"/>
      <c r="I139" s="1"/>
      <c r="J139" s="1"/>
    </row>
    <row r="140" spans="1:11" ht="15.75" thickBot="1" x14ac:dyDescent="0.3">
      <c r="A140" s="225" t="s">
        <v>121</v>
      </c>
      <c r="B140" s="413" t="s">
        <v>122</v>
      </c>
      <c r="C140" s="413"/>
      <c r="D140" s="413"/>
      <c r="E140" s="413"/>
      <c r="F140" s="413"/>
      <c r="G140" s="337"/>
      <c r="H140" s="1"/>
      <c r="I140" s="1"/>
      <c r="J140" s="1"/>
    </row>
    <row r="141" spans="1:11" ht="51" x14ac:dyDescent="0.25">
      <c r="A141" s="13" t="s">
        <v>13</v>
      </c>
      <c r="B141" s="14" t="s">
        <v>28</v>
      </c>
      <c r="C141" s="14" t="s">
        <v>15</v>
      </c>
      <c r="D141" s="55" t="s">
        <v>16</v>
      </c>
      <c r="E141" s="15" t="s">
        <v>17</v>
      </c>
      <c r="F141" s="16" t="s">
        <v>18</v>
      </c>
      <c r="G141" s="337"/>
      <c r="H141" s="1"/>
      <c r="I141" s="1"/>
      <c r="J141" s="1"/>
    </row>
    <row r="142" spans="1:11" x14ac:dyDescent="0.25">
      <c r="A142" s="17">
        <v>1</v>
      </c>
      <c r="B142" s="334">
        <v>2</v>
      </c>
      <c r="C142" s="334">
        <v>3</v>
      </c>
      <c r="D142" s="334">
        <v>4</v>
      </c>
      <c r="E142" s="352">
        <v>5</v>
      </c>
      <c r="F142" s="336">
        <v>6</v>
      </c>
      <c r="G142" s="337"/>
      <c r="H142" s="1"/>
      <c r="I142" s="1"/>
      <c r="J142" s="1"/>
    </row>
    <row r="143" spans="1:11" ht="53.25" thickBot="1" x14ac:dyDescent="0.3">
      <c r="A143" s="177"/>
      <c r="B143" s="317" t="s">
        <v>87</v>
      </c>
      <c r="C143" s="391">
        <f>SUM(C144:C146)</f>
        <v>9300000</v>
      </c>
      <c r="D143" s="227" t="s">
        <v>122</v>
      </c>
      <c r="E143" s="392"/>
      <c r="F143" s="393"/>
      <c r="G143" s="337"/>
      <c r="H143" s="1"/>
      <c r="I143" s="1"/>
      <c r="J143" s="1"/>
    </row>
    <row r="144" spans="1:11" ht="25.5" x14ac:dyDescent="0.25">
      <c r="A144" s="177"/>
      <c r="B144" s="394"/>
      <c r="C144" s="339">
        <v>3600000</v>
      </c>
      <c r="D144" s="316" t="s">
        <v>123</v>
      </c>
      <c r="E144" s="392"/>
      <c r="F144" s="393">
        <f>E144/C144*100</f>
        <v>0</v>
      </c>
      <c r="G144" s="337"/>
      <c r="H144" s="1"/>
      <c r="I144" s="1"/>
      <c r="J144" s="1"/>
    </row>
    <row r="145" spans="1:11" ht="51" x14ac:dyDescent="0.25">
      <c r="A145" s="177"/>
      <c r="B145" s="394"/>
      <c r="C145" s="105">
        <v>4500000</v>
      </c>
      <c r="D145" s="231" t="s">
        <v>124</v>
      </c>
      <c r="E145" s="392"/>
      <c r="F145" s="393">
        <f>E145/C145*100</f>
        <v>0</v>
      </c>
      <c r="G145" s="337"/>
      <c r="H145" s="1"/>
      <c r="I145" s="1"/>
      <c r="J145" s="1"/>
    </row>
    <row r="146" spans="1:11" ht="26.25" thickBot="1" x14ac:dyDescent="0.3">
      <c r="A146" s="177"/>
      <c r="B146" s="394"/>
      <c r="C146" s="378">
        <v>1200000</v>
      </c>
      <c r="D146" s="318" t="s">
        <v>125</v>
      </c>
      <c r="E146" s="392"/>
      <c r="F146" s="393">
        <f>E146/C146*100</f>
        <v>0</v>
      </c>
      <c r="G146" s="337"/>
      <c r="H146" s="1"/>
      <c r="I146" s="1"/>
      <c r="J146" s="1"/>
    </row>
    <row r="147" spans="1:11" ht="15.75" thickBot="1" x14ac:dyDescent="0.3">
      <c r="A147" s="110"/>
      <c r="B147" s="340"/>
      <c r="C147" s="341">
        <f>C143</f>
        <v>9300000</v>
      </c>
      <c r="D147" s="210" t="s">
        <v>23</v>
      </c>
      <c r="E147" s="343">
        <f>SUM(E144:E146)</f>
        <v>0</v>
      </c>
      <c r="F147" s="395">
        <f>E147/C147*100</f>
        <v>0</v>
      </c>
      <c r="G147" s="345"/>
      <c r="H147" s="128"/>
      <c r="I147" s="128"/>
      <c r="J147" s="128"/>
      <c r="K147" s="321"/>
    </row>
    <row r="148" spans="1:11" x14ac:dyDescent="0.25">
      <c r="A148" s="46"/>
      <c r="B148" s="346"/>
      <c r="C148" s="347"/>
      <c r="D148" s="233"/>
      <c r="E148" s="348"/>
      <c r="F148" s="349"/>
      <c r="G148" s="337"/>
      <c r="H148" s="1"/>
      <c r="I148" s="1"/>
      <c r="J148" s="1"/>
    </row>
    <row r="149" spans="1:11" ht="39.75" thickBot="1" x14ac:dyDescent="0.3">
      <c r="A149" s="150" t="s">
        <v>126</v>
      </c>
      <c r="B149" s="350" t="s">
        <v>127</v>
      </c>
      <c r="C149" s="351"/>
      <c r="D149" s="346"/>
      <c r="E149" s="348"/>
      <c r="F149" s="349"/>
      <c r="G149" s="337"/>
      <c r="H149" s="1"/>
      <c r="I149" s="1"/>
      <c r="J149" s="1"/>
    </row>
    <row r="150" spans="1:11" ht="51" x14ac:dyDescent="0.25">
      <c r="A150" s="13" t="s">
        <v>13</v>
      </c>
      <c r="B150" s="14" t="s">
        <v>28</v>
      </c>
      <c r="C150" s="14" t="s">
        <v>15</v>
      </c>
      <c r="D150" s="55" t="s">
        <v>16</v>
      </c>
      <c r="E150" s="15" t="s">
        <v>17</v>
      </c>
      <c r="F150" s="16" t="s">
        <v>18</v>
      </c>
      <c r="G150" s="337"/>
      <c r="H150" s="1"/>
      <c r="I150" s="1"/>
      <c r="J150" s="1"/>
    </row>
    <row r="151" spans="1:11" x14ac:dyDescent="0.25">
      <c r="A151" s="17">
        <v>1</v>
      </c>
      <c r="B151" s="334">
        <v>2</v>
      </c>
      <c r="C151" s="334">
        <v>3</v>
      </c>
      <c r="D151" s="334">
        <v>4</v>
      </c>
      <c r="E151" s="352">
        <v>5</v>
      </c>
      <c r="F151" s="336">
        <v>6</v>
      </c>
      <c r="G151" s="337"/>
      <c r="H151" s="1"/>
      <c r="I151" s="1"/>
      <c r="J151" s="1"/>
    </row>
    <row r="152" spans="1:11" ht="26.25" thickBot="1" x14ac:dyDescent="0.3">
      <c r="A152" s="167"/>
      <c r="B152" s="317" t="s">
        <v>87</v>
      </c>
      <c r="C152" s="396"/>
      <c r="D152" s="235"/>
      <c r="E152" s="360"/>
      <c r="F152" s="362"/>
      <c r="G152" s="337"/>
      <c r="H152" s="1"/>
      <c r="I152" s="1"/>
      <c r="J152" s="1"/>
    </row>
    <row r="153" spans="1:11" ht="15.75" thickBot="1" x14ac:dyDescent="0.3">
      <c r="A153" s="162"/>
      <c r="B153" s="355"/>
      <c r="C153" s="356">
        <f>C152</f>
        <v>0</v>
      </c>
      <c r="D153" s="236" t="s">
        <v>23</v>
      </c>
      <c r="E153" s="357"/>
      <c r="F153" s="358"/>
      <c r="G153" s="337"/>
      <c r="H153" s="1"/>
      <c r="I153" s="1"/>
      <c r="J153" s="1"/>
    </row>
    <row r="154" spans="1:11" x14ac:dyDescent="0.25">
      <c r="A154" s="173"/>
      <c r="B154" s="363"/>
      <c r="C154" s="364"/>
      <c r="D154" s="237"/>
      <c r="E154" s="366"/>
      <c r="F154" s="397"/>
      <c r="G154" s="337"/>
      <c r="H154" s="1"/>
      <c r="I154" s="1"/>
      <c r="J154" s="1"/>
    </row>
    <row r="155" spans="1:11" ht="15.75" thickBot="1" x14ac:dyDescent="0.3">
      <c r="A155" s="150" t="s">
        <v>128</v>
      </c>
      <c r="B155" s="423" t="s">
        <v>129</v>
      </c>
      <c r="C155" s="423"/>
      <c r="D155" s="346"/>
      <c r="E155" s="348"/>
      <c r="F155" s="349"/>
      <c r="G155" s="337"/>
      <c r="H155" s="1"/>
      <c r="I155" s="1"/>
      <c r="J155" s="1"/>
    </row>
    <row r="156" spans="1:11" ht="51" x14ac:dyDescent="0.25">
      <c r="A156" s="13" t="s">
        <v>13</v>
      </c>
      <c r="B156" s="14" t="s">
        <v>28</v>
      </c>
      <c r="C156" s="14" t="s">
        <v>15</v>
      </c>
      <c r="D156" s="55" t="s">
        <v>16</v>
      </c>
      <c r="E156" s="15" t="s">
        <v>17</v>
      </c>
      <c r="F156" s="16" t="s">
        <v>18</v>
      </c>
      <c r="G156" s="337"/>
      <c r="H156" s="1"/>
      <c r="I156" s="1"/>
      <c r="J156" s="1"/>
    </row>
    <row r="157" spans="1:11" x14ac:dyDescent="0.25">
      <c r="A157" s="17">
        <v>1</v>
      </c>
      <c r="B157" s="334">
        <v>2</v>
      </c>
      <c r="C157" s="334">
        <v>3</v>
      </c>
      <c r="D157" s="334">
        <v>4</v>
      </c>
      <c r="E157" s="352">
        <v>5</v>
      </c>
      <c r="F157" s="336">
        <v>6</v>
      </c>
      <c r="G157" s="337"/>
      <c r="H157" s="1"/>
      <c r="I157" s="1"/>
      <c r="J157" s="1"/>
    </row>
    <row r="158" spans="1:11" ht="25.5" x14ac:dyDescent="0.25">
      <c r="A158" s="100"/>
      <c r="B158" s="79" t="s">
        <v>87</v>
      </c>
      <c r="C158" s="398">
        <f>SUM(C159:C159)</f>
        <v>0</v>
      </c>
      <c r="D158" s="240" t="s">
        <v>130</v>
      </c>
      <c r="E158" s="327"/>
      <c r="F158" s="338"/>
      <c r="G158" s="337"/>
      <c r="H158" s="1"/>
      <c r="I158" s="1"/>
      <c r="J158" s="1"/>
    </row>
    <row r="159" spans="1:11" x14ac:dyDescent="0.25">
      <c r="A159" s="100"/>
      <c r="B159" s="105"/>
      <c r="C159" s="327"/>
      <c r="D159" s="241"/>
      <c r="E159" s="327"/>
      <c r="F159" s="338"/>
      <c r="G159" s="337"/>
      <c r="H159" s="1"/>
      <c r="I159" s="1"/>
      <c r="J159" s="1"/>
    </row>
    <row r="160" spans="1:11" ht="15.75" thickBot="1" x14ac:dyDescent="0.3">
      <c r="A160" s="167"/>
      <c r="B160" s="359"/>
      <c r="C160" s="399">
        <f>C158</f>
        <v>0</v>
      </c>
      <c r="D160" s="243" t="s">
        <v>23</v>
      </c>
      <c r="E160" s="360"/>
      <c r="F160" s="362"/>
      <c r="G160" s="337"/>
      <c r="H160" s="1"/>
      <c r="I160" s="1"/>
      <c r="J160" s="1"/>
    </row>
    <row r="161" spans="1:11" ht="15.75" thickBot="1" x14ac:dyDescent="0.3">
      <c r="A161" s="110"/>
      <c r="B161" s="340" t="s">
        <v>131</v>
      </c>
      <c r="C161" s="382">
        <f>C31+C39+C51+C67+C75+C81+C88+C98+C111+C123+C138+C147+C153+C160</f>
        <v>332190000</v>
      </c>
      <c r="D161" s="236" t="s">
        <v>23</v>
      </c>
      <c r="E161" s="343">
        <f>E31+E39+E51+E67+E75+E81+E88+E98+E111+E123+E138+E147+E153+E160+H31+H39+H67+H123+H138</f>
        <v>5775000</v>
      </c>
      <c r="F161" s="344">
        <f>E161/C161*100</f>
        <v>1.7384629278424997</v>
      </c>
      <c r="G161" s="345"/>
      <c r="H161" s="128"/>
      <c r="I161" s="128"/>
      <c r="J161" s="128"/>
      <c r="K161" s="321"/>
    </row>
    <row r="162" spans="1:11" x14ac:dyDescent="0.25">
      <c r="A162" s="46"/>
      <c r="B162" s="346"/>
      <c r="C162" s="347"/>
      <c r="D162" s="346"/>
      <c r="E162" s="348"/>
      <c r="F162" s="349"/>
      <c r="G162" s="337"/>
      <c r="H162" s="1"/>
      <c r="I162" s="1"/>
      <c r="J162" s="1"/>
    </row>
    <row r="163" spans="1:11" x14ac:dyDescent="0.25">
      <c r="A163" s="244" t="s">
        <v>132</v>
      </c>
      <c r="B163" s="245"/>
      <c r="C163" s="400"/>
      <c r="D163" s="401"/>
      <c r="E163" s="402"/>
      <c r="F163" s="403"/>
      <c r="G163" s="404"/>
      <c r="H163" s="1"/>
      <c r="I163" s="1"/>
      <c r="J163" s="1"/>
    </row>
    <row r="164" spans="1:11" x14ac:dyDescent="0.25">
      <c r="A164" s="46"/>
      <c r="B164" s="346"/>
      <c r="C164" s="347"/>
      <c r="D164" s="346"/>
      <c r="E164" s="348"/>
      <c r="F164" s="349"/>
      <c r="G164" s="337"/>
      <c r="H164" s="1"/>
      <c r="I164" s="1"/>
      <c r="J164" s="1"/>
    </row>
    <row r="165" spans="1:11" ht="15.75" thickBot="1" x14ac:dyDescent="0.3">
      <c r="A165" s="150" t="s">
        <v>26</v>
      </c>
      <c r="B165" s="423" t="s">
        <v>133</v>
      </c>
      <c r="C165" s="423"/>
      <c r="D165" s="346"/>
      <c r="E165" s="348"/>
      <c r="F165" s="349"/>
      <c r="G165" s="337"/>
      <c r="H165" s="1"/>
      <c r="I165" s="1"/>
      <c r="J165" s="1"/>
    </row>
    <row r="166" spans="1:11" ht="51" x14ac:dyDescent="0.25">
      <c r="A166" s="13" t="s">
        <v>13</v>
      </c>
      <c r="B166" s="14" t="s">
        <v>28</v>
      </c>
      <c r="C166" s="14" t="s">
        <v>15</v>
      </c>
      <c r="D166" s="55" t="s">
        <v>16</v>
      </c>
      <c r="E166" s="15" t="s">
        <v>17</v>
      </c>
      <c r="F166" s="16" t="s">
        <v>18</v>
      </c>
      <c r="G166" s="337"/>
      <c r="H166" s="1"/>
      <c r="I166" s="1"/>
      <c r="J166" s="1"/>
    </row>
    <row r="167" spans="1:11" x14ac:dyDescent="0.25">
      <c r="A167" s="17">
        <v>1</v>
      </c>
      <c r="B167" s="334">
        <v>2</v>
      </c>
      <c r="C167" s="334">
        <v>3</v>
      </c>
      <c r="D167" s="334">
        <v>4</v>
      </c>
      <c r="E167" s="352">
        <v>5</v>
      </c>
      <c r="F167" s="336">
        <v>6</v>
      </c>
      <c r="G167" s="337"/>
      <c r="H167" s="1"/>
      <c r="I167" s="1"/>
      <c r="J167" s="1"/>
    </row>
    <row r="168" spans="1:11" ht="51.75" thickBot="1" x14ac:dyDescent="0.3">
      <c r="A168" s="167"/>
      <c r="B168" s="317" t="s">
        <v>87</v>
      </c>
      <c r="C168" s="405">
        <f>SUM(C169:C170)</f>
        <v>7125000</v>
      </c>
      <c r="D168" s="189" t="s">
        <v>134</v>
      </c>
      <c r="E168" s="360"/>
      <c r="F168" s="362"/>
      <c r="G168" s="337"/>
      <c r="H168" s="1"/>
      <c r="I168" s="1"/>
      <c r="J168" s="1"/>
    </row>
    <row r="169" spans="1:11" ht="39.75" thickBot="1" x14ac:dyDescent="0.3">
      <c r="A169" s="252"/>
      <c r="B169" s="406"/>
      <c r="C169" s="327">
        <v>3000000</v>
      </c>
      <c r="D169" s="183" t="s">
        <v>135</v>
      </c>
      <c r="E169" s="407"/>
      <c r="F169" s="408">
        <f>E169/C169*100</f>
        <v>0</v>
      </c>
      <c r="G169" s="337"/>
      <c r="H169" s="1"/>
      <c r="I169" s="1"/>
      <c r="J169" s="1"/>
    </row>
    <row r="170" spans="1:11" ht="27" thickBot="1" x14ac:dyDescent="0.3">
      <c r="A170" s="252"/>
      <c r="B170" s="406"/>
      <c r="C170" s="327">
        <v>4125000</v>
      </c>
      <c r="D170" s="105" t="s">
        <v>136</v>
      </c>
      <c r="E170" s="407"/>
      <c r="F170" s="408">
        <f>E170/C170*100</f>
        <v>0</v>
      </c>
      <c r="G170" s="337"/>
      <c r="H170" s="1"/>
      <c r="I170" s="1"/>
      <c r="J170" s="1"/>
    </row>
    <row r="171" spans="1:11" ht="15.75" thickBot="1" x14ac:dyDescent="0.3">
      <c r="A171" s="110"/>
      <c r="B171" s="340"/>
      <c r="C171" s="341">
        <f>C168</f>
        <v>7125000</v>
      </c>
      <c r="D171" s="236" t="s">
        <v>23</v>
      </c>
      <c r="E171" s="343">
        <f>SUM(E169:E170)</f>
        <v>0</v>
      </c>
      <c r="F171" s="409">
        <f>E171/C171*100</f>
        <v>0</v>
      </c>
      <c r="G171" s="345"/>
      <c r="H171" s="128"/>
      <c r="I171" s="128"/>
      <c r="J171" s="128"/>
      <c r="K171" s="321"/>
    </row>
    <row r="172" spans="1:11" x14ac:dyDescent="0.25">
      <c r="A172" s="46"/>
      <c r="B172" s="346"/>
      <c r="C172" s="347"/>
      <c r="D172" s="237"/>
      <c r="E172" s="348"/>
      <c r="F172" s="349"/>
      <c r="G172" s="337"/>
      <c r="H172" s="1"/>
      <c r="I172" s="1"/>
      <c r="J172" s="1"/>
    </row>
    <row r="173" spans="1:11" ht="52.5" customHeight="1" thickBot="1" x14ac:dyDescent="0.3">
      <c r="A173" s="150" t="s">
        <v>40</v>
      </c>
      <c r="B173" s="422" t="s">
        <v>137</v>
      </c>
      <c r="C173" s="422"/>
      <c r="D173" s="422"/>
      <c r="E173" s="348"/>
      <c r="F173" s="349"/>
      <c r="G173" s="337"/>
      <c r="H173" s="1"/>
      <c r="I173" s="1"/>
      <c r="J173" s="1"/>
    </row>
    <row r="174" spans="1:11" ht="51" x14ac:dyDescent="0.25">
      <c r="A174" s="13" t="s">
        <v>13</v>
      </c>
      <c r="B174" s="14" t="s">
        <v>28</v>
      </c>
      <c r="C174" s="14" t="s">
        <v>15</v>
      </c>
      <c r="D174" s="55" t="s">
        <v>16</v>
      </c>
      <c r="E174" s="15" t="s">
        <v>17</v>
      </c>
      <c r="F174" s="16" t="s">
        <v>18</v>
      </c>
      <c r="G174" s="337"/>
      <c r="H174" s="1"/>
      <c r="I174" s="1"/>
      <c r="J174" s="1"/>
    </row>
    <row r="175" spans="1:11" x14ac:dyDescent="0.25">
      <c r="A175" s="17">
        <v>1</v>
      </c>
      <c r="B175" s="334">
        <v>2</v>
      </c>
      <c r="C175" s="334">
        <v>3</v>
      </c>
      <c r="D175" s="334">
        <v>4</v>
      </c>
      <c r="E175" s="352">
        <v>5</v>
      </c>
      <c r="F175" s="336">
        <v>6</v>
      </c>
      <c r="G175" s="337"/>
      <c r="H175" s="1"/>
      <c r="I175" s="1"/>
      <c r="J175" s="1"/>
    </row>
    <row r="176" spans="1:11" ht="25.5" x14ac:dyDescent="0.25">
      <c r="A176" s="100"/>
      <c r="B176" s="79" t="s">
        <v>87</v>
      </c>
      <c r="C176" s="326">
        <f>SUM(C177:C177)</f>
        <v>1500000</v>
      </c>
      <c r="D176" s="261" t="s">
        <v>138</v>
      </c>
      <c r="E176" s="327"/>
      <c r="F176" s="338"/>
      <c r="G176" s="337"/>
      <c r="H176" s="1"/>
      <c r="I176" s="1"/>
      <c r="J176" s="1"/>
    </row>
    <row r="177" spans="1:11" ht="15.75" thickBot="1" x14ac:dyDescent="0.3">
      <c r="A177" s="100"/>
      <c r="B177" s="105"/>
      <c r="C177" s="327">
        <v>1500000</v>
      </c>
      <c r="D177" s="258" t="s">
        <v>139</v>
      </c>
      <c r="E177" s="327"/>
      <c r="F177" s="338">
        <f>E177/C177*100</f>
        <v>0</v>
      </c>
      <c r="G177" s="337"/>
      <c r="H177" s="1"/>
      <c r="I177" s="1"/>
      <c r="J177" s="1"/>
    </row>
    <row r="178" spans="1:11" ht="15.75" thickBot="1" x14ac:dyDescent="0.3">
      <c r="A178" s="110"/>
      <c r="B178" s="340"/>
      <c r="C178" s="341">
        <f>C176</f>
        <v>1500000</v>
      </c>
      <c r="D178" s="236" t="s">
        <v>23</v>
      </c>
      <c r="E178" s="343">
        <f>SUM(E177:E177)</f>
        <v>0</v>
      </c>
      <c r="F178" s="344">
        <f>E178/C178*100</f>
        <v>0</v>
      </c>
      <c r="G178" s="345"/>
      <c r="H178" s="128"/>
      <c r="I178" s="128"/>
      <c r="J178" s="128"/>
      <c r="K178" s="321"/>
    </row>
    <row r="179" spans="1:11" x14ac:dyDescent="0.25">
      <c r="A179" s="46"/>
      <c r="B179" s="346"/>
      <c r="C179" s="347"/>
      <c r="D179" s="237"/>
      <c r="E179" s="348"/>
      <c r="F179" s="349"/>
      <c r="G179" s="337"/>
      <c r="H179" s="1"/>
      <c r="I179" s="1"/>
      <c r="J179" s="1"/>
    </row>
    <row r="180" spans="1:11" ht="65.25" customHeight="1" thickBot="1" x14ac:dyDescent="0.3">
      <c r="A180" s="150" t="s">
        <v>47</v>
      </c>
      <c r="B180" s="422" t="s">
        <v>140</v>
      </c>
      <c r="C180" s="422"/>
      <c r="D180" s="422"/>
      <c r="E180" s="422"/>
      <c r="F180" s="422"/>
      <c r="G180" s="337"/>
      <c r="H180" s="1"/>
      <c r="I180" s="1"/>
      <c r="J180" s="1"/>
    </row>
    <row r="181" spans="1:11" ht="51" x14ac:dyDescent="0.25">
      <c r="A181" s="13" t="s">
        <v>13</v>
      </c>
      <c r="B181" s="14" t="s">
        <v>28</v>
      </c>
      <c r="C181" s="14" t="s">
        <v>15</v>
      </c>
      <c r="D181" s="55" t="s">
        <v>16</v>
      </c>
      <c r="E181" s="15" t="s">
        <v>17</v>
      </c>
      <c r="F181" s="16" t="s">
        <v>18</v>
      </c>
      <c r="G181" s="337"/>
      <c r="H181" s="1"/>
      <c r="I181" s="1"/>
      <c r="J181" s="1"/>
    </row>
    <row r="182" spans="1:11" x14ac:dyDescent="0.25">
      <c r="A182" s="17">
        <v>1</v>
      </c>
      <c r="B182" s="334">
        <v>2</v>
      </c>
      <c r="C182" s="334">
        <v>3</v>
      </c>
      <c r="D182" s="334">
        <v>4</v>
      </c>
      <c r="E182" s="352">
        <v>5</v>
      </c>
      <c r="F182" s="336">
        <v>6</v>
      </c>
      <c r="G182" s="337"/>
      <c r="H182" s="1"/>
      <c r="I182" s="1"/>
      <c r="J182" s="1"/>
    </row>
    <row r="183" spans="1:11" ht="26.25" thickBot="1" x14ac:dyDescent="0.3">
      <c r="A183" s="159"/>
      <c r="B183" s="84" t="s">
        <v>87</v>
      </c>
      <c r="C183" s="410"/>
      <c r="D183" s="199"/>
      <c r="E183" s="332"/>
      <c r="F183" s="354"/>
      <c r="G183" s="337"/>
      <c r="H183" s="1"/>
      <c r="I183" s="1"/>
      <c r="J183" s="1"/>
    </row>
    <row r="184" spans="1:11" ht="15.75" thickBot="1" x14ac:dyDescent="0.3">
      <c r="A184" s="162"/>
      <c r="B184" s="355"/>
      <c r="C184" s="411">
        <f>C183</f>
        <v>0</v>
      </c>
      <c r="D184" s="236" t="s">
        <v>23</v>
      </c>
      <c r="E184" s="357"/>
      <c r="F184" s="358"/>
      <c r="G184" s="337"/>
      <c r="H184" s="1"/>
      <c r="I184" s="1"/>
      <c r="J184" s="1"/>
    </row>
    <row r="185" spans="1:11" x14ac:dyDescent="0.25">
      <c r="A185" s="46"/>
      <c r="B185" s="346"/>
      <c r="C185" s="347"/>
      <c r="D185" s="237"/>
      <c r="E185" s="348"/>
      <c r="F185" s="349"/>
      <c r="G185" s="337"/>
      <c r="H185" s="1"/>
      <c r="I185" s="1"/>
      <c r="J185" s="1"/>
    </row>
    <row r="186" spans="1:11" ht="52.5" customHeight="1" thickBot="1" x14ac:dyDescent="0.3">
      <c r="A186" s="150" t="s">
        <v>56</v>
      </c>
      <c r="B186" s="422" t="s">
        <v>141</v>
      </c>
      <c r="C186" s="422"/>
      <c r="D186" s="422"/>
      <c r="E186" s="348"/>
      <c r="F186" s="349"/>
      <c r="G186" s="337"/>
      <c r="H186" s="1"/>
      <c r="I186" s="1"/>
      <c r="J186" s="1"/>
    </row>
    <row r="187" spans="1:11" ht="51" x14ac:dyDescent="0.25">
      <c r="A187" s="13" t="s">
        <v>13</v>
      </c>
      <c r="B187" s="14" t="s">
        <v>28</v>
      </c>
      <c r="C187" s="14" t="s">
        <v>15</v>
      </c>
      <c r="D187" s="55" t="s">
        <v>16</v>
      </c>
      <c r="E187" s="15" t="s">
        <v>17</v>
      </c>
      <c r="F187" s="16" t="s">
        <v>18</v>
      </c>
      <c r="G187" s="337"/>
      <c r="H187" s="1"/>
      <c r="I187" s="1"/>
      <c r="J187" s="1"/>
    </row>
    <row r="188" spans="1:11" x14ac:dyDescent="0.25">
      <c r="A188" s="17">
        <v>1</v>
      </c>
      <c r="B188" s="334">
        <v>2</v>
      </c>
      <c r="C188" s="334">
        <v>3</v>
      </c>
      <c r="D188" s="334">
        <v>4</v>
      </c>
      <c r="E188" s="352">
        <v>5</v>
      </c>
      <c r="F188" s="336">
        <v>6</v>
      </c>
      <c r="G188" s="337"/>
      <c r="H188" s="1"/>
      <c r="I188" s="1"/>
      <c r="J188" s="1"/>
    </row>
    <row r="189" spans="1:11" ht="38.25" x14ac:dyDescent="0.25">
      <c r="A189" s="100"/>
      <c r="B189" s="79" t="s">
        <v>87</v>
      </c>
      <c r="C189" s="326">
        <f>SUM(C190:C193)</f>
        <v>6745000</v>
      </c>
      <c r="D189" s="261" t="s">
        <v>142</v>
      </c>
      <c r="E189" s="327"/>
      <c r="F189" s="338"/>
      <c r="G189" s="337"/>
      <c r="H189" s="1"/>
      <c r="I189" s="1"/>
      <c r="J189" s="1"/>
    </row>
    <row r="190" spans="1:11" ht="26.25" x14ac:dyDescent="0.25">
      <c r="A190" s="100"/>
      <c r="B190" s="105"/>
      <c r="C190" s="327">
        <v>1750000</v>
      </c>
      <c r="D190" s="183" t="s">
        <v>143</v>
      </c>
      <c r="E190" s="327"/>
      <c r="F190" s="338">
        <f>E190/C190*100</f>
        <v>0</v>
      </c>
      <c r="G190" s="337"/>
      <c r="H190" s="1"/>
      <c r="I190" s="1"/>
      <c r="J190" s="1"/>
    </row>
    <row r="191" spans="1:11" ht="26.25" x14ac:dyDescent="0.25">
      <c r="A191" s="100"/>
      <c r="B191" s="105"/>
      <c r="C191" s="412">
        <v>900000</v>
      </c>
      <c r="D191" s="183" t="s">
        <v>144</v>
      </c>
      <c r="E191" s="327"/>
      <c r="F191" s="338">
        <f>E191/C191*100</f>
        <v>0</v>
      </c>
      <c r="G191" s="337"/>
      <c r="H191" s="1"/>
      <c r="I191" s="1"/>
      <c r="J191" s="1"/>
    </row>
    <row r="192" spans="1:11" ht="39" x14ac:dyDescent="0.25">
      <c r="A192" s="100"/>
      <c r="B192" s="105"/>
      <c r="C192" s="412">
        <v>2970000</v>
      </c>
      <c r="D192" s="183" t="s">
        <v>145</v>
      </c>
      <c r="E192" s="327"/>
      <c r="F192" s="338"/>
      <c r="G192" s="337"/>
      <c r="H192" s="1"/>
      <c r="I192" s="1"/>
      <c r="J192" s="1"/>
    </row>
    <row r="193" spans="1:11" ht="25.5" x14ac:dyDescent="0.25">
      <c r="A193" s="100"/>
      <c r="B193" s="101"/>
      <c r="C193" s="72">
        <v>1125000</v>
      </c>
      <c r="D193" s="263" t="s">
        <v>146</v>
      </c>
      <c r="E193" s="72"/>
      <c r="F193" s="121">
        <f>E193/C193*100</f>
        <v>0</v>
      </c>
      <c r="G193" s="1"/>
      <c r="H193" s="1"/>
      <c r="I193" s="1"/>
      <c r="J193" s="1"/>
    </row>
    <row r="194" spans="1:11" ht="15.75" thickBot="1" x14ac:dyDescent="0.3">
      <c r="A194" s="264"/>
      <c r="B194" s="265"/>
      <c r="C194" s="266">
        <f>C189</f>
        <v>6745000</v>
      </c>
      <c r="D194" s="267" t="s">
        <v>23</v>
      </c>
      <c r="E194" s="268">
        <f>SUM(E190:E193)</f>
        <v>0</v>
      </c>
      <c r="F194" s="269">
        <f>E194/C194*100</f>
        <v>0</v>
      </c>
      <c r="G194" s="128"/>
      <c r="H194" s="128"/>
      <c r="I194" s="128"/>
      <c r="J194" s="128"/>
      <c r="K194" s="321"/>
    </row>
    <row r="195" spans="1:11" ht="15.75" thickBot="1" x14ac:dyDescent="0.3">
      <c r="A195" s="110"/>
      <c r="B195" s="111" t="s">
        <v>147</v>
      </c>
      <c r="C195" s="112">
        <f>C171+C178+C184+C194</f>
        <v>15370000</v>
      </c>
      <c r="D195" s="113"/>
      <c r="E195" s="126">
        <f>E178+E184+E194+E171</f>
        <v>0</v>
      </c>
      <c r="F195" s="127">
        <f>F171+F178+F184+F194</f>
        <v>0</v>
      </c>
      <c r="G195" s="128"/>
      <c r="H195" s="128"/>
      <c r="I195" s="128"/>
      <c r="J195" s="128"/>
      <c r="K195" s="321"/>
    </row>
    <row r="196" spans="1:11" x14ac:dyDescent="0.25">
      <c r="A196" s="46"/>
      <c r="B196" s="46"/>
      <c r="C196" s="47"/>
      <c r="D196" s="46"/>
      <c r="E196" s="35"/>
      <c r="F196" s="48"/>
      <c r="G196" s="1"/>
      <c r="H196" s="1"/>
      <c r="I196" s="1"/>
      <c r="J196" s="1"/>
    </row>
    <row r="197" spans="1:11" x14ac:dyDescent="0.25">
      <c r="A197" s="418" t="s">
        <v>148</v>
      </c>
      <c r="B197" s="418"/>
      <c r="C197" s="418"/>
      <c r="D197" s="418"/>
      <c r="E197" s="418"/>
      <c r="F197" s="418"/>
      <c r="G197" s="1"/>
      <c r="H197" s="1"/>
      <c r="I197" s="1"/>
      <c r="J197" s="1"/>
    </row>
    <row r="198" spans="1:11" x14ac:dyDescent="0.25">
      <c r="A198" s="46"/>
      <c r="B198" s="46"/>
      <c r="C198" s="47"/>
      <c r="D198" s="46"/>
      <c r="E198" s="35"/>
      <c r="F198" s="48"/>
      <c r="G198" s="1"/>
      <c r="H198" s="1"/>
      <c r="I198" s="1"/>
      <c r="J198" s="1"/>
    </row>
    <row r="199" spans="1:11" ht="15.75" thickBot="1" x14ac:dyDescent="0.3">
      <c r="A199" s="150" t="s">
        <v>26</v>
      </c>
      <c r="B199" s="150" t="s">
        <v>149</v>
      </c>
      <c r="C199" s="158"/>
      <c r="D199" s="46"/>
      <c r="E199" s="35"/>
      <c r="F199" s="48"/>
      <c r="G199" s="1"/>
      <c r="H199" s="1"/>
      <c r="I199" s="1"/>
      <c r="J199" s="1"/>
    </row>
    <row r="200" spans="1:11" ht="51" x14ac:dyDescent="0.25">
      <c r="A200" s="13" t="s">
        <v>13</v>
      </c>
      <c r="B200" s="14" t="s">
        <v>28</v>
      </c>
      <c r="C200" s="14" t="s">
        <v>15</v>
      </c>
      <c r="D200" s="55" t="s">
        <v>16</v>
      </c>
      <c r="E200" s="15" t="s">
        <v>17</v>
      </c>
      <c r="F200" s="16" t="s">
        <v>18</v>
      </c>
      <c r="G200" s="1"/>
      <c r="H200" s="1"/>
      <c r="I200" s="1"/>
      <c r="J200" s="1"/>
    </row>
    <row r="201" spans="1:11" x14ac:dyDescent="0.25">
      <c r="A201" s="17">
        <v>1</v>
      </c>
      <c r="B201" s="18">
        <v>2</v>
      </c>
      <c r="C201" s="18">
        <v>3</v>
      </c>
      <c r="D201" s="18">
        <v>4</v>
      </c>
      <c r="E201" s="19">
        <v>5</v>
      </c>
      <c r="F201" s="156">
        <v>6</v>
      </c>
      <c r="G201" s="1"/>
      <c r="H201" s="1"/>
      <c r="I201" s="1"/>
      <c r="J201" s="1"/>
    </row>
    <row r="202" spans="1:11" ht="26.25" x14ac:dyDescent="0.25">
      <c r="A202" s="100"/>
      <c r="B202" s="105" t="s">
        <v>19</v>
      </c>
      <c r="C202" s="102">
        <f>SUM(C203:C208)</f>
        <v>44930000</v>
      </c>
      <c r="D202" s="270" t="s">
        <v>150</v>
      </c>
      <c r="E202" s="72"/>
      <c r="F202" s="121"/>
      <c r="G202" s="1"/>
      <c r="H202" s="1"/>
      <c r="I202" s="1"/>
      <c r="J202" s="1"/>
    </row>
    <row r="203" spans="1:11" ht="25.5" x14ac:dyDescent="0.25">
      <c r="A203" s="100"/>
      <c r="B203" s="101"/>
      <c r="C203" s="271">
        <v>10780000</v>
      </c>
      <c r="D203" s="81" t="s">
        <v>151</v>
      </c>
      <c r="E203" s="72">
        <v>980000</v>
      </c>
      <c r="F203" s="121">
        <f>E203/C203*100</f>
        <v>9.0909090909090917</v>
      </c>
      <c r="G203" s="1"/>
      <c r="H203" s="1"/>
      <c r="I203" s="1"/>
      <c r="J203" s="1"/>
    </row>
    <row r="204" spans="1:11" ht="25.5" x14ac:dyDescent="0.25">
      <c r="A204" s="100"/>
      <c r="B204" s="101"/>
      <c r="C204" s="272">
        <v>13500000</v>
      </c>
      <c r="D204" s="80" t="s">
        <v>152</v>
      </c>
      <c r="E204" s="72"/>
      <c r="F204" s="121">
        <f>E204/C204*100</f>
        <v>0</v>
      </c>
      <c r="G204" s="1"/>
      <c r="H204" s="1"/>
      <c r="I204" s="1"/>
      <c r="J204" s="1"/>
    </row>
    <row r="205" spans="1:11" ht="25.5" x14ac:dyDescent="0.25">
      <c r="A205" s="100"/>
      <c r="B205" s="101"/>
      <c r="C205" s="272">
        <v>6750000</v>
      </c>
      <c r="D205" s="80" t="s">
        <v>153</v>
      </c>
      <c r="E205" s="72"/>
      <c r="F205" s="121">
        <f>E205/C205*100</f>
        <v>0</v>
      </c>
      <c r="G205" s="1"/>
      <c r="H205" s="1"/>
      <c r="I205" s="1"/>
      <c r="J205" s="1"/>
    </row>
    <row r="206" spans="1:11" ht="25.5" x14ac:dyDescent="0.25">
      <c r="A206" s="100"/>
      <c r="B206" s="101"/>
      <c r="C206" s="272">
        <v>10200000</v>
      </c>
      <c r="D206" s="80" t="s">
        <v>154</v>
      </c>
      <c r="E206" s="72"/>
      <c r="F206" s="121">
        <f>E206/C206*100</f>
        <v>0</v>
      </c>
      <c r="G206" s="1"/>
      <c r="H206" s="1"/>
      <c r="I206" s="1"/>
      <c r="J206" s="1"/>
    </row>
    <row r="207" spans="1:11" x14ac:dyDescent="0.25">
      <c r="A207" s="100"/>
      <c r="B207" s="101"/>
      <c r="C207" s="272">
        <v>900000</v>
      </c>
      <c r="D207" s="80" t="s">
        <v>155</v>
      </c>
      <c r="E207" s="72"/>
      <c r="F207" s="121">
        <f>E207/C207*100</f>
        <v>0</v>
      </c>
      <c r="G207" s="1"/>
      <c r="H207" s="1"/>
      <c r="I207" s="1"/>
      <c r="J207" s="1"/>
    </row>
    <row r="208" spans="1:11" ht="25.5" x14ac:dyDescent="0.25">
      <c r="A208" s="100"/>
      <c r="B208" s="101"/>
      <c r="C208" s="72">
        <v>2800000</v>
      </c>
      <c r="D208" s="81" t="s">
        <v>156</v>
      </c>
      <c r="E208" s="72"/>
      <c r="F208" s="121"/>
      <c r="G208" s="1"/>
      <c r="H208" s="1"/>
      <c r="I208" s="1"/>
      <c r="J208" s="1"/>
    </row>
    <row r="209" spans="1:11" x14ac:dyDescent="0.25">
      <c r="A209" s="100"/>
      <c r="B209" s="101"/>
      <c r="C209" s="72"/>
      <c r="D209" s="138"/>
      <c r="E209" s="72"/>
      <c r="F209" s="121"/>
      <c r="G209" s="1"/>
      <c r="H209" s="1"/>
      <c r="I209" s="1"/>
      <c r="J209" s="1"/>
    </row>
    <row r="210" spans="1:11" x14ac:dyDescent="0.25">
      <c r="A210" s="100"/>
      <c r="B210" s="101"/>
      <c r="C210" s="273"/>
      <c r="D210" s="76"/>
      <c r="E210" s="72"/>
      <c r="F210" s="121"/>
      <c r="G210" s="1"/>
      <c r="H210" s="1"/>
      <c r="I210" s="1"/>
      <c r="J210" s="1"/>
    </row>
    <row r="211" spans="1:11" ht="25.5" x14ac:dyDescent="0.25">
      <c r="A211" s="100"/>
      <c r="B211" s="101"/>
      <c r="C211" s="102">
        <f>SUM(C212:C212)</f>
        <v>945000</v>
      </c>
      <c r="D211" s="274" t="s">
        <v>157</v>
      </c>
      <c r="E211" s="72"/>
      <c r="F211" s="121"/>
      <c r="G211" s="1"/>
      <c r="H211" s="1"/>
      <c r="I211" s="1"/>
      <c r="J211" s="1"/>
    </row>
    <row r="212" spans="1:11" x14ac:dyDescent="0.25">
      <c r="A212" s="100"/>
      <c r="B212" s="101"/>
      <c r="C212" s="72">
        <v>945000</v>
      </c>
      <c r="D212" s="275" t="s">
        <v>158</v>
      </c>
      <c r="E212" s="72"/>
      <c r="F212" s="121">
        <f>E212/C212*100</f>
        <v>0</v>
      </c>
      <c r="G212" s="1"/>
      <c r="H212" s="1"/>
      <c r="I212" s="1"/>
      <c r="J212" s="1"/>
    </row>
    <row r="213" spans="1:11" x14ac:dyDescent="0.25">
      <c r="A213" s="100"/>
      <c r="B213" s="101"/>
      <c r="C213" s="273"/>
      <c r="D213" s="270"/>
      <c r="E213" s="72"/>
      <c r="F213" s="121"/>
      <c r="G213" s="1"/>
      <c r="H213" s="1"/>
      <c r="I213" s="1"/>
      <c r="J213" s="1"/>
    </row>
    <row r="214" spans="1:11" x14ac:dyDescent="0.25">
      <c r="A214" s="100"/>
      <c r="B214" s="101"/>
      <c r="C214" s="102">
        <f>SUM(C215:C216)</f>
        <v>5655000</v>
      </c>
      <c r="D214" s="270" t="s">
        <v>159</v>
      </c>
      <c r="E214" s="72"/>
      <c r="F214" s="121"/>
      <c r="G214" s="1"/>
      <c r="H214" s="1"/>
      <c r="I214" s="1"/>
      <c r="J214" s="1"/>
    </row>
    <row r="215" spans="1:11" x14ac:dyDescent="0.25">
      <c r="A215" s="100"/>
      <c r="B215" s="101"/>
      <c r="C215" s="72">
        <v>5655000</v>
      </c>
      <c r="D215" s="258" t="s">
        <v>160</v>
      </c>
      <c r="E215" s="72"/>
      <c r="F215" s="121">
        <f>E215/C215*100</f>
        <v>0</v>
      </c>
      <c r="G215" s="1"/>
      <c r="H215" s="1"/>
      <c r="I215" s="1"/>
      <c r="J215" s="1"/>
    </row>
    <row r="216" spans="1:11" x14ac:dyDescent="0.25">
      <c r="A216" s="100"/>
      <c r="B216" s="101"/>
      <c r="C216" s="72"/>
      <c r="D216" s="258"/>
      <c r="E216" s="72"/>
      <c r="F216" s="121"/>
      <c r="G216" s="1"/>
      <c r="H216" s="1"/>
      <c r="I216" s="1"/>
      <c r="J216" s="1"/>
    </row>
    <row r="217" spans="1:11" ht="15.75" thickBot="1" x14ac:dyDescent="0.3">
      <c r="A217" s="159"/>
      <c r="B217" s="142"/>
      <c r="C217" s="160"/>
      <c r="D217" s="276"/>
      <c r="E217" s="83"/>
      <c r="F217" s="161"/>
      <c r="G217" s="1"/>
      <c r="H217" s="1"/>
      <c r="I217" s="1"/>
      <c r="J217" s="1"/>
    </row>
    <row r="218" spans="1:11" ht="15.75" thickBot="1" x14ac:dyDescent="0.3">
      <c r="A218" s="110"/>
      <c r="B218" s="111" t="s">
        <v>161</v>
      </c>
      <c r="C218" s="112">
        <f>C202+C211+C214</f>
        <v>51530000</v>
      </c>
      <c r="D218" s="39" t="s">
        <v>23</v>
      </c>
      <c r="E218" s="126">
        <f>SUM(E203:E217)</f>
        <v>980000</v>
      </c>
      <c r="F218" s="127">
        <f>E218/C218*100</f>
        <v>1.9018047739181059</v>
      </c>
      <c r="G218" s="128"/>
      <c r="H218" s="128"/>
      <c r="I218" s="128"/>
      <c r="J218" s="128"/>
      <c r="K218" s="321"/>
    </row>
    <row r="219" spans="1:11" x14ac:dyDescent="0.25">
      <c r="A219" s="46"/>
      <c r="B219" s="46"/>
      <c r="C219" s="47"/>
      <c r="D219" s="46"/>
      <c r="E219" s="35"/>
      <c r="F219" s="48"/>
      <c r="G219" s="1"/>
      <c r="H219" s="1"/>
      <c r="I219" s="1"/>
      <c r="J219" s="1"/>
    </row>
    <row r="220" spans="1:11" ht="15.75" thickBot="1" x14ac:dyDescent="0.3">
      <c r="A220" s="277" t="s">
        <v>162</v>
      </c>
      <c r="B220" s="413" t="s">
        <v>163</v>
      </c>
      <c r="C220" s="413"/>
      <c r="D220" s="413"/>
      <c r="E220" s="35"/>
      <c r="F220" s="48"/>
      <c r="G220" s="1"/>
      <c r="H220" s="1"/>
      <c r="I220" s="1"/>
      <c r="J220" s="1"/>
    </row>
    <row r="221" spans="1:11" ht="51" x14ac:dyDescent="0.25">
      <c r="A221" s="13" t="s">
        <v>13</v>
      </c>
      <c r="B221" s="14" t="s">
        <v>28</v>
      </c>
      <c r="C221" s="14" t="s">
        <v>15</v>
      </c>
      <c r="D221" s="55" t="s">
        <v>16</v>
      </c>
      <c r="E221" s="15" t="s">
        <v>17</v>
      </c>
      <c r="F221" s="16" t="s">
        <v>18</v>
      </c>
      <c r="G221" s="1"/>
      <c r="H221" s="1"/>
      <c r="I221" s="1"/>
      <c r="J221" s="1"/>
    </row>
    <row r="222" spans="1:11" x14ac:dyDescent="0.25">
      <c r="A222" s="17">
        <v>1</v>
      </c>
      <c r="B222" s="18">
        <v>2</v>
      </c>
      <c r="C222" s="18">
        <v>3</v>
      </c>
      <c r="D222" s="18">
        <v>4</v>
      </c>
      <c r="E222" s="19">
        <v>5</v>
      </c>
      <c r="F222" s="156">
        <v>6</v>
      </c>
      <c r="G222" s="1"/>
      <c r="H222" s="1"/>
      <c r="I222" s="1"/>
      <c r="J222" s="1"/>
    </row>
    <row r="223" spans="1:11" ht="31.5" x14ac:dyDescent="0.25">
      <c r="A223" s="100"/>
      <c r="B223" s="278" t="s">
        <v>19</v>
      </c>
      <c r="C223" s="102">
        <f>SUM(C224:C225)</f>
        <v>69410000</v>
      </c>
      <c r="D223" s="279" t="s">
        <v>163</v>
      </c>
      <c r="E223" s="132"/>
      <c r="F223" s="280"/>
      <c r="G223" s="1"/>
      <c r="H223" s="1"/>
      <c r="I223" s="1"/>
      <c r="J223" s="1"/>
    </row>
    <row r="224" spans="1:11" x14ac:dyDescent="0.25">
      <c r="A224" s="100"/>
      <c r="B224" s="101"/>
      <c r="C224" s="122">
        <v>34705000</v>
      </c>
      <c r="D224" s="281" t="s">
        <v>164</v>
      </c>
      <c r="E224" s="72"/>
      <c r="F224" s="121">
        <f>E224/C224*100</f>
        <v>0</v>
      </c>
      <c r="G224" s="1"/>
      <c r="H224" s="1"/>
      <c r="I224" s="1"/>
      <c r="J224" s="1"/>
    </row>
    <row r="225" spans="1:11" x14ac:dyDescent="0.25">
      <c r="A225" s="100"/>
      <c r="B225" s="101"/>
      <c r="C225" s="122">
        <v>34705000</v>
      </c>
      <c r="D225" s="275" t="s">
        <v>165</v>
      </c>
      <c r="E225" s="72"/>
      <c r="F225" s="121">
        <f>E225/C225*100</f>
        <v>0</v>
      </c>
      <c r="G225" s="1"/>
      <c r="H225" s="1"/>
      <c r="I225" s="1"/>
      <c r="J225" s="1"/>
    </row>
    <row r="226" spans="1:11" ht="15.75" thickBot="1" x14ac:dyDescent="0.3">
      <c r="A226" s="167"/>
      <c r="B226" s="168"/>
      <c r="C226" s="266">
        <f>C223</f>
        <v>69410000</v>
      </c>
      <c r="D226" s="282" t="s">
        <v>23</v>
      </c>
      <c r="E226" s="169"/>
      <c r="F226" s="172">
        <f>E226/C226*100</f>
        <v>0</v>
      </c>
      <c r="G226" s="1"/>
      <c r="H226" s="1"/>
      <c r="I226" s="1"/>
      <c r="J226" s="1"/>
    </row>
    <row r="227" spans="1:11" ht="15.75" thickBot="1" x14ac:dyDescent="0.3">
      <c r="A227" s="110"/>
      <c r="B227" s="111" t="s">
        <v>166</v>
      </c>
      <c r="C227" s="112">
        <f>C226</f>
        <v>69410000</v>
      </c>
      <c r="D227" s="39"/>
      <c r="E227" s="126">
        <f>E226</f>
        <v>0</v>
      </c>
      <c r="F227" s="127">
        <f>E227/C227*100</f>
        <v>0</v>
      </c>
      <c r="G227" s="1"/>
      <c r="H227" s="1"/>
      <c r="I227" s="1"/>
      <c r="J227" s="1"/>
    </row>
    <row r="228" spans="1:11" ht="15.75" thickBot="1" x14ac:dyDescent="0.3">
      <c r="A228" s="283"/>
      <c r="B228" s="284" t="s">
        <v>167</v>
      </c>
      <c r="C228" s="285">
        <f>C20+C161+C195+C218+C227</f>
        <v>489000000</v>
      </c>
      <c r="D228" s="286"/>
      <c r="E228" s="287">
        <f>E20+E161+E195+E218+E227</f>
        <v>6830000</v>
      </c>
      <c r="F228" s="256">
        <f>E228/C228*100</f>
        <v>1.3967280163599181</v>
      </c>
      <c r="G228" s="288"/>
      <c r="H228" s="288"/>
      <c r="I228" s="288"/>
      <c r="J228" s="250"/>
      <c r="K228" s="322"/>
    </row>
    <row r="229" spans="1:11" x14ac:dyDescent="0.25">
      <c r="A229" s="46"/>
      <c r="B229" s="46"/>
      <c r="C229" s="47"/>
      <c r="D229" s="46"/>
      <c r="E229" s="35"/>
      <c r="F229" s="48"/>
      <c r="G229" s="1"/>
      <c r="H229" s="1"/>
      <c r="I229" s="1"/>
      <c r="J229" s="1"/>
    </row>
    <row r="230" spans="1:11" x14ac:dyDescent="0.25">
      <c r="A230" s="289"/>
      <c r="B230" s="290"/>
      <c r="C230" s="291"/>
      <c r="D230" s="292"/>
      <c r="E230" s="293"/>
      <c r="F230" s="294"/>
      <c r="G230" s="295"/>
      <c r="H230" s="296"/>
      <c r="I230" s="1"/>
      <c r="J230" s="1"/>
    </row>
    <row r="231" spans="1:11" x14ac:dyDescent="0.25">
      <c r="A231" s="289"/>
      <c r="B231" s="297" t="s">
        <v>168</v>
      </c>
      <c r="C231" s="292"/>
      <c r="D231" s="292"/>
      <c r="E231" s="298"/>
      <c r="F231" s="294"/>
      <c r="G231" s="295"/>
      <c r="H231" s="296"/>
      <c r="I231" s="1"/>
      <c r="J231" s="1"/>
    </row>
    <row r="232" spans="1:11" x14ac:dyDescent="0.25">
      <c r="A232" s="289"/>
      <c r="B232" s="297" t="s">
        <v>169</v>
      </c>
      <c r="C232" s="292"/>
      <c r="D232" s="292"/>
      <c r="E232" s="293"/>
      <c r="F232" s="294"/>
      <c r="G232" s="295"/>
      <c r="H232" s="296"/>
      <c r="I232" s="1"/>
      <c r="J232" s="1"/>
    </row>
    <row r="233" spans="1:11" x14ac:dyDescent="0.25">
      <c r="A233" s="289"/>
      <c r="B233" s="297"/>
      <c r="C233" s="292"/>
      <c r="D233" s="292"/>
      <c r="E233" s="298"/>
      <c r="F233" s="294"/>
      <c r="G233" s="295"/>
      <c r="H233" s="296"/>
      <c r="I233" s="1"/>
      <c r="J233" s="1"/>
    </row>
    <row r="234" spans="1:11" x14ac:dyDescent="0.25">
      <c r="A234" s="292"/>
      <c r="B234" s="297"/>
      <c r="C234" s="292"/>
      <c r="D234" s="292"/>
      <c r="E234" s="298"/>
      <c r="F234" s="294"/>
      <c r="G234" s="295"/>
      <c r="H234" s="296"/>
      <c r="I234" s="1"/>
      <c r="J234" s="1"/>
    </row>
    <row r="235" spans="1:11" ht="30" x14ac:dyDescent="0.25">
      <c r="A235" s="292"/>
      <c r="B235" s="299" t="s">
        <v>170</v>
      </c>
      <c r="C235" s="299"/>
      <c r="D235" s="299"/>
      <c r="E235" s="299"/>
      <c r="F235" s="300"/>
      <c r="G235" s="301"/>
      <c r="H235" s="302"/>
      <c r="I235" s="1"/>
      <c r="J235" s="1"/>
    </row>
    <row r="236" spans="1:11" x14ac:dyDescent="0.25">
      <c r="A236" s="292"/>
      <c r="B236" s="414" t="s">
        <v>171</v>
      </c>
      <c r="C236" s="414"/>
      <c r="D236" s="303"/>
      <c r="E236" s="304"/>
      <c r="F236" s="305"/>
      <c r="G236" s="306"/>
      <c r="H236" s="307"/>
      <c r="I236" s="1"/>
      <c r="J236" s="1"/>
    </row>
    <row r="237" spans="1:11" x14ac:dyDescent="0.25">
      <c r="A237" s="46"/>
      <c r="B237" s="46"/>
      <c r="C237" s="47"/>
      <c r="D237" s="46"/>
      <c r="E237" s="35"/>
      <c r="F237" s="48"/>
      <c r="G237" s="1"/>
      <c r="H237" s="1"/>
      <c r="I237" s="1"/>
      <c r="J237" s="1"/>
    </row>
  </sheetData>
  <mergeCells count="17">
    <mergeCell ref="A8:C8"/>
    <mergeCell ref="A1:F1"/>
    <mergeCell ref="A2:F2"/>
    <mergeCell ref="A3:F3"/>
    <mergeCell ref="A6:C6"/>
    <mergeCell ref="A7:C7"/>
    <mergeCell ref="A9:C9"/>
    <mergeCell ref="A10:C10"/>
    <mergeCell ref="B140:F140"/>
    <mergeCell ref="B155:C155"/>
    <mergeCell ref="B165:C165"/>
    <mergeCell ref="B220:D220"/>
    <mergeCell ref="B236:C236"/>
    <mergeCell ref="B173:D173"/>
    <mergeCell ref="B180:F180"/>
    <mergeCell ref="B186:D186"/>
    <mergeCell ref="A197:F1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 2</vt:lpstr>
      <vt:lpstr>nov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2020-12-03T06:25:23Z</dcterms:created>
  <dcterms:modified xsi:type="dcterms:W3CDTF">2020-12-03T07:13:37Z</dcterms:modified>
</cp:coreProperties>
</file>